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icky/Desktop/Classwork /"/>
    </mc:Choice>
  </mc:AlternateContent>
  <xr:revisionPtr revIDLastSave="0" documentId="8_{78CD3733-3AB0-F447-B84F-65EF1493C6D4}" xr6:coauthVersionLast="47" xr6:coauthVersionMax="47" xr10:uidLastSave="{00000000-0000-0000-0000-000000000000}"/>
  <bookViews>
    <workbookView xWindow="2500" yWindow="1480" windowWidth="30120" windowHeight="15040" firstSheet="3" activeTab="6" xr2:uid="{00000000-000D-0000-FFFF-FFFF00000000}"/>
  </bookViews>
  <sheets>
    <sheet name="Sheet3" sheetId="3" r:id="rId1"/>
    <sheet name="Sheet4" sheetId="4" r:id="rId2"/>
    <sheet name="Category Statistics" sheetId="7" r:id="rId3"/>
    <sheet name="Subcategory Statistics" sheetId="8" r:id="rId4"/>
    <sheet name="OUTCOMES BASED ON LAUNCH DATE" sheetId="9" r:id="rId5"/>
    <sheet name="Theather Outcomes by Launch Dat" sheetId="11" r:id="rId6"/>
    <sheet name="Kickstarter" sheetId="1" r:id="rId7"/>
    <sheet name="Outcomes Based On Goals" sheetId="10" r:id="rId8"/>
    <sheet name="Outcomes vs Goals.png" sheetId="12" r:id="rId9"/>
    <sheet name="Sheet" sheetId="13" r:id="rId10"/>
    <sheet name="Sheet6" sheetId="14" r:id="rId11"/>
    <sheet name="Sheet7" sheetId="15" r:id="rId12"/>
    <sheet name="Edinburgh Research" sheetId="2" r:id="rId13"/>
  </sheets>
  <definedNames>
    <definedName name="_xlnm._FilterDatabase" localSheetId="6" hidden="1">Kickstarter!$N$1:$N$4116</definedName>
    <definedName name="_xlchart.v1.0" hidden="1">'Outcomes Based On Goals'!$B$1</definedName>
    <definedName name="_xlchart.v1.1" hidden="1">'Outcomes Based On Goals'!$B$2:$B$13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Goals'!$F$1</definedName>
    <definedName name="_xlchart.v1.15" hidden="1">'Outcomes Based On Goals'!$F$2:$F$13</definedName>
    <definedName name="_xlchart.v1.16" hidden="1">'Outcomes Based On Goals'!$G$1</definedName>
    <definedName name="_xlchart.v1.17" hidden="1">'Outcomes Based On Goals'!$G$2:$G$13</definedName>
    <definedName name="_xlchart.v1.18" hidden="1">'Outcomes Based On Goals'!$H$1</definedName>
    <definedName name="_xlchart.v1.19" hidden="1">'Outcomes Based On Goals'!$H$2:$H$13</definedName>
    <definedName name="_xlchart.v1.2" hidden="1">'Outcomes Based On Goals'!$C$1</definedName>
    <definedName name="_xlchart.v1.20" hidden="1">'Outcomes Based On Goals'!$F$1</definedName>
    <definedName name="_xlchart.v1.21" hidden="1">'Outcomes Based On Goals'!$F$2:$F$13</definedName>
    <definedName name="_xlchart.v1.22" hidden="1">'Outcomes Based On Goals'!$G$1</definedName>
    <definedName name="_xlchart.v1.23" hidden="1">'Outcomes Based On Goals'!$G$2:$G$13</definedName>
    <definedName name="_xlchart.v1.24" hidden="1">'Outcomes Based On Goals'!$H$1</definedName>
    <definedName name="_xlchart.v1.25" hidden="1">'Outcomes Based On Goals'!$H$2:$H$13</definedName>
    <definedName name="_xlchart.v1.26" hidden="1">'Outcomes Based On Goals'!$F$1</definedName>
    <definedName name="_xlchart.v1.27" hidden="1">'Outcomes Based On Goals'!$F$2:$F$13</definedName>
    <definedName name="_xlchart.v1.28" hidden="1">'Outcomes Based On Goals'!$G$1</definedName>
    <definedName name="_xlchart.v1.29" hidden="1">'Outcomes Based On Goals'!$G$2:$G$13</definedName>
    <definedName name="_xlchart.v1.3" hidden="1">'Outcomes Based On Goals'!$C$2:$C$13</definedName>
    <definedName name="_xlchart.v1.30" hidden="1">'Outcomes Based On Goals'!$H$1</definedName>
    <definedName name="_xlchart.v1.31" hidden="1">'Outcomes Based On Goals'!$H$2:$H$13</definedName>
    <definedName name="_xlchart.v1.32" hidden="1">'Outcomes Based On Goals'!$F$1</definedName>
    <definedName name="_xlchart.v1.33" hidden="1">'Outcomes Based On Goals'!$F$2:$F$13</definedName>
    <definedName name="_xlchart.v1.34" hidden="1">'Outcomes Based On Goals'!$G$1</definedName>
    <definedName name="_xlchart.v1.35" hidden="1">'Outcomes Based On Goals'!$G$2:$G$13</definedName>
    <definedName name="_xlchart.v1.36" hidden="1">'Outcomes Based On Goals'!$H$1</definedName>
    <definedName name="_xlchart.v1.37" hidden="1">'Outcomes Based On Goals'!$H$2:$H$13</definedName>
    <definedName name="_xlchart.v1.38" hidden="1">'Outcomes Based On Goals'!$F$1</definedName>
    <definedName name="_xlchart.v1.39" hidden="1">'Outcomes Based On Goals'!$F$2:$F$13</definedName>
    <definedName name="_xlchart.v1.4" hidden="1">'Outcomes Based On Goals'!$D$1</definedName>
    <definedName name="_xlchart.v1.40" hidden="1">'Outcomes Based On Goals'!$G$1</definedName>
    <definedName name="_xlchart.v1.41" hidden="1">'Outcomes Based On Goals'!$G$2:$G$13</definedName>
    <definedName name="_xlchart.v1.42" hidden="1">'Outcomes Based On Goals'!$H$1</definedName>
    <definedName name="_xlchart.v1.43" hidden="1">'Outcomes Based On Goals'!$H$2:$H$13</definedName>
    <definedName name="_xlchart.v1.5" hidden="1">'Outcomes Based On Goals'!$D$2:$D$13</definedName>
    <definedName name="_xlchart.v1.6" hidden="1">'Outcomes Based On Goals'!$E$1</definedName>
    <definedName name="_xlchart.v1.7" hidden="1">'Outcomes Based On Goals'!$E$2:$E$13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6" r:id="rId14"/>
    <pivotCache cacheId="7" r:id="rId15"/>
    <pivotCache cacheId="8" r:id="rId16"/>
    <pivotCache cacheId="2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0" l="1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10" l="1"/>
  <c r="G5" i="10" s="1"/>
  <c r="E7" i="10"/>
  <c r="F7" i="10" s="1"/>
  <c r="E3" i="10"/>
  <c r="G3" i="10" s="1"/>
  <c r="E2" i="10"/>
  <c r="F2" i="10" s="1"/>
  <c r="E12" i="10"/>
  <c r="H12" i="10" s="1"/>
  <c r="E6" i="10"/>
  <c r="G6" i="10" s="1"/>
  <c r="E9" i="10"/>
  <c r="H9" i="10" s="1"/>
  <c r="G12" i="10"/>
  <c r="E8" i="10"/>
  <c r="G8" i="10" s="1"/>
  <c r="E4" i="10"/>
  <c r="G4" i="10" s="1"/>
  <c r="E11" i="10"/>
  <c r="G11" i="10" s="1"/>
  <c r="H3" i="10"/>
  <c r="E13" i="10"/>
  <c r="H13" i="10" s="1"/>
  <c r="E10" i="10"/>
  <c r="H10" i="10" s="1"/>
  <c r="F3" i="10"/>
  <c r="H6" i="10" l="1"/>
  <c r="G2" i="10"/>
  <c r="H2" i="10"/>
  <c r="F12" i="10"/>
  <c r="H5" i="10"/>
  <c r="F5" i="10"/>
  <c r="G9" i="10"/>
  <c r="G13" i="10"/>
  <c r="H11" i="10"/>
  <c r="F4" i="10"/>
  <c r="F13" i="10"/>
  <c r="F11" i="10"/>
  <c r="H4" i="10"/>
  <c r="F8" i="10"/>
  <c r="G7" i="10"/>
  <c r="H7" i="10"/>
  <c r="F6" i="10"/>
  <c r="F9" i="10"/>
  <c r="G10" i="10"/>
  <c r="H8" i="10"/>
  <c r="F10" i="10"/>
  <c r="P124" i="1"/>
</calcChain>
</file>

<file path=xl/sharedStrings.xml><?xml version="1.0" encoding="utf-8"?>
<sst xmlns="http://schemas.openxmlformats.org/spreadsheetml/2006/main" count="33153" uniqueCount="4266">
  <si>
    <t>id</t>
  </si>
  <si>
    <t>name</t>
  </si>
  <si>
    <t>GIRLS STATE a new musical comedy TV project</t>
  </si>
  <si>
    <t>The Hitchhiker's Guide to the Family</t>
  </si>
  <si>
    <t>Jestia and Raedon</t>
  </si>
  <si>
    <t>Be Prepared</t>
  </si>
  <si>
    <t>Checkpoint 22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</si>
  <si>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</si>
  <si>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</si>
  <si>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</si>
  <si>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</si>
  <si>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</si>
  <si>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</si>
  <si>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</si>
  <si>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</si>
  <si>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</si>
  <si>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</si>
  <si>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</si>
  <si>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</si>
  <si>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</si>
  <si>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</si>
  <si>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</si>
  <si>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</si>
  <si>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</si>
  <si>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</si>
  <si>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</si>
  <si>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</si>
  <si>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</si>
  <si>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</si>
  <si>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</si>
  <si>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</si>
  <si>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</si>
  <si>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</si>
  <si>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</si>
  <si>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</si>
  <si>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</si>
  <si>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</si>
  <si>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</si>
  <si>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</si>
  <si>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</si>
  <si>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</si>
  <si>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</si>
  <si>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</si>
  <si>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</si>
  <si>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</si>
  <si>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</si>
  <si>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</si>
  <si>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</si>
  <si>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</si>
  <si>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</si>
  <si>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</si>
  <si>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</si>
  <si>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</si>
  <si>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</si>
  <si>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</si>
  <si>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</si>
  <si>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</si>
  <si>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</si>
  <si>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</si>
  <si>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</si>
  <si>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</si>
  <si>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</si>
  <si>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</si>
  <si>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</si>
  <si>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</si>
  <si>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</si>
  <si>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</si>
  <si>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</si>
  <si>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</si>
  <si>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</si>
  <si>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</si>
  <si>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</si>
  <si>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</si>
  <si>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</si>
  <si>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</si>
  <si>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</si>
  <si>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</si>
  <si>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</si>
  <si>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</si>
  <si>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</si>
  <si>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</si>
  <si>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</si>
  <si>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</si>
  <si>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</si>
  <si>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</si>
  <si>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</si>
  <si>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</si>
  <si>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</si>
  <si>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</si>
  <si>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</si>
  <si>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</si>
  <si>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</si>
  <si>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</si>
  <si>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</si>
  <si>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</si>
  <si>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</si>
  <si>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</si>
  <si>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</si>
  <si>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</si>
  <si>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</si>
  <si>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</si>
  <si>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</si>
  <si>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</si>
  <si>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</si>
  <si>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</si>
  <si>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</si>
  <si>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</si>
  <si>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</si>
  <si>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</si>
  <si>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</si>
  <si>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</si>
  <si>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</si>
  <si>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</si>
  <si>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</si>
  <si>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</si>
  <si>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</si>
  <si>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</si>
  <si>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</si>
  <si>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</si>
  <si>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</si>
  <si>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</si>
  <si>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</si>
  <si>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</si>
  <si>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</si>
  <si>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</si>
  <si>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</si>
  <si>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</si>
  <si>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</si>
  <si>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</si>
  <si>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</si>
  <si>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</si>
  <si>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</si>
  <si>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</si>
  <si>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</si>
  <si>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</si>
  <si>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</si>
  <si>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</si>
  <si>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</si>
  <si>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</si>
  <si>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</si>
  <si>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</si>
  <si>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</si>
  <si>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</si>
  <si>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</si>
  <si>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</si>
  <si>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</si>
  <si>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</si>
  <si>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</si>
  <si>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</si>
  <si>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</si>
  <si>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</si>
  <si>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</si>
  <si>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</si>
  <si>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</si>
  <si>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</si>
  <si>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</si>
  <si>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</si>
  <si>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</si>
  <si>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</si>
  <si>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</si>
  <si>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</si>
  <si>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</si>
  <si>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</si>
  <si>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</si>
  <si>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</si>
  <si>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</si>
  <si>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</si>
  <si>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</si>
  <si>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</si>
  <si>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</si>
  <si>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</si>
  <si>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</si>
  <si>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</si>
  <si>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</si>
  <si>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</si>
  <si>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</si>
  <si>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</si>
  <si>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</si>
  <si>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</si>
  <si>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</si>
  <si>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</si>
  <si>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</si>
  <si>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</si>
  <si>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</si>
  <si>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</si>
  <si>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</si>
  <si>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</si>
  <si>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</si>
  <si>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</si>
  <si>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</si>
  <si>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</si>
  <si>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</si>
  <si>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</si>
  <si>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</si>
  <si>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</si>
  <si>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</si>
  <si>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</si>
  <si>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</si>
  <si>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</si>
  <si>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</si>
  <si>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</si>
  <si>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</si>
  <si>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</si>
  <si>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</si>
  <si>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</si>
  <si>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</si>
  <si>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</si>
  <si>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</si>
  <si>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</si>
  <si>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</si>
  <si>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</si>
  <si>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</si>
  <si>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</si>
  <si>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</si>
  <si>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</si>
  <si>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</si>
  <si>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</si>
  <si>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</si>
  <si>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</si>
  <si>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</si>
  <si>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</si>
  <si>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</si>
  <si>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</si>
  <si>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</si>
  <si>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</si>
  <si>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</si>
  <si>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</si>
  <si>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</si>
  <si>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</si>
  <si>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</si>
  <si>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</si>
  <si>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</si>
  <si>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</si>
  <si>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</si>
  <si>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</si>
  <si>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</si>
  <si>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</si>
  <si>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</si>
  <si>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</si>
  <si>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</si>
  <si>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</si>
  <si>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</si>
  <si>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</si>
  <si>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</si>
  <si>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</si>
  <si>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</si>
  <si>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</si>
  <si>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</si>
  <si>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</si>
  <si>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</si>
  <si>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</si>
  <si>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</si>
  <si>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</si>
  <si>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</si>
  <si>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</si>
  <si>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</si>
  <si>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</si>
  <si>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</si>
  <si>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</si>
  <si>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</si>
  <si>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</si>
  <si>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</si>
  <si>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</si>
  <si>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</si>
  <si>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</si>
  <si>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</si>
  <si>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</si>
  <si>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</si>
  <si>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</si>
  <si>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</si>
  <si>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</si>
  <si>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</si>
  <si>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</si>
  <si>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</si>
  <si>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</si>
  <si>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</si>
  <si>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</si>
  <si>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</si>
  <si>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</si>
  <si>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</si>
  <si>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</si>
  <si>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</si>
  <si>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</si>
  <si>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</si>
  <si>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</si>
  <si>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</si>
  <si>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</si>
  <si>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</si>
  <si>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</si>
  <si>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</si>
  <si>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</si>
  <si>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</si>
  <si>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</si>
  <si>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</si>
  <si>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</si>
  <si>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</si>
  <si>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</si>
  <si>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</si>
  <si>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</si>
  <si>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</si>
  <si>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</si>
  <si>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</si>
  <si>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</si>
  <si>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</si>
  <si>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</si>
  <si>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</si>
  <si>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</si>
  <si>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</si>
  <si>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</si>
  <si>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</si>
  <si>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</si>
  <si>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</si>
  <si>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</si>
  <si>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</si>
  <si>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</si>
  <si>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</si>
  <si>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</si>
  <si>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</si>
  <si>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</si>
  <si>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</si>
  <si>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</si>
  <si>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</si>
  <si>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</si>
  <si>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</si>
  <si>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</si>
  <si>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</si>
  <si>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</si>
  <si>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</si>
  <si>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</si>
  <si>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</si>
  <si>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</si>
  <si>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</si>
  <si>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</si>
  <si>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</si>
  <si>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</si>
  <si>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</si>
  <si>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</si>
  <si>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</si>
  <si>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</si>
  <si>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</si>
  <si>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</si>
  <si>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</si>
  <si>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</si>
  <si>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</si>
  <si>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</si>
  <si>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</si>
  <si>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</si>
  <si>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</si>
  <si>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</si>
  <si>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</si>
  <si>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</si>
  <si>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</si>
  <si>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</si>
  <si>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</si>
  <si>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</si>
  <si>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</si>
  <si>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</si>
  <si>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</si>
  <si>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</si>
  <si>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</si>
  <si>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</si>
  <si>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</si>
  <si>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</si>
  <si>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</si>
  <si>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</si>
  <si>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</si>
  <si>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</si>
  <si>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</si>
  <si>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</si>
  <si>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</si>
  <si>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</si>
  <si>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</si>
  <si>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</si>
  <si>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</si>
  <si>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</si>
  <si>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</si>
  <si>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</si>
  <si>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</si>
  <si>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</si>
  <si>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</si>
  <si>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</si>
  <si>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</si>
  <si>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</si>
  <si>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</si>
  <si>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</si>
  <si>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</si>
  <si>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</si>
  <si>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</si>
  <si>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</si>
  <si>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</si>
  <si>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</si>
  <si>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</si>
  <si>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</si>
  <si>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</si>
  <si>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</si>
  <si>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</si>
  <si>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</si>
  <si>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</si>
  <si>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</si>
  <si>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</si>
  <si>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</si>
  <si>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</si>
  <si>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</si>
  <si>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</si>
  <si>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</si>
  <si>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</si>
  <si>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</si>
  <si>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</si>
  <si>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</si>
  <si>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</si>
  <si>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</si>
  <si>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</si>
  <si>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</si>
  <si>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</si>
  <si>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</si>
  <si>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</si>
  <si>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</si>
  <si>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</si>
  <si>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</si>
  <si>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</si>
  <si>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</si>
  <si>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</si>
  <si>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</si>
  <si>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</si>
  <si>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</si>
  <si>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</si>
  <si>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</si>
  <si>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</si>
  <si>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</si>
  <si>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</si>
  <si>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</si>
  <si>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</si>
  <si>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</si>
  <si>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</si>
  <si>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</si>
  <si>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</si>
  <si>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</si>
  <si>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</si>
  <si>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</si>
  <si>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</si>
  <si>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</si>
  <si>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</si>
  <si>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</si>
  <si>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</si>
  <si>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</si>
  <si>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</si>
  <si>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</si>
  <si>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</si>
  <si>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</si>
  <si>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</si>
  <si>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</si>
  <si>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</si>
  <si>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</si>
  <si>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</si>
  <si>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</si>
  <si>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</si>
  <si>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</si>
  <si>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</si>
  <si>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</si>
  <si>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</si>
  <si>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</si>
  <si>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</si>
  <si>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</si>
  <si>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</si>
  <si>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</si>
  <si>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</si>
  <si>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</si>
  <si>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</si>
  <si>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</si>
  <si>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</si>
  <si>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</si>
  <si>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</si>
  <si>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</si>
  <si>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</si>
  <si>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</si>
  <si>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</si>
  <si>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</si>
  <si>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</si>
  <si>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</si>
  <si>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</si>
  <si>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</si>
  <si>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</si>
  <si>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</si>
  <si>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</si>
  <si>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</si>
  <si>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</si>
  <si>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</si>
  <si>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</si>
  <si>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</si>
  <si>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</si>
  <si>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</si>
  <si>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</si>
  <si>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</si>
  <si>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</si>
  <si>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</si>
  <si>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</si>
  <si>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</si>
  <si>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</si>
  <si>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</si>
  <si>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</si>
  <si>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</si>
  <si>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</si>
  <si>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</si>
  <si>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</si>
  <si>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</si>
  <si>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</si>
  <si>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</si>
  <si>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</si>
  <si>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</si>
  <si>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</si>
  <si>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</si>
  <si>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</si>
  <si>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</si>
  <si>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</si>
  <si>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</si>
  <si>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</si>
  <si>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</si>
  <si>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</si>
  <si>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</si>
  <si>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</si>
  <si>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</si>
  <si>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</si>
  <si>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</si>
  <si>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</si>
  <si>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</si>
  <si>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</si>
  <si>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</si>
  <si>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</si>
  <si>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</si>
  <si>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</si>
  <si>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</si>
  <si>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</si>
  <si>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</si>
  <si>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</si>
  <si>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</si>
  <si>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</si>
  <si>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</si>
  <si>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</si>
  <si>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</si>
  <si>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</si>
  <si>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</si>
  <si>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</si>
  <si>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</si>
  <si>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</si>
  <si>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</si>
  <si>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</si>
  <si>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</si>
  <si>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</si>
  <si>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</si>
  <si>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</si>
  <si>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</si>
  <si>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</si>
  <si>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</si>
  <si>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</si>
  <si>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</si>
  <si>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</si>
  <si>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</si>
  <si>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</si>
  <si>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</si>
  <si>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</si>
  <si>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</si>
  <si>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</si>
  <si>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</si>
  <si>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</si>
  <si>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</si>
  <si>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</si>
  <si>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</si>
  <si>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</si>
  <si>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</si>
  <si>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</si>
  <si>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</si>
  <si>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</si>
  <si>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</si>
  <si>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</si>
  <si>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</si>
  <si>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</si>
  <si>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</si>
  <si>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</si>
  <si>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</si>
  <si>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</si>
  <si>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</si>
  <si>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</si>
  <si>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</si>
  <si>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</si>
  <si>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</si>
  <si>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</si>
  <si>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</si>
  <si>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</si>
  <si>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</si>
  <si>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</si>
  <si>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</si>
  <si>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</si>
  <si>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</si>
  <si>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</si>
  <si>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</si>
  <si>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</si>
  <si>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</si>
  <si>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</si>
  <si>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</si>
  <si>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</si>
  <si>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</si>
  <si>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</si>
  <si>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</si>
  <si>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</si>
  <si>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</si>
  <si>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</si>
  <si>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</si>
  <si>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</si>
  <si>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</si>
  <si>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</si>
  <si>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</si>
  <si>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</si>
  <si>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</si>
  <si>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</si>
  <si>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</si>
  <si>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</si>
  <si>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</si>
  <si>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</si>
  <si>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</si>
  <si>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</si>
  <si>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</si>
  <si>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</si>
  <si>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</si>
  <si>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</si>
  <si>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</si>
  <si>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</si>
  <si>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</si>
  <si>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</si>
  <si>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</si>
  <si>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</si>
  <si>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</si>
  <si>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</si>
  <si>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</si>
  <si>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</si>
  <si>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</si>
  <si>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</si>
  <si>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</si>
  <si>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</si>
  <si>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</si>
  <si>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</si>
  <si>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</si>
  <si>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</si>
  <si>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</si>
  <si>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</si>
  <si>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</si>
  <si>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</si>
  <si>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</si>
  <si>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</si>
  <si>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</si>
  <si>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</si>
  <si>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</si>
  <si>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</si>
  <si>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</si>
  <si>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</si>
  <si>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</si>
  <si>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</si>
  <si>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</si>
  <si>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</si>
  <si>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</si>
  <si>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</si>
  <si>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</si>
  <si>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</si>
  <si>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</si>
  <si>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</si>
  <si>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</si>
  <si>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</si>
  <si>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</si>
  <si>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</si>
  <si>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</si>
  <si>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</si>
  <si>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</si>
  <si>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</si>
  <si>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</si>
  <si>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</si>
  <si>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</si>
  <si>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</si>
  <si>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</si>
  <si>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</si>
  <si>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</si>
  <si>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</si>
  <si>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</si>
  <si>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</si>
  <si>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</si>
  <si>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</si>
  <si>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</si>
  <si>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</si>
  <si>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</si>
  <si>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</si>
  <si>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</si>
  <si>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</si>
  <si>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</si>
  <si>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</si>
  <si>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</si>
  <si>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</si>
  <si>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</si>
  <si>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</si>
  <si>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</si>
  <si>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</si>
  <si>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</si>
  <si>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</si>
  <si>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</si>
  <si>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</si>
  <si>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</si>
  <si>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</si>
  <si>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</si>
  <si>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</si>
  <si>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</si>
  <si>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</si>
  <si>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</si>
  <si>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</si>
  <si>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</si>
  <si>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</si>
  <si>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</si>
  <si>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</si>
  <si>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</si>
  <si>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</si>
  <si>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</si>
  <si>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</si>
  <si>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</si>
  <si>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</si>
  <si>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</si>
  <si>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</si>
  <si>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</si>
  <si>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</si>
  <si>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</si>
  <si>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</si>
  <si>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</si>
  <si>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</si>
  <si>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</si>
  <si>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</si>
  <si>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</si>
  <si>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</si>
  <si>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</si>
  <si>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</si>
  <si>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</si>
  <si>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</si>
  <si>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</si>
  <si>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</si>
  <si>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</si>
  <si>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</si>
  <si>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</si>
  <si>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</si>
  <si>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</si>
  <si>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</si>
  <si>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</si>
  <si>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</si>
  <si>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</si>
  <si>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</si>
  <si>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</si>
  <si>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</si>
  <si>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</si>
  <si>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</si>
  <si>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</si>
  <si>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</si>
  <si>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</si>
  <si>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</si>
  <si>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</si>
  <si>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</si>
  <si>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</si>
  <si>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</si>
  <si>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</si>
  <si>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</si>
  <si>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</si>
  <si>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</si>
  <si>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</si>
  <si>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</si>
  <si>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</si>
  <si>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</si>
  <si>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</si>
  <si>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</si>
  <si>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</si>
  <si>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</si>
  <si>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</si>
  <si>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</si>
  <si>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</si>
  <si>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</si>
  <si>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</si>
  <si>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</si>
  <si>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</si>
  <si>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</si>
  <si>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</si>
  <si>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</si>
  <si>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</si>
  <si>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</si>
  <si>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</si>
  <si>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</si>
  <si>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</si>
  <si>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</si>
  <si>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</si>
  <si>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</si>
  <si>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</si>
  <si>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</si>
  <si>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</si>
  <si>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</si>
  <si>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</si>
  <si>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</si>
  <si>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</si>
  <si>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</si>
  <si>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</si>
  <si>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</si>
  <si>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</si>
  <si>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</si>
  <si>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</si>
  <si>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</si>
  <si>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</si>
  <si>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</si>
  <si>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</si>
  <si>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</si>
  <si>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</si>
  <si>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</si>
  <si>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</si>
  <si>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</si>
  <si>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</si>
  <si>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</si>
  <si>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</si>
  <si>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</si>
  <si>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</si>
  <si>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</si>
  <si>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</si>
  <si>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</si>
  <si>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</si>
  <si>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</si>
  <si>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</si>
  <si>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</si>
  <si>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</si>
  <si>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</si>
  <si>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</si>
  <si>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</si>
  <si>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</si>
  <si>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</si>
  <si>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</si>
  <si>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</si>
  <si>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</si>
  <si>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</si>
  <si>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</si>
  <si>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</si>
  <si>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</si>
  <si>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</si>
  <si>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</si>
  <si>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</si>
  <si>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</si>
  <si>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</si>
  <si>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</si>
  <si>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</si>
  <si>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</si>
  <si>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</si>
  <si>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</si>
  <si>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</si>
  <si>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</si>
  <si>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</si>
  <si>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</si>
  <si>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</si>
  <si>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</si>
  <si>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</si>
  <si>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</si>
  <si>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</si>
  <si>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</si>
  <si>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</si>
  <si>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</si>
  <si>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</si>
  <si>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</si>
  <si>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</si>
  <si>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</si>
  <si>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</si>
  <si>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</si>
  <si>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</si>
  <si>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</si>
  <si>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</si>
  <si>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</si>
  <si>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</si>
  <si>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</si>
  <si>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</si>
  <si>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</si>
  <si>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</si>
  <si>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</si>
  <si>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</si>
  <si>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</si>
  <si>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</si>
  <si>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</si>
  <si>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</si>
  <si>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</si>
  <si>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</si>
  <si>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</si>
  <si>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</si>
  <si>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</si>
  <si>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</si>
  <si>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</si>
  <si>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</si>
  <si>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</si>
  <si>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</si>
  <si>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</si>
  <si>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</si>
  <si>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</si>
  <si>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</si>
  <si>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</si>
  <si>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</si>
  <si>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</si>
  <si>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</si>
  <si>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</si>
  <si>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</si>
  <si>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</si>
  <si>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</si>
  <si>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</si>
  <si>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</si>
  <si>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</si>
  <si>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</si>
  <si>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</si>
  <si>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</si>
  <si>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</si>
  <si>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</si>
  <si>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</si>
  <si>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</si>
  <si>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</si>
  <si>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</si>
  <si>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</si>
  <si>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</si>
  <si>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</si>
  <si>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</si>
  <si>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</si>
  <si>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</si>
  <si>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</si>
  <si>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</si>
  <si>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</si>
  <si>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</si>
  <si>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</si>
  <si>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</si>
  <si>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</si>
  <si>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</si>
  <si>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</si>
  <si>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</si>
  <si>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</si>
  <si>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</si>
  <si>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</si>
  <si>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</si>
  <si>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</si>
  <si>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</si>
  <si>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</si>
  <si>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</si>
  <si>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</si>
  <si>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</si>
  <si>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</si>
  <si>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</si>
  <si>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</si>
  <si>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</si>
  <si>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</si>
  <si>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</si>
  <si>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</si>
  <si>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</si>
  <si>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</si>
  <si>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</si>
  <si>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</si>
  <si>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</si>
  <si>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</si>
  <si>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</si>
  <si>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</si>
  <si>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</si>
  <si>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</si>
  <si>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</si>
  <si>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</si>
  <si>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</si>
  <si>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</si>
  <si>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</si>
  <si>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</si>
  <si>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</si>
  <si>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</si>
  <si>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</si>
  <si>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</si>
  <si>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</si>
  <si>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</si>
  <si>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</si>
  <si>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</si>
  <si>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</si>
  <si>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</si>
  <si>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</si>
  <si>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</si>
  <si>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</si>
  <si>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</si>
  <si>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</si>
  <si>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</si>
  <si>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</si>
  <si>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</si>
  <si>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</si>
  <si>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</si>
  <si>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</si>
  <si>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</si>
  <si>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</si>
  <si>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</si>
  <si>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</si>
  <si>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</si>
  <si>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</si>
  <si>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</si>
  <si>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</si>
  <si>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</si>
  <si>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</si>
  <si>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</si>
  <si>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</si>
  <si>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</si>
  <si>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</si>
  <si>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</si>
  <si>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</si>
  <si>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</si>
  <si>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</si>
  <si>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</si>
  <si>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</si>
  <si>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</si>
  <si>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</si>
  <si>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</si>
  <si>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</si>
  <si>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</si>
  <si>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</si>
  <si>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</si>
  <si>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</si>
  <si>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</si>
  <si>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</si>
  <si>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</si>
  <si>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</si>
  <si>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</si>
  <si>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</si>
  <si>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</si>
  <si>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</si>
  <si>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</si>
  <si>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</si>
  <si>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</si>
  <si>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</si>
  <si>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</si>
  <si>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</si>
  <si>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</si>
  <si>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</si>
  <si>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</si>
  <si>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</si>
  <si>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</si>
  <si>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</si>
  <si>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</si>
  <si>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</si>
  <si>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</si>
  <si>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</si>
  <si>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</si>
  <si>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</si>
  <si>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</si>
  <si>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</si>
  <si>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</si>
  <si>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</si>
  <si>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</si>
  <si>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</si>
  <si>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</si>
  <si>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</si>
  <si>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</si>
  <si>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</si>
  <si>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</si>
  <si>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</si>
  <si>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</si>
  <si>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</si>
  <si>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</si>
  <si>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</si>
  <si>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</si>
  <si>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</si>
  <si>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</si>
  <si>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</si>
  <si>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</si>
  <si>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</si>
  <si>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</si>
  <si>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</si>
  <si>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</si>
  <si>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</si>
  <si>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</si>
  <si>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</si>
  <si>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</si>
  <si>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</si>
  <si>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</si>
  <si>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</si>
  <si>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</si>
  <si>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</si>
  <si>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</si>
  <si>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</si>
  <si>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</si>
  <si>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</si>
  <si>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</si>
  <si>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</si>
  <si>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</si>
  <si>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</si>
  <si>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</si>
  <si>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</si>
  <si>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</si>
  <si>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</si>
  <si>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</si>
  <si>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</si>
  <si>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</si>
  <si>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</si>
  <si>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</si>
  <si>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</si>
  <si>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</si>
  <si>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</si>
  <si>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</si>
  <si>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</si>
  <si>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</si>
  <si>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</si>
  <si>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</si>
  <si>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</si>
  <si>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</si>
  <si>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</si>
  <si>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</si>
  <si>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</si>
  <si>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</si>
  <si>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</si>
  <si>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</si>
  <si>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</si>
  <si>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</si>
  <si>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</si>
  <si>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</si>
  <si>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</si>
  <si>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</si>
  <si>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</si>
  <si>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</si>
  <si>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</si>
  <si>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</si>
  <si>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</si>
  <si>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</si>
  <si>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</si>
  <si>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</si>
  <si>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</si>
  <si>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</si>
  <si>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</si>
  <si>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</si>
  <si>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</si>
  <si>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</si>
  <si>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</si>
  <si>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</si>
  <si>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</si>
  <si>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</si>
  <si>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</si>
  <si>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</si>
  <si>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</si>
  <si>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</si>
  <si>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</si>
  <si>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</si>
  <si>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</si>
  <si>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</si>
  <si>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</si>
  <si>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</si>
  <si>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</si>
  <si>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</si>
  <si>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</si>
  <si>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</si>
  <si>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</si>
  <si>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</si>
  <si>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</si>
  <si>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</si>
  <si>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</si>
  <si>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</si>
  <si>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</si>
  <si>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</si>
  <si>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</si>
  <si>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</si>
  <si>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</si>
  <si>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</si>
  <si>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</si>
  <si>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</si>
  <si>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</si>
  <si>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</si>
  <si>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</si>
  <si>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</si>
  <si>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</si>
  <si>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</si>
  <si>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</si>
  <si>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</si>
  <si>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</si>
  <si>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</si>
  <si>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</si>
  <si>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</si>
  <si>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</si>
  <si>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</si>
  <si>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</si>
  <si>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</si>
  <si>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</si>
  <si>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</si>
  <si>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</si>
  <si>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</si>
  <si>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</si>
  <si>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</si>
  <si>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</si>
  <si>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</si>
  <si>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</si>
  <si>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</si>
  <si>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</si>
  <si>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</si>
  <si>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</si>
  <si>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</si>
  <si>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</si>
  <si>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</si>
  <si>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</si>
  <si>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</si>
  <si>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</si>
  <si>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</si>
  <si>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</si>
  <si>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</si>
  <si>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</si>
  <si>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</si>
  <si>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</si>
  <si>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</si>
  <si>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</si>
  <si>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</si>
  <si>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</si>
  <si>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</si>
  <si>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</si>
  <si>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</si>
  <si>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</si>
  <si>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</si>
  <si>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</si>
  <si>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</si>
  <si>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</si>
  <si>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</si>
  <si>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</si>
  <si>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</si>
  <si>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</si>
  <si>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</si>
  <si>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</si>
  <si>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</si>
  <si>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</si>
  <si>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</si>
  <si>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</si>
  <si>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</si>
  <si>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</si>
  <si>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</si>
  <si>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</si>
  <si>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</si>
  <si>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</si>
  <si>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</si>
  <si>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</si>
  <si>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</si>
  <si>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</si>
  <si>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</si>
  <si>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</si>
  <si>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</si>
  <si>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</si>
  <si>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</si>
  <si>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</si>
  <si>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</si>
  <si>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</si>
  <si>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</si>
  <si>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</si>
  <si>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</si>
  <si>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</si>
  <si>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</si>
  <si>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</si>
  <si>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</si>
  <si>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</si>
  <si>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</si>
  <si>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</si>
  <si>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</si>
  <si>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</si>
  <si>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</si>
  <si>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</si>
  <si>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</si>
  <si>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</si>
  <si>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</si>
  <si>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</si>
  <si>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</si>
  <si>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</si>
  <si>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</si>
  <si>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</si>
  <si>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</si>
  <si>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</si>
  <si>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</si>
  <si>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</si>
  <si>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</si>
  <si>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</si>
  <si>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</si>
  <si>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</si>
  <si>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</si>
  <si>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</si>
  <si>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</si>
  <si>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</si>
  <si>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</si>
  <si>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</si>
  <si>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</si>
  <si>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</si>
  <si>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</si>
  <si>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</si>
  <si>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</si>
  <si>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</si>
  <si>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</si>
  <si>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</si>
  <si>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</si>
  <si>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</si>
  <si>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</si>
  <si>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</si>
  <si>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</si>
  <si>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</si>
  <si>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</si>
  <si>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</si>
  <si>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</si>
  <si>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</si>
  <si>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</si>
  <si>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</si>
  <si>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</si>
  <si>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</si>
  <si>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</si>
  <si>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</si>
  <si>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</si>
  <si>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</si>
  <si>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</si>
  <si>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</si>
  <si>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</si>
  <si>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</si>
  <si>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</si>
  <si>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</si>
  <si>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</si>
  <si>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</si>
  <si>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</si>
  <si>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</si>
  <si>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</si>
  <si>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</si>
  <si>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</si>
  <si>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</si>
  <si>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</si>
  <si>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</si>
  <si>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</si>
  <si>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</si>
  <si>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</si>
  <si>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</si>
  <si>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</si>
  <si>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</si>
  <si>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</si>
  <si>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</si>
  <si>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</si>
  <si>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</si>
  <si>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</si>
  <si>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</si>
  <si>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</si>
  <si>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</si>
  <si>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</si>
  <si>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</si>
  <si>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</si>
  <si>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</si>
  <si>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</si>
  <si>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</si>
  <si>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</si>
  <si>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</si>
  <si>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</si>
  <si>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</si>
  <si>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</si>
  <si>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</si>
  <si>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</si>
  <si>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</si>
  <si>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</si>
  <si>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</si>
  <si>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</si>
  <si>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</si>
  <si>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</si>
  <si>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</si>
  <si>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</si>
  <si>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</si>
  <si>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</si>
  <si>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</si>
  <si>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</si>
  <si>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</si>
  <si>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</si>
  <si>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</si>
  <si>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</si>
  <si>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</si>
  <si>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</si>
  <si>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</si>
  <si>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</si>
  <si>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</si>
  <si>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</si>
  <si>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</si>
  <si>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</si>
  <si>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</si>
  <si>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</si>
  <si>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</si>
  <si>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</si>
  <si>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</si>
  <si>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</si>
  <si>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</si>
  <si>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</si>
  <si>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</si>
  <si>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</si>
  <si>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</si>
  <si>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</si>
  <si>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</si>
  <si>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</si>
  <si>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</si>
  <si>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</si>
  <si>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</si>
  <si>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</si>
  <si>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</si>
  <si>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</si>
  <si>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</si>
  <si>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</si>
  <si>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</si>
  <si>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</si>
  <si>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</si>
  <si>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</si>
  <si>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</si>
  <si>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</si>
  <si>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</si>
  <si>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</si>
  <si>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</si>
  <si>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</si>
  <si>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</si>
  <si>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</si>
  <si>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</si>
  <si>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</si>
  <si>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</si>
  <si>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</si>
  <si>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</si>
  <si>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</si>
  <si>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</si>
  <si>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</si>
  <si>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</si>
  <si>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</si>
  <si>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</si>
  <si>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</si>
  <si>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</si>
  <si>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</si>
  <si>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</si>
  <si>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</si>
  <si>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</si>
  <si>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</si>
  <si>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</si>
  <si>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</si>
  <si>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</si>
  <si>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</si>
  <si>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</si>
  <si>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</si>
  <si>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</si>
  <si>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</si>
  <si>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</si>
  <si>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</si>
  <si>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</si>
  <si>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</si>
  <si>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</si>
  <si>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</si>
  <si>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</si>
  <si>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</si>
  <si>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</si>
  <si>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</si>
  <si>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</si>
  <si>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</si>
  <si>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</si>
  <si>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</si>
  <si>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</si>
  <si>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</si>
  <si>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</si>
  <si>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</si>
  <si>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</si>
  <si>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</si>
  <si>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</si>
  <si>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</si>
  <si>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</si>
  <si>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</si>
  <si>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</si>
  <si>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</si>
  <si>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</si>
  <si>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</si>
  <si>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</si>
  <si>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</si>
  <si>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</si>
  <si>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</si>
  <si>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</si>
  <si>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</si>
  <si>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</si>
  <si>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</si>
  <si>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</si>
  <si>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</si>
  <si>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</si>
  <si>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</si>
  <si>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</si>
  <si>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</si>
  <si>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</si>
  <si>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</si>
  <si>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</si>
  <si>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</si>
  <si>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</si>
  <si>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</si>
  <si>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</si>
  <si>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</si>
  <si>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</si>
  <si>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</si>
  <si>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</si>
  <si>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</si>
  <si>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</si>
  <si>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</si>
  <si>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</si>
  <si>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</si>
  <si>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</si>
  <si>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</si>
  <si>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</si>
  <si>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</si>
  <si>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</si>
  <si>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</si>
  <si>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</si>
  <si>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</si>
  <si>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</si>
  <si>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</si>
  <si>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</si>
  <si>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</si>
  <si>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</si>
  <si>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</si>
  <si>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</si>
  <si>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</si>
  <si>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</si>
  <si>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</si>
  <si>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</si>
  <si>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</si>
  <si>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</si>
  <si>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</si>
  <si>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</si>
  <si>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</si>
  <si>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</si>
  <si>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</si>
  <si>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</si>
  <si>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</si>
  <si>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</si>
  <si>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</si>
  <si>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</si>
  <si>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</si>
  <si>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</si>
  <si>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</si>
  <si>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</si>
  <si>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</si>
  <si>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</si>
  <si>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</si>
  <si>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</si>
  <si>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</si>
  <si>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</si>
  <si>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</si>
  <si>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</si>
  <si>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</si>
  <si>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</si>
  <si>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</si>
  <si>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</si>
  <si>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</si>
  <si>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</si>
  <si>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</si>
  <si>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</si>
  <si>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</si>
  <si>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</si>
  <si>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</si>
  <si>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</si>
  <si>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</si>
  <si>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</si>
  <si>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</si>
  <si>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</si>
  <si>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</si>
  <si>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</si>
  <si>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</si>
  <si>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</si>
  <si>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</si>
  <si>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</si>
  <si>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</si>
  <si>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</si>
  <si>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</si>
  <si>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</si>
  <si>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</si>
  <si>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</si>
  <si>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</si>
  <si>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</si>
  <si>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</si>
  <si>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</si>
  <si>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</si>
  <si>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</si>
  <si>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</si>
  <si>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</si>
  <si>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</si>
  <si>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</si>
  <si>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</si>
  <si>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</si>
  <si>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</si>
  <si>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</si>
  <si>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</si>
  <si>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</si>
  <si>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</si>
  <si>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</si>
  <si>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</si>
  <si>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</si>
  <si>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</si>
  <si>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</si>
  <si>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</si>
  <si>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</si>
  <si>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</si>
  <si>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</si>
  <si>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</si>
  <si>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</si>
  <si>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</si>
  <si>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</si>
  <si>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</si>
  <si>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</si>
  <si>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</si>
  <si>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</si>
  <si>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</si>
  <si>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</si>
  <si>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</si>
  <si>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</si>
  <si>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</si>
  <si>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</si>
  <si>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</si>
  <si>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</si>
  <si>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</si>
  <si>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</si>
  <si>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</si>
  <si>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</si>
  <si>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</si>
  <si>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</si>
  <si>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</si>
  <si>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</si>
  <si>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</si>
  <si>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</si>
  <si>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</si>
  <si>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</si>
  <si>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</si>
  <si>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</si>
  <si>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</si>
  <si>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</si>
  <si>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</si>
  <si>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</si>
  <si>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</si>
  <si>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</si>
  <si>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</si>
  <si>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</si>
  <si>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</si>
  <si>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</si>
  <si>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</si>
  <si>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</si>
  <si>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</si>
  <si>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</si>
  <si>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</si>
  <si>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</si>
  <si>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</si>
  <si>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</si>
  <si>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</si>
  <si>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</si>
  <si>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</si>
  <si>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</si>
  <si>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</si>
  <si>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</si>
  <si>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</si>
  <si>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</si>
  <si>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</si>
  <si>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</si>
  <si>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</si>
  <si>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</si>
  <si>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</si>
  <si>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</si>
  <si>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</si>
  <si>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</si>
  <si>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</si>
  <si>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</si>
  <si>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</si>
  <si>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</si>
  <si>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</si>
  <si>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</si>
  <si>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</si>
  <si>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</si>
  <si>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</si>
  <si>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</si>
  <si>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</si>
  <si>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</si>
  <si>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</si>
  <si>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</si>
  <si>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</si>
  <si>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</si>
  <si>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</si>
  <si>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</si>
  <si>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</si>
  <si>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</si>
  <si>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</si>
  <si>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</si>
  <si>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</si>
  <si>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</si>
  <si>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</si>
  <si>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</si>
  <si>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</si>
  <si>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</si>
  <si>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</si>
  <si>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</si>
  <si>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</si>
  <si>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</si>
  <si>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</si>
  <si>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</si>
  <si>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</si>
  <si>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</si>
  <si>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</si>
  <si>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</si>
  <si>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</si>
  <si>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</si>
  <si>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</si>
  <si>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</si>
  <si>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</si>
  <si>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</si>
  <si>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</si>
  <si>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</si>
  <si>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</si>
  <si>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</si>
  <si>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</si>
  <si>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</si>
  <si>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</si>
  <si>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</si>
  <si>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</si>
  <si>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</si>
  <si>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</si>
  <si>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</si>
  <si>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</si>
  <si>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</si>
  <si>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</si>
  <si>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</si>
  <si>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</si>
  <si>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</si>
  <si>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</si>
  <si>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</si>
  <si>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</si>
  <si>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</si>
  <si>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</si>
  <si>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</si>
  <si>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</si>
  <si>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</si>
  <si>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</si>
  <si>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</si>
  <si>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</si>
  <si>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</si>
  <si>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</si>
  <si>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</si>
  <si>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</si>
  <si>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</si>
  <si>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</si>
  <si>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</si>
  <si>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</si>
  <si>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</si>
  <si>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</si>
  <si>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</si>
  <si>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</si>
  <si>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</si>
  <si>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</si>
  <si>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</si>
  <si>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</si>
  <si>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</si>
  <si>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</si>
  <si>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</si>
  <si>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</si>
  <si>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</si>
  <si>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</si>
  <si>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</si>
  <si>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</si>
  <si>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</si>
  <si>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</si>
  <si>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</si>
  <si>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</si>
  <si>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</si>
  <si>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</si>
  <si>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</si>
  <si>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</si>
  <si>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</si>
  <si>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</si>
  <si>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</si>
  <si>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</si>
  <si>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</si>
  <si>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</si>
  <si>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</si>
  <si>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</si>
  <si>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</si>
  <si>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</si>
  <si>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</si>
  <si>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</si>
  <si>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</si>
  <si>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</si>
  <si>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</si>
  <si>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</si>
  <si>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</si>
  <si>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</si>
  <si>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</si>
  <si>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</si>
  <si>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</si>
  <si>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</si>
  <si>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</si>
  <si>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</si>
  <si>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</si>
  <si>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</si>
  <si>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</si>
  <si>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</si>
  <si>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</si>
  <si>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</si>
  <si>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</si>
  <si>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</si>
  <si>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</si>
  <si>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</si>
  <si>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</si>
  <si>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</si>
  <si>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</si>
  <si>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</si>
  <si>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</si>
  <si>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</si>
  <si>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</si>
  <si>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</si>
  <si>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</si>
  <si>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</si>
  <si>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</si>
  <si>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</si>
  <si>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</si>
  <si>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</si>
  <si>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</si>
  <si>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</si>
  <si>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</si>
  <si>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</si>
  <si>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</si>
  <si>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</si>
  <si>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</si>
  <si>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</si>
  <si>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</si>
  <si>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</si>
  <si>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</si>
  <si>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</si>
  <si>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</si>
  <si>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</si>
  <si>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</si>
  <si>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</si>
  <si>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</si>
  <si>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</si>
  <si>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</si>
  <si>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</si>
  <si>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</si>
  <si>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</si>
  <si>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</si>
  <si>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</si>
  <si>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</si>
  <si>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</si>
  <si>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</si>
  <si>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</si>
  <si>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</si>
  <si>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</si>
  <si>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</si>
  <si>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</si>
  <si>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</si>
  <si>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</si>
  <si>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</si>
  <si>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</si>
  <si>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</si>
  <si>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</si>
  <si>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</si>
  <si>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</si>
  <si>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</si>
  <si>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</si>
  <si>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</si>
  <si>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</si>
  <si>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</si>
  <si>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</si>
  <si>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</si>
  <si>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</si>
  <si>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</si>
  <si>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</si>
  <si>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</si>
  <si>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</si>
  <si>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</si>
  <si>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</si>
  <si>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</si>
  <si>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</si>
  <si>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</si>
  <si>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</si>
  <si>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</si>
  <si>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</si>
  <si>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</si>
  <si>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</si>
  <si>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</si>
  <si>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</si>
  <si>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</si>
  <si>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</si>
  <si>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</si>
  <si>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</si>
  <si>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</si>
  <si>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</si>
  <si>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</si>
  <si>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</si>
  <si>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</si>
  <si>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</si>
  <si>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</si>
  <si>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</si>
  <si>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</si>
  <si>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</si>
  <si>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</si>
  <si>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</si>
  <si>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</si>
  <si>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</si>
  <si>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</si>
  <si>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</si>
  <si>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</si>
  <si>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</si>
  <si>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</si>
  <si>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</si>
  <si>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</si>
  <si>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</si>
  <si>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</si>
  <si>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</si>
  <si>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</si>
  <si>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</si>
  <si>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</si>
  <si>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</si>
  <si>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</si>
  <si>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</si>
  <si>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</si>
  <si>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</si>
  <si>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</si>
  <si>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</si>
  <si>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</si>
  <si>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</si>
  <si>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</si>
  <si>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</si>
  <si>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</si>
  <si>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</si>
  <si>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</si>
  <si>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</si>
  <si>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</si>
  <si>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</si>
  <si>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</si>
  <si>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</si>
  <si>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</si>
  <si>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</si>
  <si>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</si>
  <si>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</si>
  <si>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</si>
  <si>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</si>
  <si>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</si>
  <si>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</si>
  <si>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</si>
  <si>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</si>
  <si>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</si>
  <si>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</si>
  <si>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</si>
  <si>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</si>
  <si>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</si>
  <si>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</si>
  <si>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</si>
  <si>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</si>
  <si>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</si>
  <si>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</si>
  <si>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</si>
  <si>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</si>
  <si>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</si>
  <si>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</si>
  <si>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</si>
  <si>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</si>
  <si>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</si>
  <si>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</si>
  <si>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</si>
  <si>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</si>
  <si>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</si>
  <si>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</si>
  <si>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</si>
  <si>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</si>
  <si>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</si>
  <si>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</si>
  <si>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</si>
  <si>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</si>
  <si>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</si>
  <si>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</si>
  <si>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</si>
  <si>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</si>
  <si>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</si>
  <si>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</si>
  <si>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</si>
  <si>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</si>
  <si>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</si>
  <si>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</si>
  <si>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</si>
  <si>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</si>
  <si>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</si>
  <si>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</si>
  <si>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</si>
  <si>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</si>
  <si>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</si>
  <si>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</si>
  <si>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</si>
  <si>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</si>
  <si>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</si>
  <si>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</si>
  <si>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</si>
  <si>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</si>
  <si>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</si>
  <si>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</si>
  <si>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</si>
  <si>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</si>
  <si>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</si>
  <si>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</si>
  <si>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</si>
  <si>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</si>
  <si>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</si>
  <si>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</si>
  <si>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</si>
  <si>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</si>
  <si>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</si>
  <si>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</si>
  <si>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</si>
  <si>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</si>
  <si>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</si>
  <si>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</si>
  <si>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</si>
  <si>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</si>
  <si>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</si>
  <si>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</si>
  <si>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</si>
  <si>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</si>
  <si>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</si>
  <si>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</si>
  <si>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</si>
  <si>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</si>
  <si>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</si>
  <si>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</si>
  <si>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</si>
  <si>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</si>
  <si>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</si>
  <si>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</si>
  <si>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</si>
  <si>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</si>
  <si>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</si>
  <si>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</si>
  <si>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</si>
  <si>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</si>
  <si>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</si>
  <si>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</si>
  <si>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</si>
  <si>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</si>
  <si>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</si>
  <si>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</si>
  <si>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</si>
  <si>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</si>
  <si>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</si>
  <si>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</si>
  <si>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</si>
  <si>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</si>
  <si>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</si>
  <si>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</si>
  <si>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</si>
  <si>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</si>
  <si>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</si>
  <si>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</si>
  <si>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</si>
  <si>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</si>
  <si>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</si>
  <si>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</si>
  <si>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</si>
  <si>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</si>
  <si>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</si>
  <si>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</si>
  <si>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</si>
  <si>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</si>
  <si>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</si>
  <si>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</si>
  <si>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</si>
  <si>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</si>
  <si>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</si>
  <si>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</si>
  <si>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</si>
  <si>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</si>
  <si>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</si>
  <si>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</si>
  <si>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</si>
  <si>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</si>
  <si>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</si>
  <si>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</si>
  <si>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</si>
  <si>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</si>
  <si>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</si>
  <si>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</si>
  <si>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</si>
  <si>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</si>
  <si>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</si>
  <si>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</si>
  <si>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</si>
  <si>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</si>
  <si>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</si>
  <si>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</si>
  <si>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</si>
  <si>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</si>
  <si>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</si>
  <si>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</si>
  <si>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</si>
  <si>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</si>
  <si>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</si>
  <si>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</si>
  <si>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</si>
  <si>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</si>
  <si>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</si>
  <si>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</si>
  <si>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</si>
  <si>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</si>
  <si>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</si>
  <si>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</si>
  <si>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</si>
  <si>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</si>
  <si>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</si>
  <si>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</si>
  <si>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</si>
  <si>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</si>
  <si>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</si>
  <si>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</si>
  <si>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</si>
  <si>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</si>
  <si>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</si>
  <si>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</si>
  <si>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</si>
  <si>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</si>
  <si>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</si>
  <si>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</si>
  <si>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</si>
  <si>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</si>
  <si>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</si>
  <si>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</si>
  <si>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</si>
  <si>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</si>
  <si>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</si>
  <si>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</si>
  <si>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</si>
  <si>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</si>
  <si>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</si>
  <si>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</si>
  <si>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</si>
  <si>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</si>
  <si>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</si>
  <si>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</si>
  <si>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</si>
  <si>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</si>
  <si>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</si>
  <si>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</si>
  <si>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</si>
  <si>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</si>
  <si>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</si>
  <si>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</si>
  <si>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</si>
  <si>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</si>
  <si>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</si>
  <si>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</si>
  <si>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</si>
  <si>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</si>
  <si>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</si>
  <si>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</si>
  <si>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</si>
  <si>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</si>
  <si>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</si>
  <si>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</si>
  <si>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</si>
  <si>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</si>
  <si>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</si>
  <si>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</si>
  <si>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</si>
  <si>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</si>
  <si>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</si>
  <si>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</si>
  <si>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</si>
  <si>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</si>
  <si>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</si>
  <si>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</si>
  <si>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</si>
  <si>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</si>
  <si>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</si>
  <si>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</si>
  <si>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</si>
  <si>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</si>
  <si>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</si>
  <si>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</si>
  <si>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</si>
  <si>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</si>
  <si>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</si>
  <si>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</si>
  <si>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</si>
  <si>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</si>
  <si>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</si>
  <si>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</si>
  <si>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</si>
  <si>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</si>
  <si>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</si>
  <si>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</si>
  <si>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</si>
  <si>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</si>
  <si>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</si>
  <si>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</si>
  <si>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</si>
  <si>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</si>
  <si>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</si>
  <si>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</si>
  <si>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</si>
  <si>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</si>
  <si>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</si>
  <si>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</si>
  <si>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</si>
  <si>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</si>
  <si>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</si>
  <si>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</si>
  <si>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</si>
  <si>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</si>
  <si>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</si>
  <si>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</si>
  <si>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</si>
  <si>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</si>
  <si>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</si>
  <si>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</si>
  <si>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</si>
  <si>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</si>
  <si>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</si>
  <si>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</si>
  <si>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</si>
  <si>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</si>
  <si>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</si>
  <si>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</si>
  <si>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</si>
  <si>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</si>
  <si>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</si>
  <si>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</si>
  <si>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</si>
  <si>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</si>
  <si>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</si>
  <si>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</si>
  <si>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</si>
  <si>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</si>
  <si>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</si>
  <si>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</si>
  <si>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</si>
  <si>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</si>
  <si>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</si>
  <si>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</si>
  <si>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</si>
  <si>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</si>
  <si>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</si>
  <si>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</si>
  <si>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</si>
  <si>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</si>
  <si>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</si>
  <si>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</si>
  <si>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</si>
  <si>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</si>
  <si>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</si>
  <si>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</si>
  <si>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</si>
  <si>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</si>
  <si>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</si>
  <si>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</si>
  <si>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</si>
  <si>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</si>
  <si>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</si>
  <si>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</si>
  <si>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</si>
  <si>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</si>
  <si>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</si>
  <si>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</si>
  <si>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</si>
  <si>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</si>
  <si>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</si>
  <si>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</si>
  <si>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</si>
  <si>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</si>
  <si>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</si>
  <si>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</si>
  <si>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</si>
  <si>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</si>
  <si>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</si>
  <si>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</si>
  <si>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</si>
  <si>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</si>
  <si>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</si>
  <si>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</si>
  <si>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</si>
  <si>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</si>
  <si>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</si>
  <si>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</si>
  <si>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</si>
  <si>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</si>
  <si>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</si>
  <si>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</si>
  <si>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</si>
  <si>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</si>
  <si>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</si>
  <si>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</si>
  <si>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</si>
  <si>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</si>
  <si>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</si>
  <si>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</si>
  <si>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</si>
  <si>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</si>
  <si>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</si>
  <si>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</si>
  <si>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</si>
  <si>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</si>
  <si>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</si>
  <si>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</si>
  <si>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</si>
  <si>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</si>
  <si>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</si>
  <si>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</si>
  <si>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</si>
  <si>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</si>
  <si>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</si>
  <si>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</si>
  <si>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</si>
  <si>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</si>
  <si>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</si>
  <si>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</si>
  <si>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</si>
  <si>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</si>
  <si>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</si>
  <si>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</si>
  <si>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</si>
  <si>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</si>
  <si>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</si>
  <si>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</si>
  <si>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</si>
  <si>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</si>
  <si>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</si>
  <si>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</si>
  <si>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</si>
  <si>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</si>
  <si>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</si>
  <si>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</si>
  <si>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</si>
  <si>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</si>
  <si>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</si>
  <si>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</si>
  <si>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</si>
  <si>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</si>
  <si>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</si>
  <si>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</si>
  <si>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</si>
  <si>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</si>
  <si>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</si>
  <si>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</si>
  <si>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</si>
  <si>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</si>
  <si>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</si>
  <si>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</si>
  <si>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</si>
  <si>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</si>
  <si>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</si>
  <si>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</si>
  <si>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</si>
  <si>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</si>
  <si>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</si>
  <si>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</si>
  <si>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</si>
  <si>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</si>
  <si>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</si>
  <si>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</si>
  <si>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</si>
  <si>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</si>
  <si>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</si>
  <si>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</si>
  <si>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</si>
  <si>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</si>
  <si>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</si>
  <si>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</si>
  <si>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</si>
  <si>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</si>
  <si>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</si>
  <si>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</si>
  <si>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</si>
  <si>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</si>
  <si>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</si>
  <si>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</si>
  <si>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</si>
  <si>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</si>
  <si>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</si>
  <si>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</si>
  <si>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</si>
  <si>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</si>
  <si>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</si>
  <si>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</si>
  <si>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</si>
  <si>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</si>
  <si>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</si>
  <si>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</si>
  <si>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</si>
  <si>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</si>
  <si>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</si>
  <si>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</si>
  <si>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</si>
  <si>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</si>
  <si>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</si>
  <si>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</si>
  <si>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</si>
  <si>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</si>
  <si>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</si>
  <si>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</si>
  <si>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</si>
  <si>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</si>
  <si>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</si>
  <si>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</si>
  <si>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</si>
  <si>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</si>
  <si>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</si>
  <si>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</si>
  <si>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</si>
  <si>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</si>
  <si>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</si>
  <si>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</si>
  <si>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</si>
  <si>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</si>
  <si>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</si>
  <si>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</si>
  <si>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</si>
  <si>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</si>
  <si>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</si>
  <si>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</si>
  <si>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</si>
  <si>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</si>
  <si>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</si>
  <si>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</si>
  <si>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</si>
  <si>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</si>
  <si>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</si>
  <si>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</si>
  <si>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</si>
  <si>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</si>
  <si>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</si>
  <si>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</si>
  <si>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</si>
  <si>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</si>
  <si>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</si>
  <si>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</si>
  <si>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</si>
  <si>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</si>
  <si>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</si>
  <si>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</si>
  <si>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</si>
  <si>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</si>
  <si>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</si>
  <si>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</si>
  <si>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</si>
  <si>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</si>
  <si>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</si>
  <si>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</si>
  <si>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</si>
  <si>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</si>
  <si>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</si>
  <si>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</si>
  <si>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</si>
  <si>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</si>
  <si>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</si>
  <si>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</si>
  <si>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</si>
  <si>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</si>
  <si>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</si>
  <si>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</si>
  <si>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</si>
  <si>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</si>
  <si>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</si>
  <si>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</si>
  <si>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</si>
  <si>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</si>
  <si>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</si>
  <si>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</si>
  <si>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</si>
  <si>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</si>
  <si>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</si>
  <si>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</si>
  <si>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</si>
  <si>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</si>
  <si>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</si>
  <si>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</si>
  <si>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</si>
  <si>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</si>
  <si>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</si>
  <si>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</si>
  <si>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</si>
  <si>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</si>
  <si>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</si>
  <si>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</si>
  <si>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</si>
  <si>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</si>
  <si>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</si>
  <si>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</si>
  <si>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</si>
  <si>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</si>
  <si>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</si>
  <si>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</si>
  <si>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</si>
  <si>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</si>
  <si>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</si>
  <si>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</si>
  <si>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</si>
  <si>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</si>
  <si>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</si>
  <si>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</si>
  <si>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</si>
  <si>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</si>
  <si>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</si>
  <si>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</si>
  <si>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</si>
  <si>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</si>
  <si>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</si>
  <si>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</si>
  <si>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</si>
  <si>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</si>
  <si>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</si>
  <si>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</si>
  <si>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</si>
  <si>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</si>
  <si>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</si>
  <si>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</si>
  <si>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</si>
  <si>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</si>
  <si>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</si>
  <si>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</si>
  <si>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</si>
  <si>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</si>
  <si>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</si>
  <si>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</si>
  <si>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</si>
  <si>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</si>
  <si>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</si>
  <si>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</si>
  <si>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</si>
  <si>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</si>
  <si>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</si>
  <si>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</si>
  <si>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</si>
  <si>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</si>
  <si>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</si>
  <si>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</si>
  <si>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</si>
  <si>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</si>
  <si>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</si>
  <si>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</si>
  <si>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</si>
  <si>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</si>
  <si>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</si>
  <si>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</si>
  <si>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</si>
  <si>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</si>
  <si>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</si>
  <si>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</si>
  <si>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</si>
  <si>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</si>
  <si>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</si>
  <si>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</si>
  <si>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</si>
  <si>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</si>
  <si>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</si>
  <si>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</si>
  <si>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</si>
  <si>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</si>
  <si>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</si>
  <si>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</si>
  <si>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</si>
  <si>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</si>
  <si>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</si>
  <si>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</si>
  <si>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</si>
  <si>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</si>
  <si>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</si>
  <si>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</si>
  <si>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</si>
  <si>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</si>
  <si>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</si>
  <si>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</si>
  <si>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</si>
  <si>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</si>
  <si>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</si>
  <si>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</si>
  <si>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</si>
  <si>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</si>
  <si>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</si>
  <si>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</si>
  <si>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</si>
  <si>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</si>
  <si>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</si>
  <si>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</si>
  <si>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</si>
  <si>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</si>
  <si>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</si>
  <si>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</si>
  <si>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</si>
  <si>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</si>
  <si>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</si>
  <si>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</si>
  <si>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</si>
  <si>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</si>
  <si>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</si>
  <si>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</si>
  <si>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</si>
  <si>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</si>
  <si>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</si>
  <si>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</si>
  <si>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</si>
  <si>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</si>
  <si>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</si>
  <si>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</si>
  <si>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</si>
  <si>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</si>
  <si>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</si>
  <si>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</si>
  <si>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</si>
  <si>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</si>
  <si>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</si>
  <si>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</si>
  <si>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</si>
  <si>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</si>
  <si>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</si>
  <si>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</si>
  <si>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</si>
  <si>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</si>
  <si>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</si>
  <si>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</si>
  <si>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</si>
  <si>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</si>
  <si>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</si>
  <si>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</si>
  <si>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</si>
  <si>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</si>
  <si>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</si>
  <si>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</si>
  <si>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</si>
  <si>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</si>
  <si>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</si>
  <si>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</si>
  <si>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</si>
  <si>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</si>
  <si>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</si>
  <si>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</si>
  <si>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</si>
  <si>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</si>
  <si>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</si>
  <si>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</si>
  <si>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</si>
  <si>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</si>
  <si>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</si>
  <si>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</si>
  <si>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</si>
  <si>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</si>
  <si>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</si>
  <si>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</si>
  <si>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</si>
  <si>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</si>
  <si>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</si>
  <si>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</si>
  <si>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</si>
  <si>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</si>
  <si>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</si>
  <si>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</si>
  <si>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</si>
  <si>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</si>
  <si>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</si>
  <si>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</si>
  <si>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</si>
  <si>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</si>
  <si>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</si>
  <si>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</si>
  <si>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</si>
  <si>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</si>
  <si>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</si>
  <si>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</si>
  <si>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</si>
  <si>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</si>
  <si>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</si>
  <si>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</si>
  <si>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</si>
  <si>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</si>
  <si>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</si>
  <si>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</si>
  <si>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</si>
  <si>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</si>
  <si>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</si>
  <si>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</si>
  <si>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</si>
  <si>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</si>
  <si>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</si>
  <si>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</si>
  <si>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</si>
  <si>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</si>
  <si>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</si>
  <si>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</si>
  <si>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</si>
  <si>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</si>
  <si>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</si>
  <si>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</si>
  <si>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</si>
  <si>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</si>
  <si>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</si>
  <si>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</si>
  <si>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</si>
  <si>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</si>
  <si>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</si>
  <si>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</si>
  <si>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</si>
  <si>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</si>
  <si>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</si>
  <si>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</si>
  <si>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</si>
  <si>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</si>
  <si>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</si>
  <si>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</si>
  <si>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</si>
  <si>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</si>
  <si>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</si>
  <si>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</si>
  <si>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</si>
  <si>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</si>
  <si>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</si>
  <si>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</si>
  <si>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</si>
  <si>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</si>
  <si>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</si>
  <si>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</si>
  <si>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</si>
  <si>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</si>
  <si>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</si>
  <si>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</si>
  <si>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</si>
  <si>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</si>
  <si>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</si>
  <si>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</si>
  <si>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</si>
  <si>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</si>
  <si>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</si>
  <si>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</si>
  <si>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</si>
  <si>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</si>
  <si>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</si>
  <si>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</si>
  <si>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</si>
  <si>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</si>
  <si>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</si>
  <si>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</si>
  <si>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</si>
  <si>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</si>
  <si>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</si>
  <si>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</si>
  <si>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</si>
  <si>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</si>
  <si>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</si>
  <si>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</si>
  <si>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</si>
  <si>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</si>
  <si>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</si>
  <si>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</si>
  <si>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</si>
  <si>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</si>
  <si>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</si>
  <si>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</si>
  <si>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</si>
  <si>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</si>
  <si>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</si>
  <si>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</si>
  <si>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</si>
  <si>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</si>
  <si>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</si>
  <si>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</si>
  <si>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</si>
  <si>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</si>
  <si>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</si>
  <si>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</si>
  <si>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</si>
  <si>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</si>
  <si>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</si>
  <si>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</si>
  <si>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</si>
  <si>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</si>
  <si>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</si>
  <si>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</si>
  <si>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</si>
  <si>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</si>
  <si>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</si>
  <si>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</si>
  <si>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</si>
  <si>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</si>
  <si>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</si>
  <si>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</si>
  <si>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</si>
  <si>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</si>
  <si>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</si>
  <si>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</si>
  <si>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</si>
  <si>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</si>
  <si>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</si>
  <si>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</si>
  <si>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</si>
  <si>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</si>
  <si>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</si>
  <si>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</si>
  <si>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</si>
  <si>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</si>
  <si>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</si>
  <si>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</si>
  <si>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</si>
  <si>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</si>
  <si>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</si>
  <si>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</si>
  <si>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</si>
  <si>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</si>
  <si>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</si>
  <si>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</si>
  <si>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</si>
  <si>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</si>
  <si>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</si>
  <si>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</si>
  <si>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</si>
  <si>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</si>
  <si>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</si>
  <si>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</si>
  <si>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</si>
  <si>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</si>
  <si>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</si>
  <si>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</si>
  <si>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</si>
  <si>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</si>
  <si>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</si>
  <si>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</si>
  <si>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</si>
  <si>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</si>
  <si>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</si>
  <si>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</si>
  <si>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</si>
  <si>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</si>
  <si>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</si>
  <si>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</si>
  <si>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</si>
  <si>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</si>
  <si>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</si>
  <si>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</si>
  <si>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</si>
  <si>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</si>
  <si>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</si>
  <si>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</si>
  <si>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</si>
  <si>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</si>
  <si>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</si>
  <si>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</si>
  <si>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</si>
  <si>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</si>
  <si>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</si>
  <si>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</si>
  <si>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</si>
  <si>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</si>
  <si>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</si>
  <si>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</si>
  <si>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</si>
  <si>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</si>
  <si>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</si>
  <si>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</si>
  <si>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</si>
  <si>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</si>
  <si>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</si>
  <si>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</si>
  <si>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</si>
  <si>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</si>
  <si>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</si>
  <si>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</si>
  <si>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</si>
  <si>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</si>
  <si>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</si>
  <si>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</si>
  <si>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</si>
  <si>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</si>
  <si>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</si>
  <si>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</si>
  <si>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</si>
  <si>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</si>
  <si>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</si>
  <si>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</si>
  <si>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</si>
  <si>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</si>
  <si>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</si>
  <si>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</si>
  <si>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</si>
  <si>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</si>
  <si>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</si>
  <si>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</si>
  <si>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</si>
  <si>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</si>
  <si>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</si>
  <si>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</si>
  <si>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</si>
  <si>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</si>
  <si>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</si>
  <si>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</si>
  <si>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</si>
  <si>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</si>
  <si>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</si>
  <si>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</si>
  <si>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</si>
  <si>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</si>
  <si>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</si>
  <si>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</si>
  <si>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</si>
  <si>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</si>
  <si>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</si>
  <si>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</si>
  <si>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</si>
  <si>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</si>
  <si>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</si>
  <si>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</si>
  <si>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</si>
  <si>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</si>
  <si>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</si>
  <si>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</si>
  <si>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</si>
  <si>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</si>
  <si>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</si>
  <si>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</si>
  <si>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</si>
  <si>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</si>
  <si>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</si>
  <si>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</si>
  <si>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</si>
  <si>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</si>
  <si>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</si>
  <si>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</si>
  <si>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</si>
  <si>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</si>
  <si>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</si>
  <si>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</si>
  <si>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</si>
  <si>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</si>
  <si>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</si>
  <si>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</si>
  <si>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</si>
  <si>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</si>
  <si>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</si>
  <si>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</si>
  <si>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</si>
  <si>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</si>
  <si>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</si>
  <si>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</si>
  <si>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</si>
  <si>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</si>
  <si>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</si>
  <si>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</si>
  <si>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</si>
  <si>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</si>
  <si>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</si>
  <si>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</si>
  <si>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</si>
  <si>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</si>
  <si>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</si>
  <si>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</si>
  <si>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</si>
  <si>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</si>
  <si>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</si>
  <si>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</si>
  <si>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</si>
  <si>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</si>
  <si>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</si>
  <si>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</si>
  <si>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</si>
  <si>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</si>
  <si>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</si>
  <si>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</si>
  <si>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</si>
  <si>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</si>
  <si>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</si>
  <si>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</si>
  <si>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</si>
  <si>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</si>
  <si>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</si>
  <si>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</si>
  <si>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</si>
  <si>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</si>
  <si>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</si>
  <si>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</si>
  <si>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</si>
  <si>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</si>
  <si>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</si>
  <si>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</si>
  <si>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</si>
  <si>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</si>
  <si>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</si>
  <si>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</si>
  <si>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</si>
  <si>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</si>
  <si>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</si>
  <si>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</si>
  <si>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</si>
  <si>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</si>
  <si>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</si>
  <si>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</si>
  <si>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</si>
  <si>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</si>
  <si>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</si>
  <si>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</si>
  <si>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</si>
  <si>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</si>
  <si>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</si>
  <si>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</si>
  <si>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</si>
  <si>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</si>
  <si>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</si>
  <si>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</si>
  <si>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</si>
  <si>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</si>
  <si>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</si>
  <si>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</si>
  <si>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</si>
  <si>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</si>
  <si>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</si>
  <si>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</si>
  <si>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</si>
  <si>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</si>
  <si>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</si>
  <si>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</si>
  <si>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</si>
  <si>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</si>
  <si>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</si>
  <si>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</si>
  <si>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</si>
  <si>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</si>
  <si>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</si>
  <si>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</si>
  <si>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</si>
  <si>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</si>
  <si>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</si>
  <si>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</si>
  <si>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</si>
  <si>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</si>
  <si>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</si>
  <si>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</si>
  <si>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</si>
  <si>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</si>
  <si>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</si>
  <si>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</si>
  <si>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</si>
  <si>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</si>
  <si>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</si>
  <si>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</si>
  <si>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</si>
  <si>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</si>
  <si>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</si>
  <si>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</si>
  <si>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</si>
  <si>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</si>
  <si>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</si>
  <si>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</si>
  <si>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</si>
  <si>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</si>
  <si>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</si>
  <si>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</si>
  <si>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</si>
  <si>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</si>
  <si>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</si>
  <si>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</si>
  <si>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</si>
  <si>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</si>
  <si>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</si>
  <si>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</si>
  <si>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</si>
  <si>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</si>
  <si>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</si>
  <si>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</si>
  <si>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</si>
  <si>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</si>
  <si>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</si>
  <si>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</si>
  <si>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</si>
  <si>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</si>
  <si>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</si>
  <si>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</si>
  <si>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</si>
  <si>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</si>
  <si>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</si>
  <si>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</si>
  <si>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</si>
  <si>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</si>
  <si>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</si>
  <si>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</si>
  <si>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</si>
  <si>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</si>
  <si>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</si>
  <si>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</si>
  <si>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</si>
  <si>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</si>
  <si>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</si>
  <si>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</si>
  <si>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</si>
  <si>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</si>
  <si>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</si>
  <si>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</si>
  <si>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</si>
  <si>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</si>
  <si>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</si>
  <si>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</si>
  <si>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</si>
  <si>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</si>
  <si>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</si>
  <si>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</si>
  <si>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</si>
  <si>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</si>
  <si>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</si>
  <si>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</si>
  <si>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</si>
  <si>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</si>
  <si>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</si>
  <si>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</si>
  <si>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</si>
  <si>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</si>
  <si>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</si>
  <si>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</si>
  <si>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</si>
  <si>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</si>
  <si>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</si>
  <si>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</si>
  <si>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</si>
  <si>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</si>
  <si>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</si>
  <si>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</si>
  <si>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</si>
  <si>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</si>
  <si>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</si>
  <si>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</si>
  <si>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</si>
  <si>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</si>
  <si>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</si>
  <si>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</si>
  <si>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</si>
  <si>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</si>
  <si>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</si>
  <si>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</si>
  <si>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</si>
  <si>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</si>
  <si>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</si>
  <si>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</si>
  <si>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</si>
  <si>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</si>
  <si>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</si>
  <si>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</si>
  <si>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</si>
  <si>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</si>
  <si>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</si>
  <si>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</si>
  <si>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</si>
  <si>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</si>
  <si>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</si>
  <si>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</si>
  <si>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</si>
  <si>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</si>
  <si>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</si>
  <si>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</si>
  <si>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</si>
  <si>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</si>
  <si>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</si>
  <si>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</si>
  <si>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</si>
  <si>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</si>
  <si>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</si>
  <si>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</si>
  <si>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</si>
  <si>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</si>
  <si>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</si>
  <si>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</si>
  <si>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</si>
  <si>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</si>
  <si>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</si>
  <si>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</si>
  <si>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</si>
  <si>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</si>
  <si>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</si>
  <si>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</si>
  <si>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</si>
  <si>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</si>
  <si>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</si>
  <si>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</si>
  <si>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</si>
  <si>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</si>
  <si>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</si>
  <si>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</si>
  <si>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</si>
  <si>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</si>
  <si>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</si>
  <si>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</si>
  <si>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</si>
  <si>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</si>
  <si>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</si>
  <si>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</si>
  <si>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</si>
  <si>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</si>
  <si>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</si>
  <si>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</si>
  <si>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</si>
  <si>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</si>
  <si>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</si>
  <si>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</si>
  <si>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</si>
  <si>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</si>
  <si>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</si>
  <si>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</si>
  <si>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</si>
  <si>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</si>
  <si>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</si>
  <si>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</si>
  <si>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</si>
  <si>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</si>
  <si>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</si>
  <si>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</si>
  <si>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</si>
  <si>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</si>
  <si>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</si>
  <si>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</si>
  <si>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</si>
  <si>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</si>
  <si>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</si>
  <si>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</si>
  <si>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</si>
  <si>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</si>
  <si>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</si>
  <si>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</si>
  <si>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</si>
  <si>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</si>
  <si>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</si>
  <si>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</si>
  <si>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</si>
  <si>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</si>
  <si>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</si>
  <si>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</si>
  <si>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</si>
  <si>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</si>
  <si>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</si>
  <si>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</si>
  <si>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</si>
  <si>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</si>
  <si>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</si>
  <si>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</si>
  <si>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</si>
  <si>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</si>
  <si>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</si>
  <si>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</si>
  <si>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</si>
  <si>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</si>
  <si>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</si>
  <si>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</si>
  <si>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</si>
  <si>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</si>
  <si>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</si>
  <si>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</si>
  <si>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</si>
  <si>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</si>
  <si>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</si>
  <si>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</si>
  <si>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</si>
  <si>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</si>
  <si>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</si>
  <si>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</si>
  <si>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</si>
  <si>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</si>
  <si>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</si>
  <si>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</si>
  <si>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</si>
  <si>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</si>
  <si>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</si>
  <si>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</si>
  <si>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</si>
  <si>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</si>
  <si>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</si>
  <si>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</si>
  <si>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</si>
  <si>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</si>
  <si>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</si>
  <si>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</si>
  <si>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</si>
  <si>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</si>
  <si>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</si>
  <si>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</si>
  <si>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</si>
  <si>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</si>
  <si>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</si>
  <si>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</si>
  <si>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</si>
  <si>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</si>
  <si>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</si>
  <si>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</si>
  <si>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</si>
  <si>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</si>
  <si>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</si>
  <si>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</si>
  <si>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</si>
  <si>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</si>
  <si>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</si>
  <si>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</si>
  <si>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</si>
  <si>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</si>
  <si>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</si>
  <si>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</si>
  <si>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</si>
  <si>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</si>
  <si>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</si>
  <si>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</si>
  <si>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</si>
  <si>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</si>
  <si>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</si>
  <si>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</si>
  <si>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</si>
  <si>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</si>
  <si>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</si>
  <si>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</si>
  <si>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</si>
  <si>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</si>
  <si>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</si>
  <si>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</si>
  <si>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</si>
  <si>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</si>
  <si>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</si>
  <si>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</si>
  <si>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</si>
  <si>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</si>
  <si>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</si>
  <si>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</si>
  <si>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</si>
  <si>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</si>
  <si>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</si>
  <si>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</si>
  <si>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</si>
  <si>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</si>
  <si>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</si>
  <si>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</si>
  <si>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</si>
  <si>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</si>
  <si>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</si>
  <si>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</si>
  <si>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</si>
  <si>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</si>
  <si>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</si>
  <si>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</si>
  <si>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</si>
  <si>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</si>
  <si>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</si>
  <si>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</si>
  <si>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</si>
  <si>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</si>
  <si>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</si>
  <si>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</si>
  <si>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</si>
  <si>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</si>
  <si>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</si>
  <si>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</si>
  <si>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</si>
  <si>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</si>
  <si>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</si>
  <si>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</si>
  <si>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</si>
  <si>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</si>
  <si>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</si>
  <si>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</si>
  <si>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</si>
  <si>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</si>
  <si>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</si>
  <si>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</si>
  <si>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</si>
  <si>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</si>
  <si>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</si>
  <si>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</si>
  <si>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</si>
  <si>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</si>
  <si>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</si>
  <si>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</si>
  <si>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</si>
  <si>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</si>
  <si>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</si>
  <si>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</si>
  <si>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</si>
  <si>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</si>
  <si>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</si>
  <si>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</si>
  <si>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</si>
  <si>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</si>
  <si>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</si>
  <si>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</si>
  <si>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</si>
  <si>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</si>
  <si>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</si>
  <si>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</si>
  <si>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</si>
  <si>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</si>
  <si>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</si>
  <si>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</si>
  <si>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</si>
  <si>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</si>
  <si>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</si>
  <si>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</si>
  <si>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</si>
  <si>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</si>
  <si>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</si>
  <si>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</si>
  <si>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</si>
  <si>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</si>
  <si>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</si>
  <si>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</si>
  <si>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</si>
  <si>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</si>
  <si>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</si>
  <si>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</si>
  <si>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</si>
  <si>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</si>
  <si>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</si>
  <si>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</si>
  <si>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</si>
  <si>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</si>
  <si>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</si>
  <si>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</si>
  <si>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</si>
  <si>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</si>
  <si>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</si>
  <si>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</si>
  <si>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</si>
  <si>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</si>
  <si>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</si>
  <si>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</si>
  <si>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</si>
  <si>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</si>
  <si>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</si>
  <si>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</si>
  <si>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</si>
  <si>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</si>
  <si>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</si>
  <si>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</si>
  <si>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</si>
  <si>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</si>
  <si>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</si>
  <si>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</si>
  <si>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</si>
  <si>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</si>
  <si>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</si>
  <si>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</si>
  <si>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</si>
  <si>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</si>
  <si>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</si>
  <si>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</si>
  <si>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</si>
  <si>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</si>
  <si>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</si>
  <si>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</si>
  <si>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</si>
  <si>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</si>
  <si>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</si>
  <si>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</si>
  <si>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</si>
  <si>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</si>
  <si>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</si>
  <si>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</si>
  <si>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</si>
  <si>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</si>
  <si>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</si>
  <si>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</si>
  <si>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</si>
  <si>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</si>
  <si>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</si>
  <si>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</si>
  <si>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</si>
  <si>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</si>
  <si>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</si>
  <si>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</si>
  <si>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</si>
  <si>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</si>
  <si>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</si>
  <si>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</si>
  <si>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</si>
  <si>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</si>
  <si>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</si>
  <si>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</si>
  <si>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</si>
  <si>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</si>
  <si>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</si>
  <si>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</si>
  <si>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</si>
  <si>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</si>
  <si>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</si>
  <si>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</si>
  <si>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</si>
  <si>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</si>
  <si>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</si>
  <si>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</si>
  <si>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</si>
  <si>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</si>
  <si>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</si>
  <si>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</si>
  <si>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</si>
  <si>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</si>
  <si>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</si>
  <si>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</si>
  <si>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</si>
  <si>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</si>
  <si>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</si>
  <si>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</si>
  <si>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</si>
  <si>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</si>
  <si>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</si>
  <si>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</si>
  <si>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</si>
  <si>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</si>
  <si>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</si>
  <si>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</si>
  <si>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</si>
  <si>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</si>
  <si>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</si>
  <si>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</si>
  <si>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</si>
  <si>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</si>
  <si>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</si>
  <si>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</si>
  <si>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</si>
  <si>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</si>
  <si>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</si>
  <si>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</si>
  <si>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</si>
  <si>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</si>
  <si>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</si>
  <si>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</si>
  <si>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</si>
  <si>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</si>
  <si>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</si>
  <si>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</si>
  <si>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</si>
  <si>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</si>
  <si>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</si>
  <si>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</si>
  <si>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</si>
  <si>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</si>
  <si>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</si>
  <si>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</si>
  <si>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</si>
  <si>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</si>
  <si>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</si>
  <si>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</si>
  <si>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</si>
  <si>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</si>
  <si>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</si>
  <si>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</si>
  <si>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</si>
  <si>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</si>
  <si>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</si>
  <si>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</si>
  <si>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</si>
  <si>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</si>
  <si>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</si>
  <si>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</si>
  <si>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</si>
  <si>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</si>
  <si>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</si>
  <si>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</si>
  <si>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</si>
  <si>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</si>
  <si>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</si>
  <si>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</si>
  <si>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</si>
  <si>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</si>
  <si>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</si>
  <si>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</si>
  <si>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</si>
  <si>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</si>
  <si>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</si>
  <si>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</si>
  <si>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</si>
  <si>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</si>
  <si>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</si>
  <si>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</si>
  <si>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</si>
  <si>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</si>
  <si>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</si>
  <si>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</si>
  <si>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</si>
  <si>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</si>
  <si>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</si>
  <si>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</si>
  <si>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</si>
  <si>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</si>
  <si>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</si>
  <si>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</si>
  <si>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</si>
  <si>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</si>
  <si>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</si>
  <si>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</si>
  <si>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</si>
  <si>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</si>
  <si>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</si>
  <si>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</si>
  <si>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</si>
  <si>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</si>
  <si>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</si>
  <si>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</si>
  <si>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</si>
  <si>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</si>
  <si>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</si>
  <si>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</si>
  <si>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</si>
  <si>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</si>
  <si>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</si>
  <si>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</si>
  <si>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</si>
  <si>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</si>
  <si>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</si>
  <si>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</si>
  <si>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</si>
  <si>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</si>
  <si>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</si>
  <si>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</si>
  <si>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</si>
  <si>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</si>
  <si>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</si>
  <si>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</si>
  <si>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</si>
  <si>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</si>
  <si>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</si>
  <si>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</si>
  <si>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</si>
  <si>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</si>
  <si>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</si>
  <si>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</si>
  <si>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</si>
  <si>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</si>
  <si>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</si>
  <si>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</si>
  <si>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</si>
  <si>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</si>
  <si>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</si>
  <si>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</si>
  <si>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</si>
  <si>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</si>
  <si>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</si>
  <si>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</si>
  <si>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</si>
  <si>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</si>
  <si>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</si>
  <si>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</si>
  <si>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</si>
  <si>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</si>
  <si>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</si>
  <si>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</si>
  <si>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</si>
  <si>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</si>
  <si>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</si>
  <si>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</si>
  <si>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</si>
  <si>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</si>
  <si>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</si>
  <si>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</si>
  <si>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</si>
  <si>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</si>
  <si>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</si>
  <si>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</si>
  <si>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</si>
  <si>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</si>
  <si>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</si>
  <si>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</si>
  <si>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</si>
  <si>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</si>
  <si>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</si>
  <si>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</si>
  <si>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</si>
  <si>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</si>
  <si>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</si>
  <si>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</si>
  <si>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</si>
  <si>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</si>
  <si>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</si>
  <si>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</si>
  <si>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</si>
  <si>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</si>
  <si>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</si>
  <si>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</si>
  <si>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</si>
  <si>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</si>
  <si>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</si>
  <si>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</si>
  <si>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</si>
  <si>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</si>
  <si>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</si>
  <si>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</si>
  <si>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</si>
  <si>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</si>
  <si>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</si>
  <si>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</si>
  <si>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</si>
  <si>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</si>
  <si>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</si>
  <si>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</si>
  <si>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</si>
  <si>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</si>
  <si>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</si>
  <si>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</si>
  <si>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</si>
  <si>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</si>
  <si>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</si>
  <si>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</si>
  <si>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</si>
  <si>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</si>
  <si>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</si>
  <si>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</si>
  <si>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</si>
  <si>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</si>
  <si>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</si>
  <si>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</si>
  <si>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</si>
  <si>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</si>
  <si>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</si>
  <si>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</si>
  <si>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</si>
  <si>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</si>
  <si>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</si>
  <si>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</si>
  <si>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</si>
  <si>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</si>
  <si>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</si>
  <si>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</si>
  <si>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</si>
  <si>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</si>
  <si>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</si>
  <si>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</si>
  <si>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</si>
  <si>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</si>
  <si>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</si>
  <si>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</si>
  <si>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</si>
  <si>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</si>
  <si>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</si>
  <si>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</si>
  <si>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</si>
  <si>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</si>
  <si>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</si>
  <si>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</si>
  <si>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</si>
  <si>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</si>
  <si>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</si>
  <si>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</si>
  <si>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</si>
  <si>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</si>
  <si>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</si>
  <si>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</si>
  <si>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</si>
  <si>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</si>
  <si>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</si>
  <si>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</si>
  <si>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</si>
  <si>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</si>
  <si>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</si>
  <si>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</si>
  <si>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</si>
  <si>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</si>
  <si>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</si>
  <si>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</si>
  <si>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</si>
  <si>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</si>
  <si>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</si>
  <si>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</si>
  <si>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</si>
  <si>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</si>
  <si>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</si>
  <si>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</si>
  <si>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</si>
  <si>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</si>
  <si>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</si>
  <si>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</si>
  <si>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</si>
  <si>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</si>
  <si>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</si>
  <si>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</si>
  <si>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</si>
  <si>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</si>
  <si>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</si>
  <si>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</si>
  <si>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</si>
  <si>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</si>
  <si>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</si>
  <si>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</si>
  <si>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</si>
  <si>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</si>
  <si>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</si>
  <si>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</si>
  <si>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</si>
  <si>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</si>
  <si>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</si>
  <si>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</si>
  <si>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</si>
  <si>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</si>
  <si>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</si>
  <si>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</si>
  <si>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</si>
  <si>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</si>
  <si>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</si>
  <si>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</si>
  <si>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</si>
  <si>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</si>
  <si>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</si>
  <si>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</si>
  <si>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</si>
  <si>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</si>
  <si>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</si>
  <si>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</si>
  <si>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</si>
  <si>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</si>
  <si>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</si>
  <si>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</si>
  <si>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</si>
  <si>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</si>
  <si>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</si>
  <si>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</si>
  <si>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</si>
  <si>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</si>
  <si>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</si>
  <si>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</si>
  <si>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</si>
  <si>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</si>
  <si>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</si>
  <si>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</si>
  <si>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</si>
  <si>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</si>
  <si>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</si>
  <si>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</si>
  <si>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</si>
  <si>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</si>
  <si>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</si>
  <si>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</si>
  <si>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</si>
  <si>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</si>
  <si>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</si>
  <si>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</si>
  <si>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</si>
  <si>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</si>
  <si>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</si>
  <si>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</si>
  <si>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</si>
  <si>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</si>
  <si>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</si>
  <si>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</si>
  <si>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</si>
  <si>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</si>
  <si>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</si>
  <si>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</si>
  <si>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</si>
  <si>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</si>
  <si>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</si>
  <si>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</si>
  <si>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</si>
  <si>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</si>
  <si>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</si>
  <si>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</si>
  <si>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</si>
  <si>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</si>
  <si>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</si>
  <si>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</si>
  <si>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</si>
  <si>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</si>
  <si>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</si>
  <si>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</si>
  <si>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</si>
  <si>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</si>
  <si>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</si>
  <si>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</si>
  <si>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</si>
  <si>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</si>
  <si>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</si>
  <si>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</si>
  <si>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</si>
  <si>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</si>
  <si>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</si>
  <si>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</si>
  <si>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</si>
  <si>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</si>
  <si>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</si>
  <si>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</si>
  <si>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</si>
  <si>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</si>
  <si>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</si>
  <si>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</si>
  <si>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</si>
  <si>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</si>
  <si>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</si>
  <si>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</si>
  <si>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</si>
  <si>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</si>
  <si>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</si>
  <si>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</si>
  <si>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</si>
  <si>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</si>
  <si>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</si>
  <si>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</si>
  <si>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</si>
  <si>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</si>
  <si>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</si>
  <si>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</si>
  <si>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</si>
  <si>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</si>
  <si>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</si>
  <si>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</si>
  <si>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</si>
  <si>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</si>
  <si>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</si>
  <si>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</si>
  <si>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</si>
  <si>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</si>
  <si>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</si>
  <si>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</si>
  <si>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</si>
  <si>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</si>
  <si>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</si>
  <si>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</si>
  <si>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</si>
  <si>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</si>
  <si>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</si>
  <si>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</si>
  <si>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</si>
  <si>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</si>
  <si>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</si>
  <si>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</si>
  <si>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</si>
  <si>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</si>
  <si>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</si>
  <si>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</si>
  <si>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</si>
  <si>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</si>
  <si>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</si>
  <si>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</si>
  <si>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</si>
  <si>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</si>
  <si>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</si>
  <si>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</si>
  <si>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</si>
  <si>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</si>
  <si>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</si>
  <si>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</si>
  <si>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</si>
  <si>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</si>
  <si>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</si>
  <si>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</si>
  <si>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</si>
  <si>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</si>
  <si>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</si>
  <si>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</si>
  <si>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</si>
  <si>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</si>
  <si>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</si>
  <si>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</si>
  <si>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</si>
  <si>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</si>
  <si>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</si>
  <si>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</si>
  <si>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</si>
  <si>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</si>
  <si>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</si>
  <si>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</si>
  <si>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</si>
  <si>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</si>
  <si>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</si>
  <si>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</si>
  <si>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</si>
  <si>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</si>
  <si>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</si>
  <si>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</si>
  <si>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</si>
  <si>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</si>
  <si>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</si>
  <si>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</si>
  <si>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</si>
  <si>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</si>
  <si>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</si>
  <si>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</si>
  <si>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</si>
  <si>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</si>
  <si>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</si>
  <si>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</si>
  <si>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</si>
  <si>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</si>
  <si>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</si>
  <si>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</si>
  <si>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</si>
  <si>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</si>
  <si>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</si>
  <si>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</si>
  <si>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</si>
  <si>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</si>
  <si>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</si>
  <si>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</si>
  <si>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</si>
  <si>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</si>
  <si>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</si>
  <si>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</si>
  <si>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</si>
  <si>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</si>
  <si>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</si>
  <si>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</si>
  <si>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</si>
  <si>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</si>
  <si>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</si>
  <si>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</si>
  <si>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</si>
  <si>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</si>
  <si>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</si>
  <si>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</si>
  <si>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</si>
  <si>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</si>
  <si>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</si>
  <si>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</si>
  <si>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</si>
  <si>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</si>
  <si>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</si>
  <si>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</si>
  <si>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</si>
  <si>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</si>
  <si>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</si>
  <si>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</si>
  <si>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</si>
  <si>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</si>
  <si>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</si>
  <si>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</si>
  <si>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</si>
  <si>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</si>
  <si>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</si>
  <si>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</si>
  <si>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</si>
  <si>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</si>
  <si>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</si>
  <si>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</si>
  <si>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</si>
  <si>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</si>
  <si>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</si>
  <si>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</si>
  <si>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</si>
  <si>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</si>
  <si>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</si>
  <si>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</si>
  <si>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</si>
  <si>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</si>
  <si>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</si>
  <si>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</si>
  <si>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</si>
  <si>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</si>
  <si>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</si>
  <si>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</si>
  <si>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</si>
  <si>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</si>
  <si>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</si>
  <si>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</si>
  <si>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</si>
  <si>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</si>
  <si>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</si>
  <si>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</si>
  <si>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</si>
  <si>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</si>
  <si>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</si>
  <si>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</si>
  <si>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</si>
  <si>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</si>
  <si>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</si>
  <si>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</si>
  <si>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</si>
  <si>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</si>
  <si>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</si>
  <si>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</si>
  <si>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</si>
  <si>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</si>
  <si>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</si>
  <si>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</si>
  <si>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</si>
  <si>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</si>
  <si>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</si>
  <si>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</si>
  <si>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</si>
  <si>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</si>
  <si>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</si>
  <si>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</si>
  <si>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</si>
  <si>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</si>
  <si>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</si>
  <si>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</si>
  <si>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</si>
  <si>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</si>
  <si>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</si>
  <si>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</si>
  <si>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</si>
  <si>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</si>
  <si>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</si>
  <si>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</si>
  <si>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</si>
  <si>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</si>
  <si>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</si>
  <si>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</si>
  <si>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</si>
  <si>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</si>
  <si>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</si>
  <si>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</si>
  <si>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</si>
  <si>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</si>
  <si>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</si>
  <si>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</si>
  <si>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</si>
  <si>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</si>
  <si>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</si>
  <si>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</si>
  <si>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</si>
  <si>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</si>
  <si>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</si>
  <si>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</si>
  <si>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</si>
  <si>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</si>
  <si>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</si>
  <si>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</si>
  <si>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</si>
  <si>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</si>
  <si>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</si>
  <si>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</si>
  <si>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</si>
  <si>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</si>
  <si>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</si>
  <si>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</si>
  <si>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</si>
  <si>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</si>
  <si>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</si>
  <si>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</si>
  <si>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</si>
  <si>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</si>
  <si>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</si>
  <si>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</si>
  <si>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</si>
  <si>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</si>
  <si>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</si>
  <si>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</si>
  <si>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</si>
  <si>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</si>
  <si>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</si>
  <si>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</si>
  <si>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</si>
  <si>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</si>
  <si>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</si>
  <si>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</si>
  <si>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</si>
  <si>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</si>
  <si>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</si>
  <si>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</si>
  <si>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</si>
  <si>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</si>
  <si>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</si>
  <si>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</si>
  <si>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</si>
  <si>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</si>
  <si>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</si>
  <si>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</si>
  <si>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</si>
  <si>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</si>
  <si>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</si>
  <si>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</si>
  <si>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</si>
  <si>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</si>
  <si>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</si>
  <si>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</si>
  <si>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</si>
  <si>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</si>
  <si>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</si>
  <si>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</si>
  <si>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</si>
  <si>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</si>
  <si>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</si>
  <si>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</si>
  <si>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</si>
  <si>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</si>
  <si>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</si>
  <si>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</si>
  <si>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</si>
  <si>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</si>
  <si>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</si>
  <si>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</si>
  <si>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</si>
  <si>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</si>
  <si>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</si>
  <si>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</si>
  <si>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</si>
  <si>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</si>
  <si>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</si>
  <si>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</si>
  <si>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</si>
  <si>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</si>
  <si>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</si>
  <si>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</si>
  <si>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</si>
  <si>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</si>
  <si>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</si>
  <si>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</si>
  <si>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</si>
  <si>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</si>
  <si>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</si>
  <si>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</si>
  <si>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</si>
  <si>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</si>
  <si>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</si>
  <si>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</si>
  <si>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</si>
  <si>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</si>
  <si>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</si>
  <si>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</si>
  <si>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</si>
  <si>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</si>
  <si>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</si>
  <si>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</si>
  <si>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</si>
  <si>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</si>
  <si>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</si>
  <si>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</si>
  <si>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</si>
  <si>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</si>
  <si>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</si>
  <si>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</si>
  <si>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</si>
  <si>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</si>
  <si>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</si>
  <si>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</si>
  <si>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</si>
  <si>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</si>
  <si>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</si>
  <si>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</si>
  <si>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</si>
  <si>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</si>
  <si>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</si>
  <si>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</si>
  <si>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</si>
  <si>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</si>
  <si>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</si>
  <si>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</si>
  <si>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</si>
  <si>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</si>
  <si>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</si>
  <si>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</si>
  <si>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</si>
  <si>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</si>
  <si>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</si>
  <si>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</si>
  <si>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</si>
  <si>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</si>
  <si>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</si>
  <si>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</si>
  <si>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</si>
  <si>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</si>
  <si>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</si>
  <si>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</si>
  <si>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</si>
  <si>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</si>
  <si>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</si>
  <si>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</si>
  <si>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</si>
  <si>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</si>
  <si>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</si>
  <si>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</si>
  <si>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outcomes</t>
  </si>
  <si>
    <t>Count of Category and Subcategory</t>
  </si>
  <si>
    <t>Total Count of outcomes</t>
  </si>
  <si>
    <t>Total Count of Category and Subcategory</t>
  </si>
  <si>
    <t>Parent Category</t>
  </si>
  <si>
    <t>Count of country</t>
  </si>
  <si>
    <t>(All)</t>
  </si>
  <si>
    <t>Count of Parent Category</t>
  </si>
  <si>
    <t>Total Count of country</t>
  </si>
  <si>
    <t>Total Count of Parent Category</t>
  </si>
  <si>
    <t>Date Created Conversion</t>
  </si>
  <si>
    <t>DATE ENDED CONVERSION</t>
  </si>
  <si>
    <t>Name</t>
  </si>
  <si>
    <t>blub</t>
  </si>
  <si>
    <t>Cutting Off Kate Buch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</si>
  <si>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</si>
  <si>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</si>
  <si>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</si>
  <si>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</si>
  <si>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</si>
  <si>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</si>
  <si>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</si>
  <si>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</si>
  <si>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</si>
  <si>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</si>
  <si>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</si>
  <si>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</si>
  <si>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</si>
  <si>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</si>
  <si>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</si>
  <si>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</si>
  <si>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</si>
  <si>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</si>
  <si>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</si>
  <si>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</si>
  <si>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</si>
  <si>
    <t>Total 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</si>
</sst>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[Kickstartersheet.xlsx]Category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Count of outcomes - film &amp; video/animation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Statistics'!$B$6:$B$11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D-9E4E-84C0-44EE7695CD3F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Count of outcomes - film &amp; video/documentary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Statistics'!$C$6:$C$11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D-9E4E-84C0-44EE7695CD3F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Count of outcomes - film &amp; video/drama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Statistics'!$D$6:$D$11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D-9E4E-84C0-44EE7695CD3F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Count of outcomes - film &amp; video/science fiction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Statistics'!$E$6:$E$11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D-9E4E-84C0-44EE7695CD3F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Count of outcomes - film &amp; video/shorts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Statistics'!$F$6:$F$11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D-9E4E-84C0-44EE7695CD3F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Count of outcomes - film &amp; video/television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Statistics'!$G$6:$G$11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13D-9E4E-84C0-44EE7695CD3F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Count of outcomes - food/food trucks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Statistics'!$H$6:$H$11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13D-9E4E-84C0-44EE7695CD3F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Count of outcomes - food/restaurants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Statistics'!$I$6:$I$11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13D-9E4E-84C0-44EE7695CD3F}"/>
            </c:ext>
          </c:extLst>
        </c:ser>
        <c:ser>
          <c:idx val="8"/>
          <c:order val="8"/>
          <c:tx>
            <c:strRef>
              <c:f>'Category Statistics'!$J$3:$J$5</c:f>
              <c:strCache>
                <c:ptCount val="1"/>
                <c:pt idx="0">
                  <c:v>Count of outcomes - food/small batch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Statistics'!$J$6:$J$11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13D-9E4E-84C0-44EE7695CD3F}"/>
            </c:ext>
          </c:extLst>
        </c:ser>
        <c:ser>
          <c:idx val="9"/>
          <c:order val="9"/>
          <c:tx>
            <c:strRef>
              <c:f>'Category Statistics'!$K$3:$K$5</c:f>
              <c:strCache>
                <c:ptCount val="1"/>
                <c:pt idx="0">
                  <c:v>Count of outcomes - games/mobile games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Statistics'!$K$6:$K$11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13D-9E4E-84C0-44EE7695CD3F}"/>
            </c:ext>
          </c:extLst>
        </c:ser>
        <c:ser>
          <c:idx val="10"/>
          <c:order val="10"/>
          <c:tx>
            <c:strRef>
              <c:f>'Category Statistics'!$L$3:$L$5</c:f>
              <c:strCache>
                <c:ptCount val="1"/>
                <c:pt idx="0">
                  <c:v>Count of outcomes - games/tabletop 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Statistics'!$L$6:$L$11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13D-9E4E-84C0-44EE7695CD3F}"/>
            </c:ext>
          </c:extLst>
        </c:ser>
        <c:ser>
          <c:idx val="11"/>
          <c:order val="11"/>
          <c:tx>
            <c:strRef>
              <c:f>'Category Statistics'!$M$3:$M$5</c:f>
              <c:strCache>
                <c:ptCount val="1"/>
                <c:pt idx="0">
                  <c:v>Count of outcomes - games/video games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Statistics'!$M$6:$M$11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13D-9E4E-84C0-44EE7695CD3F}"/>
            </c:ext>
          </c:extLst>
        </c:ser>
        <c:ser>
          <c:idx val="12"/>
          <c:order val="12"/>
          <c:tx>
            <c:strRef>
              <c:f>'Category Statistics'!$N$3:$N$5</c:f>
              <c:strCache>
                <c:ptCount val="1"/>
                <c:pt idx="0">
                  <c:v>Count of outcomes - journalism/audio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Statistics'!$N$6:$N$11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13D-9E4E-84C0-44EE7695CD3F}"/>
            </c:ext>
          </c:extLst>
        </c:ser>
        <c:ser>
          <c:idx val="13"/>
          <c:order val="13"/>
          <c:tx>
            <c:strRef>
              <c:f>'Category Statistics'!$O$3:$O$5</c:f>
              <c:strCache>
                <c:ptCount val="1"/>
                <c:pt idx="0">
                  <c:v>Count of outcomes - music/classical music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Statistics'!$O$6:$O$11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13D-9E4E-84C0-44EE7695CD3F}"/>
            </c:ext>
          </c:extLst>
        </c:ser>
        <c:ser>
          <c:idx val="14"/>
          <c:order val="14"/>
          <c:tx>
            <c:strRef>
              <c:f>'Category Statistics'!$P$3:$P$5</c:f>
              <c:strCache>
                <c:ptCount val="1"/>
                <c:pt idx="0">
                  <c:v>Count of outcomes - music/electronic music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Statistics'!$P$6:$P$11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13D-9E4E-84C0-44EE7695CD3F}"/>
            </c:ext>
          </c:extLst>
        </c:ser>
        <c:ser>
          <c:idx val="15"/>
          <c:order val="15"/>
          <c:tx>
            <c:strRef>
              <c:f>'Category Statistics'!$Q$3:$Q$5</c:f>
              <c:strCache>
                <c:ptCount val="1"/>
                <c:pt idx="0">
                  <c:v>Count of outcomes - music/faith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Statistics'!$Q$6:$Q$11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13D-9E4E-84C0-44EE7695CD3F}"/>
            </c:ext>
          </c:extLst>
        </c:ser>
        <c:ser>
          <c:idx val="16"/>
          <c:order val="16"/>
          <c:tx>
            <c:strRef>
              <c:f>'Category Statistics'!$R$3:$R$5</c:f>
              <c:strCache>
                <c:ptCount val="1"/>
                <c:pt idx="0">
                  <c:v>Count of outcomes - music/indie rock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Statistics'!$R$6:$R$11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13D-9E4E-84C0-44EE7695CD3F}"/>
            </c:ext>
          </c:extLst>
        </c:ser>
        <c:ser>
          <c:idx val="17"/>
          <c:order val="17"/>
          <c:tx>
            <c:strRef>
              <c:f>'Category Statistics'!$S$3:$S$5</c:f>
              <c:strCache>
                <c:ptCount val="1"/>
                <c:pt idx="0">
                  <c:v>Count of outcomes - music/jazz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Statistics'!$S$6:$S$11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13D-9E4E-84C0-44EE7695CD3F}"/>
            </c:ext>
          </c:extLst>
        </c:ser>
        <c:ser>
          <c:idx val="18"/>
          <c:order val="18"/>
          <c:tx>
            <c:strRef>
              <c:f>'Category Statistics'!$T$3:$T$5</c:f>
              <c:strCache>
                <c:ptCount val="1"/>
                <c:pt idx="0">
                  <c:v>Count of outcomes - music/metal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Statistics'!$T$6:$T$11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13D-9E4E-84C0-44EE7695CD3F}"/>
            </c:ext>
          </c:extLst>
        </c:ser>
        <c:ser>
          <c:idx val="19"/>
          <c:order val="19"/>
          <c:tx>
            <c:strRef>
              <c:f>'Category Statistics'!$U$3:$U$5</c:f>
              <c:strCache>
                <c:ptCount val="1"/>
                <c:pt idx="0">
                  <c:v>Count of outcomes - music/pop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Statistics'!$U$6:$U$11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13D-9E4E-84C0-44EE7695CD3F}"/>
            </c:ext>
          </c:extLst>
        </c:ser>
        <c:ser>
          <c:idx val="20"/>
          <c:order val="20"/>
          <c:tx>
            <c:strRef>
              <c:f>'Category Statistics'!$V$3:$V$5</c:f>
              <c:strCache>
                <c:ptCount val="1"/>
                <c:pt idx="0">
                  <c:v>Count of outcomes - music/rock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Statistics'!$V$6:$V$11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13D-9E4E-84C0-44EE7695CD3F}"/>
            </c:ext>
          </c:extLst>
        </c:ser>
        <c:ser>
          <c:idx val="21"/>
          <c:order val="21"/>
          <c:tx>
            <c:strRef>
              <c:f>'Category Statistics'!$W$3:$W$5</c:f>
              <c:strCache>
                <c:ptCount val="1"/>
                <c:pt idx="0">
                  <c:v>Count of outcomes - music/world music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Statistics'!$W$6:$W$11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913D-9E4E-84C0-44EE7695CD3F}"/>
            </c:ext>
          </c:extLst>
        </c:ser>
        <c:ser>
          <c:idx val="22"/>
          <c:order val="22"/>
          <c:tx>
            <c:strRef>
              <c:f>'Category Statistics'!$X$3:$X$5</c:f>
              <c:strCache>
                <c:ptCount val="1"/>
                <c:pt idx="0">
                  <c:v>Count of outcomes - photography/nature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Statistics'!$X$6:$X$11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913D-9E4E-84C0-44EE7695CD3F}"/>
            </c:ext>
          </c:extLst>
        </c:ser>
        <c:ser>
          <c:idx val="23"/>
          <c:order val="23"/>
          <c:tx>
            <c:strRef>
              <c:f>'Category Statistics'!$Y$3:$Y$5</c:f>
              <c:strCache>
                <c:ptCount val="1"/>
                <c:pt idx="0">
                  <c:v>Count of outcomes - photography/people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Statistics'!$Y$6:$Y$11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913D-9E4E-84C0-44EE7695CD3F}"/>
            </c:ext>
          </c:extLst>
        </c:ser>
        <c:ser>
          <c:idx val="24"/>
          <c:order val="24"/>
          <c:tx>
            <c:strRef>
              <c:f>'Category Statistics'!$Z$3:$Z$5</c:f>
              <c:strCache>
                <c:ptCount val="1"/>
                <c:pt idx="0">
                  <c:v>Count of outcomes - photography/photobooks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Statistics'!$Z$6:$Z$11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913D-9E4E-84C0-44EE7695CD3F}"/>
            </c:ext>
          </c:extLst>
        </c:ser>
        <c:ser>
          <c:idx val="25"/>
          <c:order val="25"/>
          <c:tx>
            <c:strRef>
              <c:f>'Category Statistics'!$AA$3:$AA$5</c:f>
              <c:strCache>
                <c:ptCount val="1"/>
                <c:pt idx="0">
                  <c:v>Count of outcomes - photography/places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Statistics'!$AA$6:$AA$11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913D-9E4E-84C0-44EE7695CD3F}"/>
            </c:ext>
          </c:extLst>
        </c:ser>
        <c:ser>
          <c:idx val="26"/>
          <c:order val="26"/>
          <c:tx>
            <c:strRef>
              <c:f>'Category Statistics'!$AB$3:$AB$5</c:f>
              <c:strCache>
                <c:ptCount val="1"/>
                <c:pt idx="0">
                  <c:v>Count of outcomes - publishing/art books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Statistics'!$AB$6:$AB$11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913D-9E4E-84C0-44EE7695CD3F}"/>
            </c:ext>
          </c:extLst>
        </c:ser>
        <c:ser>
          <c:idx val="27"/>
          <c:order val="27"/>
          <c:tx>
            <c:strRef>
              <c:f>'Category Statistics'!$AC$3:$AC$5</c:f>
              <c:strCache>
                <c:ptCount val="1"/>
                <c:pt idx="0">
                  <c:v>Count of outcomes - publishing/children's books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Statistics'!$AC$6:$AC$11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913D-9E4E-84C0-44EE7695CD3F}"/>
            </c:ext>
          </c:extLst>
        </c:ser>
        <c:ser>
          <c:idx val="28"/>
          <c:order val="28"/>
          <c:tx>
            <c:strRef>
              <c:f>'Category Statistics'!$AD$3:$AD$5</c:f>
              <c:strCache>
                <c:ptCount val="1"/>
                <c:pt idx="0">
                  <c:v>Count of outcomes - publishing/fiction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Statistics'!$AD$6:$AD$11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13D-9E4E-84C0-44EE7695CD3F}"/>
            </c:ext>
          </c:extLst>
        </c:ser>
        <c:ser>
          <c:idx val="29"/>
          <c:order val="29"/>
          <c:tx>
            <c:strRef>
              <c:f>'Category Statistics'!$AE$3:$AE$5</c:f>
              <c:strCache>
                <c:ptCount val="1"/>
                <c:pt idx="0">
                  <c:v>Count of outcomes - publishing/nonfiction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Statistics'!$AE$6:$AE$11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13D-9E4E-84C0-44EE7695CD3F}"/>
            </c:ext>
          </c:extLst>
        </c:ser>
        <c:ser>
          <c:idx val="30"/>
          <c:order val="30"/>
          <c:tx>
            <c:strRef>
              <c:f>'Category Statistics'!$AF$3:$AF$5</c:f>
              <c:strCache>
                <c:ptCount val="1"/>
                <c:pt idx="0">
                  <c:v>Count of outcomes - publishing/radio &amp; podcasts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Statistics'!$AF$6:$AF$11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13D-9E4E-84C0-44EE7695CD3F}"/>
            </c:ext>
          </c:extLst>
        </c:ser>
        <c:ser>
          <c:idx val="31"/>
          <c:order val="31"/>
          <c:tx>
            <c:strRef>
              <c:f>'Category Statistics'!$AG$3:$AG$5</c:f>
              <c:strCache>
                <c:ptCount val="1"/>
                <c:pt idx="0">
                  <c:v>Count of outcomes - publishing/translations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Statistics'!$AG$6:$AG$11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13D-9E4E-84C0-44EE7695CD3F}"/>
            </c:ext>
          </c:extLst>
        </c:ser>
        <c:ser>
          <c:idx val="32"/>
          <c:order val="32"/>
          <c:tx>
            <c:strRef>
              <c:f>'Category Statistics'!$AH$3:$AH$5</c:f>
              <c:strCache>
                <c:ptCount val="1"/>
                <c:pt idx="0">
                  <c:v>Count of outcomes - technology/gadgets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Statistics'!$AH$6:$AH$11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913D-9E4E-84C0-44EE7695CD3F}"/>
            </c:ext>
          </c:extLst>
        </c:ser>
        <c:ser>
          <c:idx val="33"/>
          <c:order val="33"/>
          <c:tx>
            <c:strRef>
              <c:f>'Category Statistics'!$AI$3:$AI$5</c:f>
              <c:strCache>
                <c:ptCount val="1"/>
                <c:pt idx="0">
                  <c:v>Count of outcomes - technology/hardware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Statistics'!$AI$6:$AI$11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913D-9E4E-84C0-44EE7695CD3F}"/>
            </c:ext>
          </c:extLst>
        </c:ser>
        <c:ser>
          <c:idx val="34"/>
          <c:order val="34"/>
          <c:tx>
            <c:strRef>
              <c:f>'Category Statistics'!$AJ$3:$AJ$5</c:f>
              <c:strCache>
                <c:ptCount val="1"/>
                <c:pt idx="0">
                  <c:v>Count of outcomes - technology/makerspaces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Statistics'!$AJ$6:$AJ$11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913D-9E4E-84C0-44EE7695CD3F}"/>
            </c:ext>
          </c:extLst>
        </c:ser>
        <c:ser>
          <c:idx val="35"/>
          <c:order val="35"/>
          <c:tx>
            <c:strRef>
              <c:f>'Category Statistics'!$AK$3:$AK$5</c:f>
              <c:strCache>
                <c:ptCount val="1"/>
                <c:pt idx="0">
                  <c:v>Count of outcomes - technology/space exploration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Statistics'!$AK$6:$AK$11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913D-9E4E-84C0-44EE7695CD3F}"/>
            </c:ext>
          </c:extLst>
        </c:ser>
        <c:ser>
          <c:idx val="36"/>
          <c:order val="36"/>
          <c:tx>
            <c:strRef>
              <c:f>'Category Statistics'!$AL$3:$AL$5</c:f>
              <c:strCache>
                <c:ptCount val="1"/>
                <c:pt idx="0">
                  <c:v>Count of outcomes - technology/wearables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Statistics'!$AL$6:$AL$11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913D-9E4E-84C0-44EE7695CD3F}"/>
            </c:ext>
          </c:extLst>
        </c:ser>
        <c:ser>
          <c:idx val="37"/>
          <c:order val="37"/>
          <c:tx>
            <c:strRef>
              <c:f>'Category Statistics'!$AM$3:$AM$5</c:f>
              <c:strCache>
                <c:ptCount val="1"/>
                <c:pt idx="0">
                  <c:v>Count of outcomes - technology/web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Statistics'!$AM$6:$AM$11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913D-9E4E-84C0-44EE7695CD3F}"/>
            </c:ext>
          </c:extLst>
        </c:ser>
        <c:ser>
          <c:idx val="38"/>
          <c:order val="38"/>
          <c:tx>
            <c:strRef>
              <c:f>'Category Statistics'!$AN$3:$AN$5</c:f>
              <c:strCache>
                <c:ptCount val="1"/>
                <c:pt idx="0">
                  <c:v>Count of outcomes - theater/musical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Statistics'!$AN$6:$AN$11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913D-9E4E-84C0-44EE7695CD3F}"/>
            </c:ext>
          </c:extLst>
        </c:ser>
        <c:ser>
          <c:idx val="39"/>
          <c:order val="39"/>
          <c:tx>
            <c:strRef>
              <c:f>'Category Statistics'!$AO$3:$AO$5</c:f>
              <c:strCache>
                <c:ptCount val="1"/>
                <c:pt idx="0">
                  <c:v>Count of outcomes - theater/plays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Statistics'!$AO$6:$AO$11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913D-9E4E-84C0-44EE7695CD3F}"/>
            </c:ext>
          </c:extLst>
        </c:ser>
        <c:ser>
          <c:idx val="40"/>
          <c:order val="40"/>
          <c:tx>
            <c:strRef>
              <c:f>'Category Statistics'!$AP$3:$AP$5</c:f>
              <c:strCache>
                <c:ptCount val="1"/>
                <c:pt idx="0">
                  <c:v>Count of outcomes - theater/spaces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Statistics'!$AP$6:$AP$11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913D-9E4E-84C0-44EE7695CD3F}"/>
            </c:ext>
          </c:extLst>
        </c:ser>
        <c:ser>
          <c:idx val="41"/>
          <c:order val="41"/>
          <c:tx>
            <c:strRef>
              <c:f>'Category Statistics'!$AQ$3:$AQ$5</c:f>
              <c:strCache>
                <c:ptCount val="1"/>
                <c:pt idx="0">
                  <c:v>Count of outcomes - (blank)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Statistics'!$AQ$6:$AQ$11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79-913D-9E4E-84C0-44EE7695CD3F}"/>
            </c:ext>
          </c:extLst>
        </c:ser>
        <c:ser>
          <c:idx val="42"/>
          <c:order val="42"/>
          <c:tx>
            <c:strRef>
              <c:f>'Category Statistics'!$AR$3:$AR$5</c:f>
              <c:strCache>
                <c:ptCount val="1"/>
                <c:pt idx="0">
                  <c:v>Count of Category and Subcategory - film &amp; video/animation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Statistics'!$AR$6:$AR$11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913D-9E4E-84C0-44EE7695CD3F}"/>
            </c:ext>
          </c:extLst>
        </c:ser>
        <c:ser>
          <c:idx val="43"/>
          <c:order val="43"/>
          <c:tx>
            <c:strRef>
              <c:f>'Category Statistics'!$AS$3:$AS$5</c:f>
              <c:strCache>
                <c:ptCount val="1"/>
                <c:pt idx="0">
                  <c:v>Count of Category and Subcategory - film &amp; video/documentary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Statistics'!$AS$6:$AS$11</c:f>
              <c:numCache>
                <c:formatCode>General</c:formatCode>
                <c:ptCount val="5"/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913D-9E4E-84C0-44EE7695CD3F}"/>
            </c:ext>
          </c:extLst>
        </c:ser>
        <c:ser>
          <c:idx val="44"/>
          <c:order val="44"/>
          <c:tx>
            <c:strRef>
              <c:f>'Category Statistics'!$AT$3:$AT$5</c:f>
              <c:strCache>
                <c:ptCount val="1"/>
                <c:pt idx="0">
                  <c:v>Count of Category and Subcategory - film &amp; video/drama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Statistics'!$AT$6:$AT$11</c:f>
              <c:numCache>
                <c:formatCode>General</c:formatCode>
                <c:ptCount val="5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913D-9E4E-84C0-44EE7695CD3F}"/>
            </c:ext>
          </c:extLst>
        </c:ser>
        <c:ser>
          <c:idx val="45"/>
          <c:order val="45"/>
          <c:tx>
            <c:strRef>
              <c:f>'Category Statistics'!$AU$3:$AU$5</c:f>
              <c:strCache>
                <c:ptCount val="1"/>
                <c:pt idx="0">
                  <c:v>Count of Category and Subcategory - film &amp; video/science fiction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Statistics'!$AU$6:$AU$11</c:f>
              <c:numCache>
                <c:formatCode>General</c:formatCode>
                <c:ptCount val="5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13D-9E4E-84C0-44EE7695CD3F}"/>
            </c:ext>
          </c:extLst>
        </c:ser>
        <c:ser>
          <c:idx val="46"/>
          <c:order val="46"/>
          <c:tx>
            <c:strRef>
              <c:f>'Category Statistics'!$AV$3:$AV$5</c:f>
              <c:strCache>
                <c:ptCount val="1"/>
                <c:pt idx="0">
                  <c:v>Count of Category and Subcategory - film &amp; video/shorts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Statistics'!$AV$6:$AV$11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913D-9E4E-84C0-44EE7695CD3F}"/>
            </c:ext>
          </c:extLst>
        </c:ser>
        <c:ser>
          <c:idx val="47"/>
          <c:order val="47"/>
          <c:tx>
            <c:strRef>
              <c:f>'Category Statistics'!$AW$3:$AW$5</c:f>
              <c:strCache>
                <c:ptCount val="1"/>
                <c:pt idx="0">
                  <c:v>Count of Category and Subcategory - film &amp; video/television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Statistics'!$AW$6:$AW$11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913D-9E4E-84C0-44EE7695CD3F}"/>
            </c:ext>
          </c:extLst>
        </c:ser>
        <c:ser>
          <c:idx val="48"/>
          <c:order val="48"/>
          <c:tx>
            <c:strRef>
              <c:f>'Category Statistics'!$AX$3:$AX$5</c:f>
              <c:strCache>
                <c:ptCount val="1"/>
                <c:pt idx="0">
                  <c:v>Count of Category and Subcategory - food/food trucks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Statistics'!$AX$6:$AX$11</c:f>
              <c:numCache>
                <c:formatCode>General</c:formatCode>
                <c:ptCount val="5"/>
                <c:pt idx="0">
                  <c:v>20</c:v>
                </c:pt>
                <c:pt idx="1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913D-9E4E-84C0-44EE7695CD3F}"/>
            </c:ext>
          </c:extLst>
        </c:ser>
        <c:ser>
          <c:idx val="49"/>
          <c:order val="49"/>
          <c:tx>
            <c:strRef>
              <c:f>'Category Statistics'!$AY$3:$AY$5</c:f>
              <c:strCache>
                <c:ptCount val="1"/>
                <c:pt idx="0">
                  <c:v>Count of Category and Subcategory - food/restaurants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Statistics'!$AY$6:$AY$11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913D-9E4E-84C0-44EE7695CD3F}"/>
            </c:ext>
          </c:extLst>
        </c:ser>
        <c:ser>
          <c:idx val="50"/>
          <c:order val="50"/>
          <c:tx>
            <c:strRef>
              <c:f>'Category Statistics'!$AZ$3:$AZ$5</c:f>
              <c:strCache>
                <c:ptCount val="1"/>
                <c:pt idx="0">
                  <c:v>Count of Category and Subcategory - food/small batch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Statistics'!$AZ$6:$AZ$11</c:f>
              <c:numCache>
                <c:formatCode>General</c:formatCode>
                <c:ptCount val="5"/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913D-9E4E-84C0-44EE7695CD3F}"/>
            </c:ext>
          </c:extLst>
        </c:ser>
        <c:ser>
          <c:idx val="51"/>
          <c:order val="51"/>
          <c:tx>
            <c:strRef>
              <c:f>'Category Statistics'!$BA$3:$BA$5</c:f>
              <c:strCache>
                <c:ptCount val="1"/>
                <c:pt idx="0">
                  <c:v>Count of Category and Subcategory - games/mobile games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Statistics'!$BA$6:$BA$11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913D-9E4E-84C0-44EE7695CD3F}"/>
            </c:ext>
          </c:extLst>
        </c:ser>
        <c:ser>
          <c:idx val="52"/>
          <c:order val="52"/>
          <c:tx>
            <c:strRef>
              <c:f>'Category Statistics'!$BB$3:$BB$5</c:f>
              <c:strCache>
                <c:ptCount val="1"/>
                <c:pt idx="0">
                  <c:v>Count of Category and Subcategory - games/tabletop games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Statistics'!$BB$6:$BB$11</c:f>
              <c:numCache>
                <c:formatCode>General</c:formatCode>
                <c:ptCount val="5"/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913D-9E4E-84C0-44EE7695CD3F}"/>
            </c:ext>
          </c:extLst>
        </c:ser>
        <c:ser>
          <c:idx val="53"/>
          <c:order val="53"/>
          <c:tx>
            <c:strRef>
              <c:f>'Category Statistics'!$BC$3:$BC$5</c:f>
              <c:strCache>
                <c:ptCount val="1"/>
                <c:pt idx="0">
                  <c:v>Count of Category and Subcategory - games/video games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Statistics'!$BC$6:$BC$11</c:f>
              <c:numCache>
                <c:formatCode>General</c:formatCode>
                <c:ptCount val="5"/>
                <c:pt idx="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913D-9E4E-84C0-44EE7695CD3F}"/>
            </c:ext>
          </c:extLst>
        </c:ser>
        <c:ser>
          <c:idx val="54"/>
          <c:order val="54"/>
          <c:tx>
            <c:strRef>
              <c:f>'Category Statistics'!$BD$3:$BD$5</c:f>
              <c:strCache>
                <c:ptCount val="1"/>
                <c:pt idx="0">
                  <c:v>Count of Category and Subcategory - journalism/audio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Statistics'!$BD$6:$BD$11</c:f>
              <c:numCache>
                <c:formatCode>General</c:formatCode>
                <c:ptCount val="5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913D-9E4E-84C0-44EE7695CD3F}"/>
            </c:ext>
          </c:extLst>
        </c:ser>
        <c:ser>
          <c:idx val="55"/>
          <c:order val="55"/>
          <c:tx>
            <c:strRef>
              <c:f>'Category Statistics'!$BE$3:$BE$5</c:f>
              <c:strCache>
                <c:ptCount val="1"/>
                <c:pt idx="0">
                  <c:v>Count of Category and Subcategory - music/classical music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Statistics'!$BE$6:$BE$11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913D-9E4E-84C0-44EE7695CD3F}"/>
            </c:ext>
          </c:extLst>
        </c:ser>
        <c:ser>
          <c:idx val="56"/>
          <c:order val="56"/>
          <c:tx>
            <c:strRef>
              <c:f>'Category Statistics'!$BF$3:$BF$5</c:f>
              <c:strCache>
                <c:ptCount val="1"/>
                <c:pt idx="0">
                  <c:v>Count of Category and Subcategory - music/electronic music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Statistics'!$BF$6:$BF$11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913D-9E4E-84C0-44EE7695CD3F}"/>
            </c:ext>
          </c:extLst>
        </c:ser>
        <c:ser>
          <c:idx val="57"/>
          <c:order val="57"/>
          <c:tx>
            <c:strRef>
              <c:f>'Category Statistics'!$BG$3:$BG$5</c:f>
              <c:strCache>
                <c:ptCount val="1"/>
                <c:pt idx="0">
                  <c:v>Count of Category and Subcategory - music/faith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Statistics'!$BG$6:$BG$11</c:f>
              <c:numCache>
                <c:formatCode>General</c:formatCode>
                <c:ptCount val="5"/>
                <c:pt idx="1">
                  <c:v>40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913D-9E4E-84C0-44EE7695CD3F}"/>
            </c:ext>
          </c:extLst>
        </c:ser>
        <c:ser>
          <c:idx val="58"/>
          <c:order val="58"/>
          <c:tx>
            <c:strRef>
              <c:f>'Category Statistics'!$BH$3:$BH$5</c:f>
              <c:strCache>
                <c:ptCount val="1"/>
                <c:pt idx="0">
                  <c:v>Count of Category and Subcategory - music/indie rock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Statistics'!$BH$6:$BH$11</c:f>
              <c:numCache>
                <c:formatCode>General</c:formatCode>
                <c:ptCount val="5"/>
                <c:pt idx="1">
                  <c:v>20</c:v>
                </c:pt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913D-9E4E-84C0-44EE7695CD3F}"/>
            </c:ext>
          </c:extLst>
        </c:ser>
        <c:ser>
          <c:idx val="59"/>
          <c:order val="59"/>
          <c:tx>
            <c:strRef>
              <c:f>'Category Statistics'!$BI$3:$BI$5</c:f>
              <c:strCache>
                <c:ptCount val="1"/>
                <c:pt idx="0">
                  <c:v>Count of Category and Subcategory - music/jazz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Statistics'!$BI$6:$BI$11</c:f>
              <c:numCache>
                <c:formatCode>General</c:formatCode>
                <c:ptCount val="5"/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913D-9E4E-84C0-44EE7695CD3F}"/>
            </c:ext>
          </c:extLst>
        </c:ser>
        <c:ser>
          <c:idx val="60"/>
          <c:order val="60"/>
          <c:tx>
            <c:strRef>
              <c:f>'Category Statistics'!$BJ$3:$BJ$5</c:f>
              <c:strCache>
                <c:ptCount val="1"/>
                <c:pt idx="0">
                  <c:v>Count of Category and Subcategory - music/metal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Statistics'!$BJ$6:$BJ$11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913D-9E4E-84C0-44EE7695CD3F}"/>
            </c:ext>
          </c:extLst>
        </c:ser>
        <c:ser>
          <c:idx val="61"/>
          <c:order val="61"/>
          <c:tx>
            <c:strRef>
              <c:f>'Category Statistics'!$BK$3:$BK$5</c:f>
              <c:strCache>
                <c:ptCount val="1"/>
                <c:pt idx="0">
                  <c:v>Count of Category and Subcategory - music/pop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Statistics'!$BK$6:$BK$11</c:f>
              <c:numCache>
                <c:formatCode>General</c:formatCode>
                <c:ptCount val="5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913D-9E4E-84C0-44EE7695CD3F}"/>
            </c:ext>
          </c:extLst>
        </c:ser>
        <c:ser>
          <c:idx val="62"/>
          <c:order val="62"/>
          <c:tx>
            <c:strRef>
              <c:f>'Category Statistics'!$BL$3:$BL$5</c:f>
              <c:strCache>
                <c:ptCount val="1"/>
                <c:pt idx="0">
                  <c:v>Count of Category and Subcategory - music/rock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Statistics'!$BL$6:$BL$11</c:f>
              <c:numCache>
                <c:formatCode>General</c:formatCode>
                <c:ptCount val="5"/>
                <c:pt idx="3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913D-9E4E-84C0-44EE7695CD3F}"/>
            </c:ext>
          </c:extLst>
        </c:ser>
        <c:ser>
          <c:idx val="63"/>
          <c:order val="63"/>
          <c:tx>
            <c:strRef>
              <c:f>'Category Statistics'!$BM$3:$BM$5</c:f>
              <c:strCache>
                <c:ptCount val="1"/>
                <c:pt idx="0">
                  <c:v>Count of Category and Subcategory - music/world music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Statistics'!$BM$6:$BM$11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913D-9E4E-84C0-44EE7695CD3F}"/>
            </c:ext>
          </c:extLst>
        </c:ser>
        <c:ser>
          <c:idx val="64"/>
          <c:order val="64"/>
          <c:tx>
            <c:strRef>
              <c:f>'Category Statistics'!$BN$3:$BN$5</c:f>
              <c:strCache>
                <c:ptCount val="1"/>
                <c:pt idx="0">
                  <c:v>Count of Category and Subcategory - photography/nature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Statistics'!$BN$6:$BN$11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913D-9E4E-84C0-44EE7695CD3F}"/>
            </c:ext>
          </c:extLst>
        </c:ser>
        <c:ser>
          <c:idx val="65"/>
          <c:order val="65"/>
          <c:tx>
            <c:strRef>
              <c:f>'Category Statistics'!$BO$3:$BO$5</c:f>
              <c:strCache>
                <c:ptCount val="1"/>
                <c:pt idx="0">
                  <c:v>Count of Category and Subcategory - photography/people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Statistics'!$BO$6:$BO$11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913D-9E4E-84C0-44EE7695CD3F}"/>
            </c:ext>
          </c:extLst>
        </c:ser>
        <c:ser>
          <c:idx val="66"/>
          <c:order val="66"/>
          <c:tx>
            <c:strRef>
              <c:f>'Category Statistics'!$BP$3:$BP$5</c:f>
              <c:strCache>
                <c:ptCount val="1"/>
                <c:pt idx="0">
                  <c:v>Count of Category and Subcategory - photography/photobooks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Statistics'!$BP$6:$BP$11</c:f>
              <c:numCache>
                <c:formatCode>General</c:formatCode>
                <c:ptCount val="5"/>
                <c:pt idx="1">
                  <c:v>57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913D-9E4E-84C0-44EE7695CD3F}"/>
            </c:ext>
          </c:extLst>
        </c:ser>
        <c:ser>
          <c:idx val="67"/>
          <c:order val="67"/>
          <c:tx>
            <c:strRef>
              <c:f>'Category Statistics'!$BQ$3:$BQ$5</c:f>
              <c:strCache>
                <c:ptCount val="1"/>
                <c:pt idx="0">
                  <c:v>Count of Category and Subcategory - photography/places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Statistics'!$BQ$6:$BQ$11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913D-9E4E-84C0-44EE7695CD3F}"/>
            </c:ext>
          </c:extLst>
        </c:ser>
        <c:ser>
          <c:idx val="68"/>
          <c:order val="68"/>
          <c:tx>
            <c:strRef>
              <c:f>'Category Statistics'!$BR$3:$BR$5</c:f>
              <c:strCache>
                <c:ptCount val="1"/>
                <c:pt idx="0">
                  <c:v>Count of Category and Subcategory - publishing/art books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Statistics'!$BR$6:$BR$11</c:f>
              <c:numCache>
                <c:formatCode>General</c:formatCode>
                <c:ptCount val="5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913D-9E4E-84C0-44EE7695CD3F}"/>
            </c:ext>
          </c:extLst>
        </c:ser>
        <c:ser>
          <c:idx val="69"/>
          <c:order val="69"/>
          <c:tx>
            <c:strRef>
              <c:f>'Category Statistics'!$BS$3:$BS$5</c:f>
              <c:strCache>
                <c:ptCount val="1"/>
                <c:pt idx="0">
                  <c:v>Count of Category and Subcategory - publishing/children's books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Statistics'!$BS$6:$BS$11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913D-9E4E-84C0-44EE7695CD3F}"/>
            </c:ext>
          </c:extLst>
        </c:ser>
        <c:ser>
          <c:idx val="70"/>
          <c:order val="70"/>
          <c:tx>
            <c:strRef>
              <c:f>'Category Statistics'!$BT$3:$BT$5</c:f>
              <c:strCache>
                <c:ptCount val="1"/>
                <c:pt idx="0">
                  <c:v>Count of Category and Subcategory - publishing/fiction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Statistics'!$BT$6:$BT$11</c:f>
              <c:numCache>
                <c:formatCode>General</c:formatCode>
                <c:ptCount val="5"/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913D-9E4E-84C0-44EE7695CD3F}"/>
            </c:ext>
          </c:extLst>
        </c:ser>
        <c:ser>
          <c:idx val="71"/>
          <c:order val="71"/>
          <c:tx>
            <c:strRef>
              <c:f>'Category Statistics'!$BU$3:$BU$5</c:f>
              <c:strCache>
                <c:ptCount val="1"/>
                <c:pt idx="0">
                  <c:v>Count of Category and Subcategory - publishing/nonfiction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Statistics'!$BU$6:$BU$11</c:f>
              <c:numCache>
                <c:formatCode>General</c:formatCode>
                <c:ptCount val="5"/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913D-9E4E-84C0-44EE7695CD3F}"/>
            </c:ext>
          </c:extLst>
        </c:ser>
        <c:ser>
          <c:idx val="72"/>
          <c:order val="72"/>
          <c:tx>
            <c:strRef>
              <c:f>'Category Statistics'!$BV$3:$BV$5</c:f>
              <c:strCache>
                <c:ptCount val="1"/>
                <c:pt idx="0">
                  <c:v>Count of Category and Subcategory - publishing/radio &amp; podcasts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Statistics'!$BV$6:$BV$11</c:f>
              <c:numCache>
                <c:formatCode>General</c:formatCode>
                <c:ptCount val="5"/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913D-9E4E-84C0-44EE7695CD3F}"/>
            </c:ext>
          </c:extLst>
        </c:ser>
        <c:ser>
          <c:idx val="73"/>
          <c:order val="73"/>
          <c:tx>
            <c:strRef>
              <c:f>'Category Statistics'!$BW$3:$BW$5</c:f>
              <c:strCache>
                <c:ptCount val="1"/>
                <c:pt idx="0">
                  <c:v>Count of Category and Subcategory - publishing/translations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Statistics'!$BW$6:$BW$11</c:f>
              <c:numCache>
                <c:formatCode>General</c:formatCode>
                <c:ptCount val="5"/>
                <c:pt idx="0">
                  <c:v>10</c:v>
                </c:pt>
                <c:pt idx="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913D-9E4E-84C0-44EE7695CD3F}"/>
            </c:ext>
          </c:extLst>
        </c:ser>
        <c:ser>
          <c:idx val="74"/>
          <c:order val="74"/>
          <c:tx>
            <c:strRef>
              <c:f>'Category Statistics'!$BX$3:$BX$5</c:f>
              <c:strCache>
                <c:ptCount val="1"/>
                <c:pt idx="0">
                  <c:v>Count of Category and Subcategory - technology/gadgets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Statistics'!$BX$6:$BX$11</c:f>
              <c:numCache>
                <c:formatCode>General</c:formatCode>
                <c:ptCount val="5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913D-9E4E-84C0-44EE7695CD3F}"/>
            </c:ext>
          </c:extLst>
        </c:ser>
        <c:ser>
          <c:idx val="75"/>
          <c:order val="75"/>
          <c:tx>
            <c:strRef>
              <c:f>'Category Statistics'!$BY$3:$BY$5</c:f>
              <c:strCache>
                <c:ptCount val="1"/>
                <c:pt idx="0">
                  <c:v>Count of Category and Subcategory - technology/hardware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Statistics'!$BY$6:$BY$11</c:f>
              <c:numCache>
                <c:formatCode>General</c:formatCode>
                <c:ptCount val="5"/>
                <c:pt idx="3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913D-9E4E-84C0-44EE7695CD3F}"/>
            </c:ext>
          </c:extLst>
        </c:ser>
        <c:ser>
          <c:idx val="76"/>
          <c:order val="76"/>
          <c:tx>
            <c:strRef>
              <c:f>'Category Statistics'!$BZ$3:$BZ$5</c:f>
              <c:strCache>
                <c:ptCount val="1"/>
                <c:pt idx="0">
                  <c:v>Count of Category and Subcategory - technology/makerspaces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Statistics'!$BZ$6:$BZ$11</c:f>
              <c:numCache>
                <c:formatCode>General</c:formatCode>
                <c:ptCount val="5"/>
                <c:pt idx="1">
                  <c:v>11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913D-9E4E-84C0-44EE7695CD3F}"/>
            </c:ext>
          </c:extLst>
        </c:ser>
        <c:ser>
          <c:idx val="77"/>
          <c:order val="77"/>
          <c:tx>
            <c:strRef>
              <c:f>'Category Statistics'!$CA$3:$CA$5</c:f>
              <c:strCache>
                <c:ptCount val="1"/>
                <c:pt idx="0">
                  <c:v>Count of Category and Subcategory - technology/space exploration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Statistics'!$CA$6:$CA$11</c:f>
              <c:numCache>
                <c:formatCode>General</c:formatCode>
                <c:ptCount val="5"/>
                <c:pt idx="0">
                  <c:v>18</c:v>
                </c:pt>
                <c:pt idx="1">
                  <c:v>2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913D-9E4E-84C0-44EE7695CD3F}"/>
            </c:ext>
          </c:extLst>
        </c:ser>
        <c:ser>
          <c:idx val="78"/>
          <c:order val="78"/>
          <c:tx>
            <c:strRef>
              <c:f>'Category Statistics'!$CB$3:$CB$5</c:f>
              <c:strCache>
                <c:ptCount val="1"/>
                <c:pt idx="0">
                  <c:v>Count of Category and Subcategory - technology/wearables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Statistics'!$CB$6:$CB$11</c:f>
              <c:numCache>
                <c:formatCode>General</c:formatCode>
                <c:ptCount val="5"/>
                <c:pt idx="0">
                  <c:v>60</c:v>
                </c:pt>
                <c:pt idx="1">
                  <c:v>120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913D-9E4E-84C0-44EE7695CD3F}"/>
            </c:ext>
          </c:extLst>
        </c:ser>
        <c:ser>
          <c:idx val="79"/>
          <c:order val="79"/>
          <c:tx>
            <c:strRef>
              <c:f>'Category Statistics'!$CC$3:$CC$5</c:f>
              <c:strCache>
                <c:ptCount val="1"/>
                <c:pt idx="0">
                  <c:v>Count of Category and Subcategory - technology/web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Statistics'!$CC$6:$CC$11</c:f>
              <c:numCache>
                <c:formatCode>General</c:formatCode>
                <c:ptCount val="5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913D-9E4E-84C0-44EE7695CD3F}"/>
            </c:ext>
          </c:extLst>
        </c:ser>
        <c:ser>
          <c:idx val="80"/>
          <c:order val="80"/>
          <c:tx>
            <c:strRef>
              <c:f>'Category Statistics'!$CD$3:$CD$5</c:f>
              <c:strCache>
                <c:ptCount val="1"/>
                <c:pt idx="0">
                  <c:v>Count of Category and Subcategory - theater/musical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Statistics'!$CD$6:$CD$11</c:f>
              <c:numCache>
                <c:formatCode>General</c:formatCode>
                <c:ptCount val="5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913D-9E4E-84C0-44EE7695CD3F}"/>
            </c:ext>
          </c:extLst>
        </c:ser>
        <c:ser>
          <c:idx val="81"/>
          <c:order val="81"/>
          <c:tx>
            <c:strRef>
              <c:f>'Category Statistics'!$CE$3:$CE$5</c:f>
              <c:strCache>
                <c:ptCount val="1"/>
                <c:pt idx="0">
                  <c:v>Count of Category and Subcategory - theater/plays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Statistics'!$CE$6:$CE$11</c:f>
              <c:numCache>
                <c:formatCode>General</c:formatCode>
                <c:ptCount val="5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913D-9E4E-84C0-44EE7695CD3F}"/>
            </c:ext>
          </c:extLst>
        </c:ser>
        <c:ser>
          <c:idx val="82"/>
          <c:order val="82"/>
          <c:tx>
            <c:strRef>
              <c:f>'Category Statistics'!$CF$3:$CF$5</c:f>
              <c:strCache>
                <c:ptCount val="1"/>
                <c:pt idx="0">
                  <c:v>Count of Category and Subcategory - theater/spaces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Statistics'!$CF$6:$CF$11</c:f>
              <c:numCache>
                <c:formatCode>General</c:formatCode>
                <c:ptCount val="5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913D-9E4E-84C0-44EE7695CD3F}"/>
            </c:ext>
          </c:extLst>
        </c:ser>
        <c:ser>
          <c:idx val="83"/>
          <c:order val="83"/>
          <c:tx>
            <c:strRef>
              <c:f>'Category Statistics'!$CG$3:$CG$5</c:f>
              <c:strCache>
                <c:ptCount val="1"/>
                <c:pt idx="0">
                  <c:v>Count of Category and Subcategory - (blank)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Statistics'!$A$6:$A$11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'Category Statistics'!$CG$6:$CG$11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A3-913D-9E4E-84C0-44EE7695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1721679"/>
        <c:axId val="1001722079"/>
      </c:barChart>
      <c:catAx>
        <c:axId val="100172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2079"/>
        <c:crosses val="autoZero"/>
        <c:auto val="1"/>
        <c:lblAlgn val="ctr"/>
        <c:lblOffset val="100"/>
        <c:noMultiLvlLbl val="0"/>
      </c:catAx>
      <c:valAx>
        <c:axId val="10017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2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666666666663"/>
          <c:y val="0.13149788568095655"/>
          <c:w val="0.33333333333333331"/>
          <c:h val="0.69070756780402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[Kickstartersheet.xlsx]Subcategory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2-014D-AB11-40C819D42D2F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2-014D-AB11-40C819D42D2F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2-014D-AB11-40C819D42D2F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2-014D-AB11-40C819D42D2F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Statistics'!$F$7:$F$48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2-014D-AB11-40C819D42D2F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Statistics'!$G$7:$G$48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2-014D-AB11-40C819D42D2F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Statistics'!$H$7:$H$48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82-014D-AB11-40C819D42D2F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Statistics'!$I$7:$I$48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82-014D-AB11-40C819D42D2F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Category and Subcategory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Statistics'!$J$7:$J$48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82-014D-AB11-40C819D42D2F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Category and Subcategory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Statistics'!$K$7:$K$48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82-014D-AB11-40C819D42D2F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Category and Subcategory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Statistics'!$L$7:$L$48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82-014D-AB11-40C819D42D2F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Category and Subcategory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Statistics'!$M$7:$M$48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82-014D-AB11-40C819D42D2F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Statistics'!$N$7:$N$48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82-014D-AB11-40C819D42D2F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Statistics'!$O$7:$O$48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82-014D-AB11-40C819D42D2F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Statistics'!$P$7:$P$48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82-014D-AB11-40C819D42D2F}"/>
            </c:ext>
          </c:extLst>
        </c:ser>
        <c:ser>
          <c:idx val="15"/>
          <c:order val="15"/>
          <c:tx>
            <c:strRef>
              <c:f>'Subcategory Statistics'!$Q$4:$Q$6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Statistics'!$Q$7:$Q$48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082-014D-AB11-40C819D4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856367"/>
        <c:axId val="1048858015"/>
      </c:barChart>
      <c:catAx>
        <c:axId val="104885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8015"/>
        <c:crosses val="autoZero"/>
        <c:auto val="1"/>
        <c:lblAlgn val="ctr"/>
        <c:lblOffset val="100"/>
        <c:noMultiLvlLbl val="0"/>
      </c:catAx>
      <c:valAx>
        <c:axId val="10488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85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[Kickstartersheet.xlsx]OUTCOMES BASED ON LAUNCH DATE!PivotTable10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DATE'!$B$5:$B$4120</c:f>
              <c:numCache>
                <c:formatCode>General</c:formatCode>
                <c:ptCount val="4115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7-C64C-A5BB-2B98FB17317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DATE'!$C$5:$C$4120</c:f>
              <c:numCache>
                <c:formatCode>General</c:formatCode>
                <c:ptCount val="4115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7-C64C-A5BB-2B98FB17317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DATE'!$D$5:$D$4120</c:f>
              <c:numCache>
                <c:formatCode>General</c:formatCode>
                <c:ptCount val="4115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7-C64C-A5BB-2B98FB17317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DATE'!$E$5:$E$4120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7-C64C-A5BB-2B98FB17317E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'OUTCOMES BASED ON LAUNCH DATE'!$F$5:$F$4120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C7-C64C-A5BB-2B98FB17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912127"/>
        <c:axId val="1067503087"/>
      </c:lineChart>
      <c:catAx>
        <c:axId val="106791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3087"/>
        <c:crosses val="autoZero"/>
        <c:auto val="1"/>
        <c:lblAlgn val="ctr"/>
        <c:lblOffset val="100"/>
        <c:noMultiLvlLbl val="0"/>
      </c:catAx>
      <c:valAx>
        <c:axId val="10675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91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B-ED4F-90A7-4D2CFE0CC0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B-ED4F-90A7-4D2CFE0CC0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B-ED4F-90A7-4D2CFE0CC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0.9191321499013807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D-BC43-9C37-D1A03652BA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6.3116370808678504E-2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D-BC43-9C37-D1A03652BA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1.7751479289940829E-2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D-BC43-9C37-D1A03652B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888016"/>
        <c:axId val="1105650736"/>
      </c:lineChart>
      <c:catAx>
        <c:axId val="136988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650736"/>
        <c:crosses val="autoZero"/>
        <c:auto val="1"/>
        <c:lblAlgn val="ctr"/>
        <c:lblOffset val="100"/>
        <c:noMultiLvlLbl val="0"/>
      </c:catAx>
      <c:valAx>
        <c:axId val="11056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1524000</xdr:colOff>
      <xdr:row>14</xdr:row>
      <xdr:rowOff>12700</xdr:rowOff>
    </xdr:from>
    <xdr:to>
      <xdr:col>48</xdr:col>
      <xdr:colOff>215900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61DB1-2BF9-724E-BA88-E827D2BE9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7</xdr:row>
      <xdr:rowOff>101600</xdr:rowOff>
    </xdr:from>
    <xdr:to>
      <xdr:col>12</xdr:col>
      <xdr:colOff>438150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7565E-6505-834F-8BB4-2A4A73574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3</xdr:row>
      <xdr:rowOff>50800</xdr:rowOff>
    </xdr:from>
    <xdr:to>
      <xdr:col>13</xdr:col>
      <xdr:colOff>317500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A2006-76FA-2441-A478-30724EE22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3</xdr:row>
      <xdr:rowOff>120650</xdr:rowOff>
    </xdr:from>
    <xdr:to>
      <xdr:col>15</xdr:col>
      <xdr:colOff>209550</xdr:colOff>
      <xdr:row>18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3ACE70-0635-C448-BE79-1E5E54CFB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3</xdr:row>
      <xdr:rowOff>0</xdr:rowOff>
    </xdr:from>
    <xdr:to>
      <xdr:col>10</xdr:col>
      <xdr:colOff>101600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53674-F62A-ED4E-9339-F74582441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45902777776" createdVersion="7" refreshedVersion="7" minRefreshableVersion="3" recordCount="4115" xr:uid="{B5E0BBF2-A208-B34A-9366-2002670BA234}">
  <cacheSource type="worksheet">
    <worksheetSource ref="F1:N1048576" sheet="Kickstarter"/>
  </cacheSource>
  <cacheFields count="9"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59850578706" createdVersion="7" refreshedVersion="7" minRefreshableVersion="3" recordCount="4114" xr:uid="{B29061A3-76E4-1747-AC0E-BD2F857CE8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49">
      <sharedItems/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67.598482986112" createdVersion="7" refreshedVersion="7" minRefreshableVersion="3" recordCount="4115" xr:uid="{F9D2F94E-9E01-274D-962B-BB3743B169A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ky" refreshedDate="44370.866136921293" createdVersion="7" refreshedVersion="7" minRefreshableVersion="3" recordCount="4115" xr:uid="{CFF3AAA4-87A9-2D48-B7E7-F4C34504716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unt="2">
        <s v="GIRLS STATE a new musical comedy TV project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8">
        <n v="2344134.67"/>
        <n v="1076751.05"/>
        <n v="1052110.8700000001"/>
        <n v="972594.99"/>
        <n v="800211"/>
        <m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 count="752">
        <n v="27578"/>
        <n v="10479"/>
        <n v="210422"/>
        <n v="9726"/>
        <n v="1819"/>
        <n v="0"/>
        <n v="7385"/>
        <n v="5705"/>
        <n v="14529"/>
        <n v="100157"/>
        <n v="15719"/>
        <n v="8196"/>
        <n v="1322"/>
        <n v="9985"/>
        <n v="5800"/>
        <n v="16780"/>
        <n v="2627"/>
        <n v="21015"/>
        <n v="1023"/>
        <n v="35496"/>
        <n v="14605"/>
        <n v="1542"/>
        <n v="69651"/>
        <n v="11577"/>
        <n v="657"/>
        <n v="35029"/>
        <n v="16539"/>
        <n v="1025"/>
        <n v="1691"/>
        <n v="6706"/>
        <n v="4960"/>
        <n v="1492030"/>
        <n v="647"/>
        <n v="3430"/>
        <n v="6824"/>
        <n v="17652"/>
        <n v="2940"/>
        <n v="778"/>
        <n v="6821"/>
        <n v="681"/>
        <n v="8499"/>
        <n v="8470"/>
        <n v="1206"/>
        <n v="1678"/>
        <n v="8371"/>
        <n v="3229"/>
        <n v="1916"/>
        <n v="3067"/>
        <n v="7630"/>
        <n v="1271"/>
        <n v="25361"/>
        <n v="1365"/>
        <n v="1472"/>
        <n v="4749"/>
        <n v="1373"/>
        <n v="1592"/>
        <n v="1700"/>
        <n v="865"/>
        <n v="1261"/>
        <n v="626"/>
        <n v="2754"/>
        <n v="2469"/>
        <n v="4008"/>
        <n v="5861"/>
        <n v="9759"/>
        <n v="1655"/>
        <n v="5765"/>
        <n v="5749"/>
        <n v="18836"/>
        <n v="1125"/>
        <n v="22108"/>
        <n v="6131"/>
        <n v="4927"/>
        <n v="11936"/>
        <n v="21430"/>
        <n v="3038"/>
        <n v="35407"/>
        <n v="26521"/>
        <n v="211762"/>
        <n v="8134"/>
        <n v="868"/>
        <n v="13459"/>
        <n v="2521"/>
        <n v="50245"/>
        <n v="20007"/>
        <n v="8246"/>
        <n v="1621"/>
        <n v="3850"/>
        <n v="2743"/>
        <n v="1556"/>
        <n v="18570"/>
        <n v="3078"/>
        <n v="1843"/>
        <n v="8649"/>
        <n v="34453"/>
        <n v="24341"/>
        <n v="5663"/>
        <n v="20633"/>
        <n v="2541"/>
        <n v="5338"/>
        <n v="1594"/>
        <n v="2267"/>
        <n v="1320"/>
        <n v="5978"/>
        <n v="15390"/>
        <n v="3488"/>
        <n v="1523"/>
        <n v="1015"/>
        <n v="5070"/>
        <n v="7510"/>
        <n v="5771"/>
        <n v="2118"/>
        <n v="1481"/>
        <n v="1476"/>
        <n v="2452"/>
        <n v="15949"/>
        <n v="2050"/>
        <n v="1544"/>
        <n v="1357"/>
        <n v="2048"/>
        <n v="95"/>
        <n v="2197"/>
        <n v="118"/>
        <n v="1605"/>
        <n v="12705"/>
        <n v="254"/>
        <n v="756"/>
        <n v="60"/>
        <n v="301"/>
        <n v="10016"/>
        <n v="5004"/>
        <n v="73"/>
        <n v="81"/>
        <n v="1155"/>
        <n v="1911"/>
        <n v="1907"/>
        <n v="103"/>
        <n v="38"/>
        <n v="11229"/>
        <n v="28"/>
        <n v="460"/>
        <n v="1840"/>
        <n v="984"/>
        <n v="717"/>
        <n v="1195"/>
        <n v="269"/>
        <n v="767"/>
        <n v="106"/>
        <n v="530"/>
        <n v="40"/>
        <n v="21"/>
        <n v="14"/>
        <n v="3436"/>
        <n v="4"/>
        <n v="146"/>
        <n v="1708"/>
        <n v="1017"/>
        <n v="10"/>
        <n v="1013"/>
        <n v="101"/>
        <n v="1789"/>
        <n v="2"/>
        <n v="42"/>
        <n v="292"/>
        <n v="986"/>
        <n v="45"/>
        <n v="605"/>
        <n v="1919"/>
        <n v="477"/>
        <n v="50"/>
        <n v="4241"/>
        <n v="777"/>
        <n v="231"/>
        <n v="3069"/>
        <n v="10218"/>
        <n v="9"/>
        <n v="4513"/>
        <n v="3753"/>
        <n v="1305"/>
        <n v="4464"/>
        <n v="355"/>
        <n v="2917"/>
        <n v="108"/>
        <n v="861"/>
        <n v="860"/>
        <n v="2843"/>
        <n v="8"/>
        <n v="351"/>
        <n v="839"/>
        <n v="4150"/>
        <n v="1640"/>
        <n v="1163"/>
        <n v="1624"/>
        <n v="162"/>
        <n v="404"/>
        <n v="673"/>
        <n v="6197"/>
        <n v="669"/>
        <n v="1606"/>
        <n v="13"/>
        <n v="501"/>
        <n v="315"/>
        <n v="284"/>
        <n v="79"/>
        <n v="158"/>
        <n v="329"/>
        <n v="786"/>
        <n v="624"/>
        <n v="78"/>
        <n v="313"/>
        <n v="884"/>
        <n v="77"/>
        <n v="39"/>
        <n v="762"/>
        <n v="76"/>
        <n v="75"/>
        <n v="74"/>
        <n v="3608"/>
        <n v="1"/>
        <n v="17820"/>
        <n v="122"/>
        <n v="126"/>
        <n v="441"/>
        <n v="1177"/>
        <n v="235"/>
        <n v="878"/>
        <n v="3468"/>
        <n v="347"/>
        <n v="23"/>
        <n v="227"/>
        <n v="130"/>
        <n v="3379"/>
        <n v="224"/>
        <n v="92"/>
        <n v="257"/>
        <n v="134"/>
        <n v="953"/>
        <n v="665"/>
        <n v="660"/>
        <n v="658"/>
        <n v="327"/>
        <n v="109"/>
        <n v="919"/>
        <n v="642"/>
        <n v="2136"/>
        <n v="133"/>
        <n v="399"/>
        <n v="245"/>
        <n v="91"/>
        <n v="157"/>
        <n v="1253"/>
        <n v="125"/>
        <n v="625"/>
        <n v="3089"/>
        <n v="616"/>
        <n v="31"/>
        <n v="1334"/>
        <n v="102"/>
        <n v="1020"/>
        <n v="610"/>
        <n v="760"/>
        <n v="152"/>
        <n v="758"/>
        <n v="47"/>
        <n v="112"/>
        <n v="178"/>
        <n v="549"/>
        <n v="67"/>
        <n v="167"/>
        <n v="214"/>
        <n v="200"/>
        <n v="198"/>
        <n v="59"/>
        <n v="197"/>
        <n v="649"/>
        <n v="582"/>
        <n v="111"/>
        <n v="575"/>
        <n v="57"/>
        <n v="115"/>
        <n v="143"/>
        <n v="283"/>
        <n v="113"/>
        <n v="217"/>
        <n v="281"/>
        <n v="936"/>
        <n v="819"/>
        <n v="369"/>
        <n v="2760"/>
        <n v="151"/>
        <n v="2719"/>
        <n v="135"/>
        <n v="334"/>
        <n v="2658"/>
        <n v="177"/>
        <n v="88"/>
        <n v="529"/>
        <n v="132"/>
        <n v="105"/>
        <n v="486"/>
        <n v="309"/>
        <n v="52"/>
        <n v="17"/>
        <n v="651"/>
        <n v="34"/>
        <n v="64"/>
        <n v="26"/>
        <n v="299"/>
        <n v="846"/>
        <n v="169"/>
        <n v="420"/>
        <n v="72"/>
        <n v="82"/>
        <n v="61"/>
        <n v="243"/>
        <n v="216"/>
        <n v="97"/>
        <n v="71"/>
        <n v="241"/>
        <n v="41"/>
        <n v="678"/>
        <n v="156"/>
        <n v="192"/>
        <n v="66"/>
        <n v="237"/>
        <n v="323"/>
        <n v="150"/>
        <n v="179"/>
        <n v="343"/>
        <n v="89"/>
        <n v="15"/>
        <n v="7331"/>
        <n v="365"/>
        <n v="4381"/>
        <n v="893"/>
        <n v="182"/>
        <n v="728"/>
        <n v="145"/>
        <n v="542"/>
        <n v="87"/>
        <n v="3606"/>
        <n v="2161"/>
        <n v="86"/>
        <n v="3568"/>
        <n v="56"/>
        <n v="427"/>
        <n v="2132"/>
        <n v="107"/>
        <n v="114"/>
        <n v="445"/>
        <n v="208"/>
        <n v="139"/>
        <n v="276"/>
        <n v="206"/>
        <n v="409"/>
        <n v="58"/>
        <n v="723"/>
        <n v="727"/>
        <n v="338"/>
        <n v="4038"/>
        <n v="2013"/>
        <n v="805"/>
        <n v="1430"/>
        <n v="2002"/>
        <n v="190"/>
        <n v="248"/>
        <n v="599"/>
        <n v="49"/>
        <n v="98"/>
        <n v="648"/>
        <n v="193"/>
        <n v="297"/>
        <n v="160"/>
        <n v="383"/>
        <n v="1903"/>
        <n v="629"/>
        <n v="314"/>
        <n v="622"/>
        <n v="747"/>
        <n v="1863"/>
        <n v="265"/>
        <n v="4049"/>
        <n v="364"/>
        <n v="4525"/>
        <n v="181"/>
        <n v="1791"/>
        <n v="30"/>
        <n v="170"/>
        <n v="709"/>
        <n v="35"/>
        <n v="2339"/>
        <n v="18"/>
        <n v="174"/>
        <n v="27"/>
        <n v="196"/>
        <n v="44"/>
        <n v="203"/>
        <n v="3123"/>
        <n v="1690"/>
        <n v="3326"/>
        <n v="84"/>
        <n v="278"/>
        <n v="333"/>
        <n v="2065"/>
        <n v="55"/>
        <n v="499"/>
        <n v="7"/>
        <n v="1082"/>
        <n v="54"/>
        <n v="20"/>
        <n v="3"/>
        <n v="32"/>
        <n v="1573"/>
        <n v="349"/>
        <n v="24"/>
        <n v="240"/>
        <n v="239"/>
        <n v="63"/>
        <n v="129"/>
        <n v="110"/>
        <n v="307"/>
        <n v="1021"/>
        <n v="16"/>
        <n v="306"/>
        <n v="213"/>
        <n v="127"/>
        <n v="305"/>
        <n v="304"/>
        <n v="506"/>
        <n v="303"/>
        <n v="432"/>
        <n v="1005"/>
        <n v="1283"/>
        <n v="1221"/>
        <n v="429"/>
        <n v="363"/>
        <n v="722"/>
        <n v="710"/>
        <n v="430"/>
        <n v="708"/>
        <n v="282"/>
        <n v="2811"/>
        <n v="93"/>
        <n v="311"/>
        <n v="6"/>
        <n v="2769"/>
        <n v="183"/>
        <n v="137"/>
        <n v="545"/>
        <n v="271"/>
        <n v="348"/>
        <n v="1773"/>
        <n v="260"/>
        <n v="53"/>
        <n v="515"/>
        <n v="51"/>
        <n v="512"/>
        <n v="255"/>
        <n v="419"/>
        <n v="3139"/>
        <n v="138"/>
        <n v="1241"/>
        <n v="124"/>
        <n v="164"/>
        <n v="246"/>
        <n v="12"/>
        <n v="163"/>
        <n v="2446"/>
        <n v="161"/>
        <n v="484"/>
        <n v="120"/>
        <n v="80"/>
        <n v="800"/>
        <n v="4800"/>
        <n v="1537"/>
        <n v="119"/>
        <n v="2282"/>
        <n v="587"/>
        <n v="2936"/>
        <n v="194"/>
        <n v="232"/>
        <n v="46"/>
        <n v="96"/>
        <n v="229"/>
        <n v="569"/>
        <n v="11"/>
        <n v="16207"/>
        <n v="562"/>
        <n v="1403"/>
        <n v="561"/>
        <n v="446"/>
        <n v="741"/>
        <n v="370"/>
        <n v="221"/>
        <n v="362"/>
        <n v="22"/>
        <n v="5"/>
        <n v="90"/>
        <n v="36"/>
        <n v="19"/>
        <n v="421"/>
        <n v="521"/>
        <n v="205"/>
        <n v="68"/>
        <n v="25"/>
        <n v="842"/>
        <n v="37"/>
        <n v="144"/>
        <n v="201"/>
        <n v="401"/>
        <n v="286"/>
        <n v="250"/>
        <n v="24580"/>
        <n v="392"/>
        <n v="191"/>
        <n v="636"/>
        <n v="159"/>
        <n v="317"/>
        <n v="677"/>
        <n v="1720"/>
        <n v="189"/>
        <n v="425"/>
        <n v="469"/>
        <n v="94"/>
        <n v="210"/>
        <n v="310"/>
        <n v="186"/>
        <n v="461"/>
        <n v="368"/>
        <n v="1310"/>
        <n v="3655"/>
        <n v="415"/>
        <n v="211"/>
        <n v="353"/>
        <n v="586"/>
        <n v="234"/>
        <n v="1750"/>
        <n v="291"/>
        <n v="1746"/>
        <n v="872"/>
        <n v="1089"/>
        <n v="578"/>
        <n v="864"/>
        <n v="1727"/>
        <n v="173"/>
        <n v="718"/>
        <n v="859"/>
        <n v="505"/>
        <n v="341"/>
        <n v="85"/>
        <n v="168"/>
        <n v="560"/>
        <n v="418"/>
        <n v="277"/>
        <n v="104"/>
        <n v="184"/>
        <n v="207"/>
        <n v="550"/>
        <n v="824"/>
        <n v="1372"/>
        <n v="548"/>
        <n v="821"/>
        <n v="117"/>
        <n v="547"/>
        <n v="2340"/>
        <n v="272"/>
        <n v="1019"/>
        <n v="509"/>
        <n v="65"/>
        <n v="148"/>
        <n v="2703"/>
        <n v="450"/>
        <n v="540"/>
        <n v="147"/>
        <n v="403"/>
        <n v="321"/>
        <n v="267"/>
        <n v="80000"/>
        <n v="2660"/>
        <n v="199"/>
        <n v="396"/>
        <n v="226"/>
        <n v="2635"/>
        <n v="543"/>
        <n v="3149"/>
        <n v="655"/>
        <n v="653"/>
        <n v="390"/>
        <n v="354"/>
        <n v="222"/>
        <n v="155"/>
        <n v="128"/>
        <n v="219"/>
        <n v="153"/>
        <n v="242"/>
        <n v="381"/>
        <n v="361"/>
        <n v="503"/>
        <n v="376"/>
        <n v="753"/>
        <n v="1504"/>
        <n v="751"/>
        <n v="750"/>
        <n v="371"/>
        <n v="294"/>
        <n v="978"/>
        <n v="48"/>
        <n v="247"/>
        <n v="287"/>
        <n v="1298"/>
        <n v="202"/>
        <n v="470"/>
        <n v="140"/>
        <n v="180"/>
        <n v="1348"/>
        <n v="745"/>
        <n v="335"/>
        <n v="70"/>
        <n v="476"/>
        <n v="220"/>
        <n v="768"/>
        <n v="33"/>
        <n v="43"/>
        <n v="230"/>
        <n v="62"/>
        <n v="121"/>
        <n v="296"/>
        <n v="295"/>
        <n v="439"/>
        <n v="116"/>
        <n v="576"/>
        <n v="1143"/>
        <n v="11392"/>
        <n v="874"/>
        <n v="1127"/>
        <n v="375"/>
        <n v="225"/>
        <n v="508"/>
        <n v="2799"/>
        <n v="556"/>
        <n v="185"/>
        <n v="1107"/>
        <n v="251"/>
        <n v="5509"/>
        <n v="734"/>
        <n v="913"/>
        <n v="990"/>
        <n v="494"/>
        <n v="2705"/>
        <n v="1800"/>
        <n v="1333"/>
        <n v="212"/>
        <n v="527"/>
        <n v="175"/>
        <n v="262"/>
        <n v="523"/>
        <n v="1035"/>
        <n v="204"/>
        <n v="500"/>
        <n v="4900"/>
        <n v="100"/>
        <n v="29"/>
        <n v="466"/>
        <n v="228"/>
        <n v="165"/>
        <n v="452"/>
        <n v="488"/>
        <n v="176"/>
        <n v="43710"/>
        <n v="131"/>
        <n v="662"/>
        <n v="123"/>
        <n v="141"/>
        <n v="209"/>
        <n v="1660"/>
        <n v="825"/>
        <n v="483"/>
        <n v="136"/>
        <n v="69"/>
        <n v="233"/>
        <n v="1301"/>
        <n v="380"/>
        <n v="572"/>
        <n v="1873"/>
        <n v="737"/>
        <n v="99"/>
        <n v="14544"/>
        <n v="471"/>
        <n v="1002"/>
        <n v="691"/>
        <n v="3106"/>
        <n v="340"/>
        <n v="546"/>
        <n v="215"/>
        <n v="302"/>
        <n v="15075"/>
        <n v="431"/>
        <n v="603"/>
        <n v="402"/>
        <n v="400"/>
        <n v="154"/>
        <n v="289"/>
        <n v="11424"/>
        <n v="566"/>
        <n v="187"/>
        <n v="274"/>
        <n v="270"/>
        <n v="659"/>
        <n v="236"/>
        <n v="519"/>
        <n v="3231"/>
        <n v="258"/>
        <n v="256"/>
        <n v="724"/>
        <n v="83"/>
        <n v="9244"/>
        <n v="2296"/>
        <n v="2291"/>
        <n v="704"/>
        <n v="600"/>
        <n v="525"/>
        <n v="688"/>
        <n v="273"/>
        <n v="3375"/>
        <n v="223"/>
        <n v="300"/>
        <n v="1574"/>
        <n v="171"/>
        <n v="188"/>
        <n v="280"/>
        <n v="885"/>
        <n v="377"/>
        <n v="1137"/>
        <n v="166"/>
        <n v="24480"/>
        <n v="406"/>
        <n v="290"/>
        <n v="1185"/>
        <n v="116100"/>
        <n v="238"/>
        <n v="366"/>
        <n v="414"/>
        <n v="781"/>
        <n v="253"/>
        <n v="2661"/>
        <n v="373"/>
        <n v="23500"/>
        <n v="42600"/>
        <n v="142"/>
        <n v="716"/>
        <n v="320"/>
        <m/>
      </sharedItems>
    </cacheField>
    <cacheField name="Avg Donation" numFmtId="0">
      <sharedItems containsBlank="1" containsMixedTypes="1" containsNumber="1" minValue="0" maxValue="193963.9"/>
    </cacheField>
    <cacheField name="Category and Subcategory2" numFmtId="0">
      <sharedItems containsBlank="1"/>
    </cacheField>
    <cacheField name="Parent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String="0" containsBlank="1" containsNumber="1" minValue="39950.163344907407" maxValue="42809.645914351851"/>
    </cacheField>
    <cacheField name="DATE ENDED CONVERSION" numFmtId="0">
      <sharedItems containsString="0" containsBlank="1" containsNumber="1" minValue="40035.80972222222" maxValue="42858.8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</r>
  <r>
    <x v="0"/>
    <s v="US"/>
    <s v="USD"/>
    <n v="1488464683"/>
    <n v="1485872683"/>
    <b v="0"/>
    <n v="79"/>
    <b v="1"/>
    <x v="0"/>
  </r>
  <r>
    <x v="0"/>
    <s v="GB"/>
    <s v="GBP"/>
    <n v="1455555083"/>
    <n v="1454691083"/>
    <b v="0"/>
    <n v="35"/>
    <b v="1"/>
    <x v="0"/>
  </r>
  <r>
    <x v="0"/>
    <s v="US"/>
    <s v="USD"/>
    <n v="1407414107"/>
    <n v="1404822107"/>
    <b v="0"/>
    <n v="150"/>
    <b v="1"/>
    <x v="0"/>
  </r>
  <r>
    <x v="0"/>
    <s v="US"/>
    <s v="USD"/>
    <n v="1450555279"/>
    <n v="1447963279"/>
    <b v="0"/>
    <n v="284"/>
    <b v="1"/>
    <x v="0"/>
  </r>
  <r>
    <x v="0"/>
    <s v="US"/>
    <s v="USD"/>
    <n v="1469770500"/>
    <n v="1468362207"/>
    <b v="0"/>
    <n v="47"/>
    <b v="1"/>
    <x v="0"/>
  </r>
  <r>
    <x v="0"/>
    <s v="US"/>
    <s v="USD"/>
    <n v="1402710250"/>
    <n v="1401846250"/>
    <b v="0"/>
    <n v="58"/>
    <b v="1"/>
    <x v="0"/>
  </r>
  <r>
    <x v="0"/>
    <s v="US"/>
    <s v="USD"/>
    <n v="1467680867"/>
    <n v="1464224867"/>
    <b v="0"/>
    <n v="57"/>
    <b v="1"/>
    <x v="0"/>
  </r>
  <r>
    <x v="0"/>
    <s v="US"/>
    <s v="USD"/>
    <n v="1460754000"/>
    <n v="1460155212"/>
    <b v="0"/>
    <n v="12"/>
    <b v="1"/>
    <x v="0"/>
  </r>
  <r>
    <x v="0"/>
    <s v="US"/>
    <s v="USD"/>
    <n v="1460860144"/>
    <n v="1458268144"/>
    <b v="0"/>
    <n v="20"/>
    <b v="1"/>
    <x v="0"/>
  </r>
  <r>
    <x v="0"/>
    <s v="US"/>
    <s v="USD"/>
    <n v="1403660279"/>
    <n v="1400636279"/>
    <b v="0"/>
    <n v="19"/>
    <b v="1"/>
    <x v="0"/>
  </r>
  <r>
    <x v="0"/>
    <s v="US"/>
    <s v="USD"/>
    <n v="1471834800"/>
    <n v="1469126462"/>
    <b v="0"/>
    <n v="75"/>
    <b v="1"/>
    <x v="0"/>
  </r>
  <r>
    <x v="0"/>
    <s v="US"/>
    <s v="USD"/>
    <n v="1405479600"/>
    <n v="1401642425"/>
    <b v="0"/>
    <n v="827"/>
    <b v="1"/>
    <x v="0"/>
  </r>
  <r>
    <x v="0"/>
    <s v="US"/>
    <s v="USD"/>
    <n v="1466713620"/>
    <n v="1463588109"/>
    <b v="0"/>
    <n v="51"/>
    <b v="1"/>
    <x v="0"/>
  </r>
  <r>
    <x v="0"/>
    <s v="AU"/>
    <s v="AUD"/>
    <n v="1405259940"/>
    <n v="1403051888"/>
    <b v="0"/>
    <n v="41"/>
    <b v="1"/>
    <x v="0"/>
  </r>
  <r>
    <x v="0"/>
    <s v="ES"/>
    <s v="EUR"/>
    <n v="1443384840"/>
    <n v="1441790658"/>
    <b v="0"/>
    <n v="98"/>
    <b v="1"/>
    <x v="0"/>
  </r>
  <r>
    <x v="0"/>
    <s v="US"/>
    <s v="USD"/>
    <n v="1402896600"/>
    <n v="1398971211"/>
    <b v="0"/>
    <n v="70"/>
    <b v="1"/>
    <x v="0"/>
  </r>
  <r>
    <x v="0"/>
    <s v="GB"/>
    <s v="GBP"/>
    <n v="1415126022"/>
    <n v="1412530422"/>
    <b v="0"/>
    <n v="36"/>
    <b v="1"/>
    <x v="0"/>
  </r>
  <r>
    <x v="0"/>
    <s v="US"/>
    <s v="USD"/>
    <n v="1410958856"/>
    <n v="1408366856"/>
    <b v="0"/>
    <n v="342"/>
    <b v="1"/>
    <x v="0"/>
  </r>
  <r>
    <x v="0"/>
    <s v="US"/>
    <s v="USD"/>
    <n v="1437420934"/>
    <n v="1434828934"/>
    <b v="0"/>
    <n v="22"/>
    <b v="1"/>
    <x v="0"/>
  </r>
  <r>
    <x v="0"/>
    <s v="US"/>
    <s v="USD"/>
    <n v="1442167912"/>
    <n v="1436983912"/>
    <b v="0"/>
    <n v="25"/>
    <b v="1"/>
    <x v="0"/>
  </r>
  <r>
    <x v="0"/>
    <s v="US"/>
    <s v="USD"/>
    <n v="1411743789"/>
    <n v="1409151789"/>
    <b v="0"/>
    <n v="101"/>
    <b v="1"/>
    <x v="0"/>
  </r>
  <r>
    <x v="0"/>
    <s v="US"/>
    <s v="USD"/>
    <n v="1420099140"/>
    <n v="1418766740"/>
    <b v="0"/>
    <n v="8"/>
    <b v="1"/>
    <x v="0"/>
  </r>
  <r>
    <x v="0"/>
    <s v="US"/>
    <s v="USD"/>
    <n v="1430407200"/>
    <n v="1428086501"/>
    <b v="0"/>
    <n v="23"/>
    <b v="1"/>
    <x v="0"/>
  </r>
  <r>
    <x v="0"/>
    <s v="US"/>
    <s v="USD"/>
    <n v="1442345940"/>
    <n v="1439494863"/>
    <b v="0"/>
    <n v="574"/>
    <b v="1"/>
    <x v="0"/>
  </r>
  <r>
    <x v="0"/>
    <s v="US"/>
    <s v="USD"/>
    <n v="1452299761"/>
    <n v="1447115761"/>
    <b v="0"/>
    <n v="14"/>
    <b v="1"/>
    <x v="0"/>
  </r>
  <r>
    <x v="0"/>
    <s v="US"/>
    <s v="USD"/>
    <n v="1408278144"/>
    <n v="1404822144"/>
    <b v="0"/>
    <n v="19"/>
    <b v="1"/>
    <x v="0"/>
  </r>
  <r>
    <x v="0"/>
    <s v="NZ"/>
    <s v="NZD"/>
    <n v="1416113833"/>
    <n v="1413518233"/>
    <b v="0"/>
    <n v="150"/>
    <b v="1"/>
    <x v="0"/>
  </r>
  <r>
    <x v="0"/>
    <s v="US"/>
    <s v="USD"/>
    <n v="1450307284"/>
    <n v="1447715284"/>
    <b v="0"/>
    <n v="71"/>
    <b v="1"/>
    <x v="0"/>
  </r>
  <r>
    <x v="0"/>
    <s v="GB"/>
    <s v="GBP"/>
    <n v="1406045368"/>
    <n v="1403453368"/>
    <b v="0"/>
    <n v="117"/>
    <b v="1"/>
    <x v="0"/>
  </r>
  <r>
    <x v="0"/>
    <s v="US"/>
    <s v="USD"/>
    <n v="1408604515"/>
    <n v="1406012515"/>
    <b v="0"/>
    <n v="53"/>
    <b v="1"/>
    <x v="0"/>
  </r>
  <r>
    <x v="0"/>
    <s v="US"/>
    <s v="USD"/>
    <n v="1453748434"/>
    <n v="1452193234"/>
    <b v="0"/>
    <n v="1"/>
    <b v="1"/>
    <x v="0"/>
  </r>
  <r>
    <x v="0"/>
    <s v="US"/>
    <s v="USD"/>
    <n v="1463111940"/>
    <n v="1459523017"/>
    <b v="0"/>
    <n v="89"/>
    <b v="1"/>
    <x v="0"/>
  </r>
  <r>
    <x v="0"/>
    <s v="US"/>
    <s v="USD"/>
    <n v="1447001501"/>
    <n v="1444405901"/>
    <b v="0"/>
    <n v="64"/>
    <b v="1"/>
    <x v="0"/>
  </r>
  <r>
    <x v="0"/>
    <s v="US"/>
    <s v="USD"/>
    <n v="1407224601"/>
    <n v="1405928601"/>
    <b v="0"/>
    <n v="68"/>
    <b v="1"/>
    <x v="0"/>
  </r>
  <r>
    <x v="0"/>
    <s v="US"/>
    <s v="USD"/>
    <n v="1430179200"/>
    <n v="1428130814"/>
    <b v="0"/>
    <n v="28"/>
    <b v="1"/>
    <x v="0"/>
  </r>
  <r>
    <x v="0"/>
    <s v="US"/>
    <s v="USD"/>
    <n v="1428128525"/>
    <n v="1425540125"/>
    <b v="0"/>
    <n v="44"/>
    <b v="1"/>
    <x v="0"/>
  </r>
  <r>
    <x v="0"/>
    <s v="US"/>
    <s v="USD"/>
    <n v="1425055079"/>
    <n v="1422463079"/>
    <b v="0"/>
    <n v="253"/>
    <b v="1"/>
    <x v="0"/>
  </r>
  <r>
    <x v="0"/>
    <s v="US"/>
    <s v="USD"/>
    <n v="1368235344"/>
    <n v="1365643344"/>
    <b v="0"/>
    <n v="66"/>
    <b v="1"/>
    <x v="0"/>
  </r>
  <r>
    <x v="0"/>
    <s v="GB"/>
    <s v="GBP"/>
    <n v="1401058740"/>
    <n v="1398388068"/>
    <b v="0"/>
    <n v="217"/>
    <b v="1"/>
    <x v="0"/>
  </r>
  <r>
    <x v="0"/>
    <s v="US"/>
    <s v="USD"/>
    <n v="1403150400"/>
    <n v="1401426488"/>
    <b v="0"/>
    <n v="16"/>
    <b v="1"/>
    <x v="0"/>
  </r>
  <r>
    <x v="0"/>
    <s v="US"/>
    <s v="USD"/>
    <n v="1412516354"/>
    <n v="1409924354"/>
    <b v="0"/>
    <n v="19"/>
    <b v="1"/>
    <x v="0"/>
  </r>
  <r>
    <x v="0"/>
    <s v="US"/>
    <s v="USD"/>
    <n v="1419780026"/>
    <n v="1417188026"/>
    <b v="0"/>
    <n v="169"/>
    <b v="1"/>
    <x v="0"/>
  </r>
  <r>
    <x v="0"/>
    <s v="US"/>
    <s v="USD"/>
    <n v="1405209600"/>
    <n v="1402599486"/>
    <b v="0"/>
    <n v="263"/>
    <b v="1"/>
    <x v="0"/>
  </r>
  <r>
    <x v="0"/>
    <s v="US"/>
    <s v="USD"/>
    <n v="1412648537"/>
    <n v="1408760537"/>
    <b v="0"/>
    <n v="15"/>
    <b v="1"/>
    <x v="0"/>
  </r>
  <r>
    <x v="0"/>
    <s v="US"/>
    <s v="USD"/>
    <n v="1461769107"/>
    <n v="1459177107"/>
    <b v="0"/>
    <n v="61"/>
    <b v="1"/>
    <x v="0"/>
  </r>
  <r>
    <x v="0"/>
    <s v="AU"/>
    <s v="AUD"/>
    <n v="1450220974"/>
    <n v="1447628974"/>
    <b v="0"/>
    <n v="45"/>
    <b v="1"/>
    <x v="0"/>
  </r>
  <r>
    <x v="0"/>
    <s v="US"/>
    <s v="USD"/>
    <n v="1419021607"/>
    <n v="1413834007"/>
    <b v="0"/>
    <n v="70"/>
    <b v="1"/>
    <x v="0"/>
  </r>
  <r>
    <x v="0"/>
    <s v="GB"/>
    <s v="GBP"/>
    <n v="1425211200"/>
    <n v="1422534260"/>
    <b v="0"/>
    <n v="38"/>
    <b v="1"/>
    <x v="0"/>
  </r>
  <r>
    <x v="0"/>
    <s v="US"/>
    <s v="USD"/>
    <n v="1445660045"/>
    <n v="1443068045"/>
    <b v="0"/>
    <n v="87"/>
    <b v="1"/>
    <x v="0"/>
  </r>
  <r>
    <x v="0"/>
    <s v="GB"/>
    <s v="GBP"/>
    <n v="1422637200"/>
    <n v="1419271458"/>
    <b v="0"/>
    <n v="22"/>
    <b v="1"/>
    <x v="0"/>
  </r>
  <r>
    <x v="0"/>
    <s v="US"/>
    <s v="USD"/>
    <n v="1439245037"/>
    <n v="1436653037"/>
    <b v="0"/>
    <n v="119"/>
    <b v="1"/>
    <x v="0"/>
  </r>
  <r>
    <x v="0"/>
    <s v="US"/>
    <s v="USD"/>
    <n v="1405615846"/>
    <n v="1403023846"/>
    <b v="0"/>
    <n v="52"/>
    <b v="1"/>
    <x v="0"/>
  </r>
  <r>
    <x v="0"/>
    <s v="US"/>
    <s v="USD"/>
    <n v="1396648800"/>
    <n v="1395407445"/>
    <b v="0"/>
    <n v="117"/>
    <b v="1"/>
    <x v="0"/>
  </r>
  <r>
    <x v="0"/>
    <s v="US"/>
    <s v="USD"/>
    <n v="1451063221"/>
    <n v="1448471221"/>
    <b v="0"/>
    <n v="52"/>
    <b v="1"/>
    <x v="0"/>
  </r>
  <r>
    <x v="0"/>
    <s v="US"/>
    <s v="USD"/>
    <n v="1464390916"/>
    <n v="1462576516"/>
    <b v="0"/>
    <n v="86"/>
    <b v="1"/>
    <x v="0"/>
  </r>
  <r>
    <x v="0"/>
    <s v="GB"/>
    <s v="GBP"/>
    <n v="1433779200"/>
    <n v="1432559424"/>
    <b v="0"/>
    <n v="174"/>
    <b v="1"/>
    <x v="0"/>
  </r>
  <r>
    <x v="0"/>
    <s v="US"/>
    <s v="USD"/>
    <n v="1429991962"/>
    <n v="1427399962"/>
    <b v="0"/>
    <n v="69"/>
    <b v="1"/>
    <x v="0"/>
  </r>
  <r>
    <x v="0"/>
    <s v="US"/>
    <s v="USD"/>
    <n v="1416423172"/>
    <n v="1413827572"/>
    <b v="0"/>
    <n v="75"/>
    <b v="1"/>
    <x v="0"/>
  </r>
  <r>
    <x v="0"/>
    <s v="US"/>
    <s v="USD"/>
    <n v="1442264400"/>
    <n v="1439530776"/>
    <b v="0"/>
    <n v="33"/>
    <b v="1"/>
    <x v="0"/>
  </r>
  <r>
    <x v="0"/>
    <s v="GB"/>
    <s v="GBP"/>
    <n v="1395532800"/>
    <n v="1393882717"/>
    <b v="0"/>
    <n v="108"/>
    <b v="1"/>
    <x v="1"/>
  </r>
  <r>
    <x v="0"/>
    <s v="US"/>
    <s v="USD"/>
    <n v="1370547157"/>
    <n v="1368646357"/>
    <b v="0"/>
    <n v="23"/>
    <b v="1"/>
    <x v="1"/>
  </r>
  <r>
    <x v="0"/>
    <s v="US"/>
    <s v="USD"/>
    <n v="1362337878"/>
    <n v="1360177878"/>
    <b v="0"/>
    <n v="48"/>
    <b v="1"/>
    <x v="1"/>
  </r>
  <r>
    <x v="0"/>
    <s v="US"/>
    <s v="USD"/>
    <n v="1388206740"/>
    <n v="1386194013"/>
    <b v="0"/>
    <n v="64"/>
    <b v="1"/>
    <x v="1"/>
  </r>
  <r>
    <x v="0"/>
    <s v="US"/>
    <s v="USD"/>
    <n v="1373243181"/>
    <n v="1370651181"/>
    <b v="0"/>
    <n v="24"/>
    <b v="1"/>
    <x v="1"/>
  </r>
  <r>
    <x v="0"/>
    <s v="CA"/>
    <s v="CAD"/>
    <n v="1407736740"/>
    <n v="1405453354"/>
    <b v="0"/>
    <n v="57"/>
    <b v="1"/>
    <x v="1"/>
  </r>
  <r>
    <x v="0"/>
    <s v="US"/>
    <s v="USD"/>
    <n v="1468873420"/>
    <n v="1466281420"/>
    <b v="0"/>
    <n v="26"/>
    <b v="1"/>
    <x v="1"/>
  </r>
  <r>
    <x v="0"/>
    <s v="US"/>
    <s v="USD"/>
    <n v="1342360804"/>
    <n v="1339768804"/>
    <b v="0"/>
    <n v="20"/>
    <b v="1"/>
    <x v="1"/>
  </r>
  <r>
    <x v="0"/>
    <s v="GB"/>
    <s v="GBP"/>
    <n v="1393162791"/>
    <n v="1390570791"/>
    <b v="0"/>
    <n v="36"/>
    <b v="1"/>
    <x v="1"/>
  </r>
  <r>
    <x v="0"/>
    <s v="US"/>
    <s v="USD"/>
    <n v="1317538740"/>
    <n v="1314765025"/>
    <b v="0"/>
    <n v="178"/>
    <b v="1"/>
    <x v="1"/>
  </r>
  <r>
    <x v="0"/>
    <s v="US"/>
    <s v="USD"/>
    <n v="1315171845"/>
    <n v="1309987845"/>
    <b v="0"/>
    <n v="17"/>
    <b v="1"/>
    <x v="1"/>
  </r>
  <r>
    <x v="0"/>
    <s v="US"/>
    <s v="USD"/>
    <n v="1338186657"/>
    <n v="1333002657"/>
    <b v="0"/>
    <n v="32"/>
    <b v="1"/>
    <x v="1"/>
  </r>
  <r>
    <x v="0"/>
    <s v="US"/>
    <s v="USD"/>
    <n v="1352937600"/>
    <n v="1351210481"/>
    <b v="0"/>
    <n v="41"/>
    <b v="1"/>
    <x v="1"/>
  </r>
  <r>
    <x v="0"/>
    <s v="US"/>
    <s v="USD"/>
    <n v="1304395140"/>
    <n v="1297620584"/>
    <b v="0"/>
    <n v="18"/>
    <b v="1"/>
    <x v="1"/>
  </r>
  <r>
    <x v="0"/>
    <s v="FR"/>
    <s v="EUR"/>
    <n v="1453376495"/>
    <n v="1450784495"/>
    <b v="0"/>
    <n v="29"/>
    <b v="1"/>
    <x v="1"/>
  </r>
  <r>
    <x v="0"/>
    <s v="US"/>
    <s v="USD"/>
    <n v="1366693272"/>
    <n v="1364101272"/>
    <b v="0"/>
    <n v="47"/>
    <b v="1"/>
    <x v="1"/>
  </r>
  <r>
    <x v="0"/>
    <s v="US"/>
    <s v="USD"/>
    <n v="1325007358"/>
    <n v="1319819758"/>
    <b v="0"/>
    <n v="15"/>
    <b v="1"/>
    <x v="1"/>
  </r>
  <r>
    <x v="0"/>
    <s v="US"/>
    <s v="USD"/>
    <n v="1337569140"/>
    <n v="1332991717"/>
    <b v="0"/>
    <n v="26"/>
    <b v="1"/>
    <x v="1"/>
  </r>
  <r>
    <x v="0"/>
    <s v="FR"/>
    <s v="EUR"/>
    <n v="1472751121"/>
    <n v="1471887121"/>
    <b v="0"/>
    <n v="35"/>
    <b v="1"/>
    <x v="1"/>
  </r>
  <r>
    <x v="0"/>
    <s v="GB"/>
    <s v="GBP"/>
    <n v="1398451093"/>
    <n v="1395859093"/>
    <b v="0"/>
    <n v="41"/>
    <b v="1"/>
    <x v="1"/>
  </r>
  <r>
    <x v="0"/>
    <s v="US"/>
    <s v="USD"/>
    <n v="1386640856"/>
    <n v="1383616856"/>
    <b v="0"/>
    <n v="47"/>
    <b v="1"/>
    <x v="1"/>
  </r>
  <r>
    <x v="0"/>
    <s v="US"/>
    <s v="USD"/>
    <n v="1342234920"/>
    <n v="1341892127"/>
    <b v="0"/>
    <n v="28"/>
    <b v="1"/>
    <x v="1"/>
  </r>
  <r>
    <x v="0"/>
    <s v="US"/>
    <s v="USD"/>
    <n v="1318189261"/>
    <n v="1315597261"/>
    <b v="0"/>
    <n v="100"/>
    <b v="1"/>
    <x v="1"/>
  </r>
  <r>
    <x v="0"/>
    <s v="GB"/>
    <s v="GBP"/>
    <n v="1424604600"/>
    <n v="1423320389"/>
    <b v="0"/>
    <n v="13"/>
    <b v="1"/>
    <x v="1"/>
  </r>
  <r>
    <x v="0"/>
    <s v="US"/>
    <s v="USD"/>
    <n v="1305483086"/>
    <n v="1302891086"/>
    <b v="0"/>
    <n v="7"/>
    <b v="1"/>
    <x v="1"/>
  </r>
  <r>
    <x v="0"/>
    <s v="US"/>
    <s v="USD"/>
    <n v="1316746837"/>
    <n v="1314154837"/>
    <b v="0"/>
    <n v="21"/>
    <b v="1"/>
    <x v="1"/>
  </r>
  <r>
    <x v="0"/>
    <s v="FR"/>
    <s v="EUR"/>
    <n v="1451226045"/>
    <n v="1444828845"/>
    <b v="0"/>
    <n v="17"/>
    <b v="1"/>
    <x v="1"/>
  </r>
  <r>
    <x v="0"/>
    <s v="US"/>
    <s v="USD"/>
    <n v="1275529260"/>
    <n v="1274705803"/>
    <b v="0"/>
    <n v="25"/>
    <b v="1"/>
    <x v="1"/>
  </r>
  <r>
    <x v="0"/>
    <s v="US"/>
    <s v="USD"/>
    <n v="1403452131"/>
    <n v="1401205731"/>
    <b v="0"/>
    <n v="60"/>
    <b v="1"/>
    <x v="1"/>
  </r>
  <r>
    <x v="0"/>
    <s v="US"/>
    <s v="USD"/>
    <n v="1370196192"/>
    <n v="1368036192"/>
    <b v="0"/>
    <n v="56"/>
    <b v="1"/>
    <x v="1"/>
  </r>
  <r>
    <x v="0"/>
    <s v="US"/>
    <s v="USD"/>
    <n v="1310454499"/>
    <n v="1307862499"/>
    <b v="0"/>
    <n v="16"/>
    <b v="1"/>
    <x v="1"/>
  </r>
  <r>
    <x v="0"/>
    <s v="US"/>
    <s v="USD"/>
    <n v="1305625164"/>
    <n v="1300354764"/>
    <b v="0"/>
    <n v="46"/>
    <b v="1"/>
    <x v="1"/>
  </r>
  <r>
    <x v="0"/>
    <s v="CA"/>
    <s v="CAD"/>
    <n v="1485936000"/>
    <n v="1481949983"/>
    <b v="0"/>
    <n v="43"/>
    <b v="1"/>
    <x v="1"/>
  </r>
  <r>
    <x v="0"/>
    <s v="US"/>
    <s v="USD"/>
    <n v="1341349200"/>
    <n v="1338928537"/>
    <b v="0"/>
    <n v="15"/>
    <b v="1"/>
    <x v="1"/>
  </r>
  <r>
    <x v="0"/>
    <s v="GB"/>
    <s v="GBP"/>
    <n v="1396890822"/>
    <n v="1395162822"/>
    <b v="0"/>
    <n v="12"/>
    <b v="1"/>
    <x v="1"/>
  </r>
  <r>
    <x v="0"/>
    <s v="US"/>
    <s v="USD"/>
    <n v="1330214841"/>
    <n v="1327622841"/>
    <b v="0"/>
    <n v="21"/>
    <b v="1"/>
    <x v="1"/>
  </r>
  <r>
    <x v="0"/>
    <s v="US"/>
    <s v="USD"/>
    <n v="1280631600"/>
    <n v="1274889241"/>
    <b v="0"/>
    <n v="34"/>
    <b v="1"/>
    <x v="1"/>
  </r>
  <r>
    <x v="0"/>
    <s v="US"/>
    <s v="USD"/>
    <n v="1310440482"/>
    <n v="1307848482"/>
    <b v="0"/>
    <n v="8"/>
    <b v="1"/>
    <x v="1"/>
  </r>
  <r>
    <x v="0"/>
    <s v="US"/>
    <s v="USD"/>
    <n v="1354923000"/>
    <n v="1351796674"/>
    <b v="0"/>
    <n v="60"/>
    <b v="1"/>
    <x v="1"/>
  </r>
  <r>
    <x v="0"/>
    <s v="US"/>
    <s v="USD"/>
    <n v="1390426799"/>
    <n v="1387834799"/>
    <b v="0"/>
    <n v="39"/>
    <b v="1"/>
    <x v="1"/>
  </r>
  <r>
    <x v="0"/>
    <s v="US"/>
    <s v="USD"/>
    <n v="1352055886"/>
    <n v="1350324286"/>
    <b v="0"/>
    <n v="26"/>
    <b v="1"/>
    <x v="1"/>
  </r>
  <r>
    <x v="0"/>
    <s v="US"/>
    <s v="USD"/>
    <n v="1359052710"/>
    <n v="1356979110"/>
    <b v="0"/>
    <n v="35"/>
    <b v="1"/>
    <x v="1"/>
  </r>
  <r>
    <x v="0"/>
    <s v="US"/>
    <s v="USD"/>
    <n v="1293073733"/>
    <n v="1290481733"/>
    <b v="0"/>
    <n v="65"/>
    <b v="1"/>
    <x v="1"/>
  </r>
  <r>
    <x v="0"/>
    <s v="GB"/>
    <s v="GBP"/>
    <n v="1394220030"/>
    <n v="1392232830"/>
    <b v="0"/>
    <n v="49"/>
    <b v="1"/>
    <x v="1"/>
  </r>
  <r>
    <x v="0"/>
    <s v="US"/>
    <s v="USD"/>
    <n v="1301792400"/>
    <n v="1299775266"/>
    <b v="0"/>
    <n v="10"/>
    <b v="1"/>
    <x v="1"/>
  </r>
  <r>
    <x v="0"/>
    <s v="US"/>
    <s v="USD"/>
    <n v="1463184000"/>
    <n v="1461605020"/>
    <b v="0"/>
    <n v="60"/>
    <b v="1"/>
    <x v="1"/>
  </r>
  <r>
    <x v="0"/>
    <s v="US"/>
    <s v="USD"/>
    <n v="1333391901"/>
    <n v="1332182301"/>
    <b v="0"/>
    <n v="27"/>
    <b v="1"/>
    <x v="1"/>
  </r>
  <r>
    <x v="0"/>
    <s v="US"/>
    <s v="USD"/>
    <n v="1303688087"/>
    <n v="1301787287"/>
    <b v="0"/>
    <n v="69"/>
    <b v="1"/>
    <x v="1"/>
  </r>
  <r>
    <x v="0"/>
    <s v="US"/>
    <s v="USD"/>
    <n v="1370011370"/>
    <n v="1364827370"/>
    <b v="0"/>
    <n v="47"/>
    <b v="1"/>
    <x v="1"/>
  </r>
  <r>
    <x v="0"/>
    <s v="US"/>
    <s v="USD"/>
    <n v="1298680630"/>
    <n v="1296088630"/>
    <b v="0"/>
    <n v="47"/>
    <b v="1"/>
    <x v="1"/>
  </r>
  <r>
    <x v="0"/>
    <s v="US"/>
    <s v="USD"/>
    <n v="1384408740"/>
    <n v="1381445253"/>
    <b v="0"/>
    <n v="26"/>
    <b v="1"/>
    <x v="1"/>
  </r>
  <r>
    <x v="0"/>
    <s v="AU"/>
    <s v="AUD"/>
    <n v="1433059187"/>
    <n v="1430467187"/>
    <b v="0"/>
    <n v="53"/>
    <b v="1"/>
    <x v="1"/>
  </r>
  <r>
    <x v="0"/>
    <s v="US"/>
    <s v="USD"/>
    <n v="1397354400"/>
    <n v="1395277318"/>
    <b v="0"/>
    <n v="81"/>
    <b v="1"/>
    <x v="1"/>
  </r>
  <r>
    <x v="0"/>
    <s v="US"/>
    <s v="USD"/>
    <n v="1312642800"/>
    <n v="1311963128"/>
    <b v="0"/>
    <n v="78"/>
    <b v="1"/>
    <x v="1"/>
  </r>
  <r>
    <x v="0"/>
    <s v="US"/>
    <s v="USD"/>
    <n v="1326436488"/>
    <n v="1321252488"/>
    <b v="0"/>
    <n v="35"/>
    <b v="1"/>
    <x v="1"/>
  </r>
  <r>
    <x v="0"/>
    <s v="US"/>
    <s v="USD"/>
    <n v="1328377444"/>
    <n v="1326217444"/>
    <b v="0"/>
    <n v="22"/>
    <b v="1"/>
    <x v="1"/>
  </r>
  <r>
    <x v="0"/>
    <s v="US"/>
    <s v="USD"/>
    <n v="1302260155"/>
    <n v="1298289355"/>
    <b v="0"/>
    <n v="57"/>
    <b v="1"/>
    <x v="1"/>
  </r>
  <r>
    <x v="0"/>
    <s v="US"/>
    <s v="USD"/>
    <n v="1276110000"/>
    <n v="1268337744"/>
    <b v="0"/>
    <n v="27"/>
    <b v="1"/>
    <x v="1"/>
  </r>
  <r>
    <x v="0"/>
    <s v="US"/>
    <s v="USD"/>
    <n v="1311902236"/>
    <n v="1309310236"/>
    <b v="0"/>
    <n v="39"/>
    <b v="1"/>
    <x v="1"/>
  </r>
  <r>
    <x v="0"/>
    <s v="US"/>
    <s v="USD"/>
    <n v="1313276400"/>
    <n v="1310693986"/>
    <b v="0"/>
    <n v="37"/>
    <b v="1"/>
    <x v="1"/>
  </r>
  <r>
    <x v="1"/>
    <s v="HK"/>
    <s v="HKD"/>
    <n v="1475457107"/>
    <n v="1472865107"/>
    <b v="0"/>
    <n v="1"/>
    <b v="0"/>
    <x v="2"/>
  </r>
  <r>
    <x v="1"/>
    <s v="US"/>
    <s v="USD"/>
    <n v="1429352160"/>
    <n v="1427993710"/>
    <b v="0"/>
    <n v="1"/>
    <b v="0"/>
    <x v="2"/>
  </r>
  <r>
    <x v="1"/>
    <s v="US"/>
    <s v="USD"/>
    <n v="1476094907"/>
    <n v="1470910907"/>
    <b v="0"/>
    <n v="0"/>
    <b v="0"/>
    <x v="2"/>
  </r>
  <r>
    <x v="1"/>
    <s v="US"/>
    <s v="USD"/>
    <n v="1414533600"/>
    <n v="1411411564"/>
    <b v="0"/>
    <n v="6"/>
    <b v="0"/>
    <x v="2"/>
  </r>
  <r>
    <x v="1"/>
    <s v="US"/>
    <s v="USD"/>
    <n v="1431728242"/>
    <n v="1429568242"/>
    <b v="0"/>
    <n v="0"/>
    <b v="0"/>
    <x v="2"/>
  </r>
  <r>
    <x v="1"/>
    <s v="CA"/>
    <s v="CAD"/>
    <n v="1486165880"/>
    <n v="1480981880"/>
    <b v="0"/>
    <n v="6"/>
    <b v="0"/>
    <x v="2"/>
  </r>
  <r>
    <x v="1"/>
    <s v="US"/>
    <s v="USD"/>
    <n v="1433988000"/>
    <n v="1431353337"/>
    <b v="0"/>
    <n v="13"/>
    <b v="0"/>
    <x v="2"/>
  </r>
  <r>
    <x v="1"/>
    <s v="US"/>
    <s v="USD"/>
    <n v="1428069541"/>
    <n v="1425481141"/>
    <b v="0"/>
    <n v="4"/>
    <b v="0"/>
    <x v="2"/>
  </r>
  <r>
    <x v="1"/>
    <s v="US"/>
    <s v="USD"/>
    <n v="1476941293"/>
    <n v="1473917293"/>
    <b v="0"/>
    <n v="6"/>
    <b v="0"/>
    <x v="2"/>
  </r>
  <r>
    <x v="1"/>
    <s v="US"/>
    <s v="USD"/>
    <n v="1414708183"/>
    <n v="1409524183"/>
    <b v="0"/>
    <n v="0"/>
    <b v="0"/>
    <x v="2"/>
  </r>
  <r>
    <x v="1"/>
    <s v="GB"/>
    <s v="GBP"/>
    <n v="1402949760"/>
    <n v="1400536692"/>
    <b v="0"/>
    <n v="0"/>
    <b v="0"/>
    <x v="2"/>
  </r>
  <r>
    <x v="1"/>
    <s v="US"/>
    <s v="USD"/>
    <n v="1467763200"/>
    <n v="1466453161"/>
    <b v="0"/>
    <n v="0"/>
    <b v="0"/>
    <x v="2"/>
  </r>
  <r>
    <x v="1"/>
    <s v="US"/>
    <s v="USD"/>
    <n v="1415392207"/>
    <n v="1411500607"/>
    <b v="0"/>
    <n v="81"/>
    <b v="0"/>
    <x v="2"/>
  </r>
  <r>
    <x v="1"/>
    <s v="US"/>
    <s v="USD"/>
    <n v="1464715860"/>
    <n v="1462130584"/>
    <b v="0"/>
    <n v="0"/>
    <b v="0"/>
    <x v="2"/>
  </r>
  <r>
    <x v="1"/>
    <s v="US"/>
    <s v="USD"/>
    <n v="1441386000"/>
    <n v="1438811418"/>
    <b v="0"/>
    <n v="0"/>
    <b v="0"/>
    <x v="2"/>
  </r>
  <r>
    <x v="1"/>
    <s v="US"/>
    <s v="USD"/>
    <n v="1404241200"/>
    <n v="1401354597"/>
    <b v="0"/>
    <n v="5"/>
    <b v="0"/>
    <x v="2"/>
  </r>
  <r>
    <x v="1"/>
    <s v="US"/>
    <s v="USD"/>
    <n v="1431771360"/>
    <n v="1427968234"/>
    <b v="0"/>
    <n v="0"/>
    <b v="0"/>
    <x v="2"/>
  </r>
  <r>
    <x v="1"/>
    <s v="DK"/>
    <s v="DKK"/>
    <n v="1444657593"/>
    <n v="1440337593"/>
    <b v="0"/>
    <n v="0"/>
    <b v="0"/>
    <x v="2"/>
  </r>
  <r>
    <x v="1"/>
    <s v="US"/>
    <s v="USD"/>
    <n v="1438405140"/>
    <n v="1435731041"/>
    <b v="0"/>
    <n v="58"/>
    <b v="0"/>
    <x v="2"/>
  </r>
  <r>
    <x v="1"/>
    <s v="US"/>
    <s v="USD"/>
    <n v="1436738772"/>
    <n v="1435874772"/>
    <b v="0"/>
    <n v="1"/>
    <b v="0"/>
    <x v="2"/>
  </r>
  <r>
    <x v="1"/>
    <s v="US"/>
    <s v="USD"/>
    <n v="1426823132"/>
    <n v="1424234732"/>
    <b v="0"/>
    <n v="0"/>
    <b v="0"/>
    <x v="2"/>
  </r>
  <r>
    <x v="1"/>
    <s v="US"/>
    <s v="USD"/>
    <n v="1433043623"/>
    <n v="1429155623"/>
    <b v="0"/>
    <n v="28"/>
    <b v="0"/>
    <x v="2"/>
  </r>
  <r>
    <x v="1"/>
    <s v="US"/>
    <s v="USD"/>
    <n v="1416176778"/>
    <n v="1414358778"/>
    <b v="0"/>
    <n v="1"/>
    <b v="0"/>
    <x v="2"/>
  </r>
  <r>
    <x v="1"/>
    <s v="AU"/>
    <s v="AUD"/>
    <n v="1472882100"/>
    <n v="1467941542"/>
    <b v="0"/>
    <n v="0"/>
    <b v="0"/>
    <x v="2"/>
  </r>
  <r>
    <x v="1"/>
    <s v="CA"/>
    <s v="CAD"/>
    <n v="1428945472"/>
    <n v="1423765072"/>
    <b v="0"/>
    <n v="37"/>
    <b v="0"/>
    <x v="2"/>
  </r>
  <r>
    <x v="1"/>
    <s v="US"/>
    <s v="USD"/>
    <n v="1439298052"/>
    <n v="1436965252"/>
    <b v="0"/>
    <n v="9"/>
    <b v="0"/>
    <x v="2"/>
  </r>
  <r>
    <x v="1"/>
    <s v="US"/>
    <s v="USD"/>
    <n v="1484698998"/>
    <n v="1479514998"/>
    <b v="0"/>
    <n v="3"/>
    <b v="0"/>
    <x v="2"/>
  </r>
  <r>
    <x v="1"/>
    <s v="GB"/>
    <s v="GBP"/>
    <n v="1420741080"/>
    <n v="1417026340"/>
    <b v="0"/>
    <n v="0"/>
    <b v="0"/>
    <x v="2"/>
  </r>
  <r>
    <x v="1"/>
    <s v="US"/>
    <s v="USD"/>
    <n v="1456555536"/>
    <n v="1453963536"/>
    <b v="0"/>
    <n v="2"/>
    <b v="0"/>
    <x v="2"/>
  </r>
  <r>
    <x v="1"/>
    <s v="US"/>
    <s v="USD"/>
    <n v="1419494400"/>
    <n v="1416888470"/>
    <b v="0"/>
    <n v="6"/>
    <b v="0"/>
    <x v="2"/>
  </r>
  <r>
    <x v="1"/>
    <s v="US"/>
    <s v="USD"/>
    <n v="1432612382"/>
    <n v="1427428382"/>
    <b v="0"/>
    <n v="67"/>
    <b v="0"/>
    <x v="2"/>
  </r>
  <r>
    <x v="1"/>
    <s v="AU"/>
    <s v="AUD"/>
    <n v="1434633191"/>
    <n v="1429449191"/>
    <b v="0"/>
    <n v="5"/>
    <b v="0"/>
    <x v="2"/>
  </r>
  <r>
    <x v="1"/>
    <s v="US"/>
    <s v="USD"/>
    <n v="1411437100"/>
    <n v="1408845100"/>
    <b v="0"/>
    <n v="2"/>
    <b v="0"/>
    <x v="2"/>
  </r>
  <r>
    <x v="1"/>
    <s v="US"/>
    <s v="USD"/>
    <n v="1417532644"/>
    <n v="1413900244"/>
    <b v="0"/>
    <n v="10"/>
    <b v="0"/>
    <x v="2"/>
  </r>
  <r>
    <x v="1"/>
    <s v="US"/>
    <s v="USD"/>
    <n v="1433336895"/>
    <n v="1429621695"/>
    <b v="0"/>
    <n v="3"/>
    <b v="0"/>
    <x v="2"/>
  </r>
  <r>
    <x v="1"/>
    <s v="US"/>
    <s v="USD"/>
    <n v="1437657935"/>
    <n v="1434201935"/>
    <b v="0"/>
    <n v="4"/>
    <b v="0"/>
    <x v="2"/>
  </r>
  <r>
    <x v="1"/>
    <s v="CA"/>
    <s v="CAD"/>
    <n v="1407034796"/>
    <n v="1401850796"/>
    <b v="0"/>
    <n v="15"/>
    <b v="0"/>
    <x v="2"/>
  </r>
  <r>
    <x v="1"/>
    <s v="US"/>
    <s v="USD"/>
    <n v="1456523572"/>
    <n v="1453931572"/>
    <b v="0"/>
    <n v="2"/>
    <b v="0"/>
    <x v="2"/>
  </r>
  <r>
    <x v="1"/>
    <s v="US"/>
    <s v="USD"/>
    <n v="1413942628"/>
    <n v="1411350628"/>
    <b v="0"/>
    <n v="0"/>
    <b v="0"/>
    <x v="2"/>
  </r>
  <r>
    <x v="1"/>
    <s v="US"/>
    <s v="USD"/>
    <n v="1467541545"/>
    <n v="1464085545"/>
    <b v="0"/>
    <n v="1"/>
    <b v="0"/>
    <x v="2"/>
  </r>
  <r>
    <x v="2"/>
    <s v="US"/>
    <s v="USD"/>
    <n v="1439675691"/>
    <n v="1434491691"/>
    <b v="0"/>
    <n v="0"/>
    <b v="0"/>
    <x v="3"/>
  </r>
  <r>
    <x v="2"/>
    <s v="US"/>
    <s v="USD"/>
    <n v="1404318595"/>
    <n v="1401726595"/>
    <b v="0"/>
    <n v="1"/>
    <b v="0"/>
    <x v="3"/>
  </r>
  <r>
    <x v="2"/>
    <s v="US"/>
    <s v="USD"/>
    <n v="1408232520"/>
    <n v="1405393356"/>
    <b v="0"/>
    <n v="10"/>
    <b v="0"/>
    <x v="3"/>
  </r>
  <r>
    <x v="2"/>
    <s v="US"/>
    <s v="USD"/>
    <n v="1443657600"/>
    <n v="1440716654"/>
    <b v="0"/>
    <n v="0"/>
    <b v="0"/>
    <x v="3"/>
  </r>
  <r>
    <x v="2"/>
    <s v="US"/>
    <s v="USD"/>
    <n v="1411150701"/>
    <n v="1405966701"/>
    <b v="0"/>
    <n v="7"/>
    <b v="0"/>
    <x v="3"/>
  </r>
  <r>
    <x v="2"/>
    <s v="GB"/>
    <s v="GBP"/>
    <n v="1452613724"/>
    <n v="1450021724"/>
    <b v="0"/>
    <n v="0"/>
    <b v="0"/>
    <x v="3"/>
  </r>
  <r>
    <x v="2"/>
    <s v="US"/>
    <s v="USD"/>
    <n v="1484531362"/>
    <n v="1481939362"/>
    <b v="0"/>
    <n v="1"/>
    <b v="0"/>
    <x v="3"/>
  </r>
  <r>
    <x v="2"/>
    <s v="US"/>
    <s v="USD"/>
    <n v="1438726535"/>
    <n v="1433542535"/>
    <b v="0"/>
    <n v="2"/>
    <b v="0"/>
    <x v="3"/>
  </r>
  <r>
    <x v="2"/>
    <s v="US"/>
    <s v="USD"/>
    <n v="1426791770"/>
    <n v="1424203370"/>
    <b v="0"/>
    <n v="3"/>
    <b v="0"/>
    <x v="3"/>
  </r>
  <r>
    <x v="2"/>
    <s v="GB"/>
    <s v="GBP"/>
    <n v="1413634059"/>
    <n v="1411042059"/>
    <b v="0"/>
    <n v="10"/>
    <b v="0"/>
    <x v="3"/>
  </r>
  <r>
    <x v="2"/>
    <s v="US"/>
    <s v="USD"/>
    <n v="1440912480"/>
    <n v="1438385283"/>
    <b v="0"/>
    <n v="10"/>
    <b v="0"/>
    <x v="3"/>
  </r>
  <r>
    <x v="2"/>
    <s v="US"/>
    <s v="USD"/>
    <n v="1470975614"/>
    <n v="1465791614"/>
    <b v="0"/>
    <n v="1"/>
    <b v="0"/>
    <x v="3"/>
  </r>
  <r>
    <x v="2"/>
    <s v="US"/>
    <s v="USD"/>
    <n v="1426753723"/>
    <n v="1423733323"/>
    <b v="0"/>
    <n v="0"/>
    <b v="0"/>
    <x v="3"/>
  </r>
  <r>
    <x v="2"/>
    <s v="GB"/>
    <s v="GBP"/>
    <n v="1425131108"/>
    <n v="1422539108"/>
    <b v="0"/>
    <n v="0"/>
    <b v="0"/>
    <x v="3"/>
  </r>
  <r>
    <x v="2"/>
    <s v="NL"/>
    <s v="EUR"/>
    <n v="1431108776"/>
    <n v="1425924776"/>
    <b v="0"/>
    <n v="0"/>
    <b v="0"/>
    <x v="3"/>
  </r>
  <r>
    <x v="2"/>
    <s v="GB"/>
    <s v="GBP"/>
    <n v="1409337611"/>
    <n v="1407177611"/>
    <b v="0"/>
    <n v="26"/>
    <b v="0"/>
    <x v="3"/>
  </r>
  <r>
    <x v="2"/>
    <s v="US"/>
    <s v="USD"/>
    <n v="1438803999"/>
    <n v="1436211999"/>
    <b v="0"/>
    <n v="0"/>
    <b v="0"/>
    <x v="3"/>
  </r>
  <r>
    <x v="2"/>
    <s v="US"/>
    <s v="USD"/>
    <n v="1427155726"/>
    <n v="1425690526"/>
    <b v="0"/>
    <n v="7"/>
    <b v="0"/>
    <x v="3"/>
  </r>
  <r>
    <x v="2"/>
    <s v="ES"/>
    <s v="EUR"/>
    <n v="1448582145"/>
    <n v="1445986545"/>
    <b v="0"/>
    <n v="0"/>
    <b v="0"/>
    <x v="3"/>
  </r>
  <r>
    <x v="2"/>
    <s v="US"/>
    <s v="USD"/>
    <n v="1457056555"/>
    <n v="1454464555"/>
    <b v="0"/>
    <n v="2"/>
    <b v="0"/>
    <x v="3"/>
  </r>
  <r>
    <x v="2"/>
    <s v="GB"/>
    <s v="GBP"/>
    <n v="1428951600"/>
    <n v="1425512843"/>
    <b v="0"/>
    <n v="13"/>
    <b v="0"/>
    <x v="3"/>
  </r>
  <r>
    <x v="2"/>
    <s v="GB"/>
    <s v="GBP"/>
    <n v="1434995295"/>
    <n v="1432403295"/>
    <b v="0"/>
    <n v="4"/>
    <b v="0"/>
    <x v="3"/>
  </r>
  <r>
    <x v="2"/>
    <s v="US"/>
    <s v="USD"/>
    <n v="1483748232"/>
    <n v="1481156232"/>
    <b v="0"/>
    <n v="0"/>
    <b v="0"/>
    <x v="3"/>
  </r>
  <r>
    <x v="2"/>
    <s v="GB"/>
    <s v="GBP"/>
    <n v="1417033610"/>
    <n v="1414438010"/>
    <b v="0"/>
    <n v="12"/>
    <b v="0"/>
    <x v="3"/>
  </r>
  <r>
    <x v="2"/>
    <s v="CA"/>
    <s v="CAD"/>
    <n v="1409543940"/>
    <n v="1404586762"/>
    <b v="0"/>
    <n v="2"/>
    <b v="0"/>
    <x v="3"/>
  </r>
  <r>
    <x v="2"/>
    <s v="NO"/>
    <s v="NOK"/>
    <n v="1471557139"/>
    <n v="1468965139"/>
    <b v="0"/>
    <n v="10"/>
    <b v="0"/>
    <x v="3"/>
  </r>
  <r>
    <x v="2"/>
    <s v="US"/>
    <s v="USD"/>
    <n v="1488571200"/>
    <n v="1485977434"/>
    <b v="0"/>
    <n v="0"/>
    <b v="0"/>
    <x v="3"/>
  </r>
  <r>
    <x v="2"/>
    <s v="US"/>
    <s v="USD"/>
    <n v="1437461940"/>
    <n v="1435383457"/>
    <b v="0"/>
    <n v="5"/>
    <b v="0"/>
    <x v="3"/>
  </r>
  <r>
    <x v="2"/>
    <s v="US"/>
    <s v="USD"/>
    <n v="1409891015"/>
    <n v="1407299015"/>
    <b v="0"/>
    <n v="0"/>
    <b v="0"/>
    <x v="3"/>
  </r>
  <r>
    <x v="2"/>
    <s v="US"/>
    <s v="USD"/>
    <n v="1472920477"/>
    <n v="1467736477"/>
    <b v="0"/>
    <n v="5"/>
    <b v="0"/>
    <x v="3"/>
  </r>
  <r>
    <x v="2"/>
    <s v="US"/>
    <s v="USD"/>
    <n v="1466091446"/>
    <n v="1465227446"/>
    <b v="0"/>
    <n v="1"/>
    <b v="0"/>
    <x v="3"/>
  </r>
  <r>
    <x v="2"/>
    <s v="AU"/>
    <s v="AUD"/>
    <n v="1443782138"/>
    <n v="1440326138"/>
    <b v="0"/>
    <n v="3"/>
    <b v="0"/>
    <x v="3"/>
  </r>
  <r>
    <x v="2"/>
    <s v="US"/>
    <s v="USD"/>
    <n v="1413572432"/>
    <n v="1410980432"/>
    <b v="0"/>
    <n v="3"/>
    <b v="0"/>
    <x v="3"/>
  </r>
  <r>
    <x v="2"/>
    <s v="GB"/>
    <s v="GBP"/>
    <n v="1417217166"/>
    <n v="1412029566"/>
    <b v="0"/>
    <n v="0"/>
    <b v="0"/>
    <x v="3"/>
  </r>
  <r>
    <x v="2"/>
    <s v="GB"/>
    <s v="GBP"/>
    <n v="1457308531"/>
    <n v="1452124531"/>
    <b v="0"/>
    <n v="3"/>
    <b v="0"/>
    <x v="3"/>
  </r>
  <r>
    <x v="2"/>
    <s v="US"/>
    <s v="USD"/>
    <n v="1436544332"/>
    <n v="1431360332"/>
    <b v="0"/>
    <n v="0"/>
    <b v="0"/>
    <x v="3"/>
  </r>
  <r>
    <x v="2"/>
    <s v="GB"/>
    <s v="GBP"/>
    <n v="1444510800"/>
    <n v="1442062898"/>
    <b v="0"/>
    <n v="19"/>
    <b v="0"/>
    <x v="3"/>
  </r>
  <r>
    <x v="2"/>
    <s v="GB"/>
    <s v="GBP"/>
    <n v="1487365200"/>
    <n v="1483734100"/>
    <b v="0"/>
    <n v="8"/>
    <b v="0"/>
    <x v="3"/>
  </r>
  <r>
    <x v="2"/>
    <s v="US"/>
    <s v="USD"/>
    <n v="1412500322"/>
    <n v="1409908322"/>
    <b v="0"/>
    <n v="6"/>
    <b v="0"/>
    <x v="3"/>
  </r>
  <r>
    <x v="2"/>
    <s v="US"/>
    <s v="USD"/>
    <n v="1472698702"/>
    <n v="1470106702"/>
    <b v="0"/>
    <n v="0"/>
    <b v="0"/>
    <x v="3"/>
  </r>
  <r>
    <x v="2"/>
    <s v="US"/>
    <s v="USD"/>
    <n v="1410746403"/>
    <n v="1408154403"/>
    <b v="0"/>
    <n v="18"/>
    <b v="0"/>
    <x v="3"/>
  </r>
  <r>
    <x v="2"/>
    <s v="US"/>
    <s v="USD"/>
    <n v="1423424329"/>
    <n v="1421696329"/>
    <b v="0"/>
    <n v="7"/>
    <b v="0"/>
    <x v="3"/>
  </r>
  <r>
    <x v="2"/>
    <s v="US"/>
    <s v="USD"/>
    <n v="1444337940"/>
    <n v="1441750564"/>
    <b v="0"/>
    <n v="0"/>
    <b v="0"/>
    <x v="3"/>
  </r>
  <r>
    <x v="2"/>
    <s v="GB"/>
    <s v="GBP"/>
    <n v="1422562864"/>
    <n v="1417378864"/>
    <b v="0"/>
    <n v="8"/>
    <b v="0"/>
    <x v="3"/>
  </r>
  <r>
    <x v="2"/>
    <s v="AU"/>
    <s v="AUD"/>
    <n v="1470319203"/>
    <n v="1467727203"/>
    <b v="0"/>
    <n v="1293"/>
    <b v="0"/>
    <x v="3"/>
  </r>
  <r>
    <x v="2"/>
    <s v="US"/>
    <s v="USD"/>
    <n v="1444144222"/>
    <n v="1441120222"/>
    <b v="0"/>
    <n v="17"/>
    <b v="0"/>
    <x v="3"/>
  </r>
  <r>
    <x v="2"/>
    <s v="US"/>
    <s v="USD"/>
    <n v="1470441983"/>
    <n v="1468627583"/>
    <b v="0"/>
    <n v="0"/>
    <b v="0"/>
    <x v="3"/>
  </r>
  <r>
    <x v="2"/>
    <s v="CA"/>
    <s v="CAD"/>
    <n v="1420346638"/>
    <n v="1417754638"/>
    <b v="0"/>
    <n v="13"/>
    <b v="0"/>
    <x v="3"/>
  </r>
  <r>
    <x v="2"/>
    <s v="AU"/>
    <s v="AUD"/>
    <n v="1418719967"/>
    <n v="1416127967"/>
    <b v="0"/>
    <n v="0"/>
    <b v="0"/>
    <x v="3"/>
  </r>
  <r>
    <x v="2"/>
    <s v="US"/>
    <s v="USD"/>
    <n v="1436566135"/>
    <n v="1433974135"/>
    <b v="0"/>
    <n v="0"/>
    <b v="0"/>
    <x v="3"/>
  </r>
  <r>
    <x v="2"/>
    <s v="US"/>
    <s v="USD"/>
    <n v="1443675600"/>
    <n v="1441157592"/>
    <b v="0"/>
    <n v="33"/>
    <b v="0"/>
    <x v="3"/>
  </r>
  <r>
    <x v="2"/>
    <s v="US"/>
    <s v="USD"/>
    <n v="1442634617"/>
    <n v="1440042617"/>
    <b v="0"/>
    <n v="12"/>
    <b v="0"/>
    <x v="3"/>
  </r>
  <r>
    <x v="2"/>
    <s v="US"/>
    <s v="USD"/>
    <n v="1460837320"/>
    <n v="1455656920"/>
    <b v="0"/>
    <n v="1"/>
    <b v="0"/>
    <x v="3"/>
  </r>
  <r>
    <x v="2"/>
    <s v="US"/>
    <s v="USD"/>
    <n v="1439734001"/>
    <n v="1437142547"/>
    <b v="0"/>
    <n v="1"/>
    <b v="0"/>
    <x v="3"/>
  </r>
  <r>
    <x v="2"/>
    <s v="US"/>
    <s v="USD"/>
    <n v="1425655349"/>
    <n v="1420471349"/>
    <b v="0"/>
    <n v="1"/>
    <b v="0"/>
    <x v="3"/>
  </r>
  <r>
    <x v="2"/>
    <s v="GB"/>
    <s v="GBP"/>
    <n v="1455753540"/>
    <n v="1452058282"/>
    <b v="0"/>
    <n v="1"/>
    <b v="0"/>
    <x v="3"/>
  </r>
  <r>
    <x v="2"/>
    <s v="US"/>
    <s v="USD"/>
    <n v="1429740037"/>
    <n v="1425423637"/>
    <b v="0"/>
    <n v="84"/>
    <b v="0"/>
    <x v="3"/>
  </r>
  <r>
    <x v="2"/>
    <s v="SE"/>
    <s v="SEK"/>
    <n v="1419780149"/>
    <n v="1417101749"/>
    <b v="0"/>
    <n v="38"/>
    <b v="0"/>
    <x v="3"/>
  </r>
  <r>
    <x v="2"/>
    <s v="US"/>
    <s v="USD"/>
    <n v="1431702289"/>
    <n v="1426518289"/>
    <b v="0"/>
    <n v="1"/>
    <b v="0"/>
    <x v="3"/>
  </r>
  <r>
    <x v="2"/>
    <s v="US"/>
    <s v="USD"/>
    <n v="1459493940"/>
    <n v="1456732225"/>
    <b v="0"/>
    <n v="76"/>
    <b v="0"/>
    <x v="3"/>
  </r>
  <r>
    <x v="2"/>
    <s v="US"/>
    <s v="USD"/>
    <n v="1440101160"/>
    <n v="1436542030"/>
    <b v="0"/>
    <n v="3"/>
    <b v="0"/>
    <x v="3"/>
  </r>
  <r>
    <x v="2"/>
    <s v="US"/>
    <s v="USD"/>
    <n v="1427569564"/>
    <n v="1422389164"/>
    <b v="0"/>
    <n v="0"/>
    <b v="0"/>
    <x v="3"/>
  </r>
  <r>
    <x v="2"/>
    <s v="US"/>
    <s v="USD"/>
    <n v="1427423940"/>
    <n v="1422383318"/>
    <b v="0"/>
    <n v="2"/>
    <b v="0"/>
    <x v="3"/>
  </r>
  <r>
    <x v="2"/>
    <s v="US"/>
    <s v="USD"/>
    <n v="1463879100"/>
    <n v="1461287350"/>
    <b v="0"/>
    <n v="0"/>
    <b v="0"/>
    <x v="3"/>
  </r>
  <r>
    <x v="2"/>
    <s v="AU"/>
    <s v="AUD"/>
    <n v="1436506726"/>
    <n v="1431322726"/>
    <b v="0"/>
    <n v="0"/>
    <b v="0"/>
    <x v="3"/>
  </r>
  <r>
    <x v="2"/>
    <s v="US"/>
    <s v="USD"/>
    <n v="1460153054"/>
    <n v="1457564654"/>
    <b v="0"/>
    <n v="0"/>
    <b v="0"/>
    <x v="3"/>
  </r>
  <r>
    <x v="2"/>
    <s v="GB"/>
    <s v="GBP"/>
    <n v="1433064540"/>
    <n v="1428854344"/>
    <b v="0"/>
    <n v="2"/>
    <b v="0"/>
    <x v="3"/>
  </r>
  <r>
    <x v="2"/>
    <s v="US"/>
    <s v="USD"/>
    <n v="1436477241"/>
    <n v="1433885241"/>
    <b v="0"/>
    <n v="0"/>
    <b v="0"/>
    <x v="3"/>
  </r>
  <r>
    <x v="2"/>
    <s v="GB"/>
    <s v="GBP"/>
    <n v="1433176105"/>
    <n v="1427992105"/>
    <b v="0"/>
    <n v="0"/>
    <b v="0"/>
    <x v="3"/>
  </r>
  <r>
    <x v="2"/>
    <s v="DE"/>
    <s v="EUR"/>
    <n v="1455402297"/>
    <n v="1452810297"/>
    <b v="0"/>
    <n v="0"/>
    <b v="0"/>
    <x v="3"/>
  </r>
  <r>
    <x v="2"/>
    <s v="US"/>
    <s v="USD"/>
    <n v="1433443151"/>
    <n v="1430851151"/>
    <b v="0"/>
    <n v="2"/>
    <b v="0"/>
    <x v="3"/>
  </r>
  <r>
    <x v="2"/>
    <s v="US"/>
    <s v="USD"/>
    <n v="1451775651"/>
    <n v="1449183651"/>
    <b v="0"/>
    <n v="0"/>
    <b v="0"/>
    <x v="3"/>
  </r>
  <r>
    <x v="2"/>
    <s v="GB"/>
    <s v="GBP"/>
    <n v="1425066546"/>
    <n v="1422474546"/>
    <b v="0"/>
    <n v="7"/>
    <b v="0"/>
    <x v="3"/>
  </r>
  <r>
    <x v="2"/>
    <s v="US"/>
    <s v="USD"/>
    <n v="1475185972"/>
    <n v="1472593972"/>
    <b v="0"/>
    <n v="0"/>
    <b v="0"/>
    <x v="3"/>
  </r>
  <r>
    <x v="2"/>
    <s v="US"/>
    <s v="USD"/>
    <n v="1434847859"/>
    <n v="1431391859"/>
    <b v="0"/>
    <n v="5"/>
    <b v="0"/>
    <x v="3"/>
  </r>
  <r>
    <x v="2"/>
    <s v="US"/>
    <s v="USD"/>
    <n v="1436478497"/>
    <n v="1433886497"/>
    <b v="0"/>
    <n v="0"/>
    <b v="0"/>
    <x v="3"/>
  </r>
  <r>
    <x v="2"/>
    <s v="US"/>
    <s v="USD"/>
    <n v="1451952000"/>
    <n v="1447380099"/>
    <b v="0"/>
    <n v="0"/>
    <b v="0"/>
    <x v="3"/>
  </r>
  <r>
    <x v="2"/>
    <s v="US"/>
    <s v="USD"/>
    <n v="1457445069"/>
    <n v="1452261069"/>
    <b v="0"/>
    <n v="1"/>
    <b v="0"/>
    <x v="3"/>
  </r>
  <r>
    <x v="2"/>
    <s v="US"/>
    <s v="USD"/>
    <n v="1483088400"/>
    <n v="1481324760"/>
    <b v="0"/>
    <n v="0"/>
    <b v="0"/>
    <x v="3"/>
  </r>
  <r>
    <x v="2"/>
    <s v="AU"/>
    <s v="AUD"/>
    <n v="1446984000"/>
    <n v="1445308730"/>
    <b v="0"/>
    <n v="5"/>
    <b v="0"/>
    <x v="3"/>
  </r>
  <r>
    <x v="0"/>
    <s v="US"/>
    <s v="USD"/>
    <n v="1367773211"/>
    <n v="1363885211"/>
    <b v="1"/>
    <n v="137"/>
    <b v="1"/>
    <x v="4"/>
  </r>
  <r>
    <x v="0"/>
    <s v="US"/>
    <s v="USD"/>
    <n v="1419180304"/>
    <n v="1415292304"/>
    <b v="1"/>
    <n v="376"/>
    <b v="1"/>
    <x v="4"/>
  </r>
  <r>
    <x v="0"/>
    <s v="US"/>
    <s v="USD"/>
    <n v="1324381790"/>
    <n v="1321357790"/>
    <b v="1"/>
    <n v="202"/>
    <b v="1"/>
    <x v="4"/>
  </r>
  <r>
    <x v="0"/>
    <s v="US"/>
    <s v="USD"/>
    <n v="1393031304"/>
    <n v="1390439304"/>
    <b v="1"/>
    <n v="328"/>
    <b v="1"/>
    <x v="4"/>
  </r>
  <r>
    <x v="0"/>
    <s v="US"/>
    <s v="USD"/>
    <n v="1268723160"/>
    <n v="1265269559"/>
    <b v="1"/>
    <n v="84"/>
    <b v="1"/>
    <x v="4"/>
  </r>
  <r>
    <x v="0"/>
    <s v="US"/>
    <s v="USD"/>
    <n v="1345079785"/>
    <n v="1342487785"/>
    <b v="1"/>
    <n v="96"/>
    <b v="1"/>
    <x v="4"/>
  </r>
  <r>
    <x v="0"/>
    <s v="US"/>
    <s v="USD"/>
    <n v="1292665405"/>
    <n v="1288341805"/>
    <b v="1"/>
    <n v="223"/>
    <b v="1"/>
    <x v="4"/>
  </r>
  <r>
    <x v="0"/>
    <s v="US"/>
    <s v="USD"/>
    <n v="1287200340"/>
    <n v="1284042614"/>
    <b v="1"/>
    <n v="62"/>
    <b v="1"/>
    <x v="4"/>
  </r>
  <r>
    <x v="0"/>
    <s v="US"/>
    <s v="USD"/>
    <n v="1325961309"/>
    <n v="1322073309"/>
    <b v="1"/>
    <n v="146"/>
    <b v="1"/>
    <x v="4"/>
  </r>
  <r>
    <x v="0"/>
    <s v="US"/>
    <s v="USD"/>
    <n v="1282498800"/>
    <n v="1275603020"/>
    <b v="1"/>
    <n v="235"/>
    <b v="1"/>
    <x v="4"/>
  </r>
  <r>
    <x v="0"/>
    <s v="US"/>
    <s v="USD"/>
    <n v="1370525691"/>
    <n v="1367933691"/>
    <b v="1"/>
    <n v="437"/>
    <b v="1"/>
    <x v="4"/>
  </r>
  <r>
    <x v="0"/>
    <s v="US"/>
    <s v="USD"/>
    <n v="1337194800"/>
    <n v="1334429646"/>
    <b v="1"/>
    <n v="77"/>
    <b v="1"/>
    <x v="4"/>
  </r>
  <r>
    <x v="0"/>
    <s v="US"/>
    <s v="USD"/>
    <n v="1275364740"/>
    <n v="1269878058"/>
    <b v="1"/>
    <n v="108"/>
    <b v="1"/>
    <x v="4"/>
  </r>
  <r>
    <x v="0"/>
    <s v="US"/>
    <s v="USD"/>
    <n v="1329320235"/>
    <n v="1326728235"/>
    <b v="1"/>
    <n v="7"/>
    <b v="1"/>
    <x v="4"/>
  </r>
  <r>
    <x v="0"/>
    <s v="US"/>
    <s v="USD"/>
    <n v="1445047200"/>
    <n v="1442443910"/>
    <b v="1"/>
    <n v="314"/>
    <b v="1"/>
    <x v="4"/>
  </r>
  <r>
    <x v="0"/>
    <s v="US"/>
    <s v="USD"/>
    <n v="1300275482"/>
    <n v="1297687082"/>
    <b v="1"/>
    <n v="188"/>
    <b v="1"/>
    <x v="4"/>
  </r>
  <r>
    <x v="0"/>
    <s v="US"/>
    <s v="USD"/>
    <n v="1363458467"/>
    <n v="1360866467"/>
    <b v="1"/>
    <n v="275"/>
    <b v="1"/>
    <x v="4"/>
  </r>
  <r>
    <x v="0"/>
    <s v="US"/>
    <s v="USD"/>
    <n v="1463670162"/>
    <n v="1461078162"/>
    <b v="1"/>
    <n v="560"/>
    <b v="1"/>
    <x v="4"/>
  </r>
  <r>
    <x v="0"/>
    <s v="US"/>
    <s v="USD"/>
    <n v="1308359666"/>
    <n v="1305767666"/>
    <b v="1"/>
    <n v="688"/>
    <b v="1"/>
    <x v="4"/>
  </r>
  <r>
    <x v="0"/>
    <s v="US"/>
    <s v="USD"/>
    <n v="1428514969"/>
    <n v="1425922969"/>
    <b v="1"/>
    <n v="942"/>
    <b v="1"/>
    <x v="4"/>
  </r>
  <r>
    <x v="0"/>
    <s v="US"/>
    <s v="USD"/>
    <n v="1279360740"/>
    <n v="1275415679"/>
    <b v="1"/>
    <n v="88"/>
    <b v="1"/>
    <x v="4"/>
  </r>
  <r>
    <x v="0"/>
    <s v="US"/>
    <s v="USD"/>
    <n v="1339080900"/>
    <n v="1334783704"/>
    <b v="1"/>
    <n v="220"/>
    <b v="1"/>
    <x v="4"/>
  </r>
  <r>
    <x v="0"/>
    <s v="US"/>
    <s v="USD"/>
    <n v="1298699828"/>
    <n v="1294811828"/>
    <b v="1"/>
    <n v="145"/>
    <b v="1"/>
    <x v="4"/>
  </r>
  <r>
    <x v="0"/>
    <s v="US"/>
    <s v="USD"/>
    <n v="1348786494"/>
    <n v="1346194494"/>
    <b v="1"/>
    <n v="963"/>
    <b v="1"/>
    <x v="4"/>
  </r>
  <r>
    <x v="0"/>
    <s v="US"/>
    <s v="USD"/>
    <n v="1336747995"/>
    <n v="1334155995"/>
    <b v="1"/>
    <n v="91"/>
    <b v="1"/>
    <x v="4"/>
  </r>
  <r>
    <x v="0"/>
    <s v="US"/>
    <s v="USD"/>
    <n v="1273522560"/>
    <n v="1269928430"/>
    <b v="1"/>
    <n v="58"/>
    <b v="1"/>
    <x v="4"/>
  </r>
  <r>
    <x v="0"/>
    <s v="US"/>
    <s v="USD"/>
    <n v="1271994660"/>
    <n v="1264565507"/>
    <b v="1"/>
    <n v="36"/>
    <b v="1"/>
    <x v="4"/>
  </r>
  <r>
    <x v="0"/>
    <s v="GB"/>
    <s v="GBP"/>
    <n v="1403693499"/>
    <n v="1401101499"/>
    <b v="1"/>
    <n v="165"/>
    <b v="1"/>
    <x v="4"/>
  </r>
  <r>
    <x v="0"/>
    <s v="US"/>
    <s v="USD"/>
    <n v="1320640778"/>
    <n v="1316749178"/>
    <b v="1"/>
    <n v="111"/>
    <b v="1"/>
    <x v="4"/>
  </r>
  <r>
    <x v="0"/>
    <s v="AU"/>
    <s v="AUD"/>
    <n v="1487738622"/>
    <n v="1485146622"/>
    <b v="1"/>
    <n v="1596"/>
    <b v="1"/>
    <x v="4"/>
  </r>
  <r>
    <x v="0"/>
    <s v="US"/>
    <s v="USD"/>
    <n v="1306296000"/>
    <n v="1301950070"/>
    <b v="1"/>
    <n v="61"/>
    <b v="1"/>
    <x v="4"/>
  </r>
  <r>
    <x v="0"/>
    <s v="US"/>
    <s v="USD"/>
    <n v="1388649600"/>
    <n v="1386123861"/>
    <b v="1"/>
    <n v="287"/>
    <b v="1"/>
    <x v="4"/>
  </r>
  <r>
    <x v="0"/>
    <s v="US"/>
    <s v="USD"/>
    <n v="1272480540"/>
    <n v="1267220191"/>
    <b v="1"/>
    <n v="65"/>
    <b v="1"/>
    <x v="4"/>
  </r>
  <r>
    <x v="0"/>
    <s v="US"/>
    <s v="USD"/>
    <n v="1309694266"/>
    <n v="1307102266"/>
    <b v="1"/>
    <n v="118"/>
    <b v="1"/>
    <x v="4"/>
  </r>
  <r>
    <x v="0"/>
    <s v="US"/>
    <s v="USD"/>
    <n v="1333609140"/>
    <n v="1330638829"/>
    <b v="1"/>
    <n v="113"/>
    <b v="1"/>
    <x v="4"/>
  </r>
  <r>
    <x v="0"/>
    <s v="US"/>
    <s v="USD"/>
    <n v="1352511966"/>
    <n v="1349916366"/>
    <b v="1"/>
    <n v="332"/>
    <b v="1"/>
    <x v="4"/>
  </r>
  <r>
    <x v="0"/>
    <s v="US"/>
    <s v="USD"/>
    <n v="1335574674"/>
    <n v="1330394274"/>
    <b v="1"/>
    <n v="62"/>
    <b v="1"/>
    <x v="4"/>
  </r>
  <r>
    <x v="0"/>
    <s v="US"/>
    <s v="USD"/>
    <n v="1432416219"/>
    <n v="1429824219"/>
    <b v="1"/>
    <n v="951"/>
    <b v="1"/>
    <x v="4"/>
  </r>
  <r>
    <x v="0"/>
    <s v="US"/>
    <s v="USD"/>
    <n v="1350003539"/>
    <n v="1347411539"/>
    <b v="1"/>
    <n v="415"/>
    <b v="1"/>
    <x v="4"/>
  </r>
  <r>
    <x v="0"/>
    <s v="US"/>
    <s v="USD"/>
    <n v="1488160860"/>
    <n v="1485237096"/>
    <b v="1"/>
    <n v="305"/>
    <b v="1"/>
    <x v="4"/>
  </r>
  <r>
    <x v="0"/>
    <s v="US"/>
    <s v="USD"/>
    <n v="1401459035"/>
    <n v="1397571035"/>
    <b v="1"/>
    <n v="2139"/>
    <b v="1"/>
    <x v="4"/>
  </r>
  <r>
    <x v="0"/>
    <s v="US"/>
    <s v="USD"/>
    <n v="1249932360"/>
    <n v="1242532513"/>
    <b v="1"/>
    <n v="79"/>
    <b v="1"/>
    <x v="4"/>
  </r>
  <r>
    <x v="0"/>
    <s v="US"/>
    <s v="USD"/>
    <n v="1266876000"/>
    <n v="1263679492"/>
    <b v="1"/>
    <n v="179"/>
    <b v="1"/>
    <x v="4"/>
  </r>
  <r>
    <x v="0"/>
    <s v="US"/>
    <s v="USD"/>
    <n v="1306904340"/>
    <n v="1305219744"/>
    <b v="1"/>
    <n v="202"/>
    <b v="1"/>
    <x v="4"/>
  </r>
  <r>
    <x v="0"/>
    <s v="US"/>
    <s v="USD"/>
    <n v="1327167780"/>
    <n v="1325007780"/>
    <b v="1"/>
    <n v="760"/>
    <b v="1"/>
    <x v="4"/>
  </r>
  <r>
    <x v="0"/>
    <s v="US"/>
    <s v="USD"/>
    <n v="1379614128"/>
    <n v="1377022128"/>
    <b v="1"/>
    <n v="563"/>
    <b v="1"/>
    <x v="4"/>
  </r>
  <r>
    <x v="0"/>
    <s v="US"/>
    <s v="USD"/>
    <n v="1364236524"/>
    <n v="1360352124"/>
    <b v="1"/>
    <n v="135"/>
    <b v="1"/>
    <x v="4"/>
  </r>
  <r>
    <x v="0"/>
    <s v="US"/>
    <s v="USD"/>
    <n v="1351828800"/>
    <n v="1349160018"/>
    <b v="1"/>
    <n v="290"/>
    <b v="1"/>
    <x v="4"/>
  </r>
  <r>
    <x v="0"/>
    <s v="US"/>
    <s v="USD"/>
    <n v="1340683393"/>
    <n v="1337659393"/>
    <b v="1"/>
    <n v="447"/>
    <b v="1"/>
    <x v="4"/>
  </r>
  <r>
    <x v="0"/>
    <s v="GB"/>
    <s v="GBP"/>
    <n v="1383389834"/>
    <n v="1380797834"/>
    <b v="1"/>
    <n v="232"/>
    <b v="1"/>
    <x v="4"/>
  </r>
  <r>
    <x v="0"/>
    <s v="US"/>
    <s v="USD"/>
    <n v="1296633540"/>
    <n v="1292316697"/>
    <b v="1"/>
    <n v="168"/>
    <b v="1"/>
    <x v="4"/>
  </r>
  <r>
    <x v="0"/>
    <s v="US"/>
    <s v="USD"/>
    <n v="1367366460"/>
    <n v="1365791246"/>
    <b v="1"/>
    <n v="128"/>
    <b v="1"/>
    <x v="4"/>
  </r>
  <r>
    <x v="0"/>
    <s v="US"/>
    <s v="USD"/>
    <n v="1319860740"/>
    <n v="1317064599"/>
    <b v="1"/>
    <n v="493"/>
    <b v="1"/>
    <x v="4"/>
  </r>
  <r>
    <x v="0"/>
    <s v="US"/>
    <s v="USD"/>
    <n v="1398009714"/>
    <n v="1395417714"/>
    <b v="1"/>
    <n v="131"/>
    <b v="1"/>
    <x v="4"/>
  </r>
  <r>
    <x v="0"/>
    <s v="US"/>
    <s v="USD"/>
    <n v="1279555200"/>
    <n v="1276480894"/>
    <b v="1"/>
    <n v="50"/>
    <b v="1"/>
    <x v="4"/>
  </r>
  <r>
    <x v="0"/>
    <s v="US"/>
    <s v="USD"/>
    <n v="1383264000"/>
    <n v="1378080409"/>
    <b v="1"/>
    <n v="665"/>
    <b v="1"/>
    <x v="4"/>
  </r>
  <r>
    <x v="0"/>
    <s v="US"/>
    <s v="USD"/>
    <n v="1347017083"/>
    <n v="1344857083"/>
    <b v="1"/>
    <n v="129"/>
    <b v="1"/>
    <x v="4"/>
  </r>
  <r>
    <x v="0"/>
    <s v="US"/>
    <s v="USD"/>
    <n v="1430452740"/>
    <n v="1427390901"/>
    <b v="1"/>
    <n v="142"/>
    <b v="1"/>
    <x v="4"/>
  </r>
  <r>
    <x v="0"/>
    <s v="US"/>
    <s v="USD"/>
    <n v="1399669200"/>
    <n v="1394536048"/>
    <b v="1"/>
    <n v="2436"/>
    <b v="1"/>
    <x v="4"/>
  </r>
  <r>
    <x v="0"/>
    <s v="US"/>
    <s v="USD"/>
    <n v="1289975060"/>
    <n v="1287379460"/>
    <b v="1"/>
    <n v="244"/>
    <b v="1"/>
    <x v="4"/>
  </r>
  <r>
    <x v="0"/>
    <s v="US"/>
    <s v="USD"/>
    <n v="1303686138"/>
    <n v="1301007738"/>
    <b v="1"/>
    <n v="298"/>
    <b v="1"/>
    <x v="4"/>
  </r>
  <r>
    <x v="0"/>
    <s v="US"/>
    <s v="USD"/>
    <n v="1363711335"/>
    <n v="1360258935"/>
    <b v="1"/>
    <n v="251"/>
    <b v="1"/>
    <x v="4"/>
  </r>
  <r>
    <x v="0"/>
    <s v="US"/>
    <s v="USD"/>
    <n v="1330115638"/>
    <n v="1327523638"/>
    <b v="1"/>
    <n v="108"/>
    <b v="1"/>
    <x v="4"/>
  </r>
  <r>
    <x v="0"/>
    <s v="US"/>
    <s v="USD"/>
    <n v="1338601346"/>
    <n v="1336009346"/>
    <b v="1"/>
    <n v="82"/>
    <b v="1"/>
    <x v="4"/>
  </r>
  <r>
    <x v="0"/>
    <s v="US"/>
    <s v="USD"/>
    <n v="1346464800"/>
    <n v="1343096197"/>
    <b v="1"/>
    <n v="74"/>
    <b v="1"/>
    <x v="4"/>
  </r>
  <r>
    <x v="0"/>
    <s v="US"/>
    <s v="USD"/>
    <n v="1331392049"/>
    <n v="1328800049"/>
    <b v="1"/>
    <n v="189"/>
    <b v="1"/>
    <x v="4"/>
  </r>
  <r>
    <x v="0"/>
    <s v="US"/>
    <s v="USD"/>
    <n v="1363806333"/>
    <n v="1362081933"/>
    <b v="1"/>
    <n v="80"/>
    <b v="1"/>
    <x v="4"/>
  </r>
  <r>
    <x v="0"/>
    <s v="US"/>
    <s v="USD"/>
    <n v="1360276801"/>
    <n v="1357684801"/>
    <b v="1"/>
    <n v="576"/>
    <b v="1"/>
    <x v="4"/>
  </r>
  <r>
    <x v="0"/>
    <s v="US"/>
    <s v="USD"/>
    <n v="1299775210"/>
    <n v="1295887210"/>
    <b v="1"/>
    <n v="202"/>
    <b v="1"/>
    <x v="4"/>
  </r>
  <r>
    <x v="0"/>
    <s v="US"/>
    <s v="USD"/>
    <n v="1346695334"/>
    <n v="1344880934"/>
    <b v="1"/>
    <n v="238"/>
    <b v="1"/>
    <x v="4"/>
  </r>
  <r>
    <x v="0"/>
    <s v="US"/>
    <s v="USD"/>
    <n v="1319076000"/>
    <n v="1317788623"/>
    <b v="1"/>
    <n v="36"/>
    <b v="1"/>
    <x v="4"/>
  </r>
  <r>
    <x v="0"/>
    <s v="US"/>
    <s v="USD"/>
    <n v="1325404740"/>
    <n v="1321852592"/>
    <b v="1"/>
    <n v="150"/>
    <b v="1"/>
    <x v="4"/>
  </r>
  <r>
    <x v="0"/>
    <s v="US"/>
    <s v="USD"/>
    <n v="1365973432"/>
    <n v="1363381432"/>
    <b v="1"/>
    <n v="146"/>
    <b v="1"/>
    <x v="4"/>
  </r>
  <r>
    <x v="0"/>
    <s v="US"/>
    <s v="USD"/>
    <n v="1281542340"/>
    <n v="1277702894"/>
    <b v="1"/>
    <n v="222"/>
    <b v="1"/>
    <x v="4"/>
  </r>
  <r>
    <x v="0"/>
    <s v="US"/>
    <s v="USD"/>
    <n v="1362167988"/>
    <n v="1359575988"/>
    <b v="1"/>
    <n v="120"/>
    <b v="1"/>
    <x v="4"/>
  </r>
  <r>
    <x v="0"/>
    <s v="US"/>
    <s v="USD"/>
    <n v="1345660334"/>
    <n v="1343068334"/>
    <b v="1"/>
    <n v="126"/>
    <b v="1"/>
    <x v="4"/>
  </r>
  <r>
    <x v="0"/>
    <s v="CA"/>
    <s v="CAD"/>
    <n v="1418273940"/>
    <n v="1415398197"/>
    <b v="1"/>
    <n v="158"/>
    <b v="1"/>
    <x v="4"/>
  </r>
  <r>
    <x v="0"/>
    <s v="US"/>
    <s v="USD"/>
    <n v="1386778483"/>
    <n v="1384186483"/>
    <b v="1"/>
    <n v="316"/>
    <b v="1"/>
    <x v="4"/>
  </r>
  <r>
    <x v="0"/>
    <s v="US"/>
    <s v="USD"/>
    <n v="1364342151"/>
    <n v="1361753751"/>
    <b v="1"/>
    <n v="284"/>
    <b v="1"/>
    <x v="4"/>
  </r>
  <r>
    <x v="0"/>
    <s v="US"/>
    <s v="USD"/>
    <n v="1265097540"/>
    <n v="1257538029"/>
    <b v="1"/>
    <n v="51"/>
    <b v="1"/>
    <x v="4"/>
  </r>
  <r>
    <x v="0"/>
    <s v="GB"/>
    <s v="GBP"/>
    <n v="1450825200"/>
    <n v="1448284433"/>
    <b v="1"/>
    <n v="158"/>
    <b v="1"/>
    <x v="4"/>
  </r>
  <r>
    <x v="0"/>
    <s v="DE"/>
    <s v="EUR"/>
    <n v="1478605386"/>
    <n v="1475577786"/>
    <b v="1"/>
    <n v="337"/>
    <b v="1"/>
    <x v="4"/>
  </r>
  <r>
    <x v="0"/>
    <s v="US"/>
    <s v="USD"/>
    <n v="1463146848"/>
    <n v="1460554848"/>
    <b v="1"/>
    <n v="186"/>
    <b v="1"/>
    <x v="4"/>
  </r>
  <r>
    <x v="0"/>
    <s v="US"/>
    <s v="USD"/>
    <n v="1482307140"/>
    <n v="1479886966"/>
    <b v="1"/>
    <n v="58"/>
    <b v="1"/>
    <x v="4"/>
  </r>
  <r>
    <x v="0"/>
    <s v="US"/>
    <s v="USD"/>
    <n v="1438441308"/>
    <n v="1435590108"/>
    <b v="1"/>
    <n v="82"/>
    <b v="1"/>
    <x v="4"/>
  </r>
  <r>
    <x v="0"/>
    <s v="US"/>
    <s v="USD"/>
    <n v="1482208233"/>
    <n v="1479184233"/>
    <b v="1"/>
    <n v="736"/>
    <b v="1"/>
    <x v="4"/>
  </r>
  <r>
    <x v="0"/>
    <s v="US"/>
    <s v="USD"/>
    <n v="1489532220"/>
    <n v="1486625606"/>
    <b v="1"/>
    <n v="1151"/>
    <b v="1"/>
    <x v="4"/>
  </r>
  <r>
    <x v="0"/>
    <s v="US"/>
    <s v="USD"/>
    <n v="1427011200"/>
    <n v="1424669929"/>
    <b v="1"/>
    <n v="34"/>
    <b v="1"/>
    <x v="4"/>
  </r>
  <r>
    <x v="0"/>
    <s v="US"/>
    <s v="USD"/>
    <n v="1446350400"/>
    <n v="1443739388"/>
    <b v="1"/>
    <n v="498"/>
    <b v="1"/>
    <x v="4"/>
  </r>
  <r>
    <x v="0"/>
    <s v="US"/>
    <s v="USD"/>
    <n v="1446868800"/>
    <n v="1444821127"/>
    <b v="1"/>
    <n v="167"/>
    <b v="1"/>
    <x v="4"/>
  </r>
  <r>
    <x v="0"/>
    <s v="US"/>
    <s v="USD"/>
    <n v="1368763140"/>
    <n v="1366028563"/>
    <b v="1"/>
    <n v="340"/>
    <b v="1"/>
    <x v="4"/>
  </r>
  <r>
    <x v="0"/>
    <s v="US"/>
    <s v="USD"/>
    <n v="1466171834"/>
    <n v="1463493434"/>
    <b v="1"/>
    <n v="438"/>
    <b v="1"/>
    <x v="4"/>
  </r>
  <r>
    <x v="0"/>
    <s v="US"/>
    <s v="USD"/>
    <n v="1446019200"/>
    <n v="1442420377"/>
    <b v="1"/>
    <n v="555"/>
    <b v="1"/>
    <x v="4"/>
  </r>
  <r>
    <x v="0"/>
    <s v="US"/>
    <s v="USD"/>
    <n v="1460038591"/>
    <n v="1457450191"/>
    <b v="1"/>
    <n v="266"/>
    <b v="1"/>
    <x v="4"/>
  </r>
  <r>
    <x v="0"/>
    <s v="US"/>
    <s v="USD"/>
    <n v="1431716400"/>
    <n v="1428423757"/>
    <b v="1"/>
    <n v="69"/>
    <b v="1"/>
    <x v="4"/>
  </r>
  <r>
    <x v="0"/>
    <s v="US"/>
    <s v="USD"/>
    <n v="1431122400"/>
    <n v="1428428515"/>
    <b v="1"/>
    <n v="80"/>
    <b v="1"/>
    <x v="4"/>
  </r>
  <r>
    <x v="0"/>
    <s v="US"/>
    <s v="USD"/>
    <n v="1447427918"/>
    <n v="1444832318"/>
    <b v="1"/>
    <n v="493"/>
    <b v="1"/>
    <x v="4"/>
  </r>
  <r>
    <x v="0"/>
    <s v="US"/>
    <s v="USD"/>
    <n v="1426298708"/>
    <n v="1423710308"/>
    <b v="1"/>
    <n v="31"/>
    <b v="1"/>
    <x v="4"/>
  </r>
  <r>
    <x v="0"/>
    <s v="US"/>
    <s v="USD"/>
    <n v="1472864400"/>
    <n v="1468001290"/>
    <b v="1"/>
    <n v="236"/>
    <b v="1"/>
    <x v="4"/>
  </r>
  <r>
    <x v="0"/>
    <s v="US"/>
    <s v="USD"/>
    <n v="1430331268"/>
    <n v="1427739268"/>
    <b v="1"/>
    <n v="89"/>
    <b v="1"/>
    <x v="4"/>
  </r>
  <r>
    <x v="0"/>
    <s v="US"/>
    <s v="USD"/>
    <n v="1489006800"/>
    <n v="1486397007"/>
    <b v="1"/>
    <n v="299"/>
    <b v="1"/>
    <x v="4"/>
  </r>
  <r>
    <x v="0"/>
    <s v="US"/>
    <s v="USD"/>
    <n v="1412135940"/>
    <n v="1410555998"/>
    <b v="1"/>
    <n v="55"/>
    <b v="1"/>
    <x v="4"/>
  </r>
  <r>
    <x v="0"/>
    <s v="US"/>
    <s v="USD"/>
    <n v="1461955465"/>
    <n v="1459363465"/>
    <b v="1"/>
    <n v="325"/>
    <b v="1"/>
    <x v="4"/>
  </r>
  <r>
    <x v="0"/>
    <s v="US"/>
    <s v="USD"/>
    <n v="1415934000"/>
    <n v="1413308545"/>
    <b v="1"/>
    <n v="524"/>
    <b v="1"/>
    <x v="4"/>
  </r>
  <r>
    <x v="0"/>
    <s v="US"/>
    <s v="USD"/>
    <n v="1433125200"/>
    <n v="1429312694"/>
    <b v="1"/>
    <n v="285"/>
    <b v="1"/>
    <x v="4"/>
  </r>
  <r>
    <x v="0"/>
    <s v="US"/>
    <s v="USD"/>
    <n v="1432161590"/>
    <n v="1429569590"/>
    <b v="1"/>
    <n v="179"/>
    <b v="1"/>
    <x v="4"/>
  </r>
  <r>
    <x v="0"/>
    <s v="US"/>
    <s v="USD"/>
    <n v="1444824021"/>
    <n v="1442232021"/>
    <b v="1"/>
    <n v="188"/>
    <b v="1"/>
    <x v="4"/>
  </r>
  <r>
    <x v="0"/>
    <s v="US"/>
    <s v="USD"/>
    <n v="1447505609"/>
    <n v="1444910009"/>
    <b v="1"/>
    <n v="379"/>
    <b v="1"/>
    <x v="4"/>
  </r>
  <r>
    <x v="0"/>
    <s v="US"/>
    <s v="USD"/>
    <n v="1440165916"/>
    <n v="1437573916"/>
    <b v="1"/>
    <n v="119"/>
    <b v="1"/>
    <x v="4"/>
  </r>
  <r>
    <x v="0"/>
    <s v="US"/>
    <s v="USD"/>
    <n v="1487937508"/>
    <n v="1485345508"/>
    <b v="1"/>
    <n v="167"/>
    <b v="1"/>
    <x v="4"/>
  </r>
  <r>
    <x v="0"/>
    <s v="US"/>
    <s v="USD"/>
    <n v="1473566340"/>
    <n v="1470274509"/>
    <b v="1"/>
    <n v="221"/>
    <b v="1"/>
    <x v="4"/>
  </r>
  <r>
    <x v="0"/>
    <s v="ES"/>
    <s v="EUR"/>
    <n v="1460066954"/>
    <n v="1456614554"/>
    <b v="1"/>
    <n v="964"/>
    <b v="1"/>
    <x v="4"/>
  </r>
  <r>
    <x v="0"/>
    <s v="US"/>
    <s v="USD"/>
    <n v="1412740868"/>
    <n v="1410148868"/>
    <b v="1"/>
    <n v="286"/>
    <b v="1"/>
    <x v="4"/>
  </r>
  <r>
    <x v="0"/>
    <s v="US"/>
    <s v="USD"/>
    <n v="1447963219"/>
    <n v="1445367619"/>
    <b v="1"/>
    <n v="613"/>
    <b v="1"/>
    <x v="4"/>
  </r>
  <r>
    <x v="0"/>
    <s v="US"/>
    <s v="USD"/>
    <n v="1460141521"/>
    <n v="1457553121"/>
    <b v="1"/>
    <n v="29"/>
    <b v="1"/>
    <x v="4"/>
  </r>
  <r>
    <x v="0"/>
    <s v="US"/>
    <s v="USD"/>
    <n v="1417420994"/>
    <n v="1414738994"/>
    <b v="1"/>
    <n v="165"/>
    <b v="1"/>
    <x v="4"/>
  </r>
  <r>
    <x v="0"/>
    <s v="US"/>
    <s v="USD"/>
    <n v="1458152193"/>
    <n v="1455563793"/>
    <b v="1"/>
    <n v="97"/>
    <b v="1"/>
    <x v="4"/>
  </r>
  <r>
    <x v="0"/>
    <s v="US"/>
    <s v="USD"/>
    <n v="1429852797"/>
    <n v="1426396797"/>
    <b v="1"/>
    <n v="303"/>
    <b v="1"/>
    <x v="4"/>
  </r>
  <r>
    <x v="0"/>
    <s v="US"/>
    <s v="USD"/>
    <n v="1466002800"/>
    <n v="1463517521"/>
    <b v="1"/>
    <n v="267"/>
    <b v="1"/>
    <x v="4"/>
  </r>
  <r>
    <x v="0"/>
    <s v="US"/>
    <s v="USD"/>
    <n v="1415941920"/>
    <n v="1414028490"/>
    <b v="1"/>
    <n v="302"/>
    <b v="1"/>
    <x v="4"/>
  </r>
  <r>
    <x v="0"/>
    <s v="US"/>
    <s v="USD"/>
    <n v="1437621060"/>
    <n v="1433799180"/>
    <b v="0"/>
    <n v="87"/>
    <b v="1"/>
    <x v="4"/>
  </r>
  <r>
    <x v="0"/>
    <s v="US"/>
    <s v="USD"/>
    <n v="1416704506"/>
    <n v="1414108906"/>
    <b v="0"/>
    <n v="354"/>
    <b v="1"/>
    <x v="4"/>
  </r>
  <r>
    <x v="0"/>
    <s v="US"/>
    <s v="USD"/>
    <n v="1407456000"/>
    <n v="1405573391"/>
    <b v="0"/>
    <n v="86"/>
    <b v="1"/>
    <x v="4"/>
  </r>
  <r>
    <x v="0"/>
    <s v="US"/>
    <s v="USD"/>
    <n v="1272828120"/>
    <n v="1268934736"/>
    <b v="0"/>
    <n v="26"/>
    <b v="1"/>
    <x v="4"/>
  </r>
  <r>
    <x v="0"/>
    <s v="US"/>
    <s v="USD"/>
    <n v="1403323140"/>
    <n v="1400704672"/>
    <b v="0"/>
    <n v="113"/>
    <b v="1"/>
    <x v="4"/>
  </r>
  <r>
    <x v="0"/>
    <s v="GB"/>
    <s v="GBP"/>
    <n v="1393597999"/>
    <n v="1391005999"/>
    <b v="0"/>
    <n v="65"/>
    <b v="1"/>
    <x v="4"/>
  </r>
  <r>
    <x v="0"/>
    <s v="US"/>
    <s v="USD"/>
    <n v="1337540518"/>
    <n v="1334948518"/>
    <b v="0"/>
    <n v="134"/>
    <b v="1"/>
    <x v="4"/>
  </r>
  <r>
    <x v="0"/>
    <s v="US"/>
    <s v="USD"/>
    <n v="1367384340"/>
    <n v="1363960278"/>
    <b v="0"/>
    <n v="119"/>
    <b v="1"/>
    <x v="4"/>
  </r>
  <r>
    <x v="0"/>
    <s v="US"/>
    <s v="USD"/>
    <n v="1426426322"/>
    <n v="1423405922"/>
    <b v="0"/>
    <n v="159"/>
    <b v="1"/>
    <x v="4"/>
  </r>
  <r>
    <x v="0"/>
    <s v="US"/>
    <s v="USD"/>
    <n v="1326633269"/>
    <n v="1324041269"/>
    <b v="0"/>
    <n v="167"/>
    <b v="1"/>
    <x v="4"/>
  </r>
  <r>
    <x v="0"/>
    <s v="US"/>
    <s v="USD"/>
    <n v="1483729500"/>
    <n v="1481137500"/>
    <b v="0"/>
    <n v="43"/>
    <b v="1"/>
    <x v="4"/>
  </r>
  <r>
    <x v="0"/>
    <s v="US"/>
    <s v="USD"/>
    <n v="1359743139"/>
    <n v="1355855139"/>
    <b v="0"/>
    <n v="1062"/>
    <b v="1"/>
    <x v="4"/>
  </r>
  <r>
    <x v="0"/>
    <s v="GB"/>
    <s v="GBP"/>
    <n v="1459872000"/>
    <n v="1456408244"/>
    <b v="0"/>
    <n v="9"/>
    <b v="1"/>
    <x v="4"/>
  </r>
  <r>
    <x v="0"/>
    <s v="US"/>
    <s v="USD"/>
    <n v="1342648398"/>
    <n v="1340056398"/>
    <b v="0"/>
    <n v="89"/>
    <b v="1"/>
    <x v="4"/>
  </r>
  <r>
    <x v="0"/>
    <s v="US"/>
    <s v="USD"/>
    <n v="1316208031"/>
    <n v="1312320031"/>
    <b v="0"/>
    <n v="174"/>
    <b v="1"/>
    <x v="4"/>
  </r>
  <r>
    <x v="0"/>
    <s v="US"/>
    <s v="USD"/>
    <n v="1393694280"/>
    <n v="1390088311"/>
    <b v="0"/>
    <n v="14"/>
    <b v="1"/>
    <x v="4"/>
  </r>
  <r>
    <x v="0"/>
    <s v="GB"/>
    <s v="GBP"/>
    <n v="1472122316"/>
    <n v="1469443916"/>
    <b v="0"/>
    <n v="48"/>
    <b v="1"/>
    <x v="4"/>
  </r>
  <r>
    <x v="0"/>
    <s v="US"/>
    <s v="USD"/>
    <n v="1447484460"/>
    <n v="1444888868"/>
    <b v="0"/>
    <n v="133"/>
    <b v="1"/>
    <x v="4"/>
  </r>
  <r>
    <x v="0"/>
    <s v="CA"/>
    <s v="CAD"/>
    <n v="1453765920"/>
    <n v="1451655808"/>
    <b v="0"/>
    <n v="83"/>
    <b v="1"/>
    <x v="4"/>
  </r>
  <r>
    <x v="0"/>
    <s v="US"/>
    <s v="USD"/>
    <n v="1336062672"/>
    <n v="1332174672"/>
    <b v="0"/>
    <n v="149"/>
    <b v="1"/>
    <x v="4"/>
  </r>
  <r>
    <x v="0"/>
    <s v="US"/>
    <s v="USD"/>
    <n v="1453569392"/>
    <n v="1451409392"/>
    <b v="0"/>
    <n v="49"/>
    <b v="1"/>
    <x v="4"/>
  </r>
  <r>
    <x v="0"/>
    <s v="US"/>
    <s v="USD"/>
    <n v="1343624400"/>
    <n v="1340642717"/>
    <b v="0"/>
    <n v="251"/>
    <b v="1"/>
    <x v="4"/>
  </r>
  <r>
    <x v="0"/>
    <s v="US"/>
    <s v="USD"/>
    <n v="1346950900"/>
    <n v="1345741300"/>
    <b v="0"/>
    <n v="22"/>
    <b v="1"/>
    <x v="4"/>
  </r>
  <r>
    <x v="0"/>
    <s v="US"/>
    <s v="USD"/>
    <n v="1400467759"/>
    <n v="1398480559"/>
    <b v="0"/>
    <n v="48"/>
    <b v="1"/>
    <x v="4"/>
  </r>
  <r>
    <x v="0"/>
    <s v="US"/>
    <s v="USD"/>
    <n v="1420569947"/>
    <n v="1417977947"/>
    <b v="0"/>
    <n v="383"/>
    <b v="1"/>
    <x v="4"/>
  </r>
  <r>
    <x v="0"/>
    <s v="US"/>
    <s v="USD"/>
    <n v="1416582101"/>
    <n v="1413986501"/>
    <b v="0"/>
    <n v="237"/>
    <b v="1"/>
    <x v="4"/>
  </r>
  <r>
    <x v="0"/>
    <s v="US"/>
    <s v="USD"/>
    <n v="1439246991"/>
    <n v="1437950991"/>
    <b v="0"/>
    <n v="13"/>
    <b v="1"/>
    <x v="4"/>
  </r>
  <r>
    <x v="0"/>
    <s v="US"/>
    <s v="USD"/>
    <n v="1439618400"/>
    <n v="1436976858"/>
    <b v="0"/>
    <n v="562"/>
    <b v="1"/>
    <x v="4"/>
  </r>
  <r>
    <x v="0"/>
    <s v="US"/>
    <s v="USD"/>
    <n v="1469670580"/>
    <n v="1467078580"/>
    <b v="0"/>
    <n v="71"/>
    <b v="1"/>
    <x v="4"/>
  </r>
  <r>
    <x v="0"/>
    <s v="US"/>
    <s v="USD"/>
    <n v="1394233140"/>
    <n v="1391477450"/>
    <b v="0"/>
    <n v="1510"/>
    <b v="1"/>
    <x v="4"/>
  </r>
  <r>
    <x v="0"/>
    <s v="US"/>
    <s v="USD"/>
    <n v="1431046372"/>
    <n v="1429318372"/>
    <b v="0"/>
    <n v="14"/>
    <b v="1"/>
    <x v="4"/>
  </r>
  <r>
    <x v="0"/>
    <s v="US"/>
    <s v="USD"/>
    <n v="1324169940"/>
    <n v="1321578051"/>
    <b v="0"/>
    <n v="193"/>
    <b v="1"/>
    <x v="4"/>
  </r>
  <r>
    <x v="0"/>
    <s v="US"/>
    <s v="USD"/>
    <n v="1315450800"/>
    <n v="1312823571"/>
    <b v="0"/>
    <n v="206"/>
    <b v="1"/>
    <x v="4"/>
  </r>
  <r>
    <x v="0"/>
    <s v="US"/>
    <s v="USD"/>
    <n v="1381424452"/>
    <n v="1378746052"/>
    <b v="0"/>
    <n v="351"/>
    <b v="1"/>
    <x v="4"/>
  </r>
  <r>
    <x v="0"/>
    <s v="ES"/>
    <s v="EUR"/>
    <n v="1460918282"/>
    <n v="1455737882"/>
    <b v="0"/>
    <n v="50"/>
    <b v="1"/>
    <x v="4"/>
  </r>
  <r>
    <x v="0"/>
    <s v="US"/>
    <s v="USD"/>
    <n v="1335562320"/>
    <n v="1332452960"/>
    <b v="0"/>
    <n v="184"/>
    <b v="1"/>
    <x v="4"/>
  </r>
  <r>
    <x v="0"/>
    <s v="US"/>
    <s v="USD"/>
    <n v="1341668006"/>
    <n v="1340372006"/>
    <b v="0"/>
    <n v="196"/>
    <b v="1"/>
    <x v="4"/>
  </r>
  <r>
    <x v="0"/>
    <s v="US"/>
    <s v="USD"/>
    <n v="1283312640"/>
    <n v="1279651084"/>
    <b v="0"/>
    <n v="229"/>
    <b v="1"/>
    <x v="4"/>
  </r>
  <r>
    <x v="0"/>
    <s v="US"/>
    <s v="USD"/>
    <n v="1430334126"/>
    <n v="1426446126"/>
    <b v="0"/>
    <n v="67"/>
    <b v="1"/>
    <x v="4"/>
  </r>
  <r>
    <x v="0"/>
    <s v="GB"/>
    <s v="GBP"/>
    <n v="1481716800"/>
    <n v="1479070867"/>
    <b v="0"/>
    <n v="95"/>
    <b v="1"/>
    <x v="4"/>
  </r>
  <r>
    <x v="0"/>
    <s v="US"/>
    <s v="USD"/>
    <n v="1400297400"/>
    <n v="1397661347"/>
    <b v="0"/>
    <n v="62"/>
    <b v="1"/>
    <x v="4"/>
  </r>
  <r>
    <x v="0"/>
    <s v="US"/>
    <s v="USD"/>
    <n v="1312747970"/>
    <n v="1310155970"/>
    <b v="0"/>
    <n v="73"/>
    <b v="1"/>
    <x v="4"/>
  </r>
  <r>
    <x v="0"/>
    <s v="US"/>
    <s v="USD"/>
    <n v="1446731817"/>
    <n v="1444913817"/>
    <b v="0"/>
    <n v="43"/>
    <b v="1"/>
    <x v="4"/>
  </r>
  <r>
    <x v="0"/>
    <s v="US"/>
    <s v="USD"/>
    <n v="1312960080"/>
    <n v="1308900441"/>
    <b v="0"/>
    <n v="70"/>
    <b v="1"/>
    <x v="4"/>
  </r>
  <r>
    <x v="0"/>
    <s v="US"/>
    <s v="USD"/>
    <n v="1391641440"/>
    <n v="1389107062"/>
    <b v="0"/>
    <n v="271"/>
    <b v="1"/>
    <x v="4"/>
  </r>
  <r>
    <x v="0"/>
    <s v="US"/>
    <s v="USD"/>
    <n v="1394071339"/>
    <n v="1391479339"/>
    <b v="0"/>
    <n v="55"/>
    <b v="1"/>
    <x v="4"/>
  </r>
  <r>
    <x v="0"/>
    <s v="US"/>
    <s v="USD"/>
    <n v="1304920740"/>
    <n v="1301975637"/>
    <b v="0"/>
    <n v="35"/>
    <b v="1"/>
    <x v="4"/>
  </r>
  <r>
    <x v="0"/>
    <s v="US"/>
    <s v="USD"/>
    <n v="1321739650"/>
    <n v="1316552050"/>
    <b v="0"/>
    <n v="22"/>
    <b v="1"/>
    <x v="4"/>
  </r>
  <r>
    <x v="0"/>
    <s v="US"/>
    <s v="USD"/>
    <n v="1383676790"/>
    <n v="1380217190"/>
    <b v="0"/>
    <n v="38"/>
    <b v="1"/>
    <x v="4"/>
  </r>
  <r>
    <x v="0"/>
    <s v="GB"/>
    <s v="GBP"/>
    <n v="1469220144"/>
    <n v="1466628144"/>
    <b v="0"/>
    <n v="15"/>
    <b v="1"/>
    <x v="4"/>
  </r>
  <r>
    <x v="0"/>
    <s v="CA"/>
    <s v="CAD"/>
    <n v="1434670397"/>
    <n v="1429486397"/>
    <b v="0"/>
    <n v="7"/>
    <b v="1"/>
    <x v="4"/>
  </r>
  <r>
    <x v="0"/>
    <s v="US"/>
    <s v="USD"/>
    <n v="1387688400"/>
    <n v="1384920804"/>
    <b v="0"/>
    <n v="241"/>
    <b v="1"/>
    <x v="4"/>
  </r>
  <r>
    <x v="0"/>
    <s v="US"/>
    <s v="USD"/>
    <n v="1343238578"/>
    <n v="1341856178"/>
    <b v="0"/>
    <n v="55"/>
    <b v="1"/>
    <x v="4"/>
  </r>
  <r>
    <x v="0"/>
    <s v="US"/>
    <s v="USD"/>
    <n v="1342731811"/>
    <n v="1340139811"/>
    <b v="0"/>
    <n v="171"/>
    <b v="1"/>
    <x v="4"/>
  </r>
  <r>
    <x v="0"/>
    <s v="US"/>
    <s v="USD"/>
    <n v="1381541465"/>
    <n v="1378949465"/>
    <b v="0"/>
    <n v="208"/>
    <b v="1"/>
    <x v="4"/>
  </r>
  <r>
    <x v="0"/>
    <s v="CA"/>
    <s v="CAD"/>
    <n v="1413547200"/>
    <n v="1411417602"/>
    <b v="0"/>
    <n v="21"/>
    <b v="1"/>
    <x v="4"/>
  </r>
  <r>
    <x v="0"/>
    <s v="US"/>
    <s v="USD"/>
    <n v="1391851831"/>
    <n v="1389259831"/>
    <b v="0"/>
    <n v="25"/>
    <b v="1"/>
    <x v="4"/>
  </r>
  <r>
    <x v="0"/>
    <s v="US"/>
    <s v="USD"/>
    <n v="1365395580"/>
    <n v="1364426260"/>
    <b v="0"/>
    <n v="52"/>
    <b v="1"/>
    <x v="4"/>
  </r>
  <r>
    <x v="0"/>
    <s v="US"/>
    <s v="USD"/>
    <n v="1437633997"/>
    <n v="1435041997"/>
    <b v="0"/>
    <n v="104"/>
    <b v="1"/>
    <x v="4"/>
  </r>
  <r>
    <x v="0"/>
    <s v="US"/>
    <s v="USD"/>
    <n v="1372536787"/>
    <n v="1367352787"/>
    <b v="0"/>
    <n v="73"/>
    <b v="1"/>
    <x v="4"/>
  </r>
  <r>
    <x v="2"/>
    <s v="US"/>
    <s v="USD"/>
    <n v="1394772031"/>
    <n v="1392183631"/>
    <b v="0"/>
    <n v="3"/>
    <b v="0"/>
    <x v="5"/>
  </r>
  <r>
    <x v="2"/>
    <s v="US"/>
    <s v="USD"/>
    <n v="1440157656"/>
    <n v="1434973656"/>
    <b v="0"/>
    <n v="6"/>
    <b v="0"/>
    <x v="5"/>
  </r>
  <r>
    <x v="2"/>
    <s v="US"/>
    <s v="USD"/>
    <n v="1410416097"/>
    <n v="1407824097"/>
    <b v="0"/>
    <n v="12"/>
    <b v="0"/>
    <x v="5"/>
  </r>
  <r>
    <x v="2"/>
    <s v="US"/>
    <s v="USD"/>
    <n v="1370470430"/>
    <n v="1367878430"/>
    <b v="0"/>
    <n v="13"/>
    <b v="0"/>
    <x v="5"/>
  </r>
  <r>
    <x v="2"/>
    <s v="US"/>
    <s v="USD"/>
    <n v="1332748899"/>
    <n v="1327568499"/>
    <b v="0"/>
    <n v="5"/>
    <b v="0"/>
    <x v="5"/>
  </r>
  <r>
    <x v="2"/>
    <s v="US"/>
    <s v="USD"/>
    <n v="1448660404"/>
    <n v="1443472804"/>
    <b v="0"/>
    <n v="2"/>
    <b v="0"/>
    <x v="5"/>
  </r>
  <r>
    <x v="2"/>
    <s v="US"/>
    <s v="USD"/>
    <n v="1456851914"/>
    <n v="1454259914"/>
    <b v="0"/>
    <n v="8"/>
    <b v="0"/>
    <x v="5"/>
  </r>
  <r>
    <x v="2"/>
    <s v="US"/>
    <s v="USD"/>
    <n v="1445540340"/>
    <n v="1444340940"/>
    <b v="0"/>
    <n v="0"/>
    <b v="0"/>
    <x v="5"/>
  </r>
  <r>
    <x v="2"/>
    <s v="US"/>
    <s v="USD"/>
    <n v="1402956000"/>
    <n v="1400523845"/>
    <b v="0"/>
    <n v="13"/>
    <b v="0"/>
    <x v="5"/>
  </r>
  <r>
    <x v="2"/>
    <s v="US"/>
    <s v="USD"/>
    <n v="1259297940"/>
    <n v="1252964282"/>
    <b v="0"/>
    <n v="0"/>
    <b v="0"/>
    <x v="5"/>
  </r>
  <r>
    <x v="2"/>
    <s v="US"/>
    <s v="USD"/>
    <n v="1378866867"/>
    <n v="1377570867"/>
    <b v="0"/>
    <n v="5"/>
    <b v="0"/>
    <x v="5"/>
  </r>
  <r>
    <x v="2"/>
    <s v="GB"/>
    <s v="GBP"/>
    <n v="1467752083"/>
    <n v="1465160083"/>
    <b v="0"/>
    <n v="8"/>
    <b v="0"/>
    <x v="5"/>
  </r>
  <r>
    <x v="2"/>
    <s v="US"/>
    <s v="USD"/>
    <n v="1445448381"/>
    <n v="1440264381"/>
    <b v="0"/>
    <n v="8"/>
    <b v="0"/>
    <x v="5"/>
  </r>
  <r>
    <x v="2"/>
    <s v="US"/>
    <s v="USD"/>
    <n v="1444576022"/>
    <n v="1439392022"/>
    <b v="0"/>
    <n v="0"/>
    <b v="0"/>
    <x v="5"/>
  </r>
  <r>
    <x v="2"/>
    <s v="US"/>
    <s v="USD"/>
    <n v="1385931702"/>
    <n v="1383076902"/>
    <b v="0"/>
    <n v="2"/>
    <b v="0"/>
    <x v="5"/>
  </r>
  <r>
    <x v="2"/>
    <s v="US"/>
    <s v="USD"/>
    <n v="1379094980"/>
    <n v="1376502980"/>
    <b v="0"/>
    <n v="3"/>
    <b v="0"/>
    <x v="5"/>
  </r>
  <r>
    <x v="2"/>
    <s v="US"/>
    <s v="USD"/>
    <n v="1375260113"/>
    <n v="1372668113"/>
    <b v="0"/>
    <n v="0"/>
    <b v="0"/>
    <x v="5"/>
  </r>
  <r>
    <x v="2"/>
    <s v="CA"/>
    <s v="CAD"/>
    <n v="1475912326"/>
    <n v="1470728326"/>
    <b v="0"/>
    <n v="0"/>
    <b v="0"/>
    <x v="5"/>
  </r>
  <r>
    <x v="2"/>
    <s v="US"/>
    <s v="USD"/>
    <n v="1447830958"/>
    <n v="1445235358"/>
    <b v="0"/>
    <n v="11"/>
    <b v="0"/>
    <x v="5"/>
  </r>
  <r>
    <x v="2"/>
    <s v="US"/>
    <s v="USD"/>
    <n v="1413569818"/>
    <n v="1412705818"/>
    <b v="0"/>
    <n v="0"/>
    <b v="0"/>
    <x v="5"/>
  </r>
  <r>
    <x v="2"/>
    <s v="US"/>
    <s v="USD"/>
    <n v="1458859153"/>
    <n v="1456270753"/>
    <b v="0"/>
    <n v="1"/>
    <b v="0"/>
    <x v="5"/>
  </r>
  <r>
    <x v="2"/>
    <s v="GB"/>
    <s v="GBP"/>
    <n v="1383418996"/>
    <n v="1380826996"/>
    <b v="0"/>
    <n v="0"/>
    <b v="0"/>
    <x v="5"/>
  </r>
  <r>
    <x v="2"/>
    <s v="US"/>
    <s v="USD"/>
    <n v="1424380783"/>
    <n v="1421788783"/>
    <b v="0"/>
    <n v="17"/>
    <b v="0"/>
    <x v="5"/>
  </r>
  <r>
    <x v="2"/>
    <s v="CA"/>
    <s v="CAD"/>
    <n v="1391991701"/>
    <n v="1389399701"/>
    <b v="0"/>
    <n v="2"/>
    <b v="0"/>
    <x v="5"/>
  </r>
  <r>
    <x v="2"/>
    <s v="US"/>
    <s v="USD"/>
    <n v="1329342361"/>
    <n v="1324158361"/>
    <b v="0"/>
    <n v="1"/>
    <b v="0"/>
    <x v="5"/>
  </r>
  <r>
    <x v="2"/>
    <s v="US"/>
    <s v="USD"/>
    <n v="1432195375"/>
    <n v="1430899375"/>
    <b v="0"/>
    <n v="2"/>
    <b v="0"/>
    <x v="5"/>
  </r>
  <r>
    <x v="2"/>
    <s v="US"/>
    <s v="USD"/>
    <n v="1425434420"/>
    <n v="1422842420"/>
    <b v="0"/>
    <n v="16"/>
    <b v="0"/>
    <x v="5"/>
  </r>
  <r>
    <x v="2"/>
    <s v="GB"/>
    <s v="GBP"/>
    <n v="1364041163"/>
    <n v="1361884763"/>
    <b v="0"/>
    <n v="1"/>
    <b v="0"/>
    <x v="5"/>
  </r>
  <r>
    <x v="2"/>
    <s v="US"/>
    <s v="USD"/>
    <n v="1400091095"/>
    <n v="1398363095"/>
    <b v="0"/>
    <n v="4"/>
    <b v="0"/>
    <x v="5"/>
  </r>
  <r>
    <x v="2"/>
    <s v="GB"/>
    <s v="GBP"/>
    <n v="1382017085"/>
    <n v="1379425085"/>
    <b v="0"/>
    <n v="5"/>
    <b v="0"/>
    <x v="5"/>
  </r>
  <r>
    <x v="2"/>
    <s v="US"/>
    <s v="USD"/>
    <n v="1392417800"/>
    <n v="1389825800"/>
    <b v="0"/>
    <n v="7"/>
    <b v="0"/>
    <x v="5"/>
  </r>
  <r>
    <x v="2"/>
    <s v="US"/>
    <s v="USD"/>
    <n v="1390669791"/>
    <n v="1388077791"/>
    <b v="0"/>
    <n v="0"/>
    <b v="0"/>
    <x v="5"/>
  </r>
  <r>
    <x v="2"/>
    <s v="US"/>
    <s v="USD"/>
    <n v="1431536015"/>
    <n v="1428944015"/>
    <b v="0"/>
    <n v="12"/>
    <b v="0"/>
    <x v="5"/>
  </r>
  <r>
    <x v="2"/>
    <s v="US"/>
    <s v="USD"/>
    <n v="1424375279"/>
    <n v="1422992879"/>
    <b v="0"/>
    <n v="2"/>
    <b v="0"/>
    <x v="5"/>
  </r>
  <r>
    <x v="2"/>
    <s v="US"/>
    <s v="USD"/>
    <n v="1417007640"/>
    <n v="1414343571"/>
    <b v="0"/>
    <n v="5"/>
    <b v="0"/>
    <x v="5"/>
  </r>
  <r>
    <x v="2"/>
    <s v="US"/>
    <s v="USD"/>
    <n v="1334622660"/>
    <n v="1330733022"/>
    <b v="0"/>
    <n v="2"/>
    <b v="0"/>
    <x v="5"/>
  </r>
  <r>
    <x v="2"/>
    <s v="US"/>
    <s v="USD"/>
    <n v="1382414340"/>
    <n v="1380559201"/>
    <b v="0"/>
    <n v="3"/>
    <b v="0"/>
    <x v="5"/>
  </r>
  <r>
    <x v="2"/>
    <s v="CA"/>
    <s v="CAD"/>
    <n v="1408213512"/>
    <n v="1405621512"/>
    <b v="0"/>
    <n v="0"/>
    <b v="0"/>
    <x v="5"/>
  </r>
  <r>
    <x v="2"/>
    <s v="GB"/>
    <s v="GBP"/>
    <n v="1368550060"/>
    <n v="1365958060"/>
    <b v="0"/>
    <n v="49"/>
    <b v="0"/>
    <x v="5"/>
  </r>
  <r>
    <x v="2"/>
    <s v="US"/>
    <s v="USD"/>
    <n v="1321201327"/>
    <n v="1316013727"/>
    <b v="0"/>
    <n v="1"/>
    <b v="0"/>
    <x v="5"/>
  </r>
  <r>
    <x v="2"/>
    <s v="US"/>
    <s v="USD"/>
    <n v="1401595200"/>
    <n v="1398862875"/>
    <b v="0"/>
    <n v="2"/>
    <b v="0"/>
    <x v="5"/>
  </r>
  <r>
    <x v="2"/>
    <s v="GB"/>
    <s v="GBP"/>
    <n v="1370204367"/>
    <n v="1368476367"/>
    <b v="0"/>
    <n v="0"/>
    <b v="0"/>
    <x v="5"/>
  </r>
  <r>
    <x v="2"/>
    <s v="US"/>
    <s v="USD"/>
    <n v="1312945341"/>
    <n v="1307761341"/>
    <b v="0"/>
    <n v="0"/>
    <b v="0"/>
    <x v="5"/>
  </r>
  <r>
    <x v="2"/>
    <s v="US"/>
    <s v="USD"/>
    <n v="1316883753"/>
    <n v="1311699753"/>
    <b v="0"/>
    <n v="11"/>
    <b v="0"/>
    <x v="5"/>
  </r>
  <r>
    <x v="2"/>
    <s v="DE"/>
    <s v="EUR"/>
    <n v="1463602935"/>
    <n v="1461874935"/>
    <b v="0"/>
    <n v="1"/>
    <b v="0"/>
    <x v="5"/>
  </r>
  <r>
    <x v="2"/>
    <s v="US"/>
    <s v="USD"/>
    <n v="1403837574"/>
    <n v="1402455174"/>
    <b v="0"/>
    <n v="8"/>
    <b v="0"/>
    <x v="5"/>
  </r>
  <r>
    <x v="2"/>
    <s v="US"/>
    <s v="USD"/>
    <n v="1347057464"/>
    <n v="1344465464"/>
    <b v="0"/>
    <n v="5"/>
    <b v="0"/>
    <x v="5"/>
  </r>
  <r>
    <x v="2"/>
    <s v="US"/>
    <s v="USD"/>
    <n v="1348849134"/>
    <n v="1344961134"/>
    <b v="0"/>
    <n v="39"/>
    <b v="0"/>
    <x v="5"/>
  </r>
  <r>
    <x v="2"/>
    <s v="US"/>
    <s v="USD"/>
    <n v="1341978665"/>
    <n v="1336795283"/>
    <b v="0"/>
    <n v="0"/>
    <b v="0"/>
    <x v="5"/>
  </r>
  <r>
    <x v="2"/>
    <s v="GB"/>
    <s v="GBP"/>
    <n v="1409960724"/>
    <n v="1404776724"/>
    <b v="0"/>
    <n v="0"/>
    <b v="0"/>
    <x v="5"/>
  </r>
  <r>
    <x v="2"/>
    <s v="US"/>
    <s v="USD"/>
    <n v="1389844800"/>
    <n v="1385524889"/>
    <b v="0"/>
    <n v="2"/>
    <b v="0"/>
    <x v="5"/>
  </r>
  <r>
    <x v="2"/>
    <s v="US"/>
    <s v="USD"/>
    <n v="1397924379"/>
    <n v="1394039979"/>
    <b v="0"/>
    <n v="170"/>
    <b v="0"/>
    <x v="5"/>
  </r>
  <r>
    <x v="2"/>
    <s v="US"/>
    <s v="USD"/>
    <n v="1408831718"/>
    <n v="1406239718"/>
    <b v="0"/>
    <n v="5"/>
    <b v="0"/>
    <x v="5"/>
  </r>
  <r>
    <x v="2"/>
    <s v="US"/>
    <s v="USD"/>
    <n v="1410972319"/>
    <n v="1408380319"/>
    <b v="0"/>
    <n v="14"/>
    <b v="0"/>
    <x v="5"/>
  </r>
  <r>
    <x v="2"/>
    <s v="US"/>
    <s v="USD"/>
    <n v="1487318029"/>
    <n v="1484726029"/>
    <b v="0"/>
    <n v="1"/>
    <b v="0"/>
    <x v="5"/>
  </r>
  <r>
    <x v="2"/>
    <s v="US"/>
    <s v="USD"/>
    <n v="1430877843"/>
    <n v="1428285843"/>
    <b v="0"/>
    <n v="0"/>
    <b v="0"/>
    <x v="5"/>
  </r>
  <r>
    <x v="2"/>
    <s v="US"/>
    <s v="USD"/>
    <n v="1401767940"/>
    <n v="1398727441"/>
    <b v="0"/>
    <n v="124"/>
    <b v="0"/>
    <x v="5"/>
  </r>
  <r>
    <x v="2"/>
    <s v="US"/>
    <s v="USD"/>
    <n v="1337371334"/>
    <n v="1332187334"/>
    <b v="0"/>
    <n v="0"/>
    <b v="0"/>
    <x v="5"/>
  </r>
  <r>
    <x v="2"/>
    <s v="US"/>
    <s v="USD"/>
    <n v="1427921509"/>
    <n v="1425333109"/>
    <b v="0"/>
    <n v="0"/>
    <b v="0"/>
    <x v="5"/>
  </r>
  <r>
    <x v="2"/>
    <s v="US"/>
    <s v="USD"/>
    <n v="1416566835"/>
    <n v="1411379235"/>
    <b v="0"/>
    <n v="55"/>
    <b v="0"/>
    <x v="5"/>
  </r>
  <r>
    <x v="2"/>
    <s v="US"/>
    <s v="USD"/>
    <n v="1376049615"/>
    <n v="1373457615"/>
    <b v="0"/>
    <n v="140"/>
    <b v="0"/>
    <x v="5"/>
  </r>
  <r>
    <x v="2"/>
    <s v="US"/>
    <s v="USD"/>
    <n v="1349885289"/>
    <n v="1347293289"/>
    <b v="0"/>
    <n v="21"/>
    <b v="0"/>
    <x v="5"/>
  </r>
  <r>
    <x v="2"/>
    <s v="US"/>
    <s v="USD"/>
    <n v="1460644440"/>
    <n v="1458336690"/>
    <b v="0"/>
    <n v="1"/>
    <b v="0"/>
    <x v="5"/>
  </r>
  <r>
    <x v="2"/>
    <s v="GB"/>
    <s v="GBP"/>
    <n v="1359434672"/>
    <n v="1354250672"/>
    <b v="0"/>
    <n v="147"/>
    <b v="0"/>
    <x v="5"/>
  </r>
  <r>
    <x v="2"/>
    <s v="GB"/>
    <s v="GBP"/>
    <n v="1446766372"/>
    <n v="1443220372"/>
    <b v="0"/>
    <n v="11"/>
    <b v="0"/>
    <x v="5"/>
  </r>
  <r>
    <x v="2"/>
    <s v="GB"/>
    <s v="GBP"/>
    <n v="1368792499"/>
    <n v="1366200499"/>
    <b v="0"/>
    <n v="125"/>
    <b v="0"/>
    <x v="5"/>
  </r>
  <r>
    <x v="2"/>
    <s v="AU"/>
    <s v="AUD"/>
    <n v="1401662239"/>
    <n v="1399070239"/>
    <b v="0"/>
    <n v="1"/>
    <b v="0"/>
    <x v="5"/>
  </r>
  <r>
    <x v="2"/>
    <s v="CA"/>
    <s v="CAD"/>
    <n v="1482678994"/>
    <n v="1477491394"/>
    <b v="0"/>
    <n v="0"/>
    <b v="0"/>
    <x v="5"/>
  </r>
  <r>
    <x v="2"/>
    <s v="US"/>
    <s v="USD"/>
    <n v="1483924700"/>
    <n v="1481332700"/>
    <b v="0"/>
    <n v="0"/>
    <b v="0"/>
    <x v="5"/>
  </r>
  <r>
    <x v="2"/>
    <s v="US"/>
    <s v="USD"/>
    <n v="1325763180"/>
    <n v="1323084816"/>
    <b v="0"/>
    <n v="3"/>
    <b v="0"/>
    <x v="5"/>
  </r>
  <r>
    <x v="2"/>
    <s v="US"/>
    <s v="USD"/>
    <n v="1345677285"/>
    <n v="1343085285"/>
    <b v="0"/>
    <n v="0"/>
    <b v="0"/>
    <x v="5"/>
  </r>
  <r>
    <x v="2"/>
    <s v="US"/>
    <s v="USD"/>
    <n v="1453937699"/>
    <n v="1451345699"/>
    <b v="0"/>
    <n v="0"/>
    <b v="0"/>
    <x v="5"/>
  </r>
  <r>
    <x v="2"/>
    <s v="SE"/>
    <s v="SEK"/>
    <n v="1476319830"/>
    <n v="1471135830"/>
    <b v="0"/>
    <n v="0"/>
    <b v="0"/>
    <x v="5"/>
  </r>
  <r>
    <x v="2"/>
    <s v="GB"/>
    <s v="GBP"/>
    <n v="1432142738"/>
    <n v="1429550738"/>
    <b v="0"/>
    <n v="0"/>
    <b v="0"/>
    <x v="5"/>
  </r>
  <r>
    <x v="2"/>
    <s v="US"/>
    <s v="USD"/>
    <n v="1404356400"/>
    <n v="1402343765"/>
    <b v="0"/>
    <n v="3"/>
    <b v="0"/>
    <x v="5"/>
  </r>
  <r>
    <x v="2"/>
    <s v="US"/>
    <s v="USD"/>
    <n v="1437076305"/>
    <n v="1434484305"/>
    <b v="0"/>
    <n v="0"/>
    <b v="0"/>
    <x v="5"/>
  </r>
  <r>
    <x v="2"/>
    <s v="US"/>
    <s v="USD"/>
    <n v="1392070874"/>
    <n v="1386886874"/>
    <b v="0"/>
    <n v="1"/>
    <b v="0"/>
    <x v="5"/>
  </r>
  <r>
    <x v="2"/>
    <s v="US"/>
    <s v="USD"/>
    <n v="1419483600"/>
    <n v="1414889665"/>
    <b v="0"/>
    <n v="3"/>
    <b v="0"/>
    <x v="5"/>
  </r>
  <r>
    <x v="2"/>
    <s v="US"/>
    <s v="USD"/>
    <n v="1324664249"/>
    <n v="1321035449"/>
    <b v="0"/>
    <n v="22"/>
    <b v="0"/>
    <x v="5"/>
  </r>
  <r>
    <x v="2"/>
    <s v="US"/>
    <s v="USD"/>
    <n v="1255381140"/>
    <n v="1250630968"/>
    <b v="0"/>
    <n v="26"/>
    <b v="0"/>
    <x v="5"/>
  </r>
  <r>
    <x v="2"/>
    <s v="US"/>
    <s v="USD"/>
    <n v="1273356960"/>
    <n v="1268255751"/>
    <b v="0"/>
    <n v="4"/>
    <b v="0"/>
    <x v="5"/>
  </r>
  <r>
    <x v="2"/>
    <s v="US"/>
    <s v="USD"/>
    <n v="1310189851"/>
    <n v="1307597851"/>
    <b v="0"/>
    <n v="0"/>
    <b v="0"/>
    <x v="5"/>
  </r>
  <r>
    <x v="2"/>
    <s v="US"/>
    <s v="USD"/>
    <n v="1332073025"/>
    <n v="1329484625"/>
    <b v="0"/>
    <n v="4"/>
    <b v="0"/>
    <x v="5"/>
  </r>
  <r>
    <x v="2"/>
    <s v="GB"/>
    <s v="GBP"/>
    <n v="1421498303"/>
    <n v="1418906303"/>
    <b v="0"/>
    <n v="9"/>
    <b v="0"/>
    <x v="5"/>
  </r>
  <r>
    <x v="2"/>
    <s v="US"/>
    <s v="USD"/>
    <n v="1334097387"/>
    <n v="1328916987"/>
    <b v="0"/>
    <n v="5"/>
    <b v="0"/>
    <x v="5"/>
  </r>
  <r>
    <x v="2"/>
    <s v="US"/>
    <s v="USD"/>
    <n v="1451010086"/>
    <n v="1447122086"/>
    <b v="0"/>
    <n v="14"/>
    <b v="0"/>
    <x v="5"/>
  </r>
  <r>
    <x v="2"/>
    <s v="US"/>
    <s v="USD"/>
    <n v="1376140520"/>
    <n v="1373548520"/>
    <b v="0"/>
    <n v="1"/>
    <b v="0"/>
    <x v="5"/>
  </r>
  <r>
    <x v="2"/>
    <s v="US"/>
    <s v="USD"/>
    <n v="1350687657"/>
    <n v="1346799657"/>
    <b v="0"/>
    <n v="10"/>
    <b v="0"/>
    <x v="5"/>
  </r>
  <r>
    <x v="2"/>
    <s v="US"/>
    <s v="USD"/>
    <n v="1337955240"/>
    <n v="1332808501"/>
    <b v="0"/>
    <n v="3"/>
    <b v="0"/>
    <x v="5"/>
  </r>
  <r>
    <x v="2"/>
    <s v="GB"/>
    <s v="GBP"/>
    <n v="1435504170"/>
    <n v="1432912170"/>
    <b v="0"/>
    <n v="1"/>
    <b v="0"/>
    <x v="5"/>
  </r>
  <r>
    <x v="2"/>
    <s v="US"/>
    <s v="USD"/>
    <n v="1456805639"/>
    <n v="1454213639"/>
    <b v="0"/>
    <n v="0"/>
    <b v="0"/>
    <x v="5"/>
  </r>
  <r>
    <x v="2"/>
    <s v="US"/>
    <s v="USD"/>
    <n v="1365228982"/>
    <n v="1362640582"/>
    <b v="0"/>
    <n v="5"/>
    <b v="0"/>
    <x v="5"/>
  </r>
  <r>
    <x v="2"/>
    <s v="US"/>
    <s v="USD"/>
    <n v="1479667727"/>
    <n v="1475776127"/>
    <b v="0"/>
    <n v="2"/>
    <b v="0"/>
    <x v="5"/>
  </r>
  <r>
    <x v="2"/>
    <s v="US"/>
    <s v="USD"/>
    <n v="1471244400"/>
    <n v="1467387705"/>
    <b v="0"/>
    <n v="68"/>
    <b v="0"/>
    <x v="5"/>
  </r>
  <r>
    <x v="2"/>
    <s v="CA"/>
    <s v="CAD"/>
    <n v="1407595447"/>
    <n v="1405003447"/>
    <b v="0"/>
    <n v="3"/>
    <b v="0"/>
    <x v="5"/>
  </r>
  <r>
    <x v="2"/>
    <s v="US"/>
    <s v="USD"/>
    <n v="1451389601"/>
    <n v="1447933601"/>
    <b v="0"/>
    <n v="34"/>
    <b v="0"/>
    <x v="5"/>
  </r>
  <r>
    <x v="2"/>
    <s v="GB"/>
    <s v="GBP"/>
    <n v="1432752080"/>
    <n v="1427568080"/>
    <b v="0"/>
    <n v="0"/>
    <b v="0"/>
    <x v="5"/>
  </r>
  <r>
    <x v="2"/>
    <s v="US"/>
    <s v="USD"/>
    <n v="1486046761"/>
    <n v="1483454761"/>
    <b v="0"/>
    <n v="3"/>
    <b v="0"/>
    <x v="5"/>
  </r>
  <r>
    <x v="2"/>
    <s v="US"/>
    <s v="USD"/>
    <n v="1441550760"/>
    <n v="1438958824"/>
    <b v="0"/>
    <n v="0"/>
    <b v="0"/>
    <x v="5"/>
  </r>
  <r>
    <x v="2"/>
    <s v="US"/>
    <s v="USD"/>
    <n v="1354699421"/>
    <n v="1352107421"/>
    <b v="0"/>
    <n v="70"/>
    <b v="0"/>
    <x v="5"/>
  </r>
  <r>
    <x v="0"/>
    <s v="GB"/>
    <s v="GBP"/>
    <n v="1449766261"/>
    <n v="1447174261"/>
    <b v="0"/>
    <n v="34"/>
    <b v="1"/>
    <x v="6"/>
  </r>
  <r>
    <x v="0"/>
    <s v="US"/>
    <s v="USD"/>
    <n v="1477976340"/>
    <n v="1475460819"/>
    <b v="0"/>
    <n v="56"/>
    <b v="1"/>
    <x v="6"/>
  </r>
  <r>
    <x v="0"/>
    <s v="US"/>
    <s v="USD"/>
    <n v="1458518325"/>
    <n v="1456793925"/>
    <b v="0"/>
    <n v="31"/>
    <b v="1"/>
    <x v="6"/>
  </r>
  <r>
    <x v="0"/>
    <s v="US"/>
    <s v="USD"/>
    <n v="1442805076"/>
    <n v="1440213076"/>
    <b v="0"/>
    <n v="84"/>
    <b v="1"/>
    <x v="6"/>
  </r>
  <r>
    <x v="0"/>
    <s v="GB"/>
    <s v="GBP"/>
    <n v="1464801169"/>
    <n v="1462209169"/>
    <b v="0"/>
    <n v="130"/>
    <b v="1"/>
    <x v="6"/>
  </r>
  <r>
    <x v="0"/>
    <s v="US"/>
    <s v="USD"/>
    <n v="1410601041"/>
    <n v="1406713041"/>
    <b v="0"/>
    <n v="12"/>
    <b v="1"/>
    <x v="6"/>
  </r>
  <r>
    <x v="0"/>
    <s v="GB"/>
    <s v="GBP"/>
    <n v="1438966800"/>
    <n v="1436278344"/>
    <b v="0"/>
    <n v="23"/>
    <b v="1"/>
    <x v="6"/>
  </r>
  <r>
    <x v="0"/>
    <s v="US"/>
    <s v="USD"/>
    <n v="1487347500"/>
    <n v="1484715366"/>
    <b v="0"/>
    <n v="158"/>
    <b v="1"/>
    <x v="6"/>
  </r>
  <r>
    <x v="0"/>
    <s v="US"/>
    <s v="USD"/>
    <n v="1434921600"/>
    <n v="1433109907"/>
    <b v="0"/>
    <n v="30"/>
    <b v="1"/>
    <x v="6"/>
  </r>
  <r>
    <x v="0"/>
    <s v="CA"/>
    <s v="CAD"/>
    <n v="1484110800"/>
    <n v="1482281094"/>
    <b v="0"/>
    <n v="18"/>
    <b v="1"/>
    <x v="6"/>
  </r>
  <r>
    <x v="0"/>
    <s v="US"/>
    <s v="USD"/>
    <n v="1435111200"/>
    <n v="1433254268"/>
    <b v="0"/>
    <n v="29"/>
    <b v="1"/>
    <x v="6"/>
  </r>
  <r>
    <x v="0"/>
    <s v="US"/>
    <s v="USD"/>
    <n v="1481957940"/>
    <n v="1478050429"/>
    <b v="0"/>
    <n v="31"/>
    <b v="1"/>
    <x v="6"/>
  </r>
  <r>
    <x v="0"/>
    <s v="US"/>
    <s v="USD"/>
    <n v="1463098208"/>
    <n v="1460506208"/>
    <b v="0"/>
    <n v="173"/>
    <b v="1"/>
    <x v="6"/>
  </r>
  <r>
    <x v="0"/>
    <s v="GB"/>
    <s v="GBP"/>
    <n v="1463394365"/>
    <n v="1461320765"/>
    <b v="0"/>
    <n v="17"/>
    <b v="1"/>
    <x v="6"/>
  </r>
  <r>
    <x v="0"/>
    <s v="NO"/>
    <s v="NOK"/>
    <n v="1446418800"/>
    <n v="1443036470"/>
    <b v="0"/>
    <n v="48"/>
    <b v="1"/>
    <x v="6"/>
  </r>
  <r>
    <x v="0"/>
    <s v="GB"/>
    <s v="GBP"/>
    <n v="1483707905"/>
    <n v="1481115905"/>
    <b v="0"/>
    <n v="59"/>
    <b v="1"/>
    <x v="6"/>
  </r>
  <r>
    <x v="0"/>
    <s v="GB"/>
    <s v="GBP"/>
    <n v="1438624800"/>
    <n v="1435133807"/>
    <b v="0"/>
    <n v="39"/>
    <b v="1"/>
    <x v="6"/>
  </r>
  <r>
    <x v="0"/>
    <s v="US"/>
    <s v="USD"/>
    <n v="1446665191"/>
    <n v="1444069591"/>
    <b v="0"/>
    <n v="59"/>
    <b v="1"/>
    <x v="6"/>
  </r>
  <r>
    <x v="0"/>
    <s v="US"/>
    <s v="USD"/>
    <n v="1463166263"/>
    <n v="1460574263"/>
    <b v="0"/>
    <n v="60"/>
    <b v="1"/>
    <x v="6"/>
  </r>
  <r>
    <x v="0"/>
    <s v="GB"/>
    <s v="GBP"/>
    <n v="1467681107"/>
    <n v="1465866707"/>
    <b v="0"/>
    <n v="20"/>
    <b v="1"/>
    <x v="6"/>
  </r>
  <r>
    <x v="2"/>
    <s v="US"/>
    <s v="USD"/>
    <n v="1423078606"/>
    <n v="1420486606"/>
    <b v="0"/>
    <n v="1"/>
    <b v="0"/>
    <x v="7"/>
  </r>
  <r>
    <x v="2"/>
    <s v="US"/>
    <s v="USD"/>
    <n v="1446080834"/>
    <n v="1443488834"/>
    <b v="0"/>
    <n v="1"/>
    <b v="0"/>
    <x v="7"/>
  </r>
  <r>
    <x v="2"/>
    <s v="US"/>
    <s v="USD"/>
    <n v="1462293716"/>
    <n v="1457113316"/>
    <b v="0"/>
    <n v="1"/>
    <b v="0"/>
    <x v="7"/>
  </r>
  <r>
    <x v="2"/>
    <s v="AU"/>
    <s v="AUD"/>
    <n v="1414807962"/>
    <n v="1412215962"/>
    <b v="0"/>
    <n v="2"/>
    <b v="0"/>
    <x v="7"/>
  </r>
  <r>
    <x v="2"/>
    <s v="US"/>
    <s v="USD"/>
    <n v="1467647160"/>
    <n v="1465055160"/>
    <b v="0"/>
    <n v="2"/>
    <b v="0"/>
    <x v="7"/>
  </r>
  <r>
    <x v="2"/>
    <s v="FR"/>
    <s v="EUR"/>
    <n v="1447600389"/>
    <n v="1444140789"/>
    <b v="0"/>
    <n v="34"/>
    <b v="0"/>
    <x v="7"/>
  </r>
  <r>
    <x v="2"/>
    <s v="US"/>
    <s v="USD"/>
    <n v="1445097715"/>
    <n v="1441209715"/>
    <b v="0"/>
    <n v="2"/>
    <b v="0"/>
    <x v="7"/>
  </r>
  <r>
    <x v="2"/>
    <s v="GB"/>
    <s v="GBP"/>
    <n v="1455122564"/>
    <n v="1452530564"/>
    <b v="0"/>
    <n v="0"/>
    <b v="0"/>
    <x v="7"/>
  </r>
  <r>
    <x v="2"/>
    <s v="GB"/>
    <s v="GBP"/>
    <n v="1446154848"/>
    <n v="1443562848"/>
    <b v="0"/>
    <n v="1"/>
    <b v="0"/>
    <x v="7"/>
  </r>
  <r>
    <x v="2"/>
    <s v="GB"/>
    <s v="GBP"/>
    <n v="1436368622"/>
    <n v="1433776622"/>
    <b v="0"/>
    <n v="8"/>
    <b v="0"/>
    <x v="7"/>
  </r>
  <r>
    <x v="2"/>
    <s v="CA"/>
    <s v="CAD"/>
    <n v="1485838800"/>
    <n v="1484756245"/>
    <b v="0"/>
    <n v="4"/>
    <b v="0"/>
    <x v="7"/>
  </r>
  <r>
    <x v="2"/>
    <s v="US"/>
    <s v="USD"/>
    <n v="1438451580"/>
    <n v="1434609424"/>
    <b v="0"/>
    <n v="28"/>
    <b v="0"/>
    <x v="7"/>
  </r>
  <r>
    <x v="2"/>
    <s v="CA"/>
    <s v="CAD"/>
    <n v="1452350896"/>
    <n v="1447166896"/>
    <b v="0"/>
    <n v="0"/>
    <b v="0"/>
    <x v="7"/>
  </r>
  <r>
    <x v="2"/>
    <s v="US"/>
    <s v="USD"/>
    <n v="1415988991"/>
    <n v="1413393391"/>
    <b v="0"/>
    <n v="6"/>
    <b v="0"/>
    <x v="7"/>
  </r>
  <r>
    <x v="2"/>
    <s v="US"/>
    <s v="USD"/>
    <n v="1413735972"/>
    <n v="1411143972"/>
    <b v="0"/>
    <n v="22"/>
    <b v="0"/>
    <x v="7"/>
  </r>
  <r>
    <x v="2"/>
    <s v="GB"/>
    <s v="GBP"/>
    <n v="1465720143"/>
    <n v="1463128143"/>
    <b v="0"/>
    <n v="0"/>
    <b v="0"/>
    <x v="7"/>
  </r>
  <r>
    <x v="2"/>
    <s v="US"/>
    <s v="USD"/>
    <n v="1452112717"/>
    <n v="1449520717"/>
    <b v="0"/>
    <n v="1"/>
    <b v="0"/>
    <x v="7"/>
  </r>
  <r>
    <x v="2"/>
    <s v="DE"/>
    <s v="EUR"/>
    <n v="1480721803"/>
    <n v="1478126203"/>
    <b v="0"/>
    <n v="20"/>
    <b v="0"/>
    <x v="7"/>
  </r>
  <r>
    <x v="2"/>
    <s v="US"/>
    <s v="USD"/>
    <n v="1427227905"/>
    <n v="1424639505"/>
    <b v="0"/>
    <n v="0"/>
    <b v="0"/>
    <x v="7"/>
  </r>
  <r>
    <x v="2"/>
    <s v="US"/>
    <s v="USD"/>
    <n v="1449989260"/>
    <n v="1447397260"/>
    <b v="0"/>
    <n v="1"/>
    <b v="0"/>
    <x v="7"/>
  </r>
  <r>
    <x v="2"/>
    <s v="CA"/>
    <s v="CAD"/>
    <n v="1418841045"/>
    <n v="1416249045"/>
    <b v="0"/>
    <n v="3"/>
    <b v="0"/>
    <x v="7"/>
  </r>
  <r>
    <x v="2"/>
    <s v="US"/>
    <s v="USD"/>
    <n v="1445874513"/>
    <n v="1442850513"/>
    <b v="0"/>
    <n v="2"/>
    <b v="0"/>
    <x v="7"/>
  </r>
  <r>
    <x v="2"/>
    <s v="NL"/>
    <s v="EUR"/>
    <n v="1482052815"/>
    <n v="1479460815"/>
    <b v="0"/>
    <n v="0"/>
    <b v="0"/>
    <x v="7"/>
  </r>
  <r>
    <x v="2"/>
    <s v="AU"/>
    <s v="AUD"/>
    <n v="1424137247"/>
    <n v="1421545247"/>
    <b v="0"/>
    <n v="2"/>
    <b v="0"/>
    <x v="7"/>
  </r>
  <r>
    <x v="2"/>
    <s v="FR"/>
    <s v="EUR"/>
    <n v="1457822275"/>
    <n v="1455230275"/>
    <b v="0"/>
    <n v="1"/>
    <b v="0"/>
    <x v="7"/>
  </r>
  <r>
    <x v="2"/>
    <s v="GB"/>
    <s v="GBP"/>
    <n v="1436554249"/>
    <n v="1433962249"/>
    <b v="0"/>
    <n v="0"/>
    <b v="0"/>
    <x v="7"/>
  </r>
  <r>
    <x v="2"/>
    <s v="US"/>
    <s v="USD"/>
    <n v="1468513533"/>
    <n v="1465921533"/>
    <b v="0"/>
    <n v="1"/>
    <b v="0"/>
    <x v="7"/>
  </r>
  <r>
    <x v="2"/>
    <s v="US"/>
    <s v="USD"/>
    <n v="1420143194"/>
    <n v="1417551194"/>
    <b v="0"/>
    <n v="0"/>
    <b v="0"/>
    <x v="7"/>
  </r>
  <r>
    <x v="2"/>
    <s v="NZ"/>
    <s v="NZD"/>
    <n v="1452942000"/>
    <n v="1449785223"/>
    <b v="0"/>
    <n v="5"/>
    <b v="0"/>
    <x v="7"/>
  </r>
  <r>
    <x v="2"/>
    <s v="CA"/>
    <s v="CAD"/>
    <n v="1451679612"/>
    <n v="1449087612"/>
    <b v="0"/>
    <n v="1"/>
    <b v="0"/>
    <x v="7"/>
  </r>
  <r>
    <x v="2"/>
    <s v="US"/>
    <s v="USD"/>
    <n v="1455822569"/>
    <n v="1453230569"/>
    <b v="0"/>
    <n v="1"/>
    <b v="0"/>
    <x v="7"/>
  </r>
  <r>
    <x v="2"/>
    <s v="US"/>
    <s v="USD"/>
    <n v="1437969540"/>
    <n v="1436297723"/>
    <b v="0"/>
    <n v="2"/>
    <b v="0"/>
    <x v="7"/>
  </r>
  <r>
    <x v="2"/>
    <s v="US"/>
    <s v="USD"/>
    <n v="1446660688"/>
    <n v="1444065088"/>
    <b v="0"/>
    <n v="0"/>
    <b v="0"/>
    <x v="7"/>
  </r>
  <r>
    <x v="2"/>
    <s v="US"/>
    <s v="USD"/>
    <n v="1421543520"/>
    <n v="1416445931"/>
    <b v="0"/>
    <n v="9"/>
    <b v="0"/>
    <x v="7"/>
  </r>
  <r>
    <x v="2"/>
    <s v="GB"/>
    <s v="GBP"/>
    <n v="1476873507"/>
    <n v="1474281507"/>
    <b v="0"/>
    <n v="4"/>
    <b v="0"/>
    <x v="7"/>
  </r>
  <r>
    <x v="2"/>
    <s v="DE"/>
    <s v="EUR"/>
    <n v="1434213443"/>
    <n v="1431621443"/>
    <b v="0"/>
    <n v="4"/>
    <b v="0"/>
    <x v="7"/>
  </r>
  <r>
    <x v="2"/>
    <s v="US"/>
    <s v="USD"/>
    <n v="1427537952"/>
    <n v="1422357552"/>
    <b v="0"/>
    <n v="1"/>
    <b v="0"/>
    <x v="7"/>
  </r>
  <r>
    <x v="2"/>
    <s v="US"/>
    <s v="USD"/>
    <n v="1463753302"/>
    <n v="1458569302"/>
    <b v="0"/>
    <n v="1"/>
    <b v="0"/>
    <x v="7"/>
  </r>
  <r>
    <x v="2"/>
    <s v="GB"/>
    <s v="GBP"/>
    <n v="1441633993"/>
    <n v="1439560393"/>
    <b v="0"/>
    <n v="7"/>
    <b v="0"/>
    <x v="7"/>
  </r>
  <r>
    <x v="2"/>
    <s v="US"/>
    <s v="USD"/>
    <n v="1419539223"/>
    <n v="1416947223"/>
    <b v="0"/>
    <n v="5"/>
    <b v="0"/>
    <x v="7"/>
  </r>
  <r>
    <x v="2"/>
    <s v="US"/>
    <s v="USD"/>
    <n v="1474580867"/>
    <n v="1471988867"/>
    <b v="0"/>
    <n v="1"/>
    <b v="0"/>
    <x v="7"/>
  </r>
  <r>
    <x v="2"/>
    <s v="US"/>
    <s v="USD"/>
    <n v="1438474704"/>
    <n v="1435882704"/>
    <b v="0"/>
    <n v="0"/>
    <b v="0"/>
    <x v="7"/>
  </r>
  <r>
    <x v="2"/>
    <s v="US"/>
    <s v="USD"/>
    <n v="1426442400"/>
    <n v="1424454319"/>
    <b v="0"/>
    <n v="0"/>
    <b v="0"/>
    <x v="7"/>
  </r>
  <r>
    <x v="2"/>
    <s v="US"/>
    <s v="USD"/>
    <n v="1426800687"/>
    <n v="1424212287"/>
    <b v="0"/>
    <n v="1"/>
    <b v="0"/>
    <x v="7"/>
  </r>
  <r>
    <x v="2"/>
    <s v="US"/>
    <s v="USD"/>
    <n v="1426522316"/>
    <n v="1423933916"/>
    <b v="0"/>
    <n v="2"/>
    <b v="0"/>
    <x v="7"/>
  </r>
  <r>
    <x v="2"/>
    <s v="GB"/>
    <s v="GBP"/>
    <n v="1448928000"/>
    <n v="1444123377"/>
    <b v="0"/>
    <n v="0"/>
    <b v="0"/>
    <x v="7"/>
  </r>
  <r>
    <x v="2"/>
    <s v="US"/>
    <s v="USD"/>
    <n v="1424032207"/>
    <n v="1421440207"/>
    <b v="0"/>
    <n v="4"/>
    <b v="0"/>
    <x v="7"/>
  </r>
  <r>
    <x v="2"/>
    <s v="CA"/>
    <s v="CAD"/>
    <n v="1429207833"/>
    <n v="1426615833"/>
    <b v="0"/>
    <n v="7"/>
    <b v="0"/>
    <x v="7"/>
  </r>
  <r>
    <x v="2"/>
    <s v="IT"/>
    <s v="EUR"/>
    <n v="1479410886"/>
    <n v="1474223286"/>
    <b v="0"/>
    <n v="2"/>
    <b v="0"/>
    <x v="7"/>
  </r>
  <r>
    <x v="2"/>
    <s v="US"/>
    <s v="USD"/>
    <n v="1436366699"/>
    <n v="1435070699"/>
    <b v="0"/>
    <n v="1"/>
    <b v="0"/>
    <x v="7"/>
  </r>
  <r>
    <x v="2"/>
    <s v="GB"/>
    <s v="GBP"/>
    <n v="1454936460"/>
    <n v="1452259131"/>
    <b v="0"/>
    <n v="9"/>
    <b v="0"/>
    <x v="7"/>
  </r>
  <r>
    <x v="2"/>
    <s v="US"/>
    <s v="USD"/>
    <n v="1437570130"/>
    <n v="1434978130"/>
    <b v="0"/>
    <n v="2"/>
    <b v="0"/>
    <x v="7"/>
  </r>
  <r>
    <x v="2"/>
    <s v="US"/>
    <s v="USD"/>
    <n v="1417584860"/>
    <n v="1414992860"/>
    <b v="0"/>
    <n v="1"/>
    <b v="0"/>
    <x v="7"/>
  </r>
  <r>
    <x v="2"/>
    <s v="GB"/>
    <s v="GBP"/>
    <n v="1428333345"/>
    <n v="1425744945"/>
    <b v="0"/>
    <n v="7"/>
    <b v="0"/>
    <x v="7"/>
  </r>
  <r>
    <x v="2"/>
    <s v="US"/>
    <s v="USD"/>
    <n v="1460832206"/>
    <n v="1458240206"/>
    <b v="0"/>
    <n v="2"/>
    <b v="0"/>
    <x v="7"/>
  </r>
  <r>
    <x v="2"/>
    <s v="US"/>
    <s v="USD"/>
    <n v="1430703638"/>
    <n v="1426815638"/>
    <b v="0"/>
    <n v="8"/>
    <b v="0"/>
    <x v="7"/>
  </r>
  <r>
    <x v="2"/>
    <s v="US"/>
    <s v="USD"/>
    <n v="1478122292"/>
    <n v="1475530292"/>
    <b v="0"/>
    <n v="2"/>
    <b v="0"/>
    <x v="7"/>
  </r>
  <r>
    <x v="2"/>
    <s v="US"/>
    <s v="USD"/>
    <n v="1469980800"/>
    <n v="1466787335"/>
    <b v="0"/>
    <n v="2"/>
    <b v="0"/>
    <x v="7"/>
  </r>
  <r>
    <x v="2"/>
    <s v="US"/>
    <s v="USD"/>
    <n v="1417737781"/>
    <n v="1415145781"/>
    <b v="0"/>
    <n v="7"/>
    <b v="0"/>
    <x v="7"/>
  </r>
  <r>
    <x v="2"/>
    <s v="US"/>
    <s v="USD"/>
    <n v="1425827760"/>
    <n v="1423769402"/>
    <b v="0"/>
    <n v="2"/>
    <b v="0"/>
    <x v="7"/>
  </r>
  <r>
    <x v="1"/>
    <s v="US"/>
    <s v="USD"/>
    <n v="1431198562"/>
    <n v="1426014562"/>
    <b v="0"/>
    <n v="1"/>
    <b v="0"/>
    <x v="7"/>
  </r>
  <r>
    <x v="1"/>
    <s v="CA"/>
    <s v="CAD"/>
    <n v="1419626139"/>
    <n v="1417034139"/>
    <b v="0"/>
    <n v="6"/>
    <b v="0"/>
    <x v="7"/>
  </r>
  <r>
    <x v="1"/>
    <s v="US"/>
    <s v="USD"/>
    <n v="1434654215"/>
    <n v="1432062215"/>
    <b v="0"/>
    <n v="0"/>
    <b v="0"/>
    <x v="7"/>
  </r>
  <r>
    <x v="1"/>
    <s v="US"/>
    <s v="USD"/>
    <n v="1408029623"/>
    <n v="1405437623"/>
    <b v="0"/>
    <n v="13"/>
    <b v="0"/>
    <x v="7"/>
  </r>
  <r>
    <x v="1"/>
    <s v="US"/>
    <s v="USD"/>
    <n v="1409187056"/>
    <n v="1406595056"/>
    <b v="0"/>
    <n v="0"/>
    <b v="0"/>
    <x v="7"/>
  </r>
  <r>
    <x v="1"/>
    <s v="US"/>
    <s v="USD"/>
    <n v="1440318908"/>
    <n v="1436430908"/>
    <b v="0"/>
    <n v="8"/>
    <b v="0"/>
    <x v="7"/>
  </r>
  <r>
    <x v="1"/>
    <s v="NL"/>
    <s v="EUR"/>
    <n v="1432479600"/>
    <n v="1428507409"/>
    <b v="0"/>
    <n v="1"/>
    <b v="0"/>
    <x v="7"/>
  </r>
  <r>
    <x v="1"/>
    <s v="US"/>
    <s v="USD"/>
    <n v="1448225336"/>
    <n v="1445629736"/>
    <b v="0"/>
    <n v="0"/>
    <b v="0"/>
    <x v="7"/>
  </r>
  <r>
    <x v="1"/>
    <s v="US"/>
    <s v="USD"/>
    <n v="1434405980"/>
    <n v="1431813980"/>
    <b v="0"/>
    <n v="5"/>
    <b v="0"/>
    <x v="7"/>
  </r>
  <r>
    <x v="1"/>
    <s v="GB"/>
    <s v="GBP"/>
    <n v="1448761744"/>
    <n v="1446166144"/>
    <b v="0"/>
    <n v="1"/>
    <b v="0"/>
    <x v="7"/>
  </r>
  <r>
    <x v="1"/>
    <s v="US"/>
    <s v="USD"/>
    <n v="1429732586"/>
    <n v="1427140586"/>
    <b v="0"/>
    <n v="0"/>
    <b v="0"/>
    <x v="7"/>
  </r>
  <r>
    <x v="1"/>
    <s v="FR"/>
    <s v="EUR"/>
    <n v="1453210037"/>
    <n v="1448026037"/>
    <b v="0"/>
    <n v="0"/>
    <b v="0"/>
    <x v="7"/>
  </r>
  <r>
    <x v="1"/>
    <s v="IT"/>
    <s v="EUR"/>
    <n v="1472777146"/>
    <n v="1470185146"/>
    <b v="0"/>
    <n v="0"/>
    <b v="0"/>
    <x v="7"/>
  </r>
  <r>
    <x v="1"/>
    <s v="US"/>
    <s v="USD"/>
    <n v="1443675540"/>
    <n v="1441022120"/>
    <b v="0"/>
    <n v="121"/>
    <b v="0"/>
    <x v="7"/>
  </r>
  <r>
    <x v="1"/>
    <s v="US"/>
    <s v="USD"/>
    <n v="1466731740"/>
    <n v="1464139740"/>
    <b v="0"/>
    <n v="0"/>
    <b v="0"/>
    <x v="7"/>
  </r>
  <r>
    <x v="1"/>
    <s v="NZ"/>
    <s v="NZD"/>
    <n v="1443149759"/>
    <n v="1440557759"/>
    <b v="0"/>
    <n v="0"/>
    <b v="0"/>
    <x v="7"/>
  </r>
  <r>
    <x v="1"/>
    <s v="FR"/>
    <s v="EUR"/>
    <n v="1488013307"/>
    <n v="1485421307"/>
    <b v="0"/>
    <n v="0"/>
    <b v="0"/>
    <x v="7"/>
  </r>
  <r>
    <x v="1"/>
    <s v="GB"/>
    <s v="GBP"/>
    <n v="1431072843"/>
    <n v="1427184843"/>
    <b v="0"/>
    <n v="3"/>
    <b v="0"/>
    <x v="7"/>
  </r>
  <r>
    <x v="1"/>
    <s v="US"/>
    <s v="USD"/>
    <n v="1449689203"/>
    <n v="1447097203"/>
    <b v="0"/>
    <n v="0"/>
    <b v="0"/>
    <x v="7"/>
  </r>
  <r>
    <x v="1"/>
    <s v="US"/>
    <s v="USD"/>
    <n v="1416933390"/>
    <n v="1411745790"/>
    <b v="0"/>
    <n v="1"/>
    <b v="0"/>
    <x v="7"/>
  </r>
  <r>
    <x v="1"/>
    <s v="CA"/>
    <s v="CAD"/>
    <n v="1408986738"/>
    <n v="1405098738"/>
    <b v="0"/>
    <n v="1"/>
    <b v="0"/>
    <x v="7"/>
  </r>
  <r>
    <x v="1"/>
    <s v="US"/>
    <s v="USD"/>
    <n v="1467934937"/>
    <n v="1465342937"/>
    <b v="0"/>
    <n v="3"/>
    <b v="0"/>
    <x v="7"/>
  </r>
  <r>
    <x v="1"/>
    <s v="US"/>
    <s v="USD"/>
    <n v="1467398138"/>
    <n v="1465670138"/>
    <b v="0"/>
    <n v="9"/>
    <b v="0"/>
    <x v="7"/>
  </r>
  <r>
    <x v="1"/>
    <s v="AU"/>
    <s v="AUD"/>
    <n v="1432771997"/>
    <n v="1430179997"/>
    <b v="0"/>
    <n v="0"/>
    <b v="0"/>
    <x v="7"/>
  </r>
  <r>
    <x v="1"/>
    <s v="US"/>
    <s v="USD"/>
    <n v="1431647041"/>
    <n v="1429055041"/>
    <b v="0"/>
    <n v="0"/>
    <b v="0"/>
    <x v="7"/>
  </r>
  <r>
    <x v="1"/>
    <s v="CA"/>
    <s v="CAD"/>
    <n v="1490560177"/>
    <n v="1487971777"/>
    <b v="0"/>
    <n v="0"/>
    <b v="0"/>
    <x v="7"/>
  </r>
  <r>
    <x v="1"/>
    <s v="US"/>
    <s v="USD"/>
    <n v="1439644920"/>
    <n v="1436793939"/>
    <b v="0"/>
    <n v="39"/>
    <b v="0"/>
    <x v="7"/>
  </r>
  <r>
    <x v="1"/>
    <s v="SE"/>
    <s v="SEK"/>
    <n v="1457996400"/>
    <n v="1452842511"/>
    <b v="0"/>
    <n v="1"/>
    <b v="0"/>
    <x v="7"/>
  </r>
  <r>
    <x v="1"/>
    <s v="US"/>
    <s v="USD"/>
    <n v="1405269457"/>
    <n v="1402677457"/>
    <b v="0"/>
    <n v="0"/>
    <b v="0"/>
    <x v="7"/>
  </r>
  <r>
    <x v="1"/>
    <s v="AU"/>
    <s v="AUD"/>
    <n v="1463239108"/>
    <n v="1460647108"/>
    <b v="0"/>
    <n v="3"/>
    <b v="0"/>
    <x v="7"/>
  </r>
  <r>
    <x v="1"/>
    <s v="US"/>
    <s v="USD"/>
    <n v="1441516200"/>
    <n v="1438959121"/>
    <b v="0"/>
    <n v="1"/>
    <b v="0"/>
    <x v="7"/>
  </r>
  <r>
    <x v="1"/>
    <s v="CA"/>
    <s v="CAD"/>
    <n v="1464460329"/>
    <n v="1461954729"/>
    <b v="0"/>
    <n v="9"/>
    <b v="0"/>
    <x v="7"/>
  </r>
  <r>
    <x v="1"/>
    <s v="NL"/>
    <s v="EUR"/>
    <n v="1448470165"/>
    <n v="1445874565"/>
    <b v="0"/>
    <n v="0"/>
    <b v="0"/>
    <x v="7"/>
  </r>
  <r>
    <x v="1"/>
    <s v="US"/>
    <s v="USD"/>
    <n v="1466204400"/>
    <n v="1463469062"/>
    <b v="0"/>
    <n v="25"/>
    <b v="0"/>
    <x v="7"/>
  </r>
  <r>
    <x v="1"/>
    <s v="US"/>
    <s v="USD"/>
    <n v="1424989029"/>
    <n v="1422397029"/>
    <b v="0"/>
    <n v="1"/>
    <b v="0"/>
    <x v="7"/>
  </r>
  <r>
    <x v="1"/>
    <s v="US"/>
    <s v="USD"/>
    <n v="1428804762"/>
    <n v="1426212762"/>
    <b v="0"/>
    <n v="1"/>
    <b v="0"/>
    <x v="7"/>
  </r>
  <r>
    <x v="1"/>
    <s v="GB"/>
    <s v="GBP"/>
    <n v="1433587620"/>
    <n v="1430996150"/>
    <b v="0"/>
    <n v="1"/>
    <b v="0"/>
    <x v="7"/>
  </r>
  <r>
    <x v="1"/>
    <s v="GB"/>
    <s v="GBP"/>
    <n v="1488063840"/>
    <n v="1485558318"/>
    <b v="0"/>
    <n v="0"/>
    <b v="0"/>
    <x v="7"/>
  </r>
  <r>
    <x v="1"/>
    <s v="DE"/>
    <s v="EUR"/>
    <n v="1490447662"/>
    <n v="1485267262"/>
    <b v="0"/>
    <n v="6"/>
    <b v="0"/>
    <x v="7"/>
  </r>
  <r>
    <x v="1"/>
    <s v="US"/>
    <s v="USD"/>
    <n v="1413208795"/>
    <n v="1408024795"/>
    <b v="0"/>
    <n v="1"/>
    <b v="0"/>
    <x v="7"/>
  </r>
  <r>
    <x v="0"/>
    <s v="FR"/>
    <s v="EUR"/>
    <n v="1480028400"/>
    <n v="1478685915"/>
    <b v="0"/>
    <n v="2"/>
    <b v="1"/>
    <x v="8"/>
  </r>
  <r>
    <x v="0"/>
    <s v="US"/>
    <s v="USD"/>
    <n v="1439473248"/>
    <n v="1436881248"/>
    <b v="0"/>
    <n v="315"/>
    <b v="1"/>
    <x v="8"/>
  </r>
  <r>
    <x v="0"/>
    <s v="DE"/>
    <s v="EUR"/>
    <n v="1439998674"/>
    <n v="1436888274"/>
    <b v="0"/>
    <n v="2174"/>
    <b v="1"/>
    <x v="8"/>
  </r>
  <r>
    <x v="0"/>
    <s v="US"/>
    <s v="USD"/>
    <n v="1433085875"/>
    <n v="1428333875"/>
    <b v="0"/>
    <n v="152"/>
    <b v="1"/>
    <x v="8"/>
  </r>
  <r>
    <x v="0"/>
    <s v="US"/>
    <s v="USD"/>
    <n v="1414544400"/>
    <n v="1410883139"/>
    <b v="0"/>
    <n v="1021"/>
    <b v="1"/>
    <x v="8"/>
  </r>
  <r>
    <x v="0"/>
    <s v="US"/>
    <s v="USD"/>
    <n v="1470962274"/>
    <n v="1468370274"/>
    <b v="0"/>
    <n v="237"/>
    <b v="1"/>
    <x v="8"/>
  </r>
  <r>
    <x v="0"/>
    <s v="US"/>
    <s v="USD"/>
    <n v="1407788867"/>
    <n v="1405196867"/>
    <b v="0"/>
    <n v="27"/>
    <b v="1"/>
    <x v="8"/>
  </r>
  <r>
    <x v="0"/>
    <s v="CA"/>
    <s v="CAD"/>
    <n v="1458235549"/>
    <n v="1455647149"/>
    <b v="0"/>
    <n v="17"/>
    <b v="1"/>
    <x v="8"/>
  </r>
  <r>
    <x v="0"/>
    <s v="US"/>
    <s v="USD"/>
    <n v="1413304708"/>
    <n v="1410280708"/>
    <b v="0"/>
    <n v="27"/>
    <b v="1"/>
    <x v="8"/>
  </r>
  <r>
    <x v="0"/>
    <s v="US"/>
    <s v="USD"/>
    <n v="1410904413"/>
    <n v="1409090013"/>
    <b v="0"/>
    <n v="82"/>
    <b v="1"/>
    <x v="8"/>
  </r>
  <r>
    <x v="0"/>
    <s v="US"/>
    <s v="USD"/>
    <n v="1418953984"/>
    <n v="1413766384"/>
    <b v="0"/>
    <n v="48"/>
    <b v="1"/>
    <x v="8"/>
  </r>
  <r>
    <x v="0"/>
    <s v="US"/>
    <s v="USD"/>
    <n v="1418430311"/>
    <n v="1415838311"/>
    <b v="0"/>
    <n v="105"/>
    <b v="1"/>
    <x v="8"/>
  </r>
  <r>
    <x v="0"/>
    <s v="US"/>
    <s v="USD"/>
    <n v="1480613650"/>
    <n v="1478018050"/>
    <b v="0"/>
    <n v="28"/>
    <b v="1"/>
    <x v="8"/>
  </r>
  <r>
    <x v="0"/>
    <s v="US"/>
    <s v="USD"/>
    <n v="1440082240"/>
    <n v="1436885440"/>
    <b v="0"/>
    <n v="1107"/>
    <b v="1"/>
    <x v="8"/>
  </r>
  <r>
    <x v="0"/>
    <s v="US"/>
    <s v="USD"/>
    <n v="1436396313"/>
    <n v="1433804313"/>
    <b v="0"/>
    <n v="1013"/>
    <b v="1"/>
    <x v="8"/>
  </r>
  <r>
    <x v="0"/>
    <s v="US"/>
    <s v="USD"/>
    <n v="1426197512"/>
    <n v="1423609112"/>
    <b v="0"/>
    <n v="274"/>
    <b v="1"/>
    <x v="8"/>
  </r>
  <r>
    <x v="0"/>
    <s v="US"/>
    <s v="USD"/>
    <n v="1460917119"/>
    <n v="1455736719"/>
    <b v="0"/>
    <n v="87"/>
    <b v="1"/>
    <x v="8"/>
  </r>
  <r>
    <x v="0"/>
    <s v="US"/>
    <s v="USD"/>
    <n v="1450901872"/>
    <n v="1448309872"/>
    <b v="0"/>
    <n v="99"/>
    <b v="1"/>
    <x v="8"/>
  </r>
  <r>
    <x v="0"/>
    <s v="US"/>
    <s v="USD"/>
    <n v="1437933600"/>
    <n v="1435117889"/>
    <b v="0"/>
    <n v="276"/>
    <b v="1"/>
    <x v="8"/>
  </r>
  <r>
    <x v="0"/>
    <s v="US"/>
    <s v="USD"/>
    <n v="1440339295"/>
    <n v="1437747295"/>
    <b v="0"/>
    <n v="21"/>
    <b v="1"/>
    <x v="8"/>
  </r>
  <r>
    <x v="2"/>
    <s v="US"/>
    <s v="USD"/>
    <n v="1415558879"/>
    <n v="1412963279"/>
    <b v="0"/>
    <n v="18"/>
    <b v="0"/>
    <x v="8"/>
  </r>
  <r>
    <x v="2"/>
    <s v="US"/>
    <s v="USD"/>
    <n v="1477236559"/>
    <n v="1474644559"/>
    <b v="0"/>
    <n v="9"/>
    <b v="0"/>
    <x v="8"/>
  </r>
  <r>
    <x v="2"/>
    <s v="US"/>
    <s v="USD"/>
    <n v="1421404247"/>
    <n v="1418812247"/>
    <b v="0"/>
    <n v="4"/>
    <b v="0"/>
    <x v="8"/>
  </r>
  <r>
    <x v="2"/>
    <s v="DK"/>
    <s v="DKK"/>
    <n v="1437250456"/>
    <n v="1434658456"/>
    <b v="0"/>
    <n v="7"/>
    <b v="0"/>
    <x v="8"/>
  </r>
  <r>
    <x v="2"/>
    <s v="US"/>
    <s v="USD"/>
    <n v="1428940775"/>
    <n v="1426348775"/>
    <b v="0"/>
    <n v="29"/>
    <b v="0"/>
    <x v="8"/>
  </r>
  <r>
    <x v="2"/>
    <s v="US"/>
    <s v="USD"/>
    <n v="1484327061"/>
    <n v="1479143061"/>
    <b v="0"/>
    <n v="12"/>
    <b v="0"/>
    <x v="8"/>
  </r>
  <r>
    <x v="2"/>
    <s v="US"/>
    <s v="USD"/>
    <n v="1408305498"/>
    <n v="1405713498"/>
    <b v="0"/>
    <n v="4"/>
    <b v="0"/>
    <x v="8"/>
  </r>
  <r>
    <x v="2"/>
    <s v="IT"/>
    <s v="EUR"/>
    <n v="1477731463"/>
    <n v="1474275463"/>
    <b v="0"/>
    <n v="28"/>
    <b v="0"/>
    <x v="8"/>
  </r>
  <r>
    <x v="2"/>
    <s v="US"/>
    <s v="USD"/>
    <n v="1431374222"/>
    <n v="1427486222"/>
    <b v="0"/>
    <n v="25"/>
    <b v="0"/>
    <x v="8"/>
  </r>
  <r>
    <x v="2"/>
    <s v="SE"/>
    <s v="SEK"/>
    <n v="1467817258"/>
    <n v="1465225258"/>
    <b v="0"/>
    <n v="28"/>
    <b v="0"/>
    <x v="8"/>
  </r>
  <r>
    <x v="2"/>
    <s v="IT"/>
    <s v="EUR"/>
    <n v="1466323800"/>
    <n v="1463418120"/>
    <b v="0"/>
    <n v="310"/>
    <b v="0"/>
    <x v="8"/>
  </r>
  <r>
    <x v="2"/>
    <s v="US"/>
    <s v="USD"/>
    <n v="1421208000"/>
    <n v="1418315852"/>
    <b v="0"/>
    <n v="15"/>
    <b v="0"/>
    <x v="8"/>
  </r>
  <r>
    <x v="2"/>
    <s v="US"/>
    <s v="USD"/>
    <n v="1420088340"/>
    <n v="1417410964"/>
    <b v="0"/>
    <n v="215"/>
    <b v="0"/>
    <x v="8"/>
  </r>
  <r>
    <x v="2"/>
    <s v="US"/>
    <s v="USD"/>
    <n v="1409602217"/>
    <n v="1405714217"/>
    <b v="0"/>
    <n v="3"/>
    <b v="0"/>
    <x v="8"/>
  </r>
  <r>
    <x v="2"/>
    <s v="US"/>
    <s v="USD"/>
    <n v="1407811627"/>
    <n v="1402627627"/>
    <b v="0"/>
    <n v="2"/>
    <b v="0"/>
    <x v="8"/>
  </r>
  <r>
    <x v="2"/>
    <s v="US"/>
    <s v="USD"/>
    <n v="1420095540"/>
    <n v="1417558804"/>
    <b v="0"/>
    <n v="26"/>
    <b v="0"/>
    <x v="8"/>
  </r>
  <r>
    <x v="2"/>
    <s v="CA"/>
    <s v="CAD"/>
    <n v="1423333581"/>
    <n v="1420741581"/>
    <b v="0"/>
    <n v="24"/>
    <b v="0"/>
    <x v="8"/>
  </r>
  <r>
    <x v="2"/>
    <s v="IT"/>
    <s v="EUR"/>
    <n v="1467106895"/>
    <n v="1463218895"/>
    <b v="0"/>
    <n v="96"/>
    <b v="0"/>
    <x v="8"/>
  </r>
  <r>
    <x v="2"/>
    <s v="US"/>
    <s v="USD"/>
    <n v="1463821338"/>
    <n v="1461229338"/>
    <b v="0"/>
    <n v="17"/>
    <b v="0"/>
    <x v="8"/>
  </r>
  <r>
    <x v="2"/>
    <s v="US"/>
    <s v="USD"/>
    <n v="1472920909"/>
    <n v="1467736909"/>
    <b v="0"/>
    <n v="94"/>
    <b v="0"/>
    <x v="8"/>
  </r>
  <r>
    <x v="2"/>
    <s v="US"/>
    <s v="USD"/>
    <n v="1410955331"/>
    <n v="1407931331"/>
    <b v="0"/>
    <n v="129"/>
    <b v="0"/>
    <x v="8"/>
  </r>
  <r>
    <x v="2"/>
    <s v="US"/>
    <s v="USD"/>
    <n v="1477509604"/>
    <n v="1474917604"/>
    <b v="0"/>
    <n v="1"/>
    <b v="0"/>
    <x v="8"/>
  </r>
  <r>
    <x v="2"/>
    <s v="US"/>
    <s v="USD"/>
    <n v="1489512122"/>
    <n v="1486923722"/>
    <b v="0"/>
    <n v="4"/>
    <b v="0"/>
    <x v="8"/>
  </r>
  <r>
    <x v="2"/>
    <s v="US"/>
    <s v="USD"/>
    <n v="1477949764"/>
    <n v="1474493764"/>
    <b v="0"/>
    <n v="3"/>
    <b v="0"/>
    <x v="8"/>
  </r>
  <r>
    <x v="2"/>
    <s v="US"/>
    <s v="USD"/>
    <n v="1406257200"/>
    <n v="1403176891"/>
    <b v="0"/>
    <n v="135"/>
    <b v="0"/>
    <x v="8"/>
  </r>
  <r>
    <x v="2"/>
    <s v="US"/>
    <s v="USD"/>
    <n v="1421095672"/>
    <n v="1417207672"/>
    <b v="0"/>
    <n v="10"/>
    <b v="0"/>
    <x v="8"/>
  </r>
  <r>
    <x v="2"/>
    <s v="IT"/>
    <s v="EUR"/>
    <n v="1438618170"/>
    <n v="1436026170"/>
    <b v="0"/>
    <n v="0"/>
    <b v="0"/>
    <x v="8"/>
  </r>
  <r>
    <x v="2"/>
    <s v="MX"/>
    <s v="MXN"/>
    <n v="1486317653"/>
    <n v="1481133653"/>
    <b v="0"/>
    <n v="6"/>
    <b v="0"/>
    <x v="8"/>
  </r>
  <r>
    <x v="2"/>
    <s v="US"/>
    <s v="USD"/>
    <n v="1444876253"/>
    <n v="1442284253"/>
    <b v="0"/>
    <n v="36"/>
    <b v="0"/>
    <x v="8"/>
  </r>
  <r>
    <x v="2"/>
    <s v="US"/>
    <s v="USD"/>
    <n v="1481173140"/>
    <n v="1478016097"/>
    <b v="0"/>
    <n v="336"/>
    <b v="0"/>
    <x v="8"/>
  </r>
  <r>
    <x v="2"/>
    <s v="US"/>
    <s v="USD"/>
    <n v="1473400800"/>
    <n v="1469718841"/>
    <b v="0"/>
    <n v="34"/>
    <b v="0"/>
    <x v="8"/>
  </r>
  <r>
    <x v="2"/>
    <s v="US"/>
    <s v="USD"/>
    <n v="1435711246"/>
    <n v="1433292046"/>
    <b v="0"/>
    <n v="10"/>
    <b v="0"/>
    <x v="8"/>
  </r>
  <r>
    <x v="2"/>
    <s v="GB"/>
    <s v="GBP"/>
    <n v="1482397263"/>
    <n v="1479805263"/>
    <b v="0"/>
    <n v="201"/>
    <b v="0"/>
    <x v="8"/>
  </r>
  <r>
    <x v="2"/>
    <s v="US"/>
    <s v="USD"/>
    <n v="1430421827"/>
    <n v="1427829827"/>
    <b v="0"/>
    <n v="296"/>
    <b v="0"/>
    <x v="8"/>
  </r>
  <r>
    <x v="2"/>
    <s v="US"/>
    <s v="USD"/>
    <n v="1485964559"/>
    <n v="1483372559"/>
    <b v="0"/>
    <n v="7"/>
    <b v="0"/>
    <x v="8"/>
  </r>
  <r>
    <x v="2"/>
    <s v="US"/>
    <s v="USD"/>
    <n v="1414758620"/>
    <n v="1412166620"/>
    <b v="0"/>
    <n v="7"/>
    <b v="0"/>
    <x v="8"/>
  </r>
  <r>
    <x v="2"/>
    <s v="NL"/>
    <s v="EUR"/>
    <n v="1406326502"/>
    <n v="1403734502"/>
    <b v="0"/>
    <n v="1"/>
    <b v="0"/>
    <x v="8"/>
  </r>
  <r>
    <x v="2"/>
    <s v="DE"/>
    <s v="EUR"/>
    <n v="1454502789"/>
    <n v="1453206789"/>
    <b v="0"/>
    <n v="114"/>
    <b v="0"/>
    <x v="8"/>
  </r>
  <r>
    <x v="2"/>
    <s v="US"/>
    <s v="USD"/>
    <n v="1411005600"/>
    <n v="1408141245"/>
    <b v="0"/>
    <n v="29"/>
    <b v="0"/>
    <x v="8"/>
  </r>
  <r>
    <x v="2"/>
    <s v="US"/>
    <s v="USD"/>
    <n v="1385136000"/>
    <n v="1381923548"/>
    <b v="0"/>
    <n v="890"/>
    <b v="0"/>
    <x v="8"/>
  </r>
  <r>
    <x v="2"/>
    <s v="ES"/>
    <s v="EUR"/>
    <n v="1484065881"/>
    <n v="1481473881"/>
    <b v="0"/>
    <n v="31"/>
    <b v="0"/>
    <x v="8"/>
  </r>
  <r>
    <x v="2"/>
    <s v="GB"/>
    <s v="GBP"/>
    <n v="1406130880"/>
    <n v="1403538880"/>
    <b v="0"/>
    <n v="21"/>
    <b v="0"/>
    <x v="8"/>
  </r>
  <r>
    <x v="2"/>
    <s v="US"/>
    <s v="USD"/>
    <n v="1480011987"/>
    <n v="1477416387"/>
    <b v="0"/>
    <n v="37"/>
    <b v="0"/>
    <x v="8"/>
  </r>
  <r>
    <x v="2"/>
    <s v="US"/>
    <s v="USD"/>
    <n v="1485905520"/>
    <n v="1481150949"/>
    <b v="0"/>
    <n v="7"/>
    <b v="0"/>
    <x v="8"/>
  </r>
  <r>
    <x v="2"/>
    <s v="CA"/>
    <s v="CAD"/>
    <n v="1487565468"/>
    <n v="1482381468"/>
    <b v="0"/>
    <n v="4"/>
    <b v="0"/>
    <x v="8"/>
  </r>
  <r>
    <x v="2"/>
    <s v="NL"/>
    <s v="EUR"/>
    <n v="1484999278"/>
    <n v="1482407278"/>
    <b v="0"/>
    <n v="5"/>
    <b v="0"/>
    <x v="8"/>
  </r>
  <r>
    <x v="2"/>
    <s v="ES"/>
    <s v="EUR"/>
    <n v="1481740740"/>
    <n v="1478130783"/>
    <b v="0"/>
    <n v="0"/>
    <b v="0"/>
    <x v="8"/>
  </r>
  <r>
    <x v="2"/>
    <s v="GB"/>
    <s v="GBP"/>
    <n v="1483286127"/>
    <n v="1479830127"/>
    <b v="0"/>
    <n v="456"/>
    <b v="0"/>
    <x v="8"/>
  </r>
  <r>
    <x v="2"/>
    <s v="GB"/>
    <s v="GBP"/>
    <n v="1410616600"/>
    <n v="1405432600"/>
    <b v="0"/>
    <n v="369"/>
    <b v="0"/>
    <x v="8"/>
  </r>
  <r>
    <x v="2"/>
    <s v="US"/>
    <s v="USD"/>
    <n v="1417741159"/>
    <n v="1415149159"/>
    <b v="0"/>
    <n v="2"/>
    <b v="0"/>
    <x v="8"/>
  </r>
  <r>
    <x v="2"/>
    <s v="CA"/>
    <s v="CAD"/>
    <n v="1408495440"/>
    <n v="1405640302"/>
    <b v="0"/>
    <n v="0"/>
    <b v="0"/>
    <x v="8"/>
  </r>
  <r>
    <x v="2"/>
    <s v="NL"/>
    <s v="EUR"/>
    <n v="1481716868"/>
    <n v="1478257268"/>
    <b v="0"/>
    <n v="338"/>
    <b v="0"/>
    <x v="8"/>
  </r>
  <r>
    <x v="2"/>
    <s v="US"/>
    <s v="USD"/>
    <n v="1455466832"/>
    <n v="1452874832"/>
    <b v="0"/>
    <n v="4"/>
    <b v="0"/>
    <x v="8"/>
  </r>
  <r>
    <x v="2"/>
    <s v="IT"/>
    <s v="EUR"/>
    <n v="1465130532"/>
    <n v="1462538532"/>
    <b v="0"/>
    <n v="1"/>
    <b v="0"/>
    <x v="8"/>
  </r>
  <r>
    <x v="2"/>
    <s v="US"/>
    <s v="USD"/>
    <n v="1488308082"/>
    <n v="1483124082"/>
    <b v="0"/>
    <n v="28"/>
    <b v="0"/>
    <x v="8"/>
  </r>
  <r>
    <x v="2"/>
    <s v="US"/>
    <s v="USD"/>
    <n v="1446693040"/>
    <n v="1443233440"/>
    <b v="0"/>
    <n v="12"/>
    <b v="0"/>
    <x v="8"/>
  </r>
  <r>
    <x v="2"/>
    <s v="US"/>
    <s v="USD"/>
    <n v="1417392000"/>
    <n v="1414511307"/>
    <b v="0"/>
    <n v="16"/>
    <b v="0"/>
    <x v="8"/>
  </r>
  <r>
    <x v="2"/>
    <s v="US"/>
    <s v="USD"/>
    <n v="1409949002"/>
    <n v="1407357002"/>
    <b v="0"/>
    <n v="4"/>
    <b v="0"/>
    <x v="8"/>
  </r>
  <r>
    <x v="2"/>
    <s v="US"/>
    <s v="USD"/>
    <n v="1487397540"/>
    <n v="1484684247"/>
    <b v="0"/>
    <n v="4"/>
    <b v="0"/>
    <x v="8"/>
  </r>
  <r>
    <x v="2"/>
    <s v="US"/>
    <s v="USD"/>
    <n v="1456189076"/>
    <n v="1454979476"/>
    <b v="0"/>
    <n v="10"/>
    <b v="0"/>
    <x v="8"/>
  </r>
  <r>
    <x v="0"/>
    <s v="US"/>
    <s v="USD"/>
    <n v="1327851291"/>
    <n v="1325432091"/>
    <b v="0"/>
    <n v="41"/>
    <b v="1"/>
    <x v="9"/>
  </r>
  <r>
    <x v="0"/>
    <s v="US"/>
    <s v="USD"/>
    <n v="1406900607"/>
    <n v="1403012607"/>
    <b v="0"/>
    <n v="119"/>
    <b v="1"/>
    <x v="9"/>
  </r>
  <r>
    <x v="0"/>
    <s v="US"/>
    <s v="USD"/>
    <n v="1333909178"/>
    <n v="1331320778"/>
    <b v="0"/>
    <n v="153"/>
    <b v="1"/>
    <x v="9"/>
  </r>
  <r>
    <x v="0"/>
    <s v="US"/>
    <s v="USD"/>
    <n v="1438228740"/>
    <n v="1435606549"/>
    <b v="0"/>
    <n v="100"/>
    <b v="1"/>
    <x v="9"/>
  </r>
  <r>
    <x v="0"/>
    <s v="US"/>
    <s v="USD"/>
    <n v="1309447163"/>
    <n v="1306855163"/>
    <b v="0"/>
    <n v="143"/>
    <b v="1"/>
    <x v="9"/>
  </r>
  <r>
    <x v="0"/>
    <s v="US"/>
    <s v="USD"/>
    <n v="1450018912"/>
    <n v="1447426912"/>
    <b v="0"/>
    <n v="140"/>
    <b v="1"/>
    <x v="9"/>
  </r>
  <r>
    <x v="0"/>
    <s v="US"/>
    <s v="USD"/>
    <n v="1365728487"/>
    <n v="1363136487"/>
    <b v="0"/>
    <n v="35"/>
    <b v="1"/>
    <x v="9"/>
  </r>
  <r>
    <x v="0"/>
    <s v="US"/>
    <s v="USD"/>
    <n v="1358198400"/>
    <n v="1354580949"/>
    <b v="0"/>
    <n v="149"/>
    <b v="1"/>
    <x v="9"/>
  </r>
  <r>
    <x v="0"/>
    <s v="US"/>
    <s v="USD"/>
    <n v="1313957157"/>
    <n v="1310069157"/>
    <b v="0"/>
    <n v="130"/>
    <b v="1"/>
    <x v="9"/>
  </r>
  <r>
    <x v="0"/>
    <s v="US"/>
    <s v="USD"/>
    <n v="1348028861"/>
    <n v="1342844861"/>
    <b v="0"/>
    <n v="120"/>
    <b v="1"/>
    <x v="9"/>
  </r>
  <r>
    <x v="0"/>
    <s v="US"/>
    <s v="USD"/>
    <n v="1323280391"/>
    <n v="1320688391"/>
    <b v="0"/>
    <n v="265"/>
    <b v="1"/>
    <x v="9"/>
  </r>
  <r>
    <x v="0"/>
    <s v="US"/>
    <s v="USD"/>
    <n v="1327212000"/>
    <n v="1322852747"/>
    <b v="0"/>
    <n v="71"/>
    <b v="1"/>
    <x v="9"/>
  </r>
  <r>
    <x v="0"/>
    <s v="GB"/>
    <s v="GBP"/>
    <n v="1380449461"/>
    <n v="1375265461"/>
    <b v="0"/>
    <n v="13"/>
    <b v="1"/>
    <x v="9"/>
  </r>
  <r>
    <x v="0"/>
    <s v="GB"/>
    <s v="GBP"/>
    <n v="1387533892"/>
    <n v="1384941892"/>
    <b v="0"/>
    <n v="169"/>
    <b v="1"/>
    <x v="9"/>
  </r>
  <r>
    <x v="0"/>
    <s v="CA"/>
    <s v="CAD"/>
    <n v="1431147600"/>
    <n v="1428465420"/>
    <b v="0"/>
    <n v="57"/>
    <b v="1"/>
    <x v="9"/>
  </r>
  <r>
    <x v="0"/>
    <s v="US"/>
    <s v="USD"/>
    <n v="1417653540"/>
    <n v="1414975346"/>
    <b v="0"/>
    <n v="229"/>
    <b v="1"/>
    <x v="9"/>
  </r>
  <r>
    <x v="0"/>
    <s v="US"/>
    <s v="USD"/>
    <n v="1385009940"/>
    <n v="1383327440"/>
    <b v="0"/>
    <n v="108"/>
    <b v="1"/>
    <x v="9"/>
  </r>
  <r>
    <x v="0"/>
    <s v="US"/>
    <s v="USD"/>
    <n v="1392408000"/>
    <n v="1390890987"/>
    <b v="0"/>
    <n v="108"/>
    <b v="1"/>
    <x v="9"/>
  </r>
  <r>
    <x v="0"/>
    <s v="US"/>
    <s v="USD"/>
    <n v="1417409940"/>
    <n v="1414765794"/>
    <b v="0"/>
    <n v="41"/>
    <b v="1"/>
    <x v="9"/>
  </r>
  <r>
    <x v="0"/>
    <s v="US"/>
    <s v="USD"/>
    <n v="1407758629"/>
    <n v="1404907429"/>
    <b v="0"/>
    <n v="139"/>
    <b v="1"/>
    <x v="9"/>
  </r>
  <r>
    <x v="0"/>
    <s v="US"/>
    <s v="USD"/>
    <n v="1434857482"/>
    <n v="1433647882"/>
    <b v="0"/>
    <n v="19"/>
    <b v="1"/>
    <x v="9"/>
  </r>
  <r>
    <x v="0"/>
    <s v="US"/>
    <s v="USD"/>
    <n v="1370964806"/>
    <n v="1367940806"/>
    <b v="0"/>
    <n v="94"/>
    <b v="1"/>
    <x v="9"/>
  </r>
  <r>
    <x v="0"/>
    <s v="US"/>
    <s v="USD"/>
    <n v="1395435712"/>
    <n v="1392847312"/>
    <b v="0"/>
    <n v="23"/>
    <b v="1"/>
    <x v="9"/>
  </r>
  <r>
    <x v="0"/>
    <s v="US"/>
    <s v="USD"/>
    <n v="1334610000"/>
    <n v="1332435685"/>
    <b v="0"/>
    <n v="15"/>
    <b v="1"/>
    <x v="9"/>
  </r>
  <r>
    <x v="0"/>
    <s v="US"/>
    <s v="USD"/>
    <n v="1355439503"/>
    <n v="1352847503"/>
    <b v="0"/>
    <n v="62"/>
    <b v="1"/>
    <x v="9"/>
  </r>
  <r>
    <x v="0"/>
    <s v="US"/>
    <s v="USD"/>
    <n v="1367588645"/>
    <n v="1364996645"/>
    <b v="0"/>
    <n v="74"/>
    <b v="1"/>
    <x v="9"/>
  </r>
  <r>
    <x v="0"/>
    <s v="US"/>
    <s v="USD"/>
    <n v="1348372740"/>
    <n v="1346806909"/>
    <b v="0"/>
    <n v="97"/>
    <b v="1"/>
    <x v="9"/>
  </r>
  <r>
    <x v="0"/>
    <s v="NL"/>
    <s v="EUR"/>
    <n v="1421319240"/>
    <n v="1418649019"/>
    <b v="0"/>
    <n v="55"/>
    <b v="1"/>
    <x v="9"/>
  </r>
  <r>
    <x v="0"/>
    <s v="US"/>
    <s v="USD"/>
    <n v="1407701966"/>
    <n v="1405109966"/>
    <b v="0"/>
    <n v="44"/>
    <b v="1"/>
    <x v="9"/>
  </r>
  <r>
    <x v="0"/>
    <s v="US"/>
    <s v="USD"/>
    <n v="1485642930"/>
    <n v="1483050930"/>
    <b v="0"/>
    <n v="110"/>
    <b v="1"/>
    <x v="9"/>
  </r>
  <r>
    <x v="0"/>
    <s v="US"/>
    <s v="USD"/>
    <n v="1361739872"/>
    <n v="1359147872"/>
    <b v="0"/>
    <n v="59"/>
    <b v="1"/>
    <x v="9"/>
  </r>
  <r>
    <x v="0"/>
    <s v="US"/>
    <s v="USD"/>
    <n v="1312470475"/>
    <n v="1308496075"/>
    <b v="0"/>
    <n v="62"/>
    <b v="1"/>
    <x v="9"/>
  </r>
  <r>
    <x v="0"/>
    <s v="AU"/>
    <s v="AUD"/>
    <n v="1476615600"/>
    <n v="1474884417"/>
    <b v="0"/>
    <n v="105"/>
    <b v="1"/>
    <x v="9"/>
  </r>
  <r>
    <x v="0"/>
    <s v="US"/>
    <s v="USD"/>
    <n v="1423922991"/>
    <n v="1421330991"/>
    <b v="0"/>
    <n v="26"/>
    <b v="1"/>
    <x v="9"/>
  </r>
  <r>
    <x v="0"/>
    <s v="US"/>
    <s v="USD"/>
    <n v="1357408721"/>
    <n v="1354816721"/>
    <b v="0"/>
    <n v="49"/>
    <b v="1"/>
    <x v="9"/>
  </r>
  <r>
    <x v="0"/>
    <s v="US"/>
    <s v="USD"/>
    <n v="1369010460"/>
    <n v="1366381877"/>
    <b v="0"/>
    <n v="68"/>
    <b v="1"/>
    <x v="9"/>
  </r>
  <r>
    <x v="0"/>
    <s v="US"/>
    <s v="USD"/>
    <n v="1303147459"/>
    <n v="1297880659"/>
    <b v="0"/>
    <n v="22"/>
    <b v="1"/>
    <x v="9"/>
  </r>
  <r>
    <x v="0"/>
    <s v="US"/>
    <s v="USD"/>
    <n v="1354756714"/>
    <n v="1353547114"/>
    <b v="0"/>
    <n v="18"/>
    <b v="1"/>
    <x v="9"/>
  </r>
  <r>
    <x v="0"/>
    <s v="US"/>
    <s v="USD"/>
    <n v="1286568268"/>
    <n v="1283976268"/>
    <b v="0"/>
    <n v="19"/>
    <b v="1"/>
    <x v="9"/>
  </r>
  <r>
    <x v="0"/>
    <s v="GB"/>
    <s v="GBP"/>
    <n v="1404892539"/>
    <n v="1401436539"/>
    <b v="0"/>
    <n v="99"/>
    <b v="1"/>
    <x v="9"/>
  </r>
  <r>
    <x v="2"/>
    <s v="US"/>
    <s v="USD"/>
    <n v="1480188013"/>
    <n v="1477592413"/>
    <b v="0"/>
    <n v="0"/>
    <b v="0"/>
    <x v="10"/>
  </r>
  <r>
    <x v="2"/>
    <s v="US"/>
    <s v="USD"/>
    <n v="1391364126"/>
    <n v="1388772126"/>
    <b v="0"/>
    <n v="6"/>
    <b v="0"/>
    <x v="10"/>
  </r>
  <r>
    <x v="2"/>
    <s v="MX"/>
    <s v="MXN"/>
    <n v="1480831200"/>
    <n v="1479328570"/>
    <b v="0"/>
    <n v="0"/>
    <b v="0"/>
    <x v="10"/>
  </r>
  <r>
    <x v="2"/>
    <s v="GB"/>
    <s v="GBP"/>
    <n v="1376563408"/>
    <n v="1373971408"/>
    <b v="0"/>
    <n v="1"/>
    <b v="0"/>
    <x v="10"/>
  </r>
  <r>
    <x v="2"/>
    <s v="US"/>
    <s v="USD"/>
    <n v="1441858161"/>
    <n v="1439266161"/>
    <b v="0"/>
    <n v="0"/>
    <b v="0"/>
    <x v="10"/>
  </r>
  <r>
    <x v="2"/>
    <s v="US"/>
    <s v="USD"/>
    <n v="1413723684"/>
    <n v="1411131684"/>
    <b v="0"/>
    <n v="44"/>
    <b v="0"/>
    <x v="10"/>
  </r>
  <r>
    <x v="2"/>
    <s v="CA"/>
    <s v="CAD"/>
    <n v="1424112483"/>
    <n v="1421520483"/>
    <b v="0"/>
    <n v="0"/>
    <b v="0"/>
    <x v="10"/>
  </r>
  <r>
    <x v="2"/>
    <s v="US"/>
    <s v="USD"/>
    <n v="1432178810"/>
    <n v="1429586810"/>
    <b v="0"/>
    <n v="3"/>
    <b v="0"/>
    <x v="10"/>
  </r>
  <r>
    <x v="2"/>
    <s v="US"/>
    <s v="USD"/>
    <n v="1387169890"/>
    <n v="1384577890"/>
    <b v="0"/>
    <n v="0"/>
    <b v="0"/>
    <x v="10"/>
  </r>
  <r>
    <x v="2"/>
    <s v="US"/>
    <s v="USD"/>
    <n v="1388102094"/>
    <n v="1385510094"/>
    <b v="0"/>
    <n v="52"/>
    <b v="0"/>
    <x v="10"/>
  </r>
  <r>
    <x v="2"/>
    <s v="US"/>
    <s v="USD"/>
    <n v="1361750369"/>
    <n v="1358294369"/>
    <b v="0"/>
    <n v="0"/>
    <b v="0"/>
    <x v="10"/>
  </r>
  <r>
    <x v="2"/>
    <s v="US"/>
    <s v="USD"/>
    <n v="1454183202"/>
    <n v="1449863202"/>
    <b v="0"/>
    <n v="1"/>
    <b v="0"/>
    <x v="10"/>
  </r>
  <r>
    <x v="2"/>
    <s v="US"/>
    <s v="USD"/>
    <n v="1257047940"/>
    <n v="1252718519"/>
    <b v="0"/>
    <n v="1"/>
    <b v="0"/>
    <x v="10"/>
  </r>
  <r>
    <x v="2"/>
    <s v="GB"/>
    <s v="GBP"/>
    <n v="1431298860"/>
    <n v="1428341985"/>
    <b v="0"/>
    <n v="2"/>
    <b v="0"/>
    <x v="10"/>
  </r>
  <r>
    <x v="2"/>
    <s v="US"/>
    <s v="USD"/>
    <n v="1393181018"/>
    <n v="1390589018"/>
    <b v="0"/>
    <n v="9"/>
    <b v="0"/>
    <x v="10"/>
  </r>
  <r>
    <x v="2"/>
    <s v="US"/>
    <s v="USD"/>
    <n v="1323998795"/>
    <n v="1321406795"/>
    <b v="0"/>
    <n v="5"/>
    <b v="0"/>
    <x v="10"/>
  </r>
  <r>
    <x v="2"/>
    <s v="US"/>
    <s v="USD"/>
    <n v="1444539600"/>
    <n v="1441297645"/>
    <b v="0"/>
    <n v="57"/>
    <b v="0"/>
    <x v="10"/>
  </r>
  <r>
    <x v="2"/>
    <s v="US"/>
    <s v="USD"/>
    <n v="1375313577"/>
    <n v="1372721577"/>
    <b v="0"/>
    <n v="3"/>
    <b v="0"/>
    <x v="10"/>
  </r>
  <r>
    <x v="2"/>
    <s v="US"/>
    <s v="USD"/>
    <n v="1398876680"/>
    <n v="1396284680"/>
    <b v="0"/>
    <n v="1"/>
    <b v="0"/>
    <x v="10"/>
  </r>
  <r>
    <x v="2"/>
    <s v="US"/>
    <s v="USD"/>
    <n v="1287115200"/>
    <n v="1284567905"/>
    <b v="0"/>
    <n v="6"/>
    <b v="0"/>
    <x v="10"/>
  </r>
  <r>
    <x v="0"/>
    <s v="US"/>
    <s v="USD"/>
    <n v="1304439025"/>
    <n v="1301847025"/>
    <b v="0"/>
    <n v="27"/>
    <b v="1"/>
    <x v="11"/>
  </r>
  <r>
    <x v="0"/>
    <s v="US"/>
    <s v="USD"/>
    <n v="1370649674"/>
    <n v="1368057674"/>
    <b v="0"/>
    <n v="25"/>
    <b v="1"/>
    <x v="11"/>
  </r>
  <r>
    <x v="0"/>
    <s v="US"/>
    <s v="USD"/>
    <n v="1345918302"/>
    <n v="1343326302"/>
    <b v="0"/>
    <n v="14"/>
    <b v="1"/>
    <x v="11"/>
  </r>
  <r>
    <x v="0"/>
    <s v="US"/>
    <s v="USD"/>
    <n v="1335564000"/>
    <n v="1332182049"/>
    <b v="0"/>
    <n v="35"/>
    <b v="1"/>
    <x v="11"/>
  </r>
  <r>
    <x v="0"/>
    <s v="US"/>
    <s v="USD"/>
    <n v="1395023719"/>
    <n v="1391571319"/>
    <b v="0"/>
    <n v="10"/>
    <b v="1"/>
    <x v="11"/>
  </r>
  <r>
    <x v="0"/>
    <s v="US"/>
    <s v="USD"/>
    <n v="1362060915"/>
    <n v="1359468915"/>
    <b v="0"/>
    <n v="29"/>
    <b v="1"/>
    <x v="11"/>
  </r>
  <r>
    <x v="0"/>
    <s v="US"/>
    <s v="USD"/>
    <n v="1336751220"/>
    <n v="1331774434"/>
    <b v="0"/>
    <n v="44"/>
    <b v="1"/>
    <x v="11"/>
  </r>
  <r>
    <x v="0"/>
    <s v="US"/>
    <s v="USD"/>
    <n v="1383318226"/>
    <n v="1380726226"/>
    <b v="0"/>
    <n v="17"/>
    <b v="1"/>
    <x v="11"/>
  </r>
  <r>
    <x v="0"/>
    <s v="US"/>
    <s v="USD"/>
    <n v="1341633540"/>
    <n v="1338336588"/>
    <b v="0"/>
    <n v="34"/>
    <b v="1"/>
    <x v="11"/>
  </r>
  <r>
    <x v="0"/>
    <s v="US"/>
    <s v="USD"/>
    <n v="1358755140"/>
    <n v="1357187280"/>
    <b v="0"/>
    <n v="14"/>
    <b v="1"/>
    <x v="11"/>
  </r>
  <r>
    <x v="0"/>
    <s v="US"/>
    <s v="USD"/>
    <n v="1359680939"/>
    <n v="1357088939"/>
    <b v="0"/>
    <n v="156"/>
    <b v="1"/>
    <x v="11"/>
  </r>
  <r>
    <x v="0"/>
    <s v="US"/>
    <s v="USD"/>
    <n v="1384322340"/>
    <n v="1381430646"/>
    <b v="0"/>
    <n v="128"/>
    <b v="1"/>
    <x v="11"/>
  </r>
  <r>
    <x v="0"/>
    <s v="US"/>
    <s v="USD"/>
    <n v="1383861483"/>
    <n v="1381265883"/>
    <b v="0"/>
    <n v="60"/>
    <b v="1"/>
    <x v="11"/>
  </r>
  <r>
    <x v="0"/>
    <s v="US"/>
    <s v="USD"/>
    <n v="1372827540"/>
    <n v="1371491244"/>
    <b v="0"/>
    <n v="32"/>
    <b v="1"/>
    <x v="11"/>
  </r>
  <r>
    <x v="0"/>
    <s v="US"/>
    <s v="USD"/>
    <n v="1315242360"/>
    <n v="1310438737"/>
    <b v="0"/>
    <n v="53"/>
    <b v="1"/>
    <x v="11"/>
  </r>
  <r>
    <x v="0"/>
    <s v="US"/>
    <s v="USD"/>
    <n v="1333774740"/>
    <n v="1330094566"/>
    <b v="0"/>
    <n v="184"/>
    <b v="1"/>
    <x v="11"/>
  </r>
  <r>
    <x v="0"/>
    <s v="US"/>
    <s v="USD"/>
    <n v="1379279400"/>
    <n v="1376687485"/>
    <b v="0"/>
    <n v="90"/>
    <b v="1"/>
    <x v="11"/>
  </r>
  <r>
    <x v="0"/>
    <s v="US"/>
    <s v="USD"/>
    <n v="1335672000"/>
    <n v="1332978688"/>
    <b v="0"/>
    <n v="71"/>
    <b v="1"/>
    <x v="11"/>
  </r>
  <r>
    <x v="0"/>
    <s v="US"/>
    <s v="USD"/>
    <n v="1412086187"/>
    <n v="1409494187"/>
    <b v="0"/>
    <n v="87"/>
    <b v="1"/>
    <x v="11"/>
  </r>
  <r>
    <x v="0"/>
    <s v="US"/>
    <s v="USD"/>
    <n v="1335542446"/>
    <n v="1332950446"/>
    <b v="0"/>
    <n v="28"/>
    <b v="1"/>
    <x v="11"/>
  </r>
  <r>
    <x v="0"/>
    <s v="GB"/>
    <s v="GBP"/>
    <n v="1410431054"/>
    <n v="1407839054"/>
    <b v="0"/>
    <n v="56"/>
    <b v="1"/>
    <x v="11"/>
  </r>
  <r>
    <x v="0"/>
    <s v="US"/>
    <s v="USD"/>
    <n v="1309547120"/>
    <n v="1306955120"/>
    <b v="0"/>
    <n v="51"/>
    <b v="1"/>
    <x v="11"/>
  </r>
  <r>
    <x v="0"/>
    <s v="US"/>
    <s v="USD"/>
    <n v="1347854700"/>
    <n v="1343867524"/>
    <b v="0"/>
    <n v="75"/>
    <b v="1"/>
    <x v="11"/>
  </r>
  <r>
    <x v="0"/>
    <s v="US"/>
    <s v="USD"/>
    <n v="1306630800"/>
    <n v="1304376478"/>
    <b v="0"/>
    <n v="38"/>
    <b v="1"/>
    <x v="11"/>
  </r>
  <r>
    <x v="0"/>
    <s v="US"/>
    <s v="USD"/>
    <n v="1311393540"/>
    <n v="1309919526"/>
    <b v="0"/>
    <n v="18"/>
    <b v="1"/>
    <x v="11"/>
  </r>
  <r>
    <x v="0"/>
    <s v="US"/>
    <s v="USD"/>
    <n v="1310857200"/>
    <n v="1306525512"/>
    <b v="0"/>
    <n v="54"/>
    <b v="1"/>
    <x v="11"/>
  </r>
  <r>
    <x v="0"/>
    <s v="US"/>
    <s v="USD"/>
    <n v="1315413339"/>
    <n v="1312821339"/>
    <b v="0"/>
    <n v="71"/>
    <b v="1"/>
    <x v="11"/>
  </r>
  <r>
    <x v="0"/>
    <s v="US"/>
    <s v="USD"/>
    <n v="1488333600"/>
    <n v="1485270311"/>
    <b v="0"/>
    <n v="57"/>
    <b v="1"/>
    <x v="11"/>
  </r>
  <r>
    <x v="0"/>
    <s v="CA"/>
    <s v="CAD"/>
    <n v="1419224340"/>
    <n v="1416363886"/>
    <b v="0"/>
    <n v="43"/>
    <b v="1"/>
    <x v="11"/>
  </r>
  <r>
    <x v="0"/>
    <s v="US"/>
    <s v="USD"/>
    <n v="1390161630"/>
    <n v="1387569630"/>
    <b v="0"/>
    <n v="52"/>
    <b v="1"/>
    <x v="11"/>
  </r>
  <r>
    <x v="0"/>
    <s v="US"/>
    <s v="USD"/>
    <n v="1346462462"/>
    <n v="1343870462"/>
    <b v="0"/>
    <n v="27"/>
    <b v="1"/>
    <x v="11"/>
  </r>
  <r>
    <x v="0"/>
    <s v="US"/>
    <s v="USD"/>
    <n v="1373475120"/>
    <n v="1371569202"/>
    <b v="0"/>
    <n v="12"/>
    <b v="1"/>
    <x v="11"/>
  </r>
  <r>
    <x v="0"/>
    <s v="US"/>
    <s v="USD"/>
    <n v="1362146280"/>
    <n v="1357604752"/>
    <b v="0"/>
    <n v="33"/>
    <b v="1"/>
    <x v="11"/>
  </r>
  <r>
    <x v="0"/>
    <s v="US"/>
    <s v="USD"/>
    <n v="1342825365"/>
    <n v="1340233365"/>
    <b v="0"/>
    <n v="96"/>
    <b v="1"/>
    <x v="11"/>
  </r>
  <r>
    <x v="0"/>
    <s v="US"/>
    <s v="USD"/>
    <n v="1306865040"/>
    <n v="1305568201"/>
    <b v="0"/>
    <n v="28"/>
    <b v="1"/>
    <x v="11"/>
  </r>
  <r>
    <x v="0"/>
    <s v="US"/>
    <s v="USD"/>
    <n v="1414879303"/>
    <n v="1412287303"/>
    <b v="0"/>
    <n v="43"/>
    <b v="1"/>
    <x v="11"/>
  </r>
  <r>
    <x v="0"/>
    <s v="US"/>
    <s v="USD"/>
    <n v="1365489000"/>
    <n v="1362776043"/>
    <b v="0"/>
    <n v="205"/>
    <b v="1"/>
    <x v="11"/>
  </r>
  <r>
    <x v="0"/>
    <s v="US"/>
    <s v="USD"/>
    <n v="1331441940"/>
    <n v="1326810211"/>
    <b v="0"/>
    <n v="23"/>
    <b v="1"/>
    <x v="11"/>
  </r>
  <r>
    <x v="0"/>
    <s v="US"/>
    <s v="USD"/>
    <n v="1344358860"/>
    <n v="1343682681"/>
    <b v="0"/>
    <n v="19"/>
    <b v="1"/>
    <x v="11"/>
  </r>
  <r>
    <x v="0"/>
    <s v="US"/>
    <s v="USD"/>
    <n v="1387601040"/>
    <n v="1386806254"/>
    <b v="0"/>
    <n v="14"/>
    <b v="1"/>
    <x v="11"/>
  </r>
  <r>
    <x v="0"/>
    <s v="US"/>
    <s v="USD"/>
    <n v="1402290000"/>
    <n v="1399666342"/>
    <b v="0"/>
    <n v="38"/>
    <b v="1"/>
    <x v="11"/>
  </r>
  <r>
    <x v="0"/>
    <s v="US"/>
    <s v="USD"/>
    <n v="1430712060"/>
    <n v="1427753265"/>
    <b v="0"/>
    <n v="78"/>
    <b v="1"/>
    <x v="11"/>
  </r>
  <r>
    <x v="0"/>
    <s v="US"/>
    <s v="USD"/>
    <n v="1349477050"/>
    <n v="1346885050"/>
    <b v="0"/>
    <n v="69"/>
    <b v="1"/>
    <x v="11"/>
  </r>
  <r>
    <x v="0"/>
    <s v="US"/>
    <s v="USD"/>
    <n v="1427062852"/>
    <n v="1424474452"/>
    <b v="0"/>
    <n v="33"/>
    <b v="1"/>
    <x v="11"/>
  </r>
  <r>
    <x v="0"/>
    <s v="US"/>
    <s v="USD"/>
    <n v="1271573940"/>
    <n v="1268459318"/>
    <b v="0"/>
    <n v="54"/>
    <b v="1"/>
    <x v="11"/>
  </r>
  <r>
    <x v="0"/>
    <s v="US"/>
    <s v="USD"/>
    <n v="1351495284"/>
    <n v="1349335284"/>
    <b v="0"/>
    <n v="99"/>
    <b v="1"/>
    <x v="11"/>
  </r>
  <r>
    <x v="0"/>
    <s v="US"/>
    <s v="USD"/>
    <n v="1332719730"/>
    <n v="1330908930"/>
    <b v="0"/>
    <n v="49"/>
    <b v="1"/>
    <x v="11"/>
  </r>
  <r>
    <x v="0"/>
    <s v="US"/>
    <s v="USD"/>
    <n v="1329248940"/>
    <n v="1326972107"/>
    <b v="0"/>
    <n v="11"/>
    <b v="1"/>
    <x v="11"/>
  </r>
  <r>
    <x v="0"/>
    <s v="US"/>
    <s v="USD"/>
    <n v="1340641440"/>
    <n v="1339549982"/>
    <b v="0"/>
    <n v="38"/>
    <b v="1"/>
    <x v="11"/>
  </r>
  <r>
    <x v="0"/>
    <s v="GB"/>
    <s v="GBP"/>
    <n v="1468437240"/>
    <n v="1463253240"/>
    <b v="0"/>
    <n v="16"/>
    <b v="1"/>
    <x v="11"/>
  </r>
  <r>
    <x v="0"/>
    <s v="US"/>
    <s v="USD"/>
    <n v="1363952225"/>
    <n v="1361363825"/>
    <b v="0"/>
    <n v="32"/>
    <b v="1"/>
    <x v="11"/>
  </r>
  <r>
    <x v="0"/>
    <s v="US"/>
    <s v="USD"/>
    <n v="1335540694"/>
    <n v="1332948694"/>
    <b v="0"/>
    <n v="20"/>
    <b v="1"/>
    <x v="11"/>
  </r>
  <r>
    <x v="0"/>
    <s v="US"/>
    <s v="USD"/>
    <n v="1327133580"/>
    <n v="1321978335"/>
    <b v="0"/>
    <n v="154"/>
    <b v="1"/>
    <x v="11"/>
  </r>
  <r>
    <x v="0"/>
    <s v="US"/>
    <s v="USD"/>
    <n v="1397941475"/>
    <n v="1395349475"/>
    <b v="0"/>
    <n v="41"/>
    <b v="1"/>
    <x v="11"/>
  </r>
  <r>
    <x v="0"/>
    <s v="US"/>
    <s v="USD"/>
    <n v="1372651140"/>
    <n v="1369770292"/>
    <b v="0"/>
    <n v="75"/>
    <b v="1"/>
    <x v="11"/>
  </r>
  <r>
    <x v="0"/>
    <s v="US"/>
    <s v="USD"/>
    <n v="1337396400"/>
    <n v="1333709958"/>
    <b v="0"/>
    <n v="40"/>
    <b v="1"/>
    <x v="11"/>
  </r>
  <r>
    <x v="0"/>
    <s v="US"/>
    <s v="USD"/>
    <n v="1381108918"/>
    <n v="1378516918"/>
    <b v="0"/>
    <n v="46"/>
    <b v="1"/>
    <x v="11"/>
  </r>
  <r>
    <x v="0"/>
    <s v="US"/>
    <s v="USD"/>
    <n v="1398988662"/>
    <n v="1396396662"/>
    <b v="0"/>
    <n v="62"/>
    <b v="1"/>
    <x v="11"/>
  </r>
  <r>
    <x v="0"/>
    <s v="US"/>
    <s v="USD"/>
    <n v="1326835985"/>
    <n v="1324243985"/>
    <b v="0"/>
    <n v="61"/>
    <b v="1"/>
    <x v="11"/>
  </r>
  <r>
    <x v="0"/>
    <s v="US"/>
    <s v="USD"/>
    <n v="1348337956"/>
    <n v="1345745956"/>
    <b v="0"/>
    <n v="96"/>
    <b v="1"/>
    <x v="11"/>
  </r>
  <r>
    <x v="0"/>
    <s v="US"/>
    <s v="USD"/>
    <n v="1474694787"/>
    <n v="1472102787"/>
    <b v="0"/>
    <n v="190"/>
    <b v="1"/>
    <x v="12"/>
  </r>
  <r>
    <x v="0"/>
    <s v="US"/>
    <s v="USD"/>
    <n v="1415653663"/>
    <n v="1413058063"/>
    <b v="1"/>
    <n v="94"/>
    <b v="1"/>
    <x v="12"/>
  </r>
  <r>
    <x v="0"/>
    <s v="CA"/>
    <s v="CAD"/>
    <n v="1381723140"/>
    <n v="1378735983"/>
    <b v="1"/>
    <n v="39"/>
    <b v="1"/>
    <x v="12"/>
  </r>
  <r>
    <x v="0"/>
    <s v="US"/>
    <s v="USD"/>
    <n v="1481184000"/>
    <n v="1479708680"/>
    <b v="0"/>
    <n v="127"/>
    <b v="1"/>
    <x v="12"/>
  </r>
  <r>
    <x v="0"/>
    <s v="US"/>
    <s v="USD"/>
    <n v="1414817940"/>
    <n v="1411489552"/>
    <b v="1"/>
    <n v="159"/>
    <b v="1"/>
    <x v="12"/>
  </r>
  <r>
    <x v="0"/>
    <s v="US"/>
    <s v="USD"/>
    <n v="1473047940"/>
    <n v="1469595396"/>
    <b v="0"/>
    <n v="177"/>
    <b v="1"/>
    <x v="12"/>
  </r>
  <r>
    <x v="0"/>
    <s v="GB"/>
    <s v="GBP"/>
    <n v="1394460000"/>
    <n v="1393233855"/>
    <b v="0"/>
    <n v="47"/>
    <b v="1"/>
    <x v="12"/>
  </r>
  <r>
    <x v="0"/>
    <s v="US"/>
    <s v="USD"/>
    <n v="1436555376"/>
    <n v="1433963376"/>
    <b v="0"/>
    <n v="1"/>
    <b v="1"/>
    <x v="12"/>
  </r>
  <r>
    <x v="0"/>
    <s v="US"/>
    <s v="USD"/>
    <n v="1429038033"/>
    <n v="1426446033"/>
    <b v="0"/>
    <n v="16"/>
    <b v="1"/>
    <x v="12"/>
  </r>
  <r>
    <x v="0"/>
    <s v="US"/>
    <s v="USD"/>
    <n v="1426473264"/>
    <n v="1424057664"/>
    <b v="0"/>
    <n v="115"/>
    <b v="1"/>
    <x v="12"/>
  </r>
  <r>
    <x v="0"/>
    <s v="US"/>
    <s v="USD"/>
    <n v="1461560340"/>
    <n v="1458762717"/>
    <b v="0"/>
    <n v="133"/>
    <b v="1"/>
    <x v="12"/>
  </r>
  <r>
    <x v="0"/>
    <s v="FR"/>
    <s v="EUR"/>
    <n v="1469994300"/>
    <n v="1464815253"/>
    <b v="0"/>
    <n v="70"/>
    <b v="1"/>
    <x v="12"/>
  </r>
  <r>
    <x v="0"/>
    <s v="US"/>
    <s v="USD"/>
    <n v="1477342800"/>
    <n v="1476386395"/>
    <b v="0"/>
    <n v="62"/>
    <b v="1"/>
    <x v="12"/>
  </r>
  <r>
    <x v="0"/>
    <s v="US"/>
    <s v="USD"/>
    <n v="1424116709"/>
    <n v="1421524709"/>
    <b v="0"/>
    <n v="10"/>
    <b v="1"/>
    <x v="12"/>
  </r>
  <r>
    <x v="0"/>
    <s v="US"/>
    <s v="USD"/>
    <n v="1482901546"/>
    <n v="1480309546"/>
    <b v="0"/>
    <n v="499"/>
    <b v="1"/>
    <x v="12"/>
  </r>
  <r>
    <x v="0"/>
    <s v="US"/>
    <s v="USD"/>
    <n v="1469329217"/>
    <n v="1466737217"/>
    <b v="0"/>
    <n v="47"/>
    <b v="1"/>
    <x v="12"/>
  </r>
  <r>
    <x v="0"/>
    <s v="DE"/>
    <s v="EUR"/>
    <n v="1477422000"/>
    <n v="1472282956"/>
    <b v="0"/>
    <n v="28"/>
    <b v="1"/>
    <x v="12"/>
  </r>
  <r>
    <x v="0"/>
    <s v="ES"/>
    <s v="EUR"/>
    <n v="1448463431"/>
    <n v="1444831031"/>
    <b v="0"/>
    <n v="24"/>
    <b v="1"/>
    <x v="12"/>
  </r>
  <r>
    <x v="0"/>
    <s v="GB"/>
    <s v="GBP"/>
    <n v="1429138740"/>
    <n v="1426528418"/>
    <b v="0"/>
    <n v="76"/>
    <b v="1"/>
    <x v="12"/>
  </r>
  <r>
    <x v="0"/>
    <s v="US"/>
    <s v="USD"/>
    <n v="1433376000"/>
    <n v="1430768468"/>
    <b v="0"/>
    <n v="98"/>
    <b v="1"/>
    <x v="12"/>
  </r>
  <r>
    <x v="2"/>
    <s v="US"/>
    <s v="USD"/>
    <n v="1385123713"/>
    <n v="1382528113"/>
    <b v="0"/>
    <n v="48"/>
    <b v="0"/>
    <x v="13"/>
  </r>
  <r>
    <x v="2"/>
    <s v="US"/>
    <s v="USD"/>
    <n v="1474067404"/>
    <n v="1471475404"/>
    <b v="0"/>
    <n v="2"/>
    <b v="0"/>
    <x v="13"/>
  </r>
  <r>
    <x v="2"/>
    <s v="GB"/>
    <s v="GBP"/>
    <n v="1384179548"/>
    <n v="1381583948"/>
    <b v="0"/>
    <n v="4"/>
    <b v="0"/>
    <x v="13"/>
  </r>
  <r>
    <x v="2"/>
    <s v="US"/>
    <s v="USD"/>
    <n v="1329014966"/>
    <n v="1326422966"/>
    <b v="0"/>
    <n v="5"/>
    <b v="0"/>
    <x v="13"/>
  </r>
  <r>
    <x v="2"/>
    <s v="US"/>
    <s v="USD"/>
    <n v="1381917540"/>
    <n v="1379990038"/>
    <b v="0"/>
    <n v="79"/>
    <b v="0"/>
    <x v="13"/>
  </r>
  <r>
    <x v="2"/>
    <s v="US"/>
    <s v="USD"/>
    <n v="1358361197"/>
    <n v="1353177197"/>
    <b v="0"/>
    <n v="2"/>
    <b v="0"/>
    <x v="13"/>
  </r>
  <r>
    <x v="2"/>
    <s v="US"/>
    <s v="USD"/>
    <n v="1425136200"/>
    <n v="1421853518"/>
    <b v="0"/>
    <n v="11"/>
    <b v="0"/>
    <x v="13"/>
  </r>
  <r>
    <x v="2"/>
    <s v="US"/>
    <s v="USD"/>
    <n v="1259643540"/>
    <n v="1254450706"/>
    <b v="0"/>
    <n v="11"/>
    <b v="0"/>
    <x v="13"/>
  </r>
  <r>
    <x v="2"/>
    <s v="US"/>
    <s v="USD"/>
    <n v="1389055198"/>
    <n v="1386463198"/>
    <b v="0"/>
    <n v="1"/>
    <b v="0"/>
    <x v="13"/>
  </r>
  <r>
    <x v="2"/>
    <s v="US"/>
    <s v="USD"/>
    <n v="1365448657"/>
    <n v="1362860257"/>
    <b v="0"/>
    <n v="3"/>
    <b v="0"/>
    <x v="13"/>
  </r>
  <r>
    <x v="2"/>
    <s v="GB"/>
    <s v="GBP"/>
    <n v="1377995523"/>
    <n v="1375403523"/>
    <b v="0"/>
    <n v="5"/>
    <b v="0"/>
    <x v="13"/>
  </r>
  <r>
    <x v="2"/>
    <s v="US"/>
    <s v="USD"/>
    <n v="1385735295"/>
    <n v="1383139695"/>
    <b v="0"/>
    <n v="12"/>
    <b v="0"/>
    <x v="13"/>
  </r>
  <r>
    <x v="2"/>
    <s v="US"/>
    <s v="USD"/>
    <n v="1299786527"/>
    <n v="1295898527"/>
    <b v="0"/>
    <n v="2"/>
    <b v="0"/>
    <x v="13"/>
  </r>
  <r>
    <x v="2"/>
    <s v="US"/>
    <s v="USD"/>
    <n v="1352610040"/>
    <n v="1349150440"/>
    <b v="0"/>
    <n v="5"/>
    <b v="0"/>
    <x v="13"/>
  </r>
  <r>
    <x v="2"/>
    <s v="US"/>
    <s v="USD"/>
    <n v="1367676034"/>
    <n v="1365084034"/>
    <b v="0"/>
    <n v="21"/>
    <b v="0"/>
    <x v="13"/>
  </r>
  <r>
    <x v="2"/>
    <s v="US"/>
    <s v="USD"/>
    <n v="1442856131"/>
    <n v="1441128131"/>
    <b v="0"/>
    <n v="0"/>
    <b v="0"/>
    <x v="13"/>
  </r>
  <r>
    <x v="2"/>
    <s v="GB"/>
    <s v="GBP"/>
    <n v="1359978927"/>
    <n v="1357127727"/>
    <b v="0"/>
    <n v="45"/>
    <b v="0"/>
    <x v="13"/>
  </r>
  <r>
    <x v="2"/>
    <s v="US"/>
    <s v="USD"/>
    <n v="1387479360"/>
    <n v="1384887360"/>
    <b v="0"/>
    <n v="29"/>
    <b v="0"/>
    <x v="13"/>
  </r>
  <r>
    <x v="2"/>
    <s v="US"/>
    <s v="USD"/>
    <n v="1293082524"/>
    <n v="1290490524"/>
    <b v="0"/>
    <n v="2"/>
    <b v="0"/>
    <x v="13"/>
  </r>
  <r>
    <x v="2"/>
    <s v="US"/>
    <s v="USD"/>
    <n v="1338321305"/>
    <n v="1336506905"/>
    <b v="0"/>
    <n v="30"/>
    <b v="0"/>
    <x v="13"/>
  </r>
  <r>
    <x v="2"/>
    <s v="US"/>
    <s v="USD"/>
    <n v="1351582938"/>
    <n v="1348731738"/>
    <b v="0"/>
    <n v="8"/>
    <b v="0"/>
    <x v="14"/>
  </r>
  <r>
    <x v="2"/>
    <s v="US"/>
    <s v="USD"/>
    <n v="1326520886"/>
    <n v="1322632886"/>
    <b v="0"/>
    <n v="1"/>
    <b v="0"/>
    <x v="14"/>
  </r>
  <r>
    <x v="2"/>
    <s v="US"/>
    <s v="USD"/>
    <n v="1315341550"/>
    <n v="1312490350"/>
    <b v="0"/>
    <n v="14"/>
    <b v="0"/>
    <x v="14"/>
  </r>
  <r>
    <x v="2"/>
    <s v="US"/>
    <s v="USD"/>
    <n v="1456957635"/>
    <n v="1451773635"/>
    <b v="0"/>
    <n v="24"/>
    <b v="0"/>
    <x v="14"/>
  </r>
  <r>
    <x v="2"/>
    <s v="US"/>
    <s v="USD"/>
    <n v="1336789860"/>
    <n v="1331666146"/>
    <b v="0"/>
    <n v="2"/>
    <b v="0"/>
    <x v="14"/>
  </r>
  <r>
    <x v="2"/>
    <s v="US"/>
    <s v="USD"/>
    <n v="1483137311"/>
    <n v="1481322911"/>
    <b v="0"/>
    <n v="21"/>
    <b v="0"/>
    <x v="14"/>
  </r>
  <r>
    <x v="2"/>
    <s v="US"/>
    <s v="USD"/>
    <n v="1473972813"/>
    <n v="1471812813"/>
    <b v="0"/>
    <n v="7"/>
    <b v="0"/>
    <x v="14"/>
  </r>
  <r>
    <x v="2"/>
    <s v="US"/>
    <s v="USD"/>
    <n v="1338159655"/>
    <n v="1335567655"/>
    <b v="0"/>
    <n v="0"/>
    <b v="0"/>
    <x v="14"/>
  </r>
  <r>
    <x v="2"/>
    <s v="US"/>
    <s v="USD"/>
    <n v="1314856800"/>
    <n v="1311789885"/>
    <b v="0"/>
    <n v="4"/>
    <b v="0"/>
    <x v="14"/>
  </r>
  <r>
    <x v="2"/>
    <s v="US"/>
    <s v="USD"/>
    <n v="1412534943"/>
    <n v="1409942943"/>
    <b v="0"/>
    <n v="32"/>
    <b v="0"/>
    <x v="14"/>
  </r>
  <r>
    <x v="2"/>
    <s v="US"/>
    <s v="USD"/>
    <n v="1385055979"/>
    <n v="1382460379"/>
    <b v="0"/>
    <n v="4"/>
    <b v="0"/>
    <x v="14"/>
  </r>
  <r>
    <x v="2"/>
    <s v="US"/>
    <s v="USD"/>
    <n v="1408581930"/>
    <n v="1405989930"/>
    <b v="0"/>
    <n v="9"/>
    <b v="0"/>
    <x v="14"/>
  </r>
  <r>
    <x v="2"/>
    <s v="US"/>
    <s v="USD"/>
    <n v="1280635200"/>
    <n v="1273121283"/>
    <b v="0"/>
    <n v="17"/>
    <b v="0"/>
    <x v="14"/>
  </r>
  <r>
    <x v="2"/>
    <s v="US"/>
    <s v="USD"/>
    <n v="1427920363"/>
    <n v="1425331963"/>
    <b v="0"/>
    <n v="5"/>
    <b v="0"/>
    <x v="14"/>
  </r>
  <r>
    <x v="2"/>
    <s v="US"/>
    <s v="USD"/>
    <n v="1465169610"/>
    <n v="1462577610"/>
    <b v="0"/>
    <n v="53"/>
    <b v="0"/>
    <x v="14"/>
  </r>
  <r>
    <x v="2"/>
    <s v="US"/>
    <s v="USD"/>
    <n v="1287975829"/>
    <n v="1284087829"/>
    <b v="0"/>
    <n v="7"/>
    <b v="0"/>
    <x v="14"/>
  </r>
  <r>
    <x v="2"/>
    <s v="US"/>
    <s v="USD"/>
    <n v="1440734400"/>
    <n v="1438549026"/>
    <b v="0"/>
    <n v="72"/>
    <b v="0"/>
    <x v="14"/>
  </r>
  <r>
    <x v="2"/>
    <s v="US"/>
    <s v="USD"/>
    <n v="1354123908"/>
    <n v="1351528308"/>
    <b v="0"/>
    <n v="0"/>
    <b v="0"/>
    <x v="14"/>
  </r>
  <r>
    <x v="2"/>
    <s v="US"/>
    <s v="USD"/>
    <n v="1326651110"/>
    <n v="1322763110"/>
    <b v="0"/>
    <n v="2"/>
    <b v="0"/>
    <x v="14"/>
  </r>
  <r>
    <x v="2"/>
    <s v="US"/>
    <s v="USD"/>
    <n v="1306549362"/>
    <n v="1302661362"/>
    <b v="0"/>
    <n v="8"/>
    <b v="0"/>
    <x v="14"/>
  </r>
  <r>
    <x v="2"/>
    <s v="US"/>
    <s v="USD"/>
    <n v="1459365802"/>
    <n v="1456777402"/>
    <b v="0"/>
    <n v="2"/>
    <b v="0"/>
    <x v="13"/>
  </r>
  <r>
    <x v="2"/>
    <s v="US"/>
    <s v="USD"/>
    <n v="1276024260"/>
    <n v="1272050914"/>
    <b v="0"/>
    <n v="0"/>
    <b v="0"/>
    <x v="13"/>
  </r>
  <r>
    <x v="2"/>
    <s v="US"/>
    <s v="USD"/>
    <n v="1409412600"/>
    <n v="1404947422"/>
    <b v="0"/>
    <n v="3"/>
    <b v="0"/>
    <x v="13"/>
  </r>
  <r>
    <x v="2"/>
    <s v="US"/>
    <s v="USD"/>
    <n v="1348367100"/>
    <n v="1346180780"/>
    <b v="0"/>
    <n v="4"/>
    <b v="0"/>
    <x v="13"/>
  </r>
  <r>
    <x v="2"/>
    <s v="US"/>
    <s v="USD"/>
    <n v="1451786137"/>
    <n v="1449194137"/>
    <b v="0"/>
    <n v="3"/>
    <b v="0"/>
    <x v="13"/>
  </r>
  <r>
    <x v="2"/>
    <s v="US"/>
    <s v="USD"/>
    <n v="1295847926"/>
    <n v="1290663926"/>
    <b v="0"/>
    <n v="6"/>
    <b v="0"/>
    <x v="13"/>
  </r>
  <r>
    <x v="2"/>
    <s v="US"/>
    <s v="USD"/>
    <n v="1394681590"/>
    <n v="1392093190"/>
    <b v="0"/>
    <n v="0"/>
    <b v="0"/>
    <x v="13"/>
  </r>
  <r>
    <x v="2"/>
    <s v="US"/>
    <s v="USD"/>
    <n v="1315715823"/>
    <n v="1313123823"/>
    <b v="0"/>
    <n v="0"/>
    <b v="0"/>
    <x v="13"/>
  </r>
  <r>
    <x v="2"/>
    <s v="US"/>
    <s v="USD"/>
    <n v="1280206740"/>
    <n v="1276283655"/>
    <b v="0"/>
    <n v="0"/>
    <b v="0"/>
    <x v="13"/>
  </r>
  <r>
    <x v="2"/>
    <s v="US"/>
    <s v="USD"/>
    <n v="1343016000"/>
    <n v="1340296440"/>
    <b v="0"/>
    <n v="8"/>
    <b v="0"/>
    <x v="13"/>
  </r>
  <r>
    <x v="2"/>
    <s v="GB"/>
    <s v="GBP"/>
    <n v="1488546319"/>
    <n v="1483362319"/>
    <b v="0"/>
    <n v="5"/>
    <b v="0"/>
    <x v="13"/>
  </r>
  <r>
    <x v="2"/>
    <s v="US"/>
    <s v="USD"/>
    <n v="1390522045"/>
    <n v="1388707645"/>
    <b v="0"/>
    <n v="0"/>
    <b v="0"/>
    <x v="13"/>
  </r>
  <r>
    <x v="2"/>
    <s v="US"/>
    <s v="USD"/>
    <n v="1355197047"/>
    <n v="1350009447"/>
    <b v="0"/>
    <n v="2"/>
    <b v="0"/>
    <x v="13"/>
  </r>
  <r>
    <x v="2"/>
    <s v="US"/>
    <s v="USD"/>
    <n v="1336188019"/>
    <n v="1333596019"/>
    <b v="0"/>
    <n v="24"/>
    <b v="0"/>
    <x v="13"/>
  </r>
  <r>
    <x v="2"/>
    <s v="US"/>
    <s v="USD"/>
    <n v="1345918747"/>
    <n v="1343326747"/>
    <b v="0"/>
    <n v="0"/>
    <b v="0"/>
    <x v="13"/>
  </r>
  <r>
    <x v="2"/>
    <s v="US"/>
    <s v="USD"/>
    <n v="1330577940"/>
    <n v="1327853914"/>
    <b v="0"/>
    <n v="9"/>
    <b v="0"/>
    <x v="13"/>
  </r>
  <r>
    <x v="2"/>
    <s v="US"/>
    <s v="USD"/>
    <n v="1287723600"/>
    <n v="1284409734"/>
    <b v="0"/>
    <n v="0"/>
    <b v="0"/>
    <x v="13"/>
  </r>
  <r>
    <x v="2"/>
    <s v="US"/>
    <s v="USD"/>
    <n v="1405305000"/>
    <n v="1402612730"/>
    <b v="0"/>
    <n v="1"/>
    <b v="0"/>
    <x v="13"/>
  </r>
  <r>
    <x v="2"/>
    <s v="GB"/>
    <s v="GBP"/>
    <n v="1417474761"/>
    <n v="1414879161"/>
    <b v="0"/>
    <n v="10"/>
    <b v="0"/>
    <x v="13"/>
  </r>
  <r>
    <x v="2"/>
    <s v="US"/>
    <s v="USD"/>
    <n v="1355930645"/>
    <n v="1352906645"/>
    <b v="0"/>
    <n v="1"/>
    <b v="0"/>
    <x v="13"/>
  </r>
  <r>
    <x v="2"/>
    <s v="US"/>
    <s v="USD"/>
    <n v="1384448822"/>
    <n v="1381853222"/>
    <b v="0"/>
    <n v="0"/>
    <b v="0"/>
    <x v="13"/>
  </r>
  <r>
    <x v="2"/>
    <s v="US"/>
    <s v="USD"/>
    <n v="1323666376"/>
    <n v="1320033976"/>
    <b v="0"/>
    <n v="20"/>
    <b v="0"/>
    <x v="13"/>
  </r>
  <r>
    <x v="2"/>
    <s v="US"/>
    <s v="USD"/>
    <n v="1412167393"/>
    <n v="1409143393"/>
    <b v="0"/>
    <n v="30"/>
    <b v="0"/>
    <x v="13"/>
  </r>
  <r>
    <x v="2"/>
    <s v="US"/>
    <s v="USD"/>
    <n v="1416614523"/>
    <n v="1414018923"/>
    <b v="0"/>
    <n v="6"/>
    <b v="0"/>
    <x v="13"/>
  </r>
  <r>
    <x v="2"/>
    <s v="US"/>
    <s v="USD"/>
    <n v="1360795069"/>
    <n v="1358203069"/>
    <b v="0"/>
    <n v="15"/>
    <b v="0"/>
    <x v="13"/>
  </r>
  <r>
    <x v="2"/>
    <s v="US"/>
    <s v="USD"/>
    <n v="1385590111"/>
    <n v="1382994511"/>
    <b v="0"/>
    <n v="5"/>
    <b v="0"/>
    <x v="13"/>
  </r>
  <r>
    <x v="2"/>
    <s v="US"/>
    <s v="USD"/>
    <n v="1278628800"/>
    <n v="1276043330"/>
    <b v="0"/>
    <n v="0"/>
    <b v="0"/>
    <x v="13"/>
  </r>
  <r>
    <x v="2"/>
    <s v="US"/>
    <s v="USD"/>
    <n v="1337024695"/>
    <n v="1334432695"/>
    <b v="0"/>
    <n v="0"/>
    <b v="0"/>
    <x v="13"/>
  </r>
  <r>
    <x v="2"/>
    <s v="US"/>
    <s v="USD"/>
    <n v="1353196800"/>
    <n v="1348864913"/>
    <b v="0"/>
    <n v="28"/>
    <b v="0"/>
    <x v="13"/>
  </r>
  <r>
    <x v="2"/>
    <s v="US"/>
    <s v="USD"/>
    <n v="1333946569"/>
    <n v="1331358169"/>
    <b v="0"/>
    <n v="0"/>
    <b v="0"/>
    <x v="13"/>
  </r>
  <r>
    <x v="2"/>
    <s v="US"/>
    <s v="USD"/>
    <n v="1277501520"/>
    <n v="1273874306"/>
    <b v="0"/>
    <n v="5"/>
    <b v="0"/>
    <x v="13"/>
  </r>
  <r>
    <x v="2"/>
    <s v="GB"/>
    <s v="GBP"/>
    <n v="1395007200"/>
    <n v="1392021502"/>
    <b v="0"/>
    <n v="7"/>
    <b v="0"/>
    <x v="13"/>
  </r>
  <r>
    <x v="2"/>
    <s v="US"/>
    <s v="USD"/>
    <n v="1363990545"/>
    <n v="1360106145"/>
    <b v="0"/>
    <n v="30"/>
    <b v="0"/>
    <x v="13"/>
  </r>
  <r>
    <x v="2"/>
    <s v="US"/>
    <s v="USD"/>
    <n v="1399867409"/>
    <n v="1394683409"/>
    <b v="0"/>
    <n v="2"/>
    <b v="0"/>
    <x v="13"/>
  </r>
  <r>
    <x v="2"/>
    <s v="CA"/>
    <s v="CAD"/>
    <n v="1399183200"/>
    <n v="1396633284"/>
    <b v="0"/>
    <n v="30"/>
    <b v="0"/>
    <x v="13"/>
  </r>
  <r>
    <x v="2"/>
    <s v="US"/>
    <s v="USD"/>
    <n v="1454054429"/>
    <n v="1451462429"/>
    <b v="0"/>
    <n v="2"/>
    <b v="0"/>
    <x v="13"/>
  </r>
  <r>
    <x v="2"/>
    <s v="US"/>
    <s v="USD"/>
    <n v="1326916800"/>
    <n v="1323131689"/>
    <b v="0"/>
    <n v="0"/>
    <b v="0"/>
    <x v="13"/>
  </r>
  <r>
    <x v="2"/>
    <s v="US"/>
    <s v="USD"/>
    <n v="1383509357"/>
    <n v="1380913757"/>
    <b v="0"/>
    <n v="2"/>
    <b v="0"/>
    <x v="13"/>
  </r>
  <r>
    <x v="2"/>
    <s v="US"/>
    <s v="USD"/>
    <n v="1346585448"/>
    <n v="1343993448"/>
    <b v="0"/>
    <n v="1"/>
    <b v="0"/>
    <x v="13"/>
  </r>
  <r>
    <x v="2"/>
    <s v="US"/>
    <s v="USD"/>
    <n v="1372622280"/>
    <n v="1369246738"/>
    <b v="0"/>
    <n v="2"/>
    <b v="0"/>
    <x v="13"/>
  </r>
  <r>
    <x v="2"/>
    <s v="US"/>
    <s v="USD"/>
    <n v="1439251926"/>
    <n v="1435363926"/>
    <b v="0"/>
    <n v="14"/>
    <b v="0"/>
    <x v="8"/>
  </r>
  <r>
    <x v="2"/>
    <s v="US"/>
    <s v="USD"/>
    <n v="1486693145"/>
    <n v="1484101145"/>
    <b v="0"/>
    <n v="31"/>
    <b v="0"/>
    <x v="8"/>
  </r>
  <r>
    <x v="2"/>
    <s v="US"/>
    <s v="USD"/>
    <n v="1455826460"/>
    <n v="1452716060"/>
    <b v="0"/>
    <n v="16"/>
    <b v="0"/>
    <x v="8"/>
  </r>
  <r>
    <x v="2"/>
    <s v="US"/>
    <s v="USD"/>
    <n v="1480438905"/>
    <n v="1477843305"/>
    <b v="0"/>
    <n v="12"/>
    <b v="0"/>
    <x v="8"/>
  </r>
  <r>
    <x v="2"/>
    <s v="US"/>
    <s v="USD"/>
    <n v="1460988000"/>
    <n v="1458050450"/>
    <b v="0"/>
    <n v="96"/>
    <b v="0"/>
    <x v="8"/>
  </r>
  <r>
    <x v="2"/>
    <s v="FR"/>
    <s v="EUR"/>
    <n v="1487462340"/>
    <n v="1482958626"/>
    <b v="0"/>
    <n v="16"/>
    <b v="0"/>
    <x v="8"/>
  </r>
  <r>
    <x v="2"/>
    <s v="US"/>
    <s v="USD"/>
    <n v="1473444048"/>
    <n v="1470852048"/>
    <b v="0"/>
    <n v="5"/>
    <b v="0"/>
    <x v="8"/>
  </r>
  <r>
    <x v="2"/>
    <s v="US"/>
    <s v="USD"/>
    <n v="1467312306"/>
    <n v="1462128306"/>
    <b v="0"/>
    <n v="0"/>
    <b v="0"/>
    <x v="8"/>
  </r>
  <r>
    <x v="2"/>
    <s v="NL"/>
    <s v="EUR"/>
    <n v="1457812364"/>
    <n v="1455220364"/>
    <b v="0"/>
    <n v="8"/>
    <b v="0"/>
    <x v="8"/>
  </r>
  <r>
    <x v="2"/>
    <s v="DE"/>
    <s v="EUR"/>
    <n v="1456016576"/>
    <n v="1450832576"/>
    <b v="0"/>
    <n v="7"/>
    <b v="0"/>
    <x v="8"/>
  </r>
  <r>
    <x v="2"/>
    <s v="CA"/>
    <s v="CAD"/>
    <n v="1453053661"/>
    <n v="1450461661"/>
    <b v="0"/>
    <n v="24"/>
    <b v="0"/>
    <x v="8"/>
  </r>
  <r>
    <x v="2"/>
    <s v="US"/>
    <s v="USD"/>
    <n v="1465054872"/>
    <n v="1461166872"/>
    <b v="0"/>
    <n v="121"/>
    <b v="0"/>
    <x v="8"/>
  </r>
  <r>
    <x v="2"/>
    <s v="US"/>
    <s v="USD"/>
    <n v="1479483812"/>
    <n v="1476888212"/>
    <b v="0"/>
    <n v="196"/>
    <b v="0"/>
    <x v="8"/>
  </r>
  <r>
    <x v="2"/>
    <s v="US"/>
    <s v="USD"/>
    <n v="1422158199"/>
    <n v="1419566199"/>
    <b v="0"/>
    <n v="5"/>
    <b v="0"/>
    <x v="8"/>
  </r>
  <r>
    <x v="2"/>
    <s v="US"/>
    <s v="USD"/>
    <n v="1440100839"/>
    <n v="1436472039"/>
    <b v="0"/>
    <n v="73"/>
    <b v="0"/>
    <x v="8"/>
  </r>
  <r>
    <x v="2"/>
    <s v="US"/>
    <s v="USD"/>
    <n v="1473750300"/>
    <n v="1470294300"/>
    <b v="0"/>
    <n v="93"/>
    <b v="0"/>
    <x v="8"/>
  </r>
  <r>
    <x v="2"/>
    <s v="US"/>
    <s v="USD"/>
    <n v="1430081759"/>
    <n v="1424901359"/>
    <b v="0"/>
    <n v="17"/>
    <b v="0"/>
    <x v="8"/>
  </r>
  <r>
    <x v="2"/>
    <s v="US"/>
    <s v="USD"/>
    <n v="1479392133"/>
    <n v="1476710133"/>
    <b v="0"/>
    <n v="7"/>
    <b v="0"/>
    <x v="8"/>
  </r>
  <r>
    <x v="2"/>
    <s v="US"/>
    <s v="USD"/>
    <n v="1428641940"/>
    <n v="1426792563"/>
    <b v="0"/>
    <n v="17"/>
    <b v="0"/>
    <x v="8"/>
  </r>
  <r>
    <x v="2"/>
    <s v="US"/>
    <s v="USD"/>
    <n v="1421640665"/>
    <n v="1419048665"/>
    <b v="0"/>
    <n v="171"/>
    <b v="0"/>
    <x v="8"/>
  </r>
  <r>
    <x v="2"/>
    <s v="US"/>
    <s v="USD"/>
    <n v="1489500155"/>
    <n v="1485874955"/>
    <b v="0"/>
    <n v="188"/>
    <b v="0"/>
    <x v="8"/>
  </r>
  <r>
    <x v="2"/>
    <s v="US"/>
    <s v="USD"/>
    <n v="1487617200"/>
    <n v="1483634335"/>
    <b v="0"/>
    <n v="110"/>
    <b v="0"/>
    <x v="8"/>
  </r>
  <r>
    <x v="2"/>
    <s v="US"/>
    <s v="USD"/>
    <n v="1455210353"/>
    <n v="1451927153"/>
    <b v="0"/>
    <n v="37"/>
    <b v="0"/>
    <x v="8"/>
  </r>
  <r>
    <x v="2"/>
    <s v="US"/>
    <s v="USD"/>
    <n v="1476717319"/>
    <n v="1473693319"/>
    <b v="0"/>
    <n v="9"/>
    <b v="0"/>
    <x v="8"/>
  </r>
  <r>
    <x v="2"/>
    <s v="CA"/>
    <s v="CAD"/>
    <n v="1441119919"/>
    <n v="1437663919"/>
    <b v="0"/>
    <n v="29"/>
    <b v="0"/>
    <x v="8"/>
  </r>
  <r>
    <x v="2"/>
    <s v="US"/>
    <s v="USD"/>
    <n v="1477454340"/>
    <n v="1474676646"/>
    <b v="0"/>
    <n v="6"/>
    <b v="0"/>
    <x v="8"/>
  </r>
  <r>
    <x v="2"/>
    <s v="US"/>
    <s v="USD"/>
    <n v="1475766932"/>
    <n v="1473174932"/>
    <b v="0"/>
    <n v="30"/>
    <b v="0"/>
    <x v="8"/>
  </r>
  <r>
    <x v="2"/>
    <s v="US"/>
    <s v="USD"/>
    <n v="1461301574"/>
    <n v="1456121174"/>
    <b v="0"/>
    <n v="81"/>
    <b v="0"/>
    <x v="8"/>
  </r>
  <r>
    <x v="2"/>
    <s v="US"/>
    <s v="USD"/>
    <n v="1408134034"/>
    <n v="1405542034"/>
    <b v="0"/>
    <n v="4"/>
    <b v="0"/>
    <x v="8"/>
  </r>
  <r>
    <x v="2"/>
    <s v="MX"/>
    <s v="MXN"/>
    <n v="1486624607"/>
    <n v="1483773407"/>
    <b v="0"/>
    <n v="11"/>
    <b v="0"/>
    <x v="8"/>
  </r>
  <r>
    <x v="2"/>
    <s v="CA"/>
    <s v="CAD"/>
    <n v="1485147540"/>
    <n v="1481951853"/>
    <b v="0"/>
    <n v="14"/>
    <b v="0"/>
    <x v="8"/>
  </r>
  <r>
    <x v="2"/>
    <s v="US"/>
    <s v="USD"/>
    <n v="1433178060"/>
    <n v="1429290060"/>
    <b v="0"/>
    <n v="5"/>
    <b v="0"/>
    <x v="8"/>
  </r>
  <r>
    <x v="2"/>
    <s v="US"/>
    <s v="USD"/>
    <n v="1409813940"/>
    <n v="1407271598"/>
    <b v="0"/>
    <n v="45"/>
    <b v="0"/>
    <x v="8"/>
  </r>
  <r>
    <x v="2"/>
    <s v="US"/>
    <s v="USD"/>
    <n v="1447032093"/>
    <n v="1441844493"/>
    <b v="0"/>
    <n v="8"/>
    <b v="0"/>
    <x v="8"/>
  </r>
  <r>
    <x v="2"/>
    <s v="US"/>
    <s v="USD"/>
    <n v="1458925156"/>
    <n v="1456336756"/>
    <b v="0"/>
    <n v="3"/>
    <b v="0"/>
    <x v="8"/>
  </r>
  <r>
    <x v="2"/>
    <s v="US"/>
    <s v="USD"/>
    <n v="1467132185"/>
    <n v="1461948185"/>
    <b v="0"/>
    <n v="24"/>
    <b v="0"/>
    <x v="8"/>
  </r>
  <r>
    <x v="2"/>
    <s v="AU"/>
    <s v="AUD"/>
    <n v="1439515497"/>
    <n v="1435627497"/>
    <b v="0"/>
    <n v="18"/>
    <b v="0"/>
    <x v="8"/>
  </r>
  <r>
    <x v="2"/>
    <s v="AT"/>
    <s v="EUR"/>
    <n v="1456094197"/>
    <n v="1453502197"/>
    <b v="0"/>
    <n v="12"/>
    <b v="0"/>
    <x v="8"/>
  </r>
  <r>
    <x v="2"/>
    <s v="SE"/>
    <s v="SEK"/>
    <n v="1456385101"/>
    <n v="1453793101"/>
    <b v="0"/>
    <n v="123"/>
    <b v="0"/>
    <x v="8"/>
  </r>
  <r>
    <x v="2"/>
    <s v="US"/>
    <s v="USD"/>
    <n v="1466449140"/>
    <n v="1463392828"/>
    <b v="0"/>
    <n v="96"/>
    <b v="0"/>
    <x v="8"/>
  </r>
  <r>
    <x v="2"/>
    <s v="US"/>
    <s v="USD"/>
    <n v="1417387322"/>
    <n v="1413495722"/>
    <b v="0"/>
    <n v="31"/>
    <b v="0"/>
    <x v="8"/>
  </r>
  <r>
    <x v="2"/>
    <s v="US"/>
    <s v="USD"/>
    <n v="1407624222"/>
    <n v="1405032222"/>
    <b v="0"/>
    <n v="4"/>
    <b v="0"/>
    <x v="8"/>
  </r>
  <r>
    <x v="2"/>
    <s v="US"/>
    <s v="USD"/>
    <n v="1475431486"/>
    <n v="1472839486"/>
    <b v="0"/>
    <n v="3"/>
    <b v="0"/>
    <x v="8"/>
  </r>
  <r>
    <x v="2"/>
    <s v="ES"/>
    <s v="EUR"/>
    <n v="1471985640"/>
    <n v="1469289685"/>
    <b v="0"/>
    <n v="179"/>
    <b v="0"/>
    <x v="8"/>
  </r>
  <r>
    <x v="2"/>
    <s v="US"/>
    <s v="USD"/>
    <n v="1427507208"/>
    <n v="1424918808"/>
    <b v="0"/>
    <n v="3"/>
    <b v="0"/>
    <x v="8"/>
  </r>
  <r>
    <x v="2"/>
    <s v="DE"/>
    <s v="EUR"/>
    <n v="1451602800"/>
    <n v="1449011610"/>
    <b v="0"/>
    <n v="23"/>
    <b v="0"/>
    <x v="8"/>
  </r>
  <r>
    <x v="2"/>
    <s v="GB"/>
    <s v="GBP"/>
    <n v="1452384000"/>
    <n v="1447698300"/>
    <b v="0"/>
    <n v="23"/>
    <b v="0"/>
    <x v="8"/>
  </r>
  <r>
    <x v="2"/>
    <s v="NL"/>
    <s v="EUR"/>
    <n v="1403507050"/>
    <n v="1400051050"/>
    <b v="0"/>
    <n v="41"/>
    <b v="0"/>
    <x v="8"/>
  </r>
  <r>
    <x v="2"/>
    <s v="IT"/>
    <s v="EUR"/>
    <n v="1475310825"/>
    <n v="1472718825"/>
    <b v="0"/>
    <n v="0"/>
    <b v="0"/>
    <x v="8"/>
  </r>
  <r>
    <x v="2"/>
    <s v="US"/>
    <s v="USD"/>
    <n v="1475101495"/>
    <n v="1472509495"/>
    <b v="0"/>
    <n v="32"/>
    <b v="0"/>
    <x v="8"/>
  </r>
  <r>
    <x v="2"/>
    <s v="US"/>
    <s v="USD"/>
    <n v="1409770164"/>
    <n v="1407178164"/>
    <b v="0"/>
    <n v="2"/>
    <b v="0"/>
    <x v="8"/>
  </r>
  <r>
    <x v="2"/>
    <s v="GB"/>
    <s v="GBP"/>
    <n v="1468349460"/>
    <n v="1466186988"/>
    <b v="0"/>
    <n v="7"/>
    <b v="0"/>
    <x v="8"/>
  </r>
  <r>
    <x v="2"/>
    <s v="US"/>
    <s v="USD"/>
    <n v="1462655519"/>
    <n v="1457475119"/>
    <b v="0"/>
    <n v="4"/>
    <b v="0"/>
    <x v="8"/>
  </r>
  <r>
    <x v="2"/>
    <s v="US"/>
    <s v="USD"/>
    <n v="1478926800"/>
    <n v="1476054568"/>
    <b v="0"/>
    <n v="196"/>
    <b v="0"/>
    <x v="8"/>
  </r>
  <r>
    <x v="2"/>
    <s v="US"/>
    <s v="USD"/>
    <n v="1417388340"/>
    <n v="1412835530"/>
    <b v="0"/>
    <n v="11"/>
    <b v="0"/>
    <x v="8"/>
  </r>
  <r>
    <x v="2"/>
    <s v="US"/>
    <s v="USD"/>
    <n v="1417276800"/>
    <n v="1415140480"/>
    <b v="0"/>
    <n v="9"/>
    <b v="0"/>
    <x v="8"/>
  </r>
  <r>
    <x v="2"/>
    <s v="US"/>
    <s v="USD"/>
    <n v="1406474820"/>
    <n v="1403902060"/>
    <b v="0"/>
    <n v="5"/>
    <b v="0"/>
    <x v="8"/>
  </r>
  <r>
    <x v="2"/>
    <s v="US"/>
    <s v="USD"/>
    <n v="1417145297"/>
    <n v="1414549697"/>
    <b v="0"/>
    <n v="8"/>
    <b v="0"/>
    <x v="8"/>
  </r>
  <r>
    <x v="2"/>
    <s v="CA"/>
    <s v="CAD"/>
    <n v="1447909401"/>
    <n v="1444017801"/>
    <b v="0"/>
    <n v="229"/>
    <b v="0"/>
    <x v="8"/>
  </r>
  <r>
    <x v="2"/>
    <s v="CA"/>
    <s v="CAD"/>
    <n v="1415865720"/>
    <n v="1413270690"/>
    <b v="0"/>
    <n v="40"/>
    <b v="0"/>
    <x v="8"/>
  </r>
  <r>
    <x v="1"/>
    <s v="US"/>
    <s v="USD"/>
    <n v="1489537560"/>
    <n v="1484357160"/>
    <b v="0"/>
    <n v="6"/>
    <b v="0"/>
    <x v="8"/>
  </r>
  <r>
    <x v="1"/>
    <s v="GB"/>
    <s v="GBP"/>
    <n v="1485796613"/>
    <n v="1481908613"/>
    <b v="0"/>
    <n v="4"/>
    <b v="0"/>
    <x v="8"/>
  </r>
  <r>
    <x v="1"/>
    <s v="US"/>
    <s v="USD"/>
    <n v="1450331940"/>
    <n v="1447777514"/>
    <b v="0"/>
    <n v="22"/>
    <b v="0"/>
    <x v="8"/>
  </r>
  <r>
    <x v="1"/>
    <s v="FR"/>
    <s v="EUR"/>
    <n v="1489680061"/>
    <n v="1487091661"/>
    <b v="0"/>
    <n v="15"/>
    <b v="0"/>
    <x v="8"/>
  </r>
  <r>
    <x v="1"/>
    <s v="US"/>
    <s v="USD"/>
    <n v="1455814827"/>
    <n v="1453222827"/>
    <b v="0"/>
    <n v="95"/>
    <b v="0"/>
    <x v="8"/>
  </r>
  <r>
    <x v="1"/>
    <s v="US"/>
    <s v="USD"/>
    <n v="1446217183"/>
    <n v="1443538783"/>
    <b v="0"/>
    <n v="161"/>
    <b v="0"/>
    <x v="8"/>
  </r>
  <r>
    <x v="1"/>
    <s v="US"/>
    <s v="USD"/>
    <n v="1418368260"/>
    <n v="1417654672"/>
    <b v="0"/>
    <n v="8"/>
    <b v="0"/>
    <x v="8"/>
  </r>
  <r>
    <x v="1"/>
    <s v="US"/>
    <s v="USD"/>
    <n v="1481727623"/>
    <n v="1478095223"/>
    <b v="0"/>
    <n v="76"/>
    <b v="0"/>
    <x v="8"/>
  </r>
  <r>
    <x v="1"/>
    <s v="MX"/>
    <s v="MXN"/>
    <n v="1482953115"/>
    <n v="1480361115"/>
    <b v="0"/>
    <n v="1"/>
    <b v="0"/>
    <x v="8"/>
  </r>
  <r>
    <x v="1"/>
    <s v="US"/>
    <s v="USD"/>
    <n v="1466346646"/>
    <n v="1463754646"/>
    <b v="0"/>
    <n v="101"/>
    <b v="0"/>
    <x v="8"/>
  </r>
  <r>
    <x v="1"/>
    <s v="US"/>
    <s v="USD"/>
    <n v="1473044340"/>
    <n v="1468180462"/>
    <b v="0"/>
    <n v="4"/>
    <b v="0"/>
    <x v="8"/>
  </r>
  <r>
    <x v="1"/>
    <s v="US"/>
    <s v="USD"/>
    <n v="1418938395"/>
    <n v="1415050395"/>
    <b v="0"/>
    <n v="1"/>
    <b v="0"/>
    <x v="8"/>
  </r>
  <r>
    <x v="1"/>
    <s v="US"/>
    <s v="USD"/>
    <n v="1485254052"/>
    <n v="1481366052"/>
    <b v="0"/>
    <n v="775"/>
    <b v="0"/>
    <x v="8"/>
  </r>
  <r>
    <x v="1"/>
    <s v="US"/>
    <s v="USD"/>
    <n v="1451419200"/>
    <n v="1449000056"/>
    <b v="0"/>
    <n v="90"/>
    <b v="0"/>
    <x v="8"/>
  </r>
  <r>
    <x v="1"/>
    <s v="US"/>
    <s v="USD"/>
    <n v="1420070615"/>
    <n v="1415750615"/>
    <b v="0"/>
    <n v="16"/>
    <b v="0"/>
    <x v="8"/>
  </r>
  <r>
    <x v="1"/>
    <s v="CH"/>
    <s v="CHF"/>
    <n v="1448489095"/>
    <n v="1445893495"/>
    <b v="0"/>
    <n v="6"/>
    <b v="0"/>
    <x v="8"/>
  </r>
  <r>
    <x v="1"/>
    <s v="US"/>
    <s v="USD"/>
    <n v="1459992856"/>
    <n v="1456108456"/>
    <b v="0"/>
    <n v="38"/>
    <b v="0"/>
    <x v="8"/>
  </r>
  <r>
    <x v="1"/>
    <s v="US"/>
    <s v="USD"/>
    <n v="1448125935"/>
    <n v="1444666335"/>
    <b v="0"/>
    <n v="355"/>
    <b v="0"/>
    <x v="8"/>
  </r>
  <r>
    <x v="1"/>
    <s v="US"/>
    <s v="USD"/>
    <n v="1468496933"/>
    <n v="1465904933"/>
    <b v="0"/>
    <n v="7"/>
    <b v="0"/>
    <x v="8"/>
  </r>
  <r>
    <x v="1"/>
    <s v="US"/>
    <s v="USD"/>
    <n v="1423092149"/>
    <n v="1420500149"/>
    <b v="0"/>
    <n v="400"/>
    <b v="0"/>
    <x v="8"/>
  </r>
  <r>
    <x v="0"/>
    <s v="CA"/>
    <s v="CAD"/>
    <n v="1433206020"/>
    <n v="1430617209"/>
    <b v="0"/>
    <n v="30"/>
    <b v="1"/>
    <x v="15"/>
  </r>
  <r>
    <x v="0"/>
    <s v="US"/>
    <s v="USD"/>
    <n v="1445054400"/>
    <n v="1443074571"/>
    <b v="1"/>
    <n v="478"/>
    <b v="1"/>
    <x v="15"/>
  </r>
  <r>
    <x v="0"/>
    <s v="US"/>
    <s v="USD"/>
    <n v="1431876677"/>
    <n v="1429284677"/>
    <b v="1"/>
    <n v="74"/>
    <b v="1"/>
    <x v="15"/>
  </r>
  <r>
    <x v="0"/>
    <s v="GB"/>
    <s v="GBP"/>
    <n v="1434837861"/>
    <n v="1432245861"/>
    <b v="0"/>
    <n v="131"/>
    <b v="1"/>
    <x v="15"/>
  </r>
  <r>
    <x v="0"/>
    <s v="SE"/>
    <s v="SEK"/>
    <n v="1454248563"/>
    <n v="1451656563"/>
    <b v="1"/>
    <n v="61"/>
    <b v="1"/>
    <x v="15"/>
  </r>
  <r>
    <x v="0"/>
    <s v="US"/>
    <s v="USD"/>
    <n v="1426532437"/>
    <n v="1423944037"/>
    <b v="1"/>
    <n v="1071"/>
    <b v="1"/>
    <x v="15"/>
  </r>
  <r>
    <x v="0"/>
    <s v="GB"/>
    <s v="GBP"/>
    <n v="1459414016"/>
    <n v="1456480016"/>
    <b v="1"/>
    <n v="122"/>
    <b v="1"/>
    <x v="15"/>
  </r>
  <r>
    <x v="0"/>
    <s v="US"/>
    <s v="USD"/>
    <n v="1414025347"/>
    <n v="1411433347"/>
    <b v="1"/>
    <n v="111"/>
    <b v="1"/>
    <x v="15"/>
  </r>
  <r>
    <x v="0"/>
    <s v="GB"/>
    <s v="GBP"/>
    <n v="1488830400"/>
    <n v="1484924605"/>
    <b v="1"/>
    <n v="255"/>
    <b v="1"/>
    <x v="15"/>
  </r>
  <r>
    <x v="0"/>
    <s v="SE"/>
    <s v="SEK"/>
    <n v="1428184740"/>
    <n v="1423501507"/>
    <b v="0"/>
    <n v="141"/>
    <b v="1"/>
    <x v="15"/>
  </r>
  <r>
    <x v="0"/>
    <s v="US"/>
    <s v="USD"/>
    <n v="1473680149"/>
    <n v="1472470549"/>
    <b v="0"/>
    <n v="159"/>
    <b v="1"/>
    <x v="15"/>
  </r>
  <r>
    <x v="0"/>
    <s v="US"/>
    <s v="USD"/>
    <n v="1450290010"/>
    <n v="1447698010"/>
    <b v="0"/>
    <n v="99"/>
    <b v="1"/>
    <x v="15"/>
  </r>
  <r>
    <x v="0"/>
    <s v="US"/>
    <s v="USD"/>
    <n v="1466697625"/>
    <n v="1464105625"/>
    <b v="0"/>
    <n v="96"/>
    <b v="1"/>
    <x v="15"/>
  </r>
  <r>
    <x v="0"/>
    <s v="GB"/>
    <s v="GBP"/>
    <n v="1481564080"/>
    <n v="1479144880"/>
    <b v="0"/>
    <n v="27"/>
    <b v="1"/>
    <x v="15"/>
  </r>
  <r>
    <x v="0"/>
    <s v="US"/>
    <s v="USD"/>
    <n v="1470369540"/>
    <n v="1467604804"/>
    <b v="0"/>
    <n v="166"/>
    <b v="1"/>
    <x v="15"/>
  </r>
  <r>
    <x v="0"/>
    <s v="US"/>
    <s v="USD"/>
    <n v="1423668220"/>
    <n v="1421076220"/>
    <b v="0"/>
    <n v="76"/>
    <b v="1"/>
    <x v="15"/>
  </r>
  <r>
    <x v="0"/>
    <s v="US"/>
    <s v="USD"/>
    <n v="1357545600"/>
    <n v="1354790790"/>
    <b v="0"/>
    <n v="211"/>
    <b v="1"/>
    <x v="15"/>
  </r>
  <r>
    <x v="0"/>
    <s v="US"/>
    <s v="USD"/>
    <n v="1431925200"/>
    <n v="1429991062"/>
    <b v="0"/>
    <n v="21"/>
    <b v="1"/>
    <x v="15"/>
  </r>
  <r>
    <x v="0"/>
    <s v="US"/>
    <s v="USD"/>
    <n v="1458362023"/>
    <n v="1455773623"/>
    <b v="0"/>
    <n v="61"/>
    <b v="1"/>
    <x v="15"/>
  </r>
  <r>
    <x v="0"/>
    <s v="US"/>
    <s v="USD"/>
    <n v="1481615940"/>
    <n v="1479436646"/>
    <b v="0"/>
    <n v="30"/>
    <b v="1"/>
    <x v="15"/>
  </r>
  <r>
    <x v="1"/>
    <s v="US"/>
    <s v="USD"/>
    <n v="1472317209"/>
    <n v="1469725209"/>
    <b v="0"/>
    <n v="1"/>
    <b v="0"/>
    <x v="16"/>
  </r>
  <r>
    <x v="1"/>
    <s v="US"/>
    <s v="USD"/>
    <n v="1406769992"/>
    <n v="1405041992"/>
    <b v="0"/>
    <n v="0"/>
    <b v="0"/>
    <x v="16"/>
  </r>
  <r>
    <x v="1"/>
    <s v="US"/>
    <s v="USD"/>
    <n v="1410516000"/>
    <n v="1406824948"/>
    <b v="0"/>
    <n v="1"/>
    <b v="0"/>
    <x v="16"/>
  </r>
  <r>
    <x v="1"/>
    <s v="US"/>
    <s v="USD"/>
    <n v="1432101855"/>
    <n v="1429509855"/>
    <b v="0"/>
    <n v="292"/>
    <b v="0"/>
    <x v="16"/>
  </r>
  <r>
    <x v="1"/>
    <s v="US"/>
    <s v="USD"/>
    <n v="1425587220"/>
    <n v="1420668801"/>
    <b v="0"/>
    <n v="2"/>
    <b v="0"/>
    <x v="16"/>
  </r>
  <r>
    <x v="1"/>
    <s v="US"/>
    <s v="USD"/>
    <n v="1408827550"/>
    <n v="1406235550"/>
    <b v="0"/>
    <n v="8"/>
    <b v="0"/>
    <x v="16"/>
  </r>
  <r>
    <x v="1"/>
    <s v="DE"/>
    <s v="EUR"/>
    <n v="1451161560"/>
    <n v="1447273560"/>
    <b v="0"/>
    <n v="0"/>
    <b v="0"/>
    <x v="16"/>
  </r>
  <r>
    <x v="1"/>
    <s v="US"/>
    <s v="USD"/>
    <n v="1415219915"/>
    <n v="1412624315"/>
    <b v="0"/>
    <n v="1"/>
    <b v="0"/>
    <x v="16"/>
  </r>
  <r>
    <x v="1"/>
    <s v="US"/>
    <s v="USD"/>
    <n v="1474766189"/>
    <n v="1471310189"/>
    <b v="0"/>
    <n v="4"/>
    <b v="0"/>
    <x v="16"/>
  </r>
  <r>
    <x v="1"/>
    <s v="US"/>
    <s v="USD"/>
    <n v="1455272445"/>
    <n v="1452680445"/>
    <b v="0"/>
    <n v="0"/>
    <b v="0"/>
    <x v="16"/>
  </r>
  <r>
    <x v="1"/>
    <s v="US"/>
    <s v="USD"/>
    <n v="1442257677"/>
    <n v="1439665677"/>
    <b v="0"/>
    <n v="0"/>
    <b v="0"/>
    <x v="16"/>
  </r>
  <r>
    <x v="1"/>
    <s v="US"/>
    <s v="USD"/>
    <n v="1409098825"/>
    <n v="1406679625"/>
    <b v="0"/>
    <n v="0"/>
    <b v="0"/>
    <x v="16"/>
  </r>
  <r>
    <x v="1"/>
    <s v="US"/>
    <s v="USD"/>
    <n v="1465243740"/>
    <n v="1461438495"/>
    <b v="0"/>
    <n v="0"/>
    <b v="0"/>
    <x v="16"/>
  </r>
  <r>
    <x v="1"/>
    <s v="US"/>
    <s v="USD"/>
    <n v="1488773332"/>
    <n v="1486613332"/>
    <b v="0"/>
    <n v="1"/>
    <b v="0"/>
    <x v="16"/>
  </r>
  <r>
    <x v="1"/>
    <s v="US"/>
    <s v="USD"/>
    <n v="1407708000"/>
    <n v="1405110399"/>
    <b v="0"/>
    <n v="0"/>
    <b v="0"/>
    <x v="16"/>
  </r>
  <r>
    <x v="1"/>
    <s v="US"/>
    <s v="USD"/>
    <n v="1457394545"/>
    <n v="1454802545"/>
    <b v="0"/>
    <n v="0"/>
    <b v="0"/>
    <x v="16"/>
  </r>
  <r>
    <x v="1"/>
    <s v="US"/>
    <s v="USD"/>
    <n v="1429892177"/>
    <n v="1424711777"/>
    <b v="0"/>
    <n v="0"/>
    <b v="0"/>
    <x v="16"/>
  </r>
  <r>
    <x v="1"/>
    <s v="US"/>
    <s v="USD"/>
    <n v="1480888483"/>
    <n v="1478292883"/>
    <b v="0"/>
    <n v="0"/>
    <b v="0"/>
    <x v="16"/>
  </r>
  <r>
    <x v="1"/>
    <s v="US"/>
    <s v="USD"/>
    <n v="1427328000"/>
    <n v="1423777043"/>
    <b v="0"/>
    <n v="0"/>
    <b v="0"/>
    <x v="16"/>
  </r>
  <r>
    <x v="1"/>
    <s v="US"/>
    <s v="USD"/>
    <n v="1426269456"/>
    <n v="1423681056"/>
    <b v="0"/>
    <n v="0"/>
    <b v="0"/>
    <x v="16"/>
  </r>
  <r>
    <x v="1"/>
    <s v="US"/>
    <s v="USD"/>
    <n v="1429134893"/>
    <n v="1426542893"/>
    <b v="0"/>
    <n v="1"/>
    <b v="0"/>
    <x v="16"/>
  </r>
  <r>
    <x v="1"/>
    <s v="US"/>
    <s v="USD"/>
    <n v="1462150800"/>
    <n v="1456987108"/>
    <b v="0"/>
    <n v="0"/>
    <b v="0"/>
    <x v="16"/>
  </r>
  <r>
    <x v="1"/>
    <s v="US"/>
    <s v="USD"/>
    <n v="1468351341"/>
    <n v="1467746541"/>
    <b v="0"/>
    <n v="4"/>
    <b v="0"/>
    <x v="16"/>
  </r>
  <r>
    <x v="1"/>
    <s v="US"/>
    <s v="USD"/>
    <n v="1472604262"/>
    <n v="1470012262"/>
    <b v="0"/>
    <n v="0"/>
    <b v="0"/>
    <x v="16"/>
  </r>
  <r>
    <x v="2"/>
    <s v="US"/>
    <s v="USD"/>
    <n v="1373174903"/>
    <n v="1369286903"/>
    <b v="0"/>
    <n v="123"/>
    <b v="0"/>
    <x v="17"/>
  </r>
  <r>
    <x v="2"/>
    <s v="AU"/>
    <s v="AUD"/>
    <n v="1392800922"/>
    <n v="1390381722"/>
    <b v="0"/>
    <n v="5"/>
    <b v="0"/>
    <x v="17"/>
  </r>
  <r>
    <x v="2"/>
    <s v="US"/>
    <s v="USD"/>
    <n v="1375657582"/>
    <n v="1371769582"/>
    <b v="0"/>
    <n v="148"/>
    <b v="0"/>
    <x v="17"/>
  </r>
  <r>
    <x v="2"/>
    <s v="US"/>
    <s v="USD"/>
    <n v="1387657931"/>
    <n v="1385065931"/>
    <b v="0"/>
    <n v="10"/>
    <b v="0"/>
    <x v="17"/>
  </r>
  <r>
    <x v="2"/>
    <s v="US"/>
    <s v="USD"/>
    <n v="1460274864"/>
    <n v="1457686464"/>
    <b v="0"/>
    <n v="4"/>
    <b v="0"/>
    <x v="17"/>
  </r>
  <r>
    <x v="2"/>
    <s v="US"/>
    <s v="USD"/>
    <n v="1385447459"/>
    <n v="1382679059"/>
    <b v="0"/>
    <n v="21"/>
    <b v="0"/>
    <x v="17"/>
  </r>
  <r>
    <x v="2"/>
    <s v="US"/>
    <s v="USD"/>
    <n v="1349050622"/>
    <n v="1347322622"/>
    <b v="0"/>
    <n v="2"/>
    <b v="0"/>
    <x v="17"/>
  </r>
  <r>
    <x v="2"/>
    <s v="NO"/>
    <s v="NOK"/>
    <n v="1447787093"/>
    <n v="1445191493"/>
    <b v="0"/>
    <n v="0"/>
    <b v="0"/>
    <x v="17"/>
  </r>
  <r>
    <x v="2"/>
    <s v="US"/>
    <s v="USD"/>
    <n v="1391630297"/>
    <n v="1389038297"/>
    <b v="0"/>
    <n v="4"/>
    <b v="0"/>
    <x v="17"/>
  </r>
  <r>
    <x v="2"/>
    <s v="US"/>
    <s v="USD"/>
    <n v="1318806541"/>
    <n v="1316214541"/>
    <b v="0"/>
    <n v="1"/>
    <b v="0"/>
    <x v="17"/>
  </r>
  <r>
    <x v="2"/>
    <s v="US"/>
    <s v="USD"/>
    <n v="1388808545"/>
    <n v="1386216545"/>
    <b v="0"/>
    <n v="30"/>
    <b v="0"/>
    <x v="17"/>
  </r>
  <r>
    <x v="2"/>
    <s v="US"/>
    <s v="USD"/>
    <n v="1336340516"/>
    <n v="1333748516"/>
    <b v="0"/>
    <n v="3"/>
    <b v="0"/>
    <x v="17"/>
  </r>
  <r>
    <x v="2"/>
    <s v="US"/>
    <s v="USD"/>
    <n v="1410426250"/>
    <n v="1405674250"/>
    <b v="0"/>
    <n v="975"/>
    <b v="0"/>
    <x v="17"/>
  </r>
  <r>
    <x v="2"/>
    <s v="US"/>
    <s v="USD"/>
    <n v="1452744011"/>
    <n v="1450152011"/>
    <b v="0"/>
    <n v="167"/>
    <b v="0"/>
    <x v="17"/>
  </r>
  <r>
    <x v="2"/>
    <s v="US"/>
    <s v="USD"/>
    <n v="1311309721"/>
    <n v="1307421721"/>
    <b v="0"/>
    <n v="5"/>
    <b v="0"/>
    <x v="17"/>
  </r>
  <r>
    <x v="2"/>
    <s v="DE"/>
    <s v="EUR"/>
    <n v="1463232936"/>
    <n v="1461072936"/>
    <b v="0"/>
    <n v="18"/>
    <b v="0"/>
    <x v="17"/>
  </r>
  <r>
    <x v="2"/>
    <s v="US"/>
    <s v="USD"/>
    <n v="1399778333"/>
    <n v="1397186333"/>
    <b v="0"/>
    <n v="98"/>
    <b v="0"/>
    <x v="17"/>
  </r>
  <r>
    <x v="2"/>
    <s v="US"/>
    <s v="USD"/>
    <n v="1422483292"/>
    <n v="1419891292"/>
    <b v="0"/>
    <n v="4"/>
    <b v="0"/>
    <x v="17"/>
  </r>
  <r>
    <x v="2"/>
    <s v="US"/>
    <s v="USD"/>
    <n v="1344635088"/>
    <n v="1342043088"/>
    <b v="0"/>
    <n v="3"/>
    <b v="0"/>
    <x v="17"/>
  </r>
  <r>
    <x v="2"/>
    <s v="CA"/>
    <s v="CAD"/>
    <n v="1406994583"/>
    <n v="1401810583"/>
    <b v="0"/>
    <n v="1"/>
    <b v="0"/>
    <x v="17"/>
  </r>
  <r>
    <x v="2"/>
    <s v="US"/>
    <s v="USD"/>
    <n v="1407534804"/>
    <n v="1404942804"/>
    <b v="0"/>
    <n v="0"/>
    <b v="0"/>
    <x v="17"/>
  </r>
  <r>
    <x v="2"/>
    <s v="CA"/>
    <s v="CAD"/>
    <n v="1457967975"/>
    <n v="1455379575"/>
    <b v="0"/>
    <n v="9"/>
    <b v="0"/>
    <x v="17"/>
  </r>
  <r>
    <x v="2"/>
    <s v="US"/>
    <s v="USD"/>
    <n v="1408913291"/>
    <n v="1406321291"/>
    <b v="0"/>
    <n v="2"/>
    <b v="0"/>
    <x v="17"/>
  </r>
  <r>
    <x v="2"/>
    <s v="US"/>
    <s v="USD"/>
    <n v="1402852087"/>
    <n v="1400260087"/>
    <b v="0"/>
    <n v="0"/>
    <b v="0"/>
    <x v="17"/>
  </r>
  <r>
    <x v="2"/>
    <s v="US"/>
    <s v="USD"/>
    <n v="1398366667"/>
    <n v="1395774667"/>
    <b v="0"/>
    <n v="147"/>
    <b v="0"/>
    <x v="17"/>
  </r>
  <r>
    <x v="2"/>
    <s v="FR"/>
    <s v="EUR"/>
    <n v="1435293175"/>
    <n v="1432701175"/>
    <b v="0"/>
    <n v="49"/>
    <b v="0"/>
    <x v="17"/>
  </r>
  <r>
    <x v="2"/>
    <s v="AU"/>
    <s v="AUD"/>
    <n v="1432873653"/>
    <n v="1430281653"/>
    <b v="0"/>
    <n v="1"/>
    <b v="0"/>
    <x v="17"/>
  </r>
  <r>
    <x v="2"/>
    <s v="GB"/>
    <s v="GBP"/>
    <n v="1460313672"/>
    <n v="1457725272"/>
    <b v="0"/>
    <n v="2"/>
    <b v="0"/>
    <x v="17"/>
  </r>
  <r>
    <x v="2"/>
    <s v="US"/>
    <s v="USD"/>
    <n v="1357432638"/>
    <n v="1354840638"/>
    <b v="0"/>
    <n v="7"/>
    <b v="0"/>
    <x v="17"/>
  </r>
  <r>
    <x v="2"/>
    <s v="CA"/>
    <s v="CAD"/>
    <n v="1455232937"/>
    <n v="1453936937"/>
    <b v="0"/>
    <n v="4"/>
    <b v="0"/>
    <x v="17"/>
  </r>
  <r>
    <x v="2"/>
    <s v="US"/>
    <s v="USD"/>
    <n v="1318180033"/>
    <n v="1315588033"/>
    <b v="0"/>
    <n v="27"/>
    <b v="0"/>
    <x v="17"/>
  </r>
  <r>
    <x v="2"/>
    <s v="US"/>
    <s v="USD"/>
    <n v="1377867220"/>
    <n v="1375275220"/>
    <b v="0"/>
    <n v="94"/>
    <b v="0"/>
    <x v="17"/>
  </r>
  <r>
    <x v="2"/>
    <s v="US"/>
    <s v="USD"/>
    <n v="1412393400"/>
    <n v="1409747154"/>
    <b v="0"/>
    <n v="29"/>
    <b v="0"/>
    <x v="17"/>
  </r>
  <r>
    <x v="2"/>
    <s v="US"/>
    <s v="USD"/>
    <n v="1393786877"/>
    <n v="1390330877"/>
    <b v="0"/>
    <n v="7"/>
    <b v="0"/>
    <x v="17"/>
  </r>
  <r>
    <x v="2"/>
    <s v="US"/>
    <s v="USD"/>
    <n v="1397413095"/>
    <n v="1394821095"/>
    <b v="0"/>
    <n v="22"/>
    <b v="0"/>
    <x v="17"/>
  </r>
  <r>
    <x v="2"/>
    <s v="GB"/>
    <s v="GBP"/>
    <n v="1431547468"/>
    <n v="1428955468"/>
    <b v="0"/>
    <n v="1"/>
    <b v="0"/>
    <x v="17"/>
  </r>
  <r>
    <x v="2"/>
    <s v="DE"/>
    <s v="EUR"/>
    <n v="1455417571"/>
    <n v="1452825571"/>
    <b v="0"/>
    <n v="10"/>
    <b v="0"/>
    <x v="17"/>
  </r>
  <r>
    <x v="2"/>
    <s v="US"/>
    <s v="USD"/>
    <n v="1468519920"/>
    <n v="1466188338"/>
    <b v="0"/>
    <n v="6"/>
    <b v="0"/>
    <x v="17"/>
  </r>
  <r>
    <x v="2"/>
    <s v="US"/>
    <s v="USD"/>
    <n v="1386568740"/>
    <n v="1383095125"/>
    <b v="0"/>
    <n v="24"/>
    <b v="0"/>
    <x v="17"/>
  </r>
  <r>
    <x v="2"/>
    <s v="US"/>
    <s v="USD"/>
    <n v="1466227190"/>
    <n v="1461043190"/>
    <b v="0"/>
    <n v="15"/>
    <b v="0"/>
    <x v="17"/>
  </r>
  <r>
    <x v="2"/>
    <s v="GB"/>
    <s v="GBP"/>
    <n v="1402480221"/>
    <n v="1399888221"/>
    <b v="0"/>
    <n v="37"/>
    <b v="0"/>
    <x v="17"/>
  </r>
  <r>
    <x v="2"/>
    <s v="US"/>
    <s v="USD"/>
    <n v="1395627327"/>
    <n v="1393038927"/>
    <b v="0"/>
    <n v="20"/>
    <b v="0"/>
    <x v="17"/>
  </r>
  <r>
    <x v="2"/>
    <s v="US"/>
    <s v="USD"/>
    <n v="1333557975"/>
    <n v="1330969575"/>
    <b v="0"/>
    <n v="7"/>
    <b v="0"/>
    <x v="17"/>
  </r>
  <r>
    <x v="2"/>
    <s v="US"/>
    <s v="USD"/>
    <n v="1406148024"/>
    <n v="1403556024"/>
    <b v="0"/>
    <n v="0"/>
    <b v="0"/>
    <x v="17"/>
  </r>
  <r>
    <x v="2"/>
    <s v="US"/>
    <s v="USD"/>
    <n v="1334326635"/>
    <n v="1329146235"/>
    <b v="0"/>
    <n v="21"/>
    <b v="0"/>
    <x v="17"/>
  </r>
  <r>
    <x v="2"/>
    <s v="US"/>
    <s v="USD"/>
    <n v="1479495790"/>
    <n v="1476900190"/>
    <b v="0"/>
    <n v="3"/>
    <b v="0"/>
    <x v="17"/>
  </r>
  <r>
    <x v="2"/>
    <s v="US"/>
    <s v="USD"/>
    <n v="1354919022"/>
    <n v="1352327022"/>
    <b v="0"/>
    <n v="11"/>
    <b v="0"/>
    <x v="17"/>
  </r>
  <r>
    <x v="2"/>
    <s v="US"/>
    <s v="USD"/>
    <n v="1452228790"/>
    <n v="1449636790"/>
    <b v="0"/>
    <n v="1"/>
    <b v="0"/>
    <x v="17"/>
  </r>
  <r>
    <x v="2"/>
    <s v="US"/>
    <s v="USD"/>
    <n v="1421656200"/>
    <n v="1416507211"/>
    <b v="0"/>
    <n v="312"/>
    <b v="0"/>
    <x v="17"/>
  </r>
  <r>
    <x v="2"/>
    <s v="GB"/>
    <s v="GBP"/>
    <n v="1408058820"/>
    <n v="1405466820"/>
    <b v="0"/>
    <n v="1"/>
    <b v="0"/>
    <x v="17"/>
  </r>
  <r>
    <x v="2"/>
    <s v="GB"/>
    <s v="GBP"/>
    <n v="1381306687"/>
    <n v="1378714687"/>
    <b v="0"/>
    <n v="3"/>
    <b v="0"/>
    <x v="17"/>
  </r>
  <r>
    <x v="2"/>
    <s v="US"/>
    <s v="USD"/>
    <n v="1459352495"/>
    <n v="1456764095"/>
    <b v="0"/>
    <n v="4"/>
    <b v="0"/>
    <x v="17"/>
  </r>
  <r>
    <x v="2"/>
    <s v="US"/>
    <s v="USD"/>
    <n v="1339273208"/>
    <n v="1334089208"/>
    <b v="0"/>
    <n v="10"/>
    <b v="0"/>
    <x v="17"/>
  </r>
  <r>
    <x v="2"/>
    <s v="DE"/>
    <s v="EUR"/>
    <n v="1451053313"/>
    <n v="1448461313"/>
    <b v="0"/>
    <n v="8"/>
    <b v="0"/>
    <x v="17"/>
  </r>
  <r>
    <x v="2"/>
    <s v="AU"/>
    <s v="AUD"/>
    <n v="1396666779"/>
    <n v="1394078379"/>
    <b v="0"/>
    <n v="3"/>
    <b v="0"/>
    <x v="17"/>
  </r>
  <r>
    <x v="2"/>
    <s v="US"/>
    <s v="USD"/>
    <n v="1396810864"/>
    <n v="1395687664"/>
    <b v="0"/>
    <n v="1"/>
    <b v="0"/>
    <x v="17"/>
  </r>
  <r>
    <x v="2"/>
    <s v="US"/>
    <s v="USD"/>
    <n v="1319835400"/>
    <n v="1315947400"/>
    <b v="0"/>
    <n v="0"/>
    <b v="0"/>
    <x v="17"/>
  </r>
  <r>
    <x v="2"/>
    <s v="US"/>
    <s v="USD"/>
    <n v="1457904316"/>
    <n v="1455315916"/>
    <b v="0"/>
    <n v="5"/>
    <b v="0"/>
    <x v="17"/>
  </r>
  <r>
    <x v="2"/>
    <s v="GB"/>
    <s v="GBP"/>
    <n v="1369932825"/>
    <n v="1368723225"/>
    <b v="0"/>
    <n v="0"/>
    <b v="0"/>
    <x v="17"/>
  </r>
  <r>
    <x v="2"/>
    <s v="US"/>
    <s v="USD"/>
    <n v="1397910848"/>
    <n v="1395318848"/>
    <b v="0"/>
    <n v="3"/>
    <b v="0"/>
    <x v="17"/>
  </r>
  <r>
    <x v="2"/>
    <s v="US"/>
    <s v="USD"/>
    <n v="1430409651"/>
    <n v="1427817651"/>
    <b v="0"/>
    <n v="7"/>
    <b v="0"/>
    <x v="18"/>
  </r>
  <r>
    <x v="2"/>
    <s v="GB"/>
    <s v="GBP"/>
    <n v="1443193130"/>
    <n v="1438009130"/>
    <b v="0"/>
    <n v="0"/>
    <b v="0"/>
    <x v="18"/>
  </r>
  <r>
    <x v="2"/>
    <s v="US"/>
    <s v="USD"/>
    <n v="1468482694"/>
    <n v="1465890694"/>
    <b v="0"/>
    <n v="2"/>
    <b v="0"/>
    <x v="18"/>
  </r>
  <r>
    <x v="2"/>
    <s v="US"/>
    <s v="USD"/>
    <n v="1416000600"/>
    <n v="1413318600"/>
    <b v="0"/>
    <n v="23"/>
    <b v="0"/>
    <x v="18"/>
  </r>
  <r>
    <x v="2"/>
    <s v="GB"/>
    <s v="GBP"/>
    <n v="1407425717"/>
    <n v="1404833717"/>
    <b v="0"/>
    <n v="1"/>
    <b v="0"/>
    <x v="18"/>
  </r>
  <r>
    <x v="2"/>
    <s v="US"/>
    <s v="USD"/>
    <n v="1465107693"/>
    <n v="1462515693"/>
    <b v="0"/>
    <n v="2"/>
    <b v="0"/>
    <x v="18"/>
  </r>
  <r>
    <x v="2"/>
    <s v="US"/>
    <s v="USD"/>
    <n v="1416963300"/>
    <n v="1411775700"/>
    <b v="0"/>
    <n v="3"/>
    <b v="0"/>
    <x v="18"/>
  </r>
  <r>
    <x v="2"/>
    <s v="AU"/>
    <s v="AUD"/>
    <n v="1450993668"/>
    <n v="1448401668"/>
    <b v="0"/>
    <n v="0"/>
    <b v="0"/>
    <x v="18"/>
  </r>
  <r>
    <x v="2"/>
    <s v="CA"/>
    <s v="CAD"/>
    <n v="1483238771"/>
    <n v="1480646771"/>
    <b v="0"/>
    <n v="13"/>
    <b v="0"/>
    <x v="18"/>
  </r>
  <r>
    <x v="2"/>
    <s v="GB"/>
    <s v="GBP"/>
    <n v="1406799981"/>
    <n v="1404207981"/>
    <b v="0"/>
    <n v="1"/>
    <b v="0"/>
    <x v="18"/>
  </r>
  <r>
    <x v="2"/>
    <s v="AU"/>
    <s v="AUD"/>
    <n v="1417235580"/>
    <n v="1416034228"/>
    <b v="0"/>
    <n v="1"/>
    <b v="0"/>
    <x v="18"/>
  </r>
  <r>
    <x v="2"/>
    <s v="DE"/>
    <s v="EUR"/>
    <n v="1470527094"/>
    <n v="1467935094"/>
    <b v="0"/>
    <n v="1"/>
    <b v="0"/>
    <x v="18"/>
  </r>
  <r>
    <x v="2"/>
    <s v="FR"/>
    <s v="EUR"/>
    <n v="1450541229"/>
    <n v="1447949229"/>
    <b v="0"/>
    <n v="6"/>
    <b v="0"/>
    <x v="18"/>
  </r>
  <r>
    <x v="2"/>
    <s v="US"/>
    <s v="USD"/>
    <n v="1461440421"/>
    <n v="1458848421"/>
    <b v="0"/>
    <n v="39"/>
    <b v="0"/>
    <x v="18"/>
  </r>
  <r>
    <x v="2"/>
    <s v="US"/>
    <s v="USD"/>
    <n v="1485035131"/>
    <n v="1483307131"/>
    <b v="0"/>
    <n v="4"/>
    <b v="0"/>
    <x v="18"/>
  </r>
  <r>
    <x v="2"/>
    <s v="US"/>
    <s v="USD"/>
    <n v="1420100426"/>
    <n v="1417508426"/>
    <b v="0"/>
    <n v="1"/>
    <b v="0"/>
    <x v="18"/>
  </r>
  <r>
    <x v="2"/>
    <s v="GB"/>
    <s v="GBP"/>
    <n v="1438859121"/>
    <n v="1436267121"/>
    <b v="0"/>
    <n v="0"/>
    <b v="0"/>
    <x v="18"/>
  </r>
  <r>
    <x v="2"/>
    <s v="DE"/>
    <s v="EUR"/>
    <n v="1436460450"/>
    <n v="1433868450"/>
    <b v="0"/>
    <n v="0"/>
    <b v="0"/>
    <x v="18"/>
  </r>
  <r>
    <x v="2"/>
    <s v="US"/>
    <s v="USD"/>
    <n v="1424131727"/>
    <n v="1421539727"/>
    <b v="0"/>
    <n v="0"/>
    <b v="0"/>
    <x v="18"/>
  </r>
  <r>
    <x v="2"/>
    <s v="US"/>
    <s v="USD"/>
    <n v="1450327126"/>
    <n v="1447735126"/>
    <b v="0"/>
    <n v="8"/>
    <b v="0"/>
    <x v="18"/>
  </r>
  <r>
    <x v="2"/>
    <s v="US"/>
    <s v="USD"/>
    <n v="1430281320"/>
    <n v="1427689320"/>
    <b v="0"/>
    <n v="0"/>
    <b v="0"/>
    <x v="19"/>
  </r>
  <r>
    <x v="2"/>
    <s v="US"/>
    <s v="USD"/>
    <n v="1412272592"/>
    <n v="1407088592"/>
    <b v="0"/>
    <n v="1"/>
    <b v="0"/>
    <x v="19"/>
  </r>
  <r>
    <x v="2"/>
    <s v="US"/>
    <s v="USD"/>
    <n v="1399071173"/>
    <n v="1395787973"/>
    <b v="0"/>
    <n v="12"/>
    <b v="0"/>
    <x v="19"/>
  </r>
  <r>
    <x v="2"/>
    <s v="CA"/>
    <s v="CAD"/>
    <n v="1413760783"/>
    <n v="1408576783"/>
    <b v="0"/>
    <n v="0"/>
    <b v="0"/>
    <x v="19"/>
  </r>
  <r>
    <x v="2"/>
    <s v="US"/>
    <s v="USD"/>
    <n v="1480568781"/>
    <n v="1477973181"/>
    <b v="0"/>
    <n v="3"/>
    <b v="0"/>
    <x v="19"/>
  </r>
  <r>
    <x v="2"/>
    <s v="US"/>
    <s v="USD"/>
    <n v="1466096566"/>
    <n v="1463504566"/>
    <b v="0"/>
    <n v="2"/>
    <b v="0"/>
    <x v="19"/>
  </r>
  <r>
    <x v="2"/>
    <s v="US"/>
    <s v="USD"/>
    <n v="1452293675"/>
    <n v="1447109675"/>
    <b v="0"/>
    <n v="6"/>
    <b v="0"/>
    <x v="19"/>
  </r>
  <r>
    <x v="2"/>
    <s v="US"/>
    <s v="USD"/>
    <n v="1441592863"/>
    <n v="1439000863"/>
    <b v="0"/>
    <n v="0"/>
    <b v="0"/>
    <x v="19"/>
  </r>
  <r>
    <x v="2"/>
    <s v="US"/>
    <s v="USD"/>
    <n v="1431709312"/>
    <n v="1429117312"/>
    <b v="0"/>
    <n v="15"/>
    <b v="0"/>
    <x v="19"/>
  </r>
  <r>
    <x v="2"/>
    <s v="US"/>
    <s v="USD"/>
    <n v="1434647305"/>
    <n v="1432055305"/>
    <b v="0"/>
    <n v="1"/>
    <b v="0"/>
    <x v="19"/>
  </r>
  <r>
    <x v="2"/>
    <s v="US"/>
    <s v="USD"/>
    <n v="1441507006"/>
    <n v="1438915006"/>
    <b v="0"/>
    <n v="3"/>
    <b v="0"/>
    <x v="19"/>
  </r>
  <r>
    <x v="2"/>
    <s v="US"/>
    <s v="USD"/>
    <n v="1408040408"/>
    <n v="1405448408"/>
    <b v="0"/>
    <n v="8"/>
    <b v="0"/>
    <x v="19"/>
  </r>
  <r>
    <x v="2"/>
    <s v="US"/>
    <s v="USD"/>
    <n v="1424742162"/>
    <n v="1422150162"/>
    <b v="0"/>
    <n v="0"/>
    <b v="0"/>
    <x v="19"/>
  </r>
  <r>
    <x v="2"/>
    <s v="US"/>
    <s v="USD"/>
    <n v="1417795480"/>
    <n v="1412607880"/>
    <b v="0"/>
    <n v="3"/>
    <b v="0"/>
    <x v="19"/>
  </r>
  <r>
    <x v="2"/>
    <s v="US"/>
    <s v="USD"/>
    <n v="1418091128"/>
    <n v="1415499128"/>
    <b v="0"/>
    <n v="3"/>
    <b v="0"/>
    <x v="19"/>
  </r>
  <r>
    <x v="2"/>
    <s v="US"/>
    <s v="USD"/>
    <n v="1435679100"/>
    <n v="1433006765"/>
    <b v="0"/>
    <n v="0"/>
    <b v="0"/>
    <x v="19"/>
  </r>
  <r>
    <x v="2"/>
    <s v="US"/>
    <s v="USD"/>
    <n v="1427510586"/>
    <n v="1424922186"/>
    <b v="0"/>
    <n v="19"/>
    <b v="0"/>
    <x v="19"/>
  </r>
  <r>
    <x v="2"/>
    <s v="US"/>
    <s v="USD"/>
    <n v="1432047989"/>
    <n v="1430233589"/>
    <b v="0"/>
    <n v="0"/>
    <b v="0"/>
    <x v="19"/>
  </r>
  <r>
    <x v="2"/>
    <s v="US"/>
    <s v="USD"/>
    <n v="1411662264"/>
    <n v="1408983864"/>
    <b v="0"/>
    <n v="2"/>
    <b v="0"/>
    <x v="19"/>
  </r>
  <r>
    <x v="2"/>
    <s v="US"/>
    <s v="USD"/>
    <n v="1407604920"/>
    <n v="1405012920"/>
    <b v="0"/>
    <n v="0"/>
    <b v="0"/>
    <x v="19"/>
  </r>
  <r>
    <x v="2"/>
    <s v="US"/>
    <s v="USD"/>
    <n v="1466270582"/>
    <n v="1463678582"/>
    <b v="0"/>
    <n v="0"/>
    <b v="0"/>
    <x v="19"/>
  </r>
  <r>
    <x v="2"/>
    <s v="US"/>
    <s v="USD"/>
    <n v="1404623330"/>
    <n v="1401685730"/>
    <b v="0"/>
    <n v="25"/>
    <b v="0"/>
    <x v="19"/>
  </r>
  <r>
    <x v="2"/>
    <s v="US"/>
    <s v="USD"/>
    <n v="1435291200"/>
    <n v="1432640342"/>
    <b v="0"/>
    <n v="8"/>
    <b v="0"/>
    <x v="19"/>
  </r>
  <r>
    <x v="2"/>
    <s v="US"/>
    <s v="USD"/>
    <n v="1410543495"/>
    <n v="1407865095"/>
    <b v="0"/>
    <n v="16"/>
    <b v="0"/>
    <x v="19"/>
  </r>
  <r>
    <x v="2"/>
    <s v="US"/>
    <s v="USD"/>
    <n v="1474507065"/>
    <n v="1471915065"/>
    <b v="0"/>
    <n v="3"/>
    <b v="0"/>
    <x v="19"/>
  </r>
  <r>
    <x v="2"/>
    <s v="US"/>
    <s v="USD"/>
    <n v="1424593763"/>
    <n v="1422001763"/>
    <b v="0"/>
    <n v="3"/>
    <b v="0"/>
    <x v="19"/>
  </r>
  <r>
    <x v="2"/>
    <s v="GB"/>
    <s v="GBP"/>
    <n v="1433021171"/>
    <n v="1430429171"/>
    <b v="0"/>
    <n v="2"/>
    <b v="0"/>
    <x v="19"/>
  </r>
  <r>
    <x v="2"/>
    <s v="US"/>
    <s v="USD"/>
    <n v="1415909927"/>
    <n v="1414351127"/>
    <b v="0"/>
    <n v="1"/>
    <b v="0"/>
    <x v="19"/>
  </r>
  <r>
    <x v="2"/>
    <s v="US"/>
    <s v="USD"/>
    <n v="1408551752"/>
    <n v="1405959752"/>
    <b v="0"/>
    <n v="0"/>
    <b v="0"/>
    <x v="19"/>
  </r>
  <r>
    <x v="2"/>
    <s v="US"/>
    <s v="USD"/>
    <n v="1438576057"/>
    <n v="1435552057"/>
    <b v="0"/>
    <n v="1"/>
    <b v="0"/>
    <x v="19"/>
  </r>
  <r>
    <x v="2"/>
    <s v="US"/>
    <s v="USD"/>
    <n v="1462738327"/>
    <n v="1460146327"/>
    <b v="0"/>
    <n v="19"/>
    <b v="0"/>
    <x v="19"/>
  </r>
  <r>
    <x v="2"/>
    <s v="US"/>
    <s v="USD"/>
    <n v="1436981339"/>
    <n v="1434389339"/>
    <b v="0"/>
    <n v="9"/>
    <b v="0"/>
    <x v="19"/>
  </r>
  <r>
    <x v="2"/>
    <s v="AU"/>
    <s v="AUD"/>
    <n v="1488805200"/>
    <n v="1484094498"/>
    <b v="0"/>
    <n v="1"/>
    <b v="0"/>
    <x v="19"/>
  </r>
  <r>
    <x v="2"/>
    <s v="GB"/>
    <s v="GBP"/>
    <n v="1413388296"/>
    <n v="1410796296"/>
    <b v="0"/>
    <n v="0"/>
    <b v="0"/>
    <x v="19"/>
  </r>
  <r>
    <x v="2"/>
    <s v="US"/>
    <s v="USD"/>
    <n v="1408225452"/>
    <n v="1405633452"/>
    <b v="0"/>
    <n v="1"/>
    <b v="0"/>
    <x v="19"/>
  </r>
  <r>
    <x v="2"/>
    <s v="CA"/>
    <s v="CAD"/>
    <n v="1446052627"/>
    <n v="1443460627"/>
    <b v="0"/>
    <n v="5"/>
    <b v="0"/>
    <x v="19"/>
  </r>
  <r>
    <x v="2"/>
    <s v="US"/>
    <s v="USD"/>
    <n v="1403983314"/>
    <n v="1400786514"/>
    <b v="0"/>
    <n v="85"/>
    <b v="0"/>
    <x v="19"/>
  </r>
  <r>
    <x v="2"/>
    <s v="US"/>
    <s v="USD"/>
    <n v="1425197321"/>
    <n v="1422605321"/>
    <b v="0"/>
    <n v="3"/>
    <b v="0"/>
    <x v="19"/>
  </r>
  <r>
    <x v="2"/>
    <s v="US"/>
    <s v="USD"/>
    <n v="1484239320"/>
    <n v="1482609088"/>
    <b v="0"/>
    <n v="4"/>
    <b v="0"/>
    <x v="19"/>
  </r>
  <r>
    <x v="2"/>
    <s v="US"/>
    <s v="USD"/>
    <n v="1478059140"/>
    <n v="1476391223"/>
    <b v="0"/>
    <n v="3"/>
    <b v="0"/>
    <x v="19"/>
  </r>
  <r>
    <x v="0"/>
    <s v="GB"/>
    <s v="GBP"/>
    <n v="1486391011"/>
    <n v="1483712611"/>
    <b v="0"/>
    <n v="375"/>
    <b v="1"/>
    <x v="20"/>
  </r>
  <r>
    <x v="0"/>
    <s v="US"/>
    <s v="USD"/>
    <n v="1433736000"/>
    <n v="1430945149"/>
    <b v="0"/>
    <n v="111"/>
    <b v="1"/>
    <x v="20"/>
  </r>
  <r>
    <x v="0"/>
    <s v="GB"/>
    <s v="GBP"/>
    <n v="1433198520"/>
    <n v="1430340195"/>
    <b v="0"/>
    <n v="123"/>
    <b v="1"/>
    <x v="20"/>
  </r>
  <r>
    <x v="0"/>
    <s v="US"/>
    <s v="USD"/>
    <n v="1431885600"/>
    <n v="1429133323"/>
    <b v="0"/>
    <n v="70"/>
    <b v="1"/>
    <x v="20"/>
  </r>
  <r>
    <x v="0"/>
    <s v="CA"/>
    <s v="CAD"/>
    <n v="1482943740"/>
    <n v="1481129340"/>
    <b v="0"/>
    <n v="85"/>
    <b v="1"/>
    <x v="20"/>
  </r>
  <r>
    <x v="0"/>
    <s v="US"/>
    <s v="USD"/>
    <n v="1467242995"/>
    <n v="1465428595"/>
    <b v="0"/>
    <n v="86"/>
    <b v="1"/>
    <x v="20"/>
  </r>
  <r>
    <x v="0"/>
    <s v="US"/>
    <s v="USD"/>
    <n v="1409500725"/>
    <n v="1406908725"/>
    <b v="0"/>
    <n v="13"/>
    <b v="1"/>
    <x v="20"/>
  </r>
  <r>
    <x v="0"/>
    <s v="US"/>
    <s v="USD"/>
    <n v="1458480560"/>
    <n v="1455892160"/>
    <b v="0"/>
    <n v="33"/>
    <b v="1"/>
    <x v="20"/>
  </r>
  <r>
    <x v="0"/>
    <s v="GB"/>
    <s v="GBP"/>
    <n v="1486814978"/>
    <n v="1484222978"/>
    <b v="0"/>
    <n v="15"/>
    <b v="1"/>
    <x v="20"/>
  </r>
  <r>
    <x v="0"/>
    <s v="US"/>
    <s v="USD"/>
    <n v="1460223453"/>
    <n v="1455043053"/>
    <b v="0"/>
    <n v="273"/>
    <b v="1"/>
    <x v="20"/>
  </r>
  <r>
    <x v="0"/>
    <s v="IE"/>
    <s v="EUR"/>
    <n v="1428493379"/>
    <n v="1425901379"/>
    <b v="0"/>
    <n v="714"/>
    <b v="1"/>
    <x v="20"/>
  </r>
  <r>
    <x v="0"/>
    <s v="IT"/>
    <s v="EUR"/>
    <n v="1450602000"/>
    <n v="1445415653"/>
    <b v="0"/>
    <n v="170"/>
    <b v="1"/>
    <x v="20"/>
  </r>
  <r>
    <x v="0"/>
    <s v="GB"/>
    <s v="GBP"/>
    <n v="1450467539"/>
    <n v="1447875539"/>
    <b v="0"/>
    <n v="512"/>
    <b v="1"/>
    <x v="20"/>
  </r>
  <r>
    <x v="0"/>
    <s v="US"/>
    <s v="USD"/>
    <n v="1465797540"/>
    <n v="1463155034"/>
    <b v="0"/>
    <n v="314"/>
    <b v="1"/>
    <x v="20"/>
  </r>
  <r>
    <x v="0"/>
    <s v="US"/>
    <s v="USD"/>
    <n v="1451530800"/>
    <n v="1448463086"/>
    <b v="0"/>
    <n v="167"/>
    <b v="1"/>
    <x v="20"/>
  </r>
  <r>
    <x v="0"/>
    <s v="GB"/>
    <s v="GBP"/>
    <n v="1436380200"/>
    <n v="1433615400"/>
    <b v="0"/>
    <n v="9"/>
    <b v="1"/>
    <x v="20"/>
  </r>
  <r>
    <x v="0"/>
    <s v="US"/>
    <s v="USD"/>
    <n v="1429183656"/>
    <n v="1427369256"/>
    <b v="0"/>
    <n v="103"/>
    <b v="1"/>
    <x v="20"/>
  </r>
  <r>
    <x v="0"/>
    <s v="GB"/>
    <s v="GBP"/>
    <n v="1468593246"/>
    <n v="1466001246"/>
    <b v="0"/>
    <n v="111"/>
    <b v="1"/>
    <x v="20"/>
  </r>
  <r>
    <x v="0"/>
    <s v="AU"/>
    <s v="AUD"/>
    <n v="1435388154"/>
    <n v="1432796154"/>
    <b v="0"/>
    <n v="271"/>
    <b v="1"/>
    <x v="20"/>
  </r>
  <r>
    <x v="0"/>
    <s v="US"/>
    <s v="USD"/>
    <n v="1433083527"/>
    <n v="1430491527"/>
    <b v="0"/>
    <n v="101"/>
    <b v="1"/>
    <x v="20"/>
  </r>
  <r>
    <x v="0"/>
    <s v="US"/>
    <s v="USD"/>
    <n v="1449205200"/>
    <n v="1445363833"/>
    <b v="0"/>
    <n v="57"/>
    <b v="1"/>
    <x v="20"/>
  </r>
  <r>
    <x v="0"/>
    <s v="DE"/>
    <s v="EUR"/>
    <n v="1434197351"/>
    <n v="1431605351"/>
    <b v="0"/>
    <n v="62"/>
    <b v="1"/>
    <x v="20"/>
  </r>
  <r>
    <x v="0"/>
    <s v="AT"/>
    <s v="EUR"/>
    <n v="1489238940"/>
    <n v="1486406253"/>
    <b v="0"/>
    <n v="32"/>
    <b v="1"/>
    <x v="20"/>
  </r>
  <r>
    <x v="0"/>
    <s v="IT"/>
    <s v="EUR"/>
    <n v="1459418400"/>
    <n v="1456827573"/>
    <b v="0"/>
    <n v="141"/>
    <b v="1"/>
    <x v="20"/>
  </r>
  <r>
    <x v="0"/>
    <s v="US"/>
    <s v="USD"/>
    <n v="1458835264"/>
    <n v="1456246864"/>
    <b v="0"/>
    <n v="75"/>
    <b v="1"/>
    <x v="20"/>
  </r>
  <r>
    <x v="0"/>
    <s v="US"/>
    <s v="USD"/>
    <n v="1488053905"/>
    <n v="1485461905"/>
    <b v="0"/>
    <n v="46"/>
    <b v="1"/>
    <x v="20"/>
  </r>
  <r>
    <x v="0"/>
    <s v="SE"/>
    <s v="SEK"/>
    <n v="1433106000"/>
    <n v="1431124572"/>
    <b v="0"/>
    <n v="103"/>
    <b v="1"/>
    <x v="20"/>
  </r>
  <r>
    <x v="0"/>
    <s v="CA"/>
    <s v="CAD"/>
    <n v="1465505261"/>
    <n v="1464209261"/>
    <b v="0"/>
    <n v="6"/>
    <b v="1"/>
    <x v="20"/>
  </r>
  <r>
    <x v="0"/>
    <s v="US"/>
    <s v="USD"/>
    <n v="1448586000"/>
    <n v="1447195695"/>
    <b v="0"/>
    <n v="83"/>
    <b v="1"/>
    <x v="20"/>
  </r>
  <r>
    <x v="0"/>
    <s v="GB"/>
    <s v="GBP"/>
    <n v="1485886100"/>
    <n v="1482862100"/>
    <b v="0"/>
    <n v="108"/>
    <b v="1"/>
    <x v="20"/>
  </r>
  <r>
    <x v="0"/>
    <s v="US"/>
    <s v="USD"/>
    <n v="1433880605"/>
    <n v="1428696605"/>
    <b v="0"/>
    <n v="25"/>
    <b v="1"/>
    <x v="20"/>
  </r>
  <r>
    <x v="0"/>
    <s v="US"/>
    <s v="USD"/>
    <n v="1401487756"/>
    <n v="1398895756"/>
    <b v="0"/>
    <n v="549"/>
    <b v="1"/>
    <x v="20"/>
  </r>
  <r>
    <x v="0"/>
    <s v="US"/>
    <s v="USD"/>
    <n v="1443826980"/>
    <n v="1441032457"/>
    <b v="0"/>
    <n v="222"/>
    <b v="1"/>
    <x v="20"/>
  </r>
  <r>
    <x v="0"/>
    <s v="US"/>
    <s v="USD"/>
    <n v="1468524340"/>
    <n v="1465932340"/>
    <b v="0"/>
    <n v="183"/>
    <b v="1"/>
    <x v="20"/>
  </r>
  <r>
    <x v="0"/>
    <s v="US"/>
    <s v="USD"/>
    <n v="1446346800"/>
    <n v="1443714800"/>
    <b v="0"/>
    <n v="89"/>
    <b v="1"/>
    <x v="20"/>
  </r>
  <r>
    <x v="0"/>
    <s v="US"/>
    <s v="USD"/>
    <n v="1476961513"/>
    <n v="1474369513"/>
    <b v="0"/>
    <n v="253"/>
    <b v="1"/>
    <x v="20"/>
  </r>
  <r>
    <x v="0"/>
    <s v="DE"/>
    <s v="EUR"/>
    <n v="1440515112"/>
    <n v="1437923112"/>
    <b v="0"/>
    <n v="140"/>
    <b v="1"/>
    <x v="20"/>
  </r>
  <r>
    <x v="0"/>
    <s v="GB"/>
    <s v="GBP"/>
    <n v="1480809600"/>
    <n v="1478431488"/>
    <b v="0"/>
    <n v="103"/>
    <b v="1"/>
    <x v="20"/>
  </r>
  <r>
    <x v="0"/>
    <s v="CA"/>
    <s v="CAD"/>
    <n v="1459483200"/>
    <n v="1456852647"/>
    <b v="0"/>
    <n v="138"/>
    <b v="1"/>
    <x v="20"/>
  </r>
  <r>
    <x v="0"/>
    <s v="US"/>
    <s v="USD"/>
    <n v="1478754909"/>
    <n v="1476159309"/>
    <b v="0"/>
    <n v="191"/>
    <b v="1"/>
    <x v="20"/>
  </r>
  <r>
    <x v="1"/>
    <s v="US"/>
    <s v="USD"/>
    <n v="1402060302"/>
    <n v="1396876302"/>
    <b v="0"/>
    <n v="18"/>
    <b v="0"/>
    <x v="21"/>
  </r>
  <r>
    <x v="1"/>
    <s v="US"/>
    <s v="USD"/>
    <n v="1382478278"/>
    <n v="1377294278"/>
    <b v="0"/>
    <n v="3"/>
    <b v="0"/>
    <x v="21"/>
  </r>
  <r>
    <x v="1"/>
    <s v="US"/>
    <s v="USD"/>
    <n v="1398042000"/>
    <n v="1395089981"/>
    <b v="0"/>
    <n v="40"/>
    <b v="0"/>
    <x v="21"/>
  </r>
  <r>
    <x v="1"/>
    <s v="US"/>
    <s v="USD"/>
    <n v="1407394800"/>
    <n v="1404770616"/>
    <b v="0"/>
    <n v="0"/>
    <b v="0"/>
    <x v="21"/>
  </r>
  <r>
    <x v="1"/>
    <s v="US"/>
    <s v="USD"/>
    <n v="1317231008"/>
    <n v="1312047008"/>
    <b v="0"/>
    <n v="24"/>
    <b v="0"/>
    <x v="21"/>
  </r>
  <r>
    <x v="1"/>
    <s v="US"/>
    <s v="USD"/>
    <n v="1334592000"/>
    <n v="1331982127"/>
    <b v="0"/>
    <n v="1"/>
    <b v="0"/>
    <x v="21"/>
  </r>
  <r>
    <x v="1"/>
    <s v="US"/>
    <s v="USD"/>
    <n v="1298589630"/>
    <n v="1295997630"/>
    <b v="0"/>
    <n v="0"/>
    <b v="0"/>
    <x v="21"/>
  </r>
  <r>
    <x v="1"/>
    <s v="US"/>
    <s v="USD"/>
    <n v="1440723600"/>
    <n v="1436394968"/>
    <b v="0"/>
    <n v="0"/>
    <b v="0"/>
    <x v="21"/>
  </r>
  <r>
    <x v="1"/>
    <s v="US"/>
    <s v="USD"/>
    <n v="1381090870"/>
    <n v="1377030070"/>
    <b v="0"/>
    <n v="1"/>
    <b v="0"/>
    <x v="21"/>
  </r>
  <r>
    <x v="1"/>
    <s v="US"/>
    <s v="USD"/>
    <n v="1329864374"/>
    <n v="1328049974"/>
    <b v="0"/>
    <n v="6"/>
    <b v="0"/>
    <x v="21"/>
  </r>
  <r>
    <x v="1"/>
    <s v="GB"/>
    <s v="GBP"/>
    <n v="1422903342"/>
    <n v="1420311342"/>
    <b v="0"/>
    <n v="0"/>
    <b v="0"/>
    <x v="21"/>
  </r>
  <r>
    <x v="1"/>
    <s v="US"/>
    <s v="USD"/>
    <n v="1387077299"/>
    <n v="1383621299"/>
    <b v="0"/>
    <n v="6"/>
    <b v="0"/>
    <x v="21"/>
  </r>
  <r>
    <x v="1"/>
    <s v="US"/>
    <s v="USD"/>
    <n v="1343491200"/>
    <n v="1342801164"/>
    <b v="0"/>
    <n v="0"/>
    <b v="0"/>
    <x v="21"/>
  </r>
  <r>
    <x v="1"/>
    <s v="US"/>
    <s v="USD"/>
    <n v="1345790865"/>
    <n v="1344062865"/>
    <b v="0"/>
    <n v="0"/>
    <b v="0"/>
    <x v="21"/>
  </r>
  <r>
    <x v="1"/>
    <s v="US"/>
    <s v="USD"/>
    <n v="1312641536"/>
    <n v="1310049536"/>
    <b v="0"/>
    <n v="3"/>
    <b v="0"/>
    <x v="21"/>
  </r>
  <r>
    <x v="1"/>
    <s v="US"/>
    <s v="USD"/>
    <n v="1325804767"/>
    <n v="1323212767"/>
    <b v="0"/>
    <n v="0"/>
    <b v="0"/>
    <x v="21"/>
  </r>
  <r>
    <x v="1"/>
    <s v="US"/>
    <s v="USD"/>
    <n v="1373665860"/>
    <n v="1368579457"/>
    <b v="0"/>
    <n v="8"/>
    <b v="0"/>
    <x v="21"/>
  </r>
  <r>
    <x v="1"/>
    <s v="US"/>
    <s v="USD"/>
    <n v="1414994340"/>
    <n v="1413057980"/>
    <b v="0"/>
    <n v="34"/>
    <b v="0"/>
    <x v="21"/>
  </r>
  <r>
    <x v="1"/>
    <s v="US"/>
    <s v="USD"/>
    <n v="1315747080"/>
    <n v="1314417502"/>
    <b v="0"/>
    <n v="1"/>
    <b v="0"/>
    <x v="21"/>
  </r>
  <r>
    <x v="1"/>
    <s v="US"/>
    <s v="USD"/>
    <n v="1310158800"/>
    <n v="1304888771"/>
    <b v="0"/>
    <n v="38"/>
    <b v="0"/>
    <x v="21"/>
  </r>
  <r>
    <x v="0"/>
    <s v="US"/>
    <s v="USD"/>
    <n v="1366664400"/>
    <n v="1363981723"/>
    <b v="1"/>
    <n v="45"/>
    <b v="1"/>
    <x v="11"/>
  </r>
  <r>
    <x v="0"/>
    <s v="US"/>
    <s v="USD"/>
    <n v="1402755834"/>
    <n v="1400163834"/>
    <b v="1"/>
    <n v="17"/>
    <b v="1"/>
    <x v="11"/>
  </r>
  <r>
    <x v="0"/>
    <s v="US"/>
    <s v="USD"/>
    <n v="1323136949"/>
    <n v="1319245349"/>
    <b v="1"/>
    <n v="31"/>
    <b v="1"/>
    <x v="11"/>
  </r>
  <r>
    <x v="0"/>
    <s v="US"/>
    <s v="USD"/>
    <n v="1367823655"/>
    <n v="1365231655"/>
    <b v="1"/>
    <n v="50"/>
    <b v="1"/>
    <x v="11"/>
  </r>
  <r>
    <x v="0"/>
    <s v="US"/>
    <s v="USD"/>
    <n v="1402642740"/>
    <n v="1399563953"/>
    <b v="1"/>
    <n v="59"/>
    <b v="1"/>
    <x v="11"/>
  </r>
  <r>
    <x v="0"/>
    <s v="US"/>
    <s v="USD"/>
    <n v="1341683211"/>
    <n v="1339091211"/>
    <b v="1"/>
    <n v="81"/>
    <b v="1"/>
    <x v="11"/>
  </r>
  <r>
    <x v="0"/>
    <s v="US"/>
    <s v="USD"/>
    <n v="1410017131"/>
    <n v="1406129131"/>
    <b v="1"/>
    <n v="508"/>
    <b v="1"/>
    <x v="11"/>
  </r>
  <r>
    <x v="0"/>
    <s v="US"/>
    <s v="USD"/>
    <n v="1316979167"/>
    <n v="1311795167"/>
    <b v="1"/>
    <n v="74"/>
    <b v="1"/>
    <x v="11"/>
  </r>
  <r>
    <x v="0"/>
    <s v="US"/>
    <s v="USD"/>
    <n v="1382658169"/>
    <n v="1380238969"/>
    <b v="1"/>
    <n v="141"/>
    <b v="1"/>
    <x v="11"/>
  </r>
  <r>
    <x v="0"/>
    <s v="US"/>
    <s v="USD"/>
    <n v="1409770107"/>
    <n v="1407178107"/>
    <b v="1"/>
    <n v="711"/>
    <b v="1"/>
    <x v="11"/>
  </r>
  <r>
    <x v="0"/>
    <s v="US"/>
    <s v="USD"/>
    <n v="1293857940"/>
    <n v="1288968886"/>
    <b v="1"/>
    <n v="141"/>
    <b v="1"/>
    <x v="11"/>
  </r>
  <r>
    <x v="0"/>
    <s v="US"/>
    <s v="USD"/>
    <n v="1385932652"/>
    <n v="1383337052"/>
    <b v="1"/>
    <n v="109"/>
    <b v="1"/>
    <x v="11"/>
  </r>
  <r>
    <x v="0"/>
    <s v="US"/>
    <s v="USD"/>
    <n v="1329084231"/>
    <n v="1326492231"/>
    <b v="1"/>
    <n v="361"/>
    <b v="1"/>
    <x v="11"/>
  </r>
  <r>
    <x v="0"/>
    <s v="US"/>
    <s v="USD"/>
    <n v="1301792590"/>
    <n v="1297562590"/>
    <b v="1"/>
    <n v="176"/>
    <b v="1"/>
    <x v="11"/>
  </r>
  <r>
    <x v="0"/>
    <s v="US"/>
    <s v="USD"/>
    <n v="1377960012"/>
    <n v="1375368012"/>
    <b v="1"/>
    <n v="670"/>
    <b v="1"/>
    <x v="11"/>
  </r>
  <r>
    <x v="0"/>
    <s v="US"/>
    <s v="USD"/>
    <n v="1402286340"/>
    <n v="1399504664"/>
    <b v="1"/>
    <n v="96"/>
    <b v="1"/>
    <x v="11"/>
  </r>
  <r>
    <x v="0"/>
    <s v="US"/>
    <s v="USD"/>
    <n v="1393445620"/>
    <n v="1390853620"/>
    <b v="1"/>
    <n v="74"/>
    <b v="1"/>
    <x v="11"/>
  </r>
  <r>
    <x v="0"/>
    <s v="US"/>
    <s v="USD"/>
    <n v="1390983227"/>
    <n v="1388391227"/>
    <b v="1"/>
    <n v="52"/>
    <b v="1"/>
    <x v="11"/>
  </r>
  <r>
    <x v="0"/>
    <s v="CA"/>
    <s v="CAD"/>
    <n v="1392574692"/>
    <n v="1389982692"/>
    <b v="1"/>
    <n v="105"/>
    <b v="1"/>
    <x v="11"/>
  </r>
  <r>
    <x v="0"/>
    <s v="US"/>
    <s v="USD"/>
    <n v="1396054800"/>
    <n v="1393034470"/>
    <b v="1"/>
    <n v="41"/>
    <b v="1"/>
    <x v="11"/>
  </r>
  <r>
    <x v="0"/>
    <s v="US"/>
    <s v="USD"/>
    <n v="1383062083"/>
    <n v="1380556483"/>
    <b v="1"/>
    <n v="34"/>
    <b v="1"/>
    <x v="11"/>
  </r>
  <r>
    <x v="0"/>
    <s v="US"/>
    <s v="USD"/>
    <n v="1291131815"/>
    <n v="1287071015"/>
    <b v="1"/>
    <n v="66"/>
    <b v="1"/>
    <x v="11"/>
  </r>
  <r>
    <x v="0"/>
    <s v="US"/>
    <s v="USD"/>
    <n v="1389474145"/>
    <n v="1386882145"/>
    <b v="1"/>
    <n v="50"/>
    <b v="1"/>
    <x v="11"/>
  </r>
  <r>
    <x v="0"/>
    <s v="US"/>
    <s v="USD"/>
    <n v="1374674558"/>
    <n v="1372082558"/>
    <b v="1"/>
    <n v="159"/>
    <b v="1"/>
    <x v="11"/>
  </r>
  <r>
    <x v="0"/>
    <s v="US"/>
    <s v="USD"/>
    <n v="1379708247"/>
    <n v="1377116247"/>
    <b v="1"/>
    <n v="182"/>
    <b v="1"/>
    <x v="11"/>
  </r>
  <r>
    <x v="0"/>
    <s v="US"/>
    <s v="USD"/>
    <n v="1460764800"/>
    <n v="1458157512"/>
    <b v="1"/>
    <n v="206"/>
    <b v="1"/>
    <x v="11"/>
  </r>
  <r>
    <x v="0"/>
    <s v="US"/>
    <s v="USD"/>
    <n v="1332704042"/>
    <n v="1327523642"/>
    <b v="1"/>
    <n v="169"/>
    <b v="1"/>
    <x v="11"/>
  </r>
  <r>
    <x v="0"/>
    <s v="US"/>
    <s v="USD"/>
    <n v="1384363459"/>
    <n v="1381767859"/>
    <b v="1"/>
    <n v="31"/>
    <b v="1"/>
    <x v="11"/>
  </r>
  <r>
    <x v="0"/>
    <s v="US"/>
    <s v="USD"/>
    <n v="1276574400"/>
    <n v="1270576379"/>
    <b v="1"/>
    <n v="28"/>
    <b v="1"/>
    <x v="11"/>
  </r>
  <r>
    <x v="0"/>
    <s v="CA"/>
    <s v="CAD"/>
    <n v="1409506291"/>
    <n v="1406914291"/>
    <b v="1"/>
    <n v="54"/>
    <b v="1"/>
    <x v="11"/>
  </r>
  <r>
    <x v="0"/>
    <s v="US"/>
    <s v="USD"/>
    <n v="1346344425"/>
    <n v="1343320425"/>
    <b v="1"/>
    <n v="467"/>
    <b v="1"/>
    <x v="11"/>
  </r>
  <r>
    <x v="0"/>
    <s v="US"/>
    <s v="USD"/>
    <n v="1375908587"/>
    <n v="1372884587"/>
    <b v="1"/>
    <n v="389"/>
    <b v="1"/>
    <x v="11"/>
  </r>
  <r>
    <x v="0"/>
    <s v="US"/>
    <s v="USD"/>
    <n v="1251777600"/>
    <n v="1247504047"/>
    <b v="1"/>
    <n v="68"/>
    <b v="1"/>
    <x v="11"/>
  </r>
  <r>
    <x v="0"/>
    <s v="US"/>
    <s v="USD"/>
    <n v="1346765347"/>
    <n v="1343741347"/>
    <b v="1"/>
    <n v="413"/>
    <b v="1"/>
    <x v="11"/>
  </r>
  <r>
    <x v="0"/>
    <s v="US"/>
    <s v="USD"/>
    <n v="1403661600"/>
    <n v="1401196766"/>
    <b v="1"/>
    <n v="190"/>
    <b v="1"/>
    <x v="11"/>
  </r>
  <r>
    <x v="0"/>
    <s v="US"/>
    <s v="USD"/>
    <n v="1395624170"/>
    <n v="1392171770"/>
    <b v="1"/>
    <n v="189"/>
    <b v="1"/>
    <x v="11"/>
  </r>
  <r>
    <x v="0"/>
    <s v="US"/>
    <s v="USD"/>
    <n v="1299003054"/>
    <n v="1291227054"/>
    <b v="1"/>
    <n v="130"/>
    <b v="1"/>
    <x v="11"/>
  </r>
  <r>
    <x v="0"/>
    <s v="US"/>
    <s v="USD"/>
    <n v="1375033836"/>
    <n v="1373305836"/>
    <b v="1"/>
    <n v="74"/>
    <b v="1"/>
    <x v="11"/>
  </r>
  <r>
    <x v="0"/>
    <s v="US"/>
    <s v="USD"/>
    <n v="1386565140"/>
    <n v="1383909855"/>
    <b v="1"/>
    <n v="274"/>
    <b v="1"/>
    <x v="11"/>
  </r>
  <r>
    <x v="0"/>
    <s v="US"/>
    <s v="USD"/>
    <n v="1362974400"/>
    <n v="1360948389"/>
    <b v="1"/>
    <n v="22"/>
    <b v="1"/>
    <x v="11"/>
  </r>
  <r>
    <x v="0"/>
    <s v="US"/>
    <s v="USD"/>
    <n v="1483203540"/>
    <n v="1481175482"/>
    <b v="0"/>
    <n v="31"/>
    <b v="1"/>
    <x v="6"/>
  </r>
  <r>
    <x v="0"/>
    <s v="GB"/>
    <s v="GBP"/>
    <n v="1434808775"/>
    <n v="1433512775"/>
    <b v="0"/>
    <n v="63"/>
    <b v="1"/>
    <x v="6"/>
  </r>
  <r>
    <x v="0"/>
    <s v="GB"/>
    <s v="GBP"/>
    <n v="1424181600"/>
    <n v="1423041227"/>
    <b v="0"/>
    <n v="20"/>
    <b v="1"/>
    <x v="6"/>
  </r>
  <r>
    <x v="0"/>
    <s v="GB"/>
    <s v="GBP"/>
    <n v="1434120856"/>
    <n v="1428936856"/>
    <b v="0"/>
    <n v="25"/>
    <b v="1"/>
    <x v="6"/>
  </r>
  <r>
    <x v="0"/>
    <s v="US"/>
    <s v="USD"/>
    <n v="1470801600"/>
    <n v="1468122163"/>
    <b v="0"/>
    <n v="61"/>
    <b v="1"/>
    <x v="6"/>
  </r>
  <r>
    <x v="0"/>
    <s v="US"/>
    <s v="USD"/>
    <n v="1483499645"/>
    <n v="1480907645"/>
    <b v="0"/>
    <n v="52"/>
    <b v="1"/>
    <x v="6"/>
  </r>
  <r>
    <x v="0"/>
    <s v="US"/>
    <s v="USD"/>
    <n v="1429772340"/>
    <n v="1427121931"/>
    <b v="0"/>
    <n v="86"/>
    <b v="1"/>
    <x v="6"/>
  </r>
  <r>
    <x v="0"/>
    <s v="US"/>
    <s v="USD"/>
    <n v="1428390000"/>
    <n v="1425224391"/>
    <b v="0"/>
    <n v="42"/>
    <b v="1"/>
    <x v="6"/>
  </r>
  <r>
    <x v="0"/>
    <s v="GB"/>
    <s v="GBP"/>
    <n v="1444172340"/>
    <n v="1441822828"/>
    <b v="0"/>
    <n v="52"/>
    <b v="1"/>
    <x v="6"/>
  </r>
  <r>
    <x v="0"/>
    <s v="US"/>
    <s v="USD"/>
    <n v="1447523371"/>
    <n v="1444927771"/>
    <b v="0"/>
    <n v="120"/>
    <b v="1"/>
    <x v="6"/>
  </r>
  <r>
    <x v="0"/>
    <s v="GB"/>
    <s v="GBP"/>
    <n v="1445252400"/>
    <n v="1443696797"/>
    <b v="0"/>
    <n v="22"/>
    <b v="1"/>
    <x v="6"/>
  </r>
  <r>
    <x v="0"/>
    <s v="GB"/>
    <s v="GBP"/>
    <n v="1438189200"/>
    <n v="1435585497"/>
    <b v="0"/>
    <n v="64"/>
    <b v="1"/>
    <x v="6"/>
  </r>
  <r>
    <x v="0"/>
    <s v="GB"/>
    <s v="GBP"/>
    <n v="1457914373"/>
    <n v="1456189973"/>
    <b v="0"/>
    <n v="23"/>
    <b v="1"/>
    <x v="6"/>
  </r>
  <r>
    <x v="0"/>
    <s v="US"/>
    <s v="USD"/>
    <n v="1462125358"/>
    <n v="1459533358"/>
    <b v="0"/>
    <n v="238"/>
    <b v="1"/>
    <x v="6"/>
  </r>
  <r>
    <x v="0"/>
    <s v="GB"/>
    <s v="GBP"/>
    <n v="1461860432"/>
    <n v="1459268432"/>
    <b v="0"/>
    <n v="33"/>
    <b v="1"/>
    <x v="6"/>
  </r>
  <r>
    <x v="0"/>
    <s v="US"/>
    <s v="USD"/>
    <n v="1436902359"/>
    <n v="1434310359"/>
    <b v="0"/>
    <n v="32"/>
    <b v="1"/>
    <x v="6"/>
  </r>
  <r>
    <x v="0"/>
    <s v="US"/>
    <s v="USD"/>
    <n v="1464807420"/>
    <n v="1461427938"/>
    <b v="0"/>
    <n v="24"/>
    <b v="1"/>
    <x v="6"/>
  </r>
  <r>
    <x v="0"/>
    <s v="US"/>
    <s v="USD"/>
    <n v="1437447600"/>
    <n v="1436551178"/>
    <b v="0"/>
    <n v="29"/>
    <b v="1"/>
    <x v="6"/>
  </r>
  <r>
    <x v="0"/>
    <s v="US"/>
    <s v="USD"/>
    <n v="1480559011"/>
    <n v="1477963411"/>
    <b v="0"/>
    <n v="50"/>
    <b v="1"/>
    <x v="6"/>
  </r>
  <r>
    <x v="0"/>
    <s v="GB"/>
    <s v="GBP"/>
    <n v="1469962800"/>
    <n v="1468578920"/>
    <b v="0"/>
    <n v="108"/>
    <b v="1"/>
    <x v="6"/>
  </r>
  <r>
    <x v="1"/>
    <s v="GB"/>
    <s v="GBP"/>
    <n v="1489376405"/>
    <n v="1484196005"/>
    <b v="0"/>
    <n v="104"/>
    <b v="0"/>
    <x v="8"/>
  </r>
  <r>
    <x v="1"/>
    <s v="US"/>
    <s v="USD"/>
    <n v="1469122200"/>
    <n v="1466611108"/>
    <b v="0"/>
    <n v="86"/>
    <b v="0"/>
    <x v="8"/>
  </r>
  <r>
    <x v="1"/>
    <s v="US"/>
    <s v="USD"/>
    <n v="1417690734"/>
    <n v="1415098734"/>
    <b v="0"/>
    <n v="356"/>
    <b v="0"/>
    <x v="8"/>
  </r>
  <r>
    <x v="1"/>
    <s v="US"/>
    <s v="USD"/>
    <n v="1455710679"/>
    <n v="1453118679"/>
    <b v="0"/>
    <n v="45"/>
    <b v="0"/>
    <x v="8"/>
  </r>
  <r>
    <x v="1"/>
    <s v="US"/>
    <s v="USD"/>
    <n v="1475937812"/>
    <n v="1472481812"/>
    <b v="0"/>
    <n v="38"/>
    <b v="0"/>
    <x v="8"/>
  </r>
  <r>
    <x v="1"/>
    <s v="US"/>
    <s v="USD"/>
    <n v="1444943468"/>
    <n v="1441919468"/>
    <b v="0"/>
    <n v="35"/>
    <b v="0"/>
    <x v="8"/>
  </r>
  <r>
    <x v="1"/>
    <s v="US"/>
    <s v="USD"/>
    <n v="1471622450"/>
    <n v="1467734450"/>
    <b v="0"/>
    <n v="24"/>
    <b v="0"/>
    <x v="8"/>
  </r>
  <r>
    <x v="1"/>
    <s v="US"/>
    <s v="USD"/>
    <n v="1480536919"/>
    <n v="1477509319"/>
    <b v="0"/>
    <n v="100"/>
    <b v="0"/>
    <x v="8"/>
  </r>
  <r>
    <x v="1"/>
    <s v="US"/>
    <s v="USD"/>
    <n v="1429375922"/>
    <n v="1426783922"/>
    <b v="0"/>
    <n v="1"/>
    <b v="0"/>
    <x v="8"/>
  </r>
  <r>
    <x v="1"/>
    <s v="US"/>
    <s v="USD"/>
    <n v="1457024514"/>
    <n v="1454432514"/>
    <b v="0"/>
    <n v="122"/>
    <b v="0"/>
    <x v="8"/>
  </r>
  <r>
    <x v="1"/>
    <s v="US"/>
    <s v="USD"/>
    <n v="1477065860"/>
    <n v="1471881860"/>
    <b v="0"/>
    <n v="11"/>
    <b v="0"/>
    <x v="8"/>
  </r>
  <r>
    <x v="1"/>
    <s v="US"/>
    <s v="USD"/>
    <n v="1446771600"/>
    <n v="1443700648"/>
    <b v="0"/>
    <n v="248"/>
    <b v="0"/>
    <x v="8"/>
  </r>
  <r>
    <x v="1"/>
    <s v="US"/>
    <s v="USD"/>
    <n v="1456700709"/>
    <n v="1453676709"/>
    <b v="0"/>
    <n v="1"/>
    <b v="0"/>
    <x v="8"/>
  </r>
  <r>
    <x v="1"/>
    <s v="DK"/>
    <s v="DKK"/>
    <n v="1469109600"/>
    <n v="1464586746"/>
    <b v="0"/>
    <n v="19"/>
    <b v="0"/>
    <x v="8"/>
  </r>
  <r>
    <x v="1"/>
    <s v="US"/>
    <s v="USD"/>
    <n v="1420938172"/>
    <n v="1418346172"/>
    <b v="0"/>
    <n v="135"/>
    <b v="0"/>
    <x v="8"/>
  </r>
  <r>
    <x v="1"/>
    <s v="GB"/>
    <s v="GBP"/>
    <n v="1405094400"/>
    <n v="1403810965"/>
    <b v="0"/>
    <n v="9"/>
    <b v="0"/>
    <x v="8"/>
  </r>
  <r>
    <x v="1"/>
    <s v="NL"/>
    <s v="EUR"/>
    <n v="1483138800"/>
    <n v="1480610046"/>
    <b v="0"/>
    <n v="3"/>
    <b v="0"/>
    <x v="8"/>
  </r>
  <r>
    <x v="1"/>
    <s v="SE"/>
    <s v="SEK"/>
    <n v="1482515937"/>
    <n v="1479923937"/>
    <b v="0"/>
    <n v="7"/>
    <b v="0"/>
    <x v="8"/>
  </r>
  <r>
    <x v="1"/>
    <s v="GB"/>
    <s v="GBP"/>
    <n v="1432223125"/>
    <n v="1429631125"/>
    <b v="0"/>
    <n v="4"/>
    <b v="0"/>
    <x v="8"/>
  </r>
  <r>
    <x v="1"/>
    <s v="US"/>
    <s v="USD"/>
    <n v="1461653700"/>
    <n v="1458665146"/>
    <b v="0"/>
    <n v="44"/>
    <b v="0"/>
    <x v="8"/>
  </r>
  <r>
    <x v="1"/>
    <s v="US"/>
    <s v="USD"/>
    <n v="1476371552"/>
    <n v="1473779552"/>
    <b v="0"/>
    <n v="90"/>
    <b v="0"/>
    <x v="8"/>
  </r>
  <r>
    <x v="1"/>
    <s v="US"/>
    <s v="USD"/>
    <n v="1483063435"/>
    <n v="1480471435"/>
    <b v="0"/>
    <n v="8"/>
    <b v="0"/>
    <x v="8"/>
  </r>
  <r>
    <x v="1"/>
    <s v="US"/>
    <s v="USD"/>
    <n v="1421348428"/>
    <n v="1417460428"/>
    <b v="0"/>
    <n v="11"/>
    <b v="0"/>
    <x v="8"/>
  </r>
  <r>
    <x v="1"/>
    <s v="US"/>
    <s v="USD"/>
    <n v="1432916235"/>
    <n v="1430324235"/>
    <b v="0"/>
    <n v="41"/>
    <b v="0"/>
    <x v="8"/>
  </r>
  <r>
    <x v="1"/>
    <s v="US"/>
    <s v="USD"/>
    <n v="1476458734"/>
    <n v="1472570734"/>
    <b v="0"/>
    <n v="15"/>
    <b v="0"/>
    <x v="8"/>
  </r>
  <r>
    <x v="1"/>
    <s v="US"/>
    <s v="USD"/>
    <n v="1417501145"/>
    <n v="1414041545"/>
    <b v="0"/>
    <n v="9"/>
    <b v="0"/>
    <x v="8"/>
  </r>
  <r>
    <x v="1"/>
    <s v="US"/>
    <s v="USD"/>
    <n v="1467432000"/>
    <n v="1464763109"/>
    <b v="0"/>
    <n v="50"/>
    <b v="0"/>
    <x v="8"/>
  </r>
  <r>
    <x v="1"/>
    <s v="US"/>
    <s v="USD"/>
    <n v="1471435554"/>
    <n v="1468843554"/>
    <b v="0"/>
    <n v="34"/>
    <b v="0"/>
    <x v="8"/>
  </r>
  <r>
    <x v="1"/>
    <s v="CH"/>
    <s v="CHF"/>
    <n v="1485480408"/>
    <n v="1482888408"/>
    <b v="0"/>
    <n v="0"/>
    <b v="0"/>
    <x v="8"/>
  </r>
  <r>
    <x v="1"/>
    <s v="AU"/>
    <s v="AUD"/>
    <n v="1405478025"/>
    <n v="1402886025"/>
    <b v="0"/>
    <n v="0"/>
    <b v="0"/>
    <x v="8"/>
  </r>
  <r>
    <x v="1"/>
    <s v="US"/>
    <s v="USD"/>
    <n v="1457721287"/>
    <n v="1455129287"/>
    <b v="0"/>
    <n v="276"/>
    <b v="0"/>
    <x v="8"/>
  </r>
  <r>
    <x v="1"/>
    <s v="US"/>
    <s v="USD"/>
    <n v="1449354502"/>
    <n v="1446762502"/>
    <b v="0"/>
    <n v="16"/>
    <b v="0"/>
    <x v="8"/>
  </r>
  <r>
    <x v="1"/>
    <s v="US"/>
    <s v="USD"/>
    <n v="1418849028"/>
    <n v="1415825028"/>
    <b v="0"/>
    <n v="224"/>
    <b v="0"/>
    <x v="8"/>
  </r>
  <r>
    <x v="1"/>
    <s v="US"/>
    <s v="USD"/>
    <n v="1488549079"/>
    <n v="1485957079"/>
    <b v="0"/>
    <n v="140"/>
    <b v="0"/>
    <x v="8"/>
  </r>
  <r>
    <x v="1"/>
    <s v="US"/>
    <s v="USD"/>
    <n v="1438543033"/>
    <n v="1435951033"/>
    <b v="0"/>
    <n v="15"/>
    <b v="0"/>
    <x v="8"/>
  </r>
  <r>
    <x v="1"/>
    <s v="US"/>
    <s v="USD"/>
    <n v="1418056315"/>
    <n v="1414164715"/>
    <b v="0"/>
    <n v="37"/>
    <b v="0"/>
    <x v="8"/>
  </r>
  <r>
    <x v="1"/>
    <s v="US"/>
    <s v="USD"/>
    <n v="1408112253"/>
    <n v="1405520253"/>
    <b v="0"/>
    <n v="0"/>
    <b v="0"/>
    <x v="8"/>
  </r>
  <r>
    <x v="1"/>
    <s v="GB"/>
    <s v="GBP"/>
    <n v="1475333917"/>
    <n v="1472569117"/>
    <b v="0"/>
    <n v="46"/>
    <b v="0"/>
    <x v="8"/>
  </r>
  <r>
    <x v="1"/>
    <s v="US"/>
    <s v="USD"/>
    <n v="1437161739"/>
    <n v="1434569739"/>
    <b v="0"/>
    <n v="1"/>
    <b v="0"/>
    <x v="8"/>
  </r>
  <r>
    <x v="1"/>
    <s v="US"/>
    <s v="USD"/>
    <n v="1471579140"/>
    <n v="1466512683"/>
    <b v="0"/>
    <n v="323"/>
    <b v="0"/>
    <x v="8"/>
  </r>
  <r>
    <x v="0"/>
    <s v="CA"/>
    <s v="CAD"/>
    <n v="1467313039"/>
    <n v="1464807439"/>
    <b v="0"/>
    <n v="139"/>
    <b v="1"/>
    <x v="9"/>
  </r>
  <r>
    <x v="0"/>
    <s v="US"/>
    <s v="USD"/>
    <n v="1405366359"/>
    <n v="1402342359"/>
    <b v="0"/>
    <n v="7"/>
    <b v="1"/>
    <x v="9"/>
  </r>
  <r>
    <x v="0"/>
    <s v="US"/>
    <s v="USD"/>
    <n v="1372297751"/>
    <n v="1369705751"/>
    <b v="0"/>
    <n v="149"/>
    <b v="1"/>
    <x v="9"/>
  </r>
  <r>
    <x v="0"/>
    <s v="US"/>
    <s v="USD"/>
    <n v="1425741525"/>
    <n v="1423149525"/>
    <b v="0"/>
    <n v="31"/>
    <b v="1"/>
    <x v="9"/>
  </r>
  <r>
    <x v="0"/>
    <s v="US"/>
    <s v="USD"/>
    <n v="1418904533"/>
    <n v="1416485333"/>
    <b v="0"/>
    <n v="26"/>
    <b v="1"/>
    <x v="9"/>
  </r>
  <r>
    <x v="0"/>
    <s v="CA"/>
    <s v="CAD"/>
    <n v="1450249140"/>
    <n v="1447055935"/>
    <b v="0"/>
    <n v="172"/>
    <b v="1"/>
    <x v="9"/>
  </r>
  <r>
    <x v="0"/>
    <s v="US"/>
    <s v="USD"/>
    <n v="1451089134"/>
    <n v="1448497134"/>
    <b v="0"/>
    <n v="78"/>
    <b v="1"/>
    <x v="9"/>
  </r>
  <r>
    <x v="0"/>
    <s v="US"/>
    <s v="USD"/>
    <n v="1455299144"/>
    <n v="1452707144"/>
    <b v="0"/>
    <n v="120"/>
    <b v="1"/>
    <x v="9"/>
  </r>
  <r>
    <x v="0"/>
    <s v="US"/>
    <s v="USD"/>
    <n v="1441425540"/>
    <n v="1436968366"/>
    <b v="0"/>
    <n v="227"/>
    <b v="1"/>
    <x v="9"/>
  </r>
  <r>
    <x v="0"/>
    <s v="US"/>
    <s v="USD"/>
    <n v="1362960000"/>
    <n v="1359946188"/>
    <b v="0"/>
    <n v="42"/>
    <b v="1"/>
    <x v="9"/>
  </r>
  <r>
    <x v="0"/>
    <s v="GB"/>
    <s v="GBP"/>
    <n v="1465672979"/>
    <n v="1463080979"/>
    <b v="0"/>
    <n v="64"/>
    <b v="1"/>
    <x v="9"/>
  </r>
  <r>
    <x v="0"/>
    <s v="GB"/>
    <s v="GBP"/>
    <n v="1354269600"/>
    <n v="1351663605"/>
    <b v="0"/>
    <n v="121"/>
    <b v="1"/>
    <x v="9"/>
  </r>
  <r>
    <x v="0"/>
    <s v="US"/>
    <s v="USD"/>
    <n v="1372985760"/>
    <n v="1370393760"/>
    <b v="0"/>
    <n v="87"/>
    <b v="1"/>
    <x v="9"/>
  </r>
  <r>
    <x v="0"/>
    <s v="US"/>
    <s v="USD"/>
    <n v="1362117540"/>
    <n v="1359587137"/>
    <b v="0"/>
    <n v="65"/>
    <b v="1"/>
    <x v="9"/>
  </r>
  <r>
    <x v="0"/>
    <s v="US"/>
    <s v="USD"/>
    <n v="1309009323"/>
    <n v="1306417323"/>
    <b v="0"/>
    <n v="49"/>
    <b v="1"/>
    <x v="9"/>
  </r>
  <r>
    <x v="0"/>
    <s v="US"/>
    <s v="USD"/>
    <n v="1309980790"/>
    <n v="1304623990"/>
    <b v="0"/>
    <n v="19"/>
    <b v="1"/>
    <x v="9"/>
  </r>
  <r>
    <x v="0"/>
    <s v="US"/>
    <s v="USD"/>
    <n v="1343943420"/>
    <n v="1341524220"/>
    <b v="0"/>
    <n v="81"/>
    <b v="1"/>
    <x v="9"/>
  </r>
  <r>
    <x v="0"/>
    <s v="GB"/>
    <s v="GBP"/>
    <n v="1403370772"/>
    <n v="1400778772"/>
    <b v="0"/>
    <n v="264"/>
    <b v="1"/>
    <x v="9"/>
  </r>
  <r>
    <x v="0"/>
    <s v="US"/>
    <s v="USD"/>
    <n v="1378592731"/>
    <n v="1373408731"/>
    <b v="0"/>
    <n v="25"/>
    <b v="1"/>
    <x v="9"/>
  </r>
  <r>
    <x v="0"/>
    <s v="US"/>
    <s v="USD"/>
    <n v="1455523140"/>
    <n v="1453925727"/>
    <b v="0"/>
    <n v="5"/>
    <b v="1"/>
    <x v="9"/>
  </r>
  <r>
    <x v="0"/>
    <s v="DK"/>
    <s v="DKK"/>
    <n v="1420648906"/>
    <n v="1415464906"/>
    <b v="0"/>
    <n v="144"/>
    <b v="1"/>
    <x v="11"/>
  </r>
  <r>
    <x v="0"/>
    <s v="US"/>
    <s v="USD"/>
    <n v="1426523752"/>
    <n v="1423935352"/>
    <b v="0"/>
    <n v="92"/>
    <b v="1"/>
    <x v="11"/>
  </r>
  <r>
    <x v="0"/>
    <s v="US"/>
    <s v="USD"/>
    <n v="1417049663"/>
    <n v="1413158063"/>
    <b v="0"/>
    <n v="147"/>
    <b v="1"/>
    <x v="11"/>
  </r>
  <r>
    <x v="0"/>
    <s v="US"/>
    <s v="USD"/>
    <n v="1447463050"/>
    <n v="1444867450"/>
    <b v="0"/>
    <n v="90"/>
    <b v="1"/>
    <x v="11"/>
  </r>
  <r>
    <x v="0"/>
    <s v="US"/>
    <s v="USD"/>
    <n v="1434342894"/>
    <n v="1432269294"/>
    <b v="0"/>
    <n v="87"/>
    <b v="1"/>
    <x v="11"/>
  </r>
  <r>
    <x v="0"/>
    <s v="US"/>
    <s v="USD"/>
    <n v="1397225746"/>
    <n v="1394633746"/>
    <b v="0"/>
    <n v="406"/>
    <b v="1"/>
    <x v="11"/>
  </r>
  <r>
    <x v="0"/>
    <s v="US"/>
    <s v="USD"/>
    <n v="1381881890"/>
    <n v="1380585890"/>
    <b v="0"/>
    <n v="20"/>
    <b v="1"/>
    <x v="11"/>
  </r>
  <r>
    <x v="0"/>
    <s v="US"/>
    <s v="USD"/>
    <n v="1431022342"/>
    <n v="1428430342"/>
    <b v="0"/>
    <n v="70"/>
    <b v="1"/>
    <x v="11"/>
  </r>
  <r>
    <x v="0"/>
    <s v="US"/>
    <s v="USD"/>
    <n v="1342115132"/>
    <n v="1339523132"/>
    <b v="0"/>
    <n v="16"/>
    <b v="1"/>
    <x v="11"/>
  </r>
  <r>
    <x v="0"/>
    <s v="US"/>
    <s v="USD"/>
    <n v="1483138233"/>
    <n v="1480546233"/>
    <b v="0"/>
    <n v="52"/>
    <b v="1"/>
    <x v="11"/>
  </r>
  <r>
    <x v="0"/>
    <s v="US"/>
    <s v="USD"/>
    <n v="1458874388"/>
    <n v="1456285988"/>
    <b v="0"/>
    <n v="66"/>
    <b v="1"/>
    <x v="11"/>
  </r>
  <r>
    <x v="0"/>
    <s v="FR"/>
    <s v="EUR"/>
    <n v="1484444119"/>
    <n v="1481852119"/>
    <b v="0"/>
    <n v="109"/>
    <b v="1"/>
    <x v="11"/>
  </r>
  <r>
    <x v="0"/>
    <s v="GB"/>
    <s v="GBP"/>
    <n v="1480784606"/>
    <n v="1478189006"/>
    <b v="0"/>
    <n v="168"/>
    <b v="1"/>
    <x v="11"/>
  </r>
  <r>
    <x v="0"/>
    <s v="US"/>
    <s v="USD"/>
    <n v="1486095060"/>
    <n v="1484198170"/>
    <b v="0"/>
    <n v="31"/>
    <b v="1"/>
    <x v="11"/>
  </r>
  <r>
    <x v="0"/>
    <s v="GB"/>
    <s v="GBP"/>
    <n v="1470075210"/>
    <n v="1468779210"/>
    <b v="0"/>
    <n v="133"/>
    <b v="1"/>
    <x v="11"/>
  </r>
  <r>
    <x v="0"/>
    <s v="US"/>
    <s v="USD"/>
    <n v="1433504876"/>
    <n v="1430912876"/>
    <b v="0"/>
    <n v="151"/>
    <b v="1"/>
    <x v="11"/>
  </r>
  <r>
    <x v="0"/>
    <s v="US"/>
    <s v="USD"/>
    <n v="1433815200"/>
    <n v="1431886706"/>
    <b v="0"/>
    <n v="5"/>
    <b v="1"/>
    <x v="11"/>
  </r>
  <r>
    <x v="0"/>
    <s v="US"/>
    <s v="USD"/>
    <n v="1482988125"/>
    <n v="1480396125"/>
    <b v="0"/>
    <n v="73"/>
    <b v="1"/>
    <x v="11"/>
  </r>
  <r>
    <x v="0"/>
    <s v="US"/>
    <s v="USD"/>
    <n v="1367867536"/>
    <n v="1365275536"/>
    <b v="0"/>
    <n v="148"/>
    <b v="1"/>
    <x v="11"/>
  </r>
  <r>
    <x v="0"/>
    <s v="CA"/>
    <s v="CAD"/>
    <n v="1482457678"/>
    <n v="1480729678"/>
    <b v="0"/>
    <n v="93"/>
    <b v="1"/>
    <x v="11"/>
  </r>
  <r>
    <x v="0"/>
    <s v="US"/>
    <s v="USD"/>
    <n v="1436117922"/>
    <n v="1433525922"/>
    <b v="0"/>
    <n v="63"/>
    <b v="1"/>
    <x v="11"/>
  </r>
  <r>
    <x v="0"/>
    <s v="DE"/>
    <s v="EUR"/>
    <n v="1461931860"/>
    <n v="1457109121"/>
    <b v="0"/>
    <n v="134"/>
    <b v="1"/>
    <x v="11"/>
  </r>
  <r>
    <x v="0"/>
    <s v="US"/>
    <s v="USD"/>
    <n v="1438183889"/>
    <n v="1435591889"/>
    <b v="0"/>
    <n v="14"/>
    <b v="1"/>
    <x v="11"/>
  </r>
  <r>
    <x v="0"/>
    <s v="US"/>
    <s v="USD"/>
    <n v="1433305800"/>
    <n v="1430604395"/>
    <b v="0"/>
    <n v="78"/>
    <b v="1"/>
    <x v="11"/>
  </r>
  <r>
    <x v="0"/>
    <s v="US"/>
    <s v="USD"/>
    <n v="1476720840"/>
    <n v="1474469117"/>
    <b v="0"/>
    <n v="112"/>
    <b v="1"/>
    <x v="11"/>
  </r>
  <r>
    <x v="0"/>
    <s v="GB"/>
    <s v="GBP"/>
    <n v="1471087957"/>
    <n v="1468495957"/>
    <b v="0"/>
    <n v="34"/>
    <b v="1"/>
    <x v="11"/>
  </r>
  <r>
    <x v="0"/>
    <s v="US"/>
    <s v="USD"/>
    <n v="1430154720"/>
    <n v="1427224606"/>
    <b v="0"/>
    <n v="19"/>
    <b v="1"/>
    <x v="11"/>
  </r>
  <r>
    <x v="0"/>
    <s v="US"/>
    <s v="USD"/>
    <n v="1440219540"/>
    <n v="1436369818"/>
    <b v="0"/>
    <n v="13"/>
    <b v="1"/>
    <x v="11"/>
  </r>
  <r>
    <x v="0"/>
    <s v="US"/>
    <s v="USD"/>
    <n v="1456976586"/>
    <n v="1454298186"/>
    <b v="0"/>
    <n v="104"/>
    <b v="1"/>
    <x v="11"/>
  </r>
  <r>
    <x v="0"/>
    <s v="US"/>
    <s v="USD"/>
    <n v="1470068523"/>
    <n v="1467476523"/>
    <b v="0"/>
    <n v="52"/>
    <b v="1"/>
    <x v="11"/>
  </r>
  <r>
    <x v="0"/>
    <s v="US"/>
    <s v="USD"/>
    <n v="1488337200"/>
    <n v="1484623726"/>
    <b v="0"/>
    <n v="17"/>
    <b v="1"/>
    <x v="11"/>
  </r>
  <r>
    <x v="0"/>
    <s v="US"/>
    <s v="USD"/>
    <n v="1484430481"/>
    <n v="1481838481"/>
    <b v="0"/>
    <n v="82"/>
    <b v="1"/>
    <x v="11"/>
  </r>
  <r>
    <x v="0"/>
    <s v="US"/>
    <s v="USD"/>
    <n v="1423871882"/>
    <n v="1421279882"/>
    <b v="0"/>
    <n v="73"/>
    <b v="1"/>
    <x v="11"/>
  </r>
  <r>
    <x v="0"/>
    <s v="US"/>
    <s v="USD"/>
    <n v="1477603140"/>
    <n v="1475013710"/>
    <b v="0"/>
    <n v="158"/>
    <b v="1"/>
    <x v="11"/>
  </r>
  <r>
    <x v="0"/>
    <s v="US"/>
    <s v="USD"/>
    <n v="1467752334"/>
    <n v="1465160334"/>
    <b v="0"/>
    <n v="65"/>
    <b v="1"/>
    <x v="11"/>
  </r>
  <r>
    <x v="0"/>
    <s v="US"/>
    <s v="USD"/>
    <n v="1412640373"/>
    <n v="1410048373"/>
    <b v="0"/>
    <n v="184"/>
    <b v="1"/>
    <x v="11"/>
  </r>
  <r>
    <x v="0"/>
    <s v="GB"/>
    <s v="GBP"/>
    <n v="1465709400"/>
    <n v="1462695073"/>
    <b v="0"/>
    <n v="34"/>
    <b v="1"/>
    <x v="11"/>
  </r>
  <r>
    <x v="0"/>
    <s v="US"/>
    <s v="USD"/>
    <n v="1369612474"/>
    <n v="1367798074"/>
    <b v="0"/>
    <n v="240"/>
    <b v="1"/>
    <x v="11"/>
  </r>
  <r>
    <x v="0"/>
    <s v="GB"/>
    <s v="GBP"/>
    <n v="1430439411"/>
    <n v="1425259011"/>
    <b v="0"/>
    <n v="113"/>
    <b v="1"/>
    <x v="11"/>
  </r>
  <r>
    <x v="0"/>
    <s v="US"/>
    <s v="USD"/>
    <n v="1374802235"/>
    <n v="1372210235"/>
    <b v="0"/>
    <n v="66"/>
    <b v="1"/>
    <x v="11"/>
  </r>
  <r>
    <x v="2"/>
    <s v="GB"/>
    <s v="GBP"/>
    <n v="1424607285"/>
    <n v="1422447285"/>
    <b v="1"/>
    <n v="5"/>
    <b v="0"/>
    <x v="22"/>
  </r>
  <r>
    <x v="2"/>
    <s v="US"/>
    <s v="USD"/>
    <n v="1417195201"/>
    <n v="1414599601"/>
    <b v="1"/>
    <n v="17"/>
    <b v="0"/>
    <x v="22"/>
  </r>
  <r>
    <x v="2"/>
    <s v="IT"/>
    <s v="EUR"/>
    <n v="1449914400"/>
    <n v="1445336607"/>
    <b v="0"/>
    <n v="3"/>
    <b v="0"/>
    <x v="22"/>
  </r>
  <r>
    <x v="2"/>
    <s v="US"/>
    <s v="USD"/>
    <n v="1407847978"/>
    <n v="1405687978"/>
    <b v="0"/>
    <n v="2"/>
    <b v="0"/>
    <x v="22"/>
  </r>
  <r>
    <x v="2"/>
    <s v="GB"/>
    <s v="GBP"/>
    <n v="1447451756"/>
    <n v="1444856156"/>
    <b v="0"/>
    <n v="6"/>
    <b v="0"/>
    <x v="22"/>
  </r>
  <r>
    <x v="2"/>
    <s v="US"/>
    <s v="USD"/>
    <n v="1420085535"/>
    <n v="1414897935"/>
    <b v="0"/>
    <n v="0"/>
    <b v="0"/>
    <x v="22"/>
  </r>
  <r>
    <x v="2"/>
    <s v="IT"/>
    <s v="EUR"/>
    <n v="1464939520"/>
    <n v="1461051520"/>
    <b v="0"/>
    <n v="1"/>
    <b v="0"/>
    <x v="22"/>
  </r>
  <r>
    <x v="2"/>
    <s v="GB"/>
    <s v="GBP"/>
    <n v="1423185900"/>
    <n v="1420766700"/>
    <b v="0"/>
    <n v="3"/>
    <b v="0"/>
    <x v="22"/>
  </r>
  <r>
    <x v="2"/>
    <s v="US"/>
    <s v="USD"/>
    <n v="1417656699"/>
    <n v="1415064699"/>
    <b v="0"/>
    <n v="13"/>
    <b v="0"/>
    <x v="22"/>
  </r>
  <r>
    <x v="2"/>
    <s v="IT"/>
    <s v="EUR"/>
    <n v="1455964170"/>
    <n v="1450780170"/>
    <b v="0"/>
    <n v="1"/>
    <b v="0"/>
    <x v="22"/>
  </r>
  <r>
    <x v="2"/>
    <s v="US"/>
    <s v="USD"/>
    <n v="1483423467"/>
    <n v="1480831467"/>
    <b v="0"/>
    <n v="1"/>
    <b v="0"/>
    <x v="22"/>
  </r>
  <r>
    <x v="2"/>
    <s v="US"/>
    <s v="USD"/>
    <n v="1439741591"/>
    <n v="1436285591"/>
    <b v="0"/>
    <n v="9"/>
    <b v="0"/>
    <x v="22"/>
  </r>
  <r>
    <x v="2"/>
    <s v="US"/>
    <s v="USD"/>
    <n v="1448147619"/>
    <n v="1445552019"/>
    <b v="0"/>
    <n v="0"/>
    <b v="0"/>
    <x v="22"/>
  </r>
  <r>
    <x v="2"/>
    <s v="US"/>
    <s v="USD"/>
    <n v="1442315460"/>
    <n v="1439696174"/>
    <b v="0"/>
    <n v="2"/>
    <b v="0"/>
    <x v="22"/>
  </r>
  <r>
    <x v="2"/>
    <s v="ES"/>
    <s v="EUR"/>
    <n v="1456397834"/>
    <n v="1453805834"/>
    <b v="0"/>
    <n v="1"/>
    <b v="0"/>
    <x v="22"/>
  </r>
  <r>
    <x v="2"/>
    <s v="US"/>
    <s v="USD"/>
    <n v="1476010619"/>
    <n v="1473418619"/>
    <b v="0"/>
    <n v="10"/>
    <b v="0"/>
    <x v="22"/>
  </r>
  <r>
    <x v="2"/>
    <s v="US"/>
    <s v="USD"/>
    <n v="1467129686"/>
    <n v="1464969686"/>
    <b v="0"/>
    <n v="3"/>
    <b v="0"/>
    <x v="22"/>
  </r>
  <r>
    <x v="2"/>
    <s v="SE"/>
    <s v="SEK"/>
    <n v="1423432709"/>
    <n v="1420840709"/>
    <b v="0"/>
    <n v="2"/>
    <b v="0"/>
    <x v="22"/>
  </r>
  <r>
    <x v="2"/>
    <s v="NZ"/>
    <s v="NZD"/>
    <n v="1474436704"/>
    <n v="1471844704"/>
    <b v="0"/>
    <n v="2"/>
    <b v="0"/>
    <x v="22"/>
  </r>
  <r>
    <x v="2"/>
    <s v="AU"/>
    <s v="AUD"/>
    <n v="1451637531"/>
    <n v="1449045531"/>
    <b v="0"/>
    <n v="1"/>
    <b v="0"/>
    <x v="22"/>
  </r>
  <r>
    <x v="2"/>
    <s v="US"/>
    <s v="USD"/>
    <n v="1479233602"/>
    <n v="1478106802"/>
    <b v="0"/>
    <n v="14"/>
    <b v="0"/>
    <x v="22"/>
  </r>
  <r>
    <x v="2"/>
    <s v="US"/>
    <s v="USD"/>
    <n v="1430276959"/>
    <n v="1427684959"/>
    <b v="0"/>
    <n v="0"/>
    <b v="0"/>
    <x v="22"/>
  </r>
  <r>
    <x v="2"/>
    <s v="DE"/>
    <s v="EUR"/>
    <n v="1440408120"/>
    <n v="1435224120"/>
    <b v="0"/>
    <n v="0"/>
    <b v="0"/>
    <x v="22"/>
  </r>
  <r>
    <x v="2"/>
    <s v="DE"/>
    <s v="EUR"/>
    <n v="1474230385"/>
    <n v="1471638385"/>
    <b v="0"/>
    <n v="4"/>
    <b v="0"/>
    <x v="22"/>
  </r>
  <r>
    <x v="2"/>
    <s v="ES"/>
    <s v="EUR"/>
    <n v="1459584417"/>
    <n v="1456996017"/>
    <b v="0"/>
    <n v="3"/>
    <b v="0"/>
    <x v="22"/>
  </r>
  <r>
    <x v="2"/>
    <s v="US"/>
    <s v="USD"/>
    <n v="1428629242"/>
    <n v="1426037242"/>
    <b v="0"/>
    <n v="0"/>
    <b v="0"/>
    <x v="22"/>
  </r>
  <r>
    <x v="2"/>
    <s v="US"/>
    <s v="USD"/>
    <n v="1419017488"/>
    <n v="1416339088"/>
    <b v="0"/>
    <n v="5"/>
    <b v="0"/>
    <x v="22"/>
  </r>
  <r>
    <x v="2"/>
    <s v="US"/>
    <s v="USD"/>
    <n v="1448517816"/>
    <n v="1445922216"/>
    <b v="0"/>
    <n v="47"/>
    <b v="0"/>
    <x v="22"/>
  </r>
  <r>
    <x v="2"/>
    <s v="US"/>
    <s v="USD"/>
    <n v="1437417828"/>
    <n v="1434825828"/>
    <b v="0"/>
    <n v="0"/>
    <b v="0"/>
    <x v="22"/>
  </r>
  <r>
    <x v="2"/>
    <s v="IT"/>
    <s v="EUR"/>
    <n v="1481367600"/>
    <n v="1477839675"/>
    <b v="0"/>
    <n v="10"/>
    <b v="0"/>
    <x v="22"/>
  </r>
  <r>
    <x v="2"/>
    <s v="DK"/>
    <s v="DKK"/>
    <n v="1433775600"/>
    <n v="1431973478"/>
    <b v="0"/>
    <n v="11"/>
    <b v="0"/>
    <x v="22"/>
  </r>
  <r>
    <x v="2"/>
    <s v="IT"/>
    <s v="EUR"/>
    <n v="1444589020"/>
    <n v="1441997020"/>
    <b v="0"/>
    <n v="2"/>
    <b v="0"/>
    <x v="22"/>
  </r>
  <r>
    <x v="2"/>
    <s v="DE"/>
    <s v="EUR"/>
    <n v="1456043057"/>
    <n v="1453451057"/>
    <b v="0"/>
    <n v="2"/>
    <b v="0"/>
    <x v="22"/>
  </r>
  <r>
    <x v="2"/>
    <s v="US"/>
    <s v="USD"/>
    <n v="1405227540"/>
    <n v="1402058739"/>
    <b v="0"/>
    <n v="22"/>
    <b v="0"/>
    <x v="22"/>
  </r>
  <r>
    <x v="2"/>
    <s v="DK"/>
    <s v="DKK"/>
    <n v="1461765300"/>
    <n v="1459198499"/>
    <b v="0"/>
    <n v="8"/>
    <b v="0"/>
    <x v="22"/>
  </r>
  <r>
    <x v="2"/>
    <s v="CA"/>
    <s v="CAD"/>
    <n v="1425758101"/>
    <n v="1423166101"/>
    <b v="0"/>
    <n v="6"/>
    <b v="0"/>
    <x v="22"/>
  </r>
  <r>
    <x v="2"/>
    <s v="IT"/>
    <s v="EUR"/>
    <n v="1464285463"/>
    <n v="1461693463"/>
    <b v="0"/>
    <n v="1"/>
    <b v="0"/>
    <x v="22"/>
  </r>
  <r>
    <x v="2"/>
    <s v="GB"/>
    <s v="GBP"/>
    <n v="1441995769"/>
    <n v="1436811769"/>
    <b v="0"/>
    <n v="3"/>
    <b v="0"/>
    <x v="22"/>
  </r>
  <r>
    <x v="2"/>
    <s v="US"/>
    <s v="USD"/>
    <n v="1464190158"/>
    <n v="1461598158"/>
    <b v="0"/>
    <n v="0"/>
    <b v="0"/>
    <x v="22"/>
  </r>
  <r>
    <x v="2"/>
    <s v="FR"/>
    <s v="EUR"/>
    <n v="1483395209"/>
    <n v="1480803209"/>
    <b v="0"/>
    <n v="0"/>
    <b v="0"/>
    <x v="22"/>
  </r>
  <r>
    <x v="2"/>
    <s v="DE"/>
    <s v="EUR"/>
    <n v="1442091462"/>
    <n v="1436907462"/>
    <b v="0"/>
    <n v="0"/>
    <b v="0"/>
    <x v="22"/>
  </r>
  <r>
    <x v="2"/>
    <s v="DE"/>
    <s v="EUR"/>
    <n v="1434286855"/>
    <n v="1431694855"/>
    <b v="0"/>
    <n v="0"/>
    <b v="0"/>
    <x v="22"/>
  </r>
  <r>
    <x v="2"/>
    <s v="IT"/>
    <s v="EUR"/>
    <n v="1461235478"/>
    <n v="1459507478"/>
    <b v="0"/>
    <n v="0"/>
    <b v="0"/>
    <x v="22"/>
  </r>
  <r>
    <x v="2"/>
    <s v="US"/>
    <s v="USD"/>
    <n v="1467999134"/>
    <n v="1465407134"/>
    <b v="0"/>
    <n v="3"/>
    <b v="0"/>
    <x v="22"/>
  </r>
  <r>
    <x v="2"/>
    <s v="AU"/>
    <s v="AUD"/>
    <n v="1432272300"/>
    <n v="1429655318"/>
    <b v="0"/>
    <n v="0"/>
    <b v="0"/>
    <x v="22"/>
  </r>
  <r>
    <x v="2"/>
    <s v="US"/>
    <s v="USD"/>
    <n v="1431286105"/>
    <n v="1427138905"/>
    <b v="0"/>
    <n v="0"/>
    <b v="0"/>
    <x v="22"/>
  </r>
  <r>
    <x v="2"/>
    <s v="US"/>
    <s v="USD"/>
    <n v="1455941197"/>
    <n v="1453349197"/>
    <b v="0"/>
    <n v="1"/>
    <b v="0"/>
    <x v="22"/>
  </r>
  <r>
    <x v="1"/>
    <s v="US"/>
    <s v="USD"/>
    <n v="1416355259"/>
    <n v="1413759659"/>
    <b v="0"/>
    <n v="2"/>
    <b v="0"/>
    <x v="22"/>
  </r>
  <r>
    <x v="1"/>
    <s v="US"/>
    <s v="USD"/>
    <n v="1406566363"/>
    <n v="1403974363"/>
    <b v="0"/>
    <n v="0"/>
    <b v="0"/>
    <x v="22"/>
  </r>
  <r>
    <x v="1"/>
    <s v="FR"/>
    <s v="EUR"/>
    <n v="1492270947"/>
    <n v="1488386547"/>
    <b v="0"/>
    <n v="0"/>
    <b v="0"/>
    <x v="22"/>
  </r>
  <r>
    <x v="1"/>
    <s v="ES"/>
    <s v="EUR"/>
    <n v="1461535140"/>
    <n v="1459716480"/>
    <b v="0"/>
    <n v="1"/>
    <b v="0"/>
    <x v="22"/>
  </r>
  <r>
    <x v="1"/>
    <s v="US"/>
    <s v="USD"/>
    <n v="1409924340"/>
    <n v="1405181320"/>
    <b v="0"/>
    <n v="7"/>
    <b v="0"/>
    <x v="22"/>
  </r>
  <r>
    <x v="1"/>
    <s v="IT"/>
    <s v="EUR"/>
    <n v="1483459365"/>
    <n v="1480867365"/>
    <b v="0"/>
    <n v="3"/>
    <b v="0"/>
    <x v="22"/>
  </r>
  <r>
    <x v="1"/>
    <s v="US"/>
    <s v="USD"/>
    <n v="1447281044"/>
    <n v="1444685444"/>
    <b v="0"/>
    <n v="0"/>
    <b v="0"/>
    <x v="22"/>
  </r>
  <r>
    <x v="1"/>
    <s v="US"/>
    <s v="USD"/>
    <n v="1407729600"/>
    <n v="1405097760"/>
    <b v="0"/>
    <n v="0"/>
    <b v="0"/>
    <x v="22"/>
  </r>
  <r>
    <x v="1"/>
    <s v="DK"/>
    <s v="DKK"/>
    <n v="1449077100"/>
    <n v="1446612896"/>
    <b v="0"/>
    <n v="0"/>
    <b v="0"/>
    <x v="22"/>
  </r>
  <r>
    <x v="1"/>
    <s v="US"/>
    <s v="USD"/>
    <n v="1417391100"/>
    <n v="1412371898"/>
    <b v="0"/>
    <n v="0"/>
    <b v="0"/>
    <x v="22"/>
  </r>
  <r>
    <x v="0"/>
    <s v="US"/>
    <s v="USD"/>
    <n v="1413849600"/>
    <n v="1410967754"/>
    <b v="1"/>
    <n v="340"/>
    <b v="1"/>
    <x v="23"/>
  </r>
  <r>
    <x v="0"/>
    <s v="US"/>
    <s v="USD"/>
    <n v="1365609271"/>
    <n v="1363017271"/>
    <b v="1"/>
    <n v="150"/>
    <b v="1"/>
    <x v="23"/>
  </r>
  <r>
    <x v="0"/>
    <s v="US"/>
    <s v="USD"/>
    <n v="1365367938"/>
    <n v="1361483538"/>
    <b v="1"/>
    <n v="25"/>
    <b v="1"/>
    <x v="23"/>
  </r>
  <r>
    <x v="0"/>
    <s v="US"/>
    <s v="USD"/>
    <n v="1361029958"/>
    <n v="1358437958"/>
    <b v="1"/>
    <n v="234"/>
    <b v="1"/>
    <x v="23"/>
  </r>
  <r>
    <x v="0"/>
    <s v="US"/>
    <s v="USD"/>
    <n v="1332385200"/>
    <n v="1329759452"/>
    <b v="1"/>
    <n v="2602"/>
    <b v="1"/>
    <x v="23"/>
  </r>
  <r>
    <x v="0"/>
    <s v="US"/>
    <s v="USD"/>
    <n v="1452574800"/>
    <n v="1449029266"/>
    <b v="1"/>
    <n v="248"/>
    <b v="1"/>
    <x v="23"/>
  </r>
  <r>
    <x v="0"/>
    <s v="US"/>
    <s v="USD"/>
    <n v="1332699285"/>
    <n v="1327518885"/>
    <b v="1"/>
    <n v="600"/>
    <b v="1"/>
    <x v="23"/>
  </r>
  <r>
    <x v="0"/>
    <s v="US"/>
    <s v="USD"/>
    <n v="1307838049"/>
    <n v="1302654049"/>
    <b v="1"/>
    <n v="293"/>
    <b v="1"/>
    <x v="23"/>
  </r>
  <r>
    <x v="0"/>
    <s v="US"/>
    <s v="USD"/>
    <n v="1360938109"/>
    <n v="1358346109"/>
    <b v="1"/>
    <n v="321"/>
    <b v="1"/>
    <x v="23"/>
  </r>
  <r>
    <x v="0"/>
    <s v="US"/>
    <s v="USD"/>
    <n v="1356724263"/>
    <n v="1354909863"/>
    <b v="1"/>
    <n v="81"/>
    <b v="1"/>
    <x v="23"/>
  </r>
  <r>
    <x v="0"/>
    <s v="US"/>
    <s v="USD"/>
    <n v="1428620334"/>
    <n v="1426028334"/>
    <b v="1"/>
    <n v="343"/>
    <b v="1"/>
    <x v="23"/>
  </r>
  <r>
    <x v="0"/>
    <s v="US"/>
    <s v="USD"/>
    <n v="1381928503"/>
    <n v="1379336503"/>
    <b v="1"/>
    <n v="336"/>
    <b v="1"/>
    <x v="23"/>
  </r>
  <r>
    <x v="0"/>
    <s v="US"/>
    <s v="USD"/>
    <n v="1330644639"/>
    <n v="1328052639"/>
    <b v="1"/>
    <n v="47"/>
    <b v="1"/>
    <x v="23"/>
  </r>
  <r>
    <x v="0"/>
    <s v="US"/>
    <s v="USD"/>
    <n v="1379093292"/>
    <n v="1376501292"/>
    <b v="1"/>
    <n v="76"/>
    <b v="1"/>
    <x v="23"/>
  </r>
  <r>
    <x v="0"/>
    <s v="US"/>
    <s v="USD"/>
    <n v="1419051540"/>
    <n v="1416244863"/>
    <b v="1"/>
    <n v="441"/>
    <b v="1"/>
    <x v="23"/>
  </r>
  <r>
    <x v="0"/>
    <s v="US"/>
    <s v="USD"/>
    <n v="1315616422"/>
    <n v="1313024422"/>
    <b v="1"/>
    <n v="916"/>
    <b v="1"/>
    <x v="23"/>
  </r>
  <r>
    <x v="0"/>
    <s v="US"/>
    <s v="USD"/>
    <n v="1324609200"/>
    <n v="1319467604"/>
    <b v="1"/>
    <n v="369"/>
    <b v="1"/>
    <x v="23"/>
  </r>
  <r>
    <x v="0"/>
    <s v="US"/>
    <s v="USD"/>
    <n v="1368564913"/>
    <n v="1367355313"/>
    <b v="1"/>
    <n v="20242"/>
    <b v="1"/>
    <x v="23"/>
  </r>
  <r>
    <x v="0"/>
    <s v="US"/>
    <s v="USD"/>
    <n v="1399694340"/>
    <n v="1398448389"/>
    <b v="1"/>
    <n v="71"/>
    <b v="1"/>
    <x v="23"/>
  </r>
  <r>
    <x v="0"/>
    <s v="US"/>
    <s v="USD"/>
    <n v="1374858000"/>
    <n v="1373408699"/>
    <b v="1"/>
    <n v="635"/>
    <b v="1"/>
    <x v="23"/>
  </r>
  <r>
    <x v="2"/>
    <s v="CA"/>
    <s v="CAD"/>
    <n v="1383430145"/>
    <n v="1380838145"/>
    <b v="0"/>
    <n v="6"/>
    <b v="0"/>
    <x v="10"/>
  </r>
  <r>
    <x v="2"/>
    <s v="US"/>
    <s v="USD"/>
    <n v="1347004260"/>
    <n v="1345062936"/>
    <b v="0"/>
    <n v="1"/>
    <b v="0"/>
    <x v="10"/>
  </r>
  <r>
    <x v="2"/>
    <s v="US"/>
    <s v="USD"/>
    <n v="1469162275"/>
    <n v="1467002275"/>
    <b v="0"/>
    <n v="2"/>
    <b v="0"/>
    <x v="10"/>
  </r>
  <r>
    <x v="2"/>
    <s v="US"/>
    <s v="USD"/>
    <n v="1342882260"/>
    <n v="1337834963"/>
    <b v="0"/>
    <n v="0"/>
    <b v="0"/>
    <x v="10"/>
  </r>
  <r>
    <x v="2"/>
    <s v="US"/>
    <s v="USD"/>
    <n v="1434827173"/>
    <n v="1430939173"/>
    <b v="0"/>
    <n v="3"/>
    <b v="0"/>
    <x v="10"/>
  </r>
  <r>
    <x v="2"/>
    <s v="US"/>
    <s v="USD"/>
    <n v="1425009761"/>
    <n v="1422417761"/>
    <b v="0"/>
    <n v="3"/>
    <b v="0"/>
    <x v="10"/>
  </r>
  <r>
    <x v="2"/>
    <s v="US"/>
    <s v="USD"/>
    <n v="1470175271"/>
    <n v="1467583271"/>
    <b v="0"/>
    <n v="0"/>
    <b v="0"/>
    <x v="10"/>
  </r>
  <r>
    <x v="2"/>
    <s v="AU"/>
    <s v="AUD"/>
    <n v="1388928660"/>
    <n v="1386336660"/>
    <b v="0"/>
    <n v="6"/>
    <b v="0"/>
    <x v="10"/>
  </r>
  <r>
    <x v="2"/>
    <s v="US"/>
    <s v="USD"/>
    <n v="1352994052"/>
    <n v="1350398452"/>
    <b v="0"/>
    <n v="0"/>
    <b v="0"/>
    <x v="10"/>
  </r>
  <r>
    <x v="2"/>
    <s v="US"/>
    <s v="USD"/>
    <n v="1380720474"/>
    <n v="1378214874"/>
    <b v="0"/>
    <n v="19"/>
    <b v="0"/>
    <x v="10"/>
  </r>
  <r>
    <x v="2"/>
    <s v="US"/>
    <s v="USD"/>
    <n v="1424014680"/>
    <n v="1418922443"/>
    <b v="0"/>
    <n v="1"/>
    <b v="0"/>
    <x v="10"/>
  </r>
  <r>
    <x v="2"/>
    <s v="US"/>
    <s v="USD"/>
    <n v="1308431646"/>
    <n v="1305839646"/>
    <b v="0"/>
    <n v="2"/>
    <b v="0"/>
    <x v="10"/>
  </r>
  <r>
    <x v="2"/>
    <s v="US"/>
    <s v="USD"/>
    <n v="1371415675"/>
    <n v="1368823675"/>
    <b v="0"/>
    <n v="0"/>
    <b v="0"/>
    <x v="10"/>
  </r>
  <r>
    <x v="2"/>
    <s v="US"/>
    <s v="USD"/>
    <n v="1428075480"/>
    <n v="1425489613"/>
    <b v="0"/>
    <n v="11"/>
    <b v="0"/>
    <x v="10"/>
  </r>
  <r>
    <x v="2"/>
    <s v="US"/>
    <s v="USD"/>
    <n v="1314471431"/>
    <n v="1311879431"/>
    <b v="0"/>
    <n v="0"/>
    <b v="0"/>
    <x v="10"/>
  </r>
  <r>
    <x v="2"/>
    <s v="US"/>
    <s v="USD"/>
    <n v="1410866659"/>
    <n v="1405682659"/>
    <b v="0"/>
    <n v="0"/>
    <b v="0"/>
    <x v="10"/>
  </r>
  <r>
    <x v="2"/>
    <s v="US"/>
    <s v="USD"/>
    <n v="1375299780"/>
    <n v="1371655522"/>
    <b v="0"/>
    <n v="1"/>
    <b v="0"/>
    <x v="10"/>
  </r>
  <r>
    <x v="2"/>
    <s v="US"/>
    <s v="USD"/>
    <n v="1409787378"/>
    <n v="1405899378"/>
    <b v="0"/>
    <n v="3"/>
    <b v="0"/>
    <x v="10"/>
  </r>
  <r>
    <x v="2"/>
    <s v="US"/>
    <s v="USD"/>
    <n v="1470355833"/>
    <n v="1465171833"/>
    <b v="0"/>
    <n v="1"/>
    <b v="0"/>
    <x v="10"/>
  </r>
  <r>
    <x v="2"/>
    <s v="US"/>
    <s v="USD"/>
    <n v="1367444557"/>
    <n v="1364852557"/>
    <b v="0"/>
    <n v="15"/>
    <b v="0"/>
    <x v="10"/>
  </r>
  <r>
    <x v="0"/>
    <s v="CA"/>
    <s v="CAD"/>
    <n v="1436364023"/>
    <n v="1433772023"/>
    <b v="1"/>
    <n v="885"/>
    <b v="1"/>
    <x v="20"/>
  </r>
  <r>
    <x v="0"/>
    <s v="GB"/>
    <s v="GBP"/>
    <n v="1458943200"/>
    <n v="1456491680"/>
    <b v="1"/>
    <n v="329"/>
    <b v="1"/>
    <x v="20"/>
  </r>
  <r>
    <x v="0"/>
    <s v="BE"/>
    <s v="EUR"/>
    <n v="1477210801"/>
    <n v="1472026801"/>
    <b v="1"/>
    <n v="71"/>
    <b v="1"/>
    <x v="20"/>
  </r>
  <r>
    <x v="0"/>
    <s v="GB"/>
    <s v="GBP"/>
    <n v="1402389180"/>
    <n v="1399996024"/>
    <b v="1"/>
    <n v="269"/>
    <b v="1"/>
    <x v="20"/>
  </r>
  <r>
    <x v="0"/>
    <s v="DE"/>
    <s v="EUR"/>
    <n v="1458676860"/>
    <n v="1455446303"/>
    <b v="1"/>
    <n v="345"/>
    <b v="1"/>
    <x v="20"/>
  </r>
  <r>
    <x v="0"/>
    <s v="GB"/>
    <s v="GBP"/>
    <n v="1406227904"/>
    <n v="1403635904"/>
    <b v="1"/>
    <n v="43"/>
    <b v="1"/>
    <x v="20"/>
  </r>
  <r>
    <x v="0"/>
    <s v="US"/>
    <s v="USD"/>
    <n v="1273911000"/>
    <n v="1268822909"/>
    <b v="1"/>
    <n v="33"/>
    <b v="1"/>
    <x v="20"/>
  </r>
  <r>
    <x v="0"/>
    <s v="US"/>
    <s v="USD"/>
    <n v="1403880281"/>
    <n v="1401201881"/>
    <b v="1"/>
    <n v="211"/>
    <b v="1"/>
    <x v="20"/>
  </r>
  <r>
    <x v="0"/>
    <s v="DE"/>
    <s v="EUR"/>
    <n v="1487113140"/>
    <n v="1484570885"/>
    <b v="1"/>
    <n v="196"/>
    <b v="1"/>
    <x v="20"/>
  </r>
  <r>
    <x v="0"/>
    <s v="GB"/>
    <s v="GBP"/>
    <n v="1405761278"/>
    <n v="1403169278"/>
    <b v="1"/>
    <n v="405"/>
    <b v="1"/>
    <x v="20"/>
  </r>
  <r>
    <x v="0"/>
    <s v="US"/>
    <s v="USD"/>
    <n v="1447858804"/>
    <n v="1445263204"/>
    <b v="1"/>
    <n v="206"/>
    <b v="1"/>
    <x v="20"/>
  </r>
  <r>
    <x v="0"/>
    <s v="US"/>
    <s v="USD"/>
    <n v="1486311939"/>
    <n v="1483719939"/>
    <b v="1"/>
    <n v="335"/>
    <b v="1"/>
    <x v="20"/>
  </r>
  <r>
    <x v="0"/>
    <s v="GB"/>
    <s v="GBP"/>
    <n v="1405523866"/>
    <n v="1402931866"/>
    <b v="1"/>
    <n v="215"/>
    <b v="1"/>
    <x v="20"/>
  </r>
  <r>
    <x v="0"/>
    <s v="US"/>
    <s v="USD"/>
    <n v="1443363640"/>
    <n v="1439907640"/>
    <b v="1"/>
    <n v="176"/>
    <b v="1"/>
    <x v="20"/>
  </r>
  <r>
    <x v="0"/>
    <s v="NO"/>
    <s v="NOK"/>
    <n v="1458104697"/>
    <n v="1455516297"/>
    <b v="1"/>
    <n v="555"/>
    <b v="1"/>
    <x v="20"/>
  </r>
  <r>
    <x v="0"/>
    <s v="US"/>
    <s v="USD"/>
    <n v="1475762400"/>
    <n v="1473160292"/>
    <b v="1"/>
    <n v="116"/>
    <b v="1"/>
    <x v="20"/>
  </r>
  <r>
    <x v="0"/>
    <s v="US"/>
    <s v="USD"/>
    <n v="1417845600"/>
    <n v="1415194553"/>
    <b v="1"/>
    <n v="615"/>
    <b v="1"/>
    <x v="20"/>
  </r>
  <r>
    <x v="0"/>
    <s v="US"/>
    <s v="USD"/>
    <n v="1401565252"/>
    <n v="1398973252"/>
    <b v="1"/>
    <n v="236"/>
    <b v="1"/>
    <x v="20"/>
  </r>
  <r>
    <x v="0"/>
    <s v="US"/>
    <s v="USD"/>
    <n v="1403301540"/>
    <n v="1400867283"/>
    <b v="1"/>
    <n v="145"/>
    <b v="1"/>
    <x v="20"/>
  </r>
  <r>
    <x v="0"/>
    <s v="US"/>
    <s v="USD"/>
    <n v="1418961600"/>
    <n v="1415824513"/>
    <b v="1"/>
    <n v="167"/>
    <b v="1"/>
    <x v="20"/>
  </r>
  <r>
    <x v="0"/>
    <s v="US"/>
    <s v="USD"/>
    <n v="1465272091"/>
    <n v="1462248091"/>
    <b v="1"/>
    <n v="235"/>
    <b v="1"/>
    <x v="20"/>
  </r>
  <r>
    <x v="0"/>
    <s v="US"/>
    <s v="USD"/>
    <n v="1413575739"/>
    <n v="1410983739"/>
    <b v="1"/>
    <n v="452"/>
    <b v="1"/>
    <x v="20"/>
  </r>
  <r>
    <x v="0"/>
    <s v="US"/>
    <s v="USD"/>
    <n v="1419292800"/>
    <n v="1416592916"/>
    <b v="1"/>
    <n v="241"/>
    <b v="1"/>
    <x v="20"/>
  </r>
  <r>
    <x v="0"/>
    <s v="SE"/>
    <s v="SEK"/>
    <n v="1487592090"/>
    <n v="1485000090"/>
    <b v="1"/>
    <n v="28"/>
    <b v="1"/>
    <x v="20"/>
  </r>
  <r>
    <x v="0"/>
    <s v="US"/>
    <s v="USD"/>
    <n v="1471539138"/>
    <n v="1468947138"/>
    <b v="1"/>
    <n v="140"/>
    <b v="1"/>
    <x v="20"/>
  </r>
  <r>
    <x v="0"/>
    <s v="US"/>
    <s v="USD"/>
    <n v="1453185447"/>
    <n v="1448951847"/>
    <b v="1"/>
    <n v="280"/>
    <b v="1"/>
    <x v="20"/>
  </r>
  <r>
    <x v="0"/>
    <s v="US"/>
    <s v="USD"/>
    <n v="1489497886"/>
    <n v="1487082286"/>
    <b v="1"/>
    <n v="70"/>
    <b v="1"/>
    <x v="20"/>
  </r>
  <r>
    <x v="0"/>
    <s v="US"/>
    <s v="USD"/>
    <n v="1485907200"/>
    <n v="1483292122"/>
    <b v="1"/>
    <n v="160"/>
    <b v="1"/>
    <x v="20"/>
  </r>
  <r>
    <x v="0"/>
    <s v="US"/>
    <s v="USD"/>
    <n v="1426773920"/>
    <n v="1424185520"/>
    <b v="1"/>
    <n v="141"/>
    <b v="1"/>
    <x v="20"/>
  </r>
  <r>
    <x v="0"/>
    <s v="US"/>
    <s v="USD"/>
    <n v="1445624695"/>
    <n v="1443464695"/>
    <b v="1"/>
    <n v="874"/>
    <b v="1"/>
    <x v="20"/>
  </r>
  <r>
    <x v="0"/>
    <s v="US"/>
    <s v="USD"/>
    <n v="1417402800"/>
    <n v="1414610126"/>
    <b v="1"/>
    <n v="73"/>
    <b v="1"/>
    <x v="20"/>
  </r>
  <r>
    <x v="0"/>
    <s v="AU"/>
    <s v="AUD"/>
    <n v="1455548400"/>
    <n v="1453461865"/>
    <b v="1"/>
    <n v="294"/>
    <b v="1"/>
    <x v="20"/>
  </r>
  <r>
    <x v="0"/>
    <s v="US"/>
    <s v="USD"/>
    <n v="1462161540"/>
    <n v="1457913777"/>
    <b v="1"/>
    <n v="740"/>
    <b v="1"/>
    <x v="20"/>
  </r>
  <r>
    <x v="0"/>
    <s v="US"/>
    <s v="USD"/>
    <n v="1441383062"/>
    <n v="1438791062"/>
    <b v="1"/>
    <n v="369"/>
    <b v="1"/>
    <x v="20"/>
  </r>
  <r>
    <x v="0"/>
    <s v="US"/>
    <s v="USD"/>
    <n v="1464040800"/>
    <n v="1461527631"/>
    <b v="1"/>
    <n v="110"/>
    <b v="1"/>
    <x v="20"/>
  </r>
  <r>
    <x v="0"/>
    <s v="US"/>
    <s v="USD"/>
    <n v="1440702910"/>
    <n v="1438110910"/>
    <b v="1"/>
    <n v="455"/>
    <b v="1"/>
    <x v="20"/>
  </r>
  <r>
    <x v="0"/>
    <s v="DE"/>
    <s v="EUR"/>
    <n v="1470506400"/>
    <n v="1467358427"/>
    <b v="1"/>
    <n v="224"/>
    <b v="1"/>
    <x v="20"/>
  </r>
  <r>
    <x v="0"/>
    <s v="US"/>
    <s v="USD"/>
    <n v="1421952370"/>
    <n v="1418064370"/>
    <b v="1"/>
    <n v="46"/>
    <b v="1"/>
    <x v="20"/>
  </r>
  <r>
    <x v="0"/>
    <s v="US"/>
    <s v="USD"/>
    <n v="1483481019"/>
    <n v="1480629819"/>
    <b v="0"/>
    <n v="284"/>
    <b v="1"/>
    <x v="20"/>
  </r>
  <r>
    <x v="0"/>
    <s v="US"/>
    <s v="USD"/>
    <n v="1416964500"/>
    <n v="1414368616"/>
    <b v="1"/>
    <n v="98"/>
    <b v="1"/>
    <x v="20"/>
  </r>
  <r>
    <x v="2"/>
    <s v="US"/>
    <s v="USD"/>
    <n v="1420045538"/>
    <n v="1417453538"/>
    <b v="0"/>
    <n v="2"/>
    <b v="0"/>
    <x v="24"/>
  </r>
  <r>
    <x v="2"/>
    <s v="CA"/>
    <s v="CAD"/>
    <n v="1435708500"/>
    <n v="1434412500"/>
    <b v="0"/>
    <n v="1"/>
    <b v="0"/>
    <x v="24"/>
  </r>
  <r>
    <x v="2"/>
    <s v="US"/>
    <s v="USD"/>
    <n v="1416662034"/>
    <n v="1414066434"/>
    <b v="0"/>
    <n v="1"/>
    <b v="0"/>
    <x v="24"/>
  </r>
  <r>
    <x v="2"/>
    <s v="US"/>
    <s v="USD"/>
    <n v="1427847480"/>
    <n v="1424222024"/>
    <b v="0"/>
    <n v="0"/>
    <b v="0"/>
    <x v="24"/>
  </r>
  <r>
    <x v="2"/>
    <s v="US"/>
    <s v="USD"/>
    <n v="1425330960"/>
    <n v="1422393234"/>
    <b v="0"/>
    <n v="1"/>
    <b v="0"/>
    <x v="24"/>
  </r>
  <r>
    <x v="2"/>
    <s v="GB"/>
    <s v="GBP"/>
    <n v="1410930399"/>
    <n v="1405746399"/>
    <b v="0"/>
    <n v="11"/>
    <b v="0"/>
    <x v="24"/>
  </r>
  <r>
    <x v="2"/>
    <s v="US"/>
    <s v="USD"/>
    <n v="1487844882"/>
    <n v="1487240082"/>
    <b v="0"/>
    <n v="0"/>
    <b v="0"/>
    <x v="24"/>
  </r>
  <r>
    <x v="2"/>
    <s v="US"/>
    <s v="USD"/>
    <n v="1447020620"/>
    <n v="1444425020"/>
    <b v="0"/>
    <n v="1"/>
    <b v="0"/>
    <x v="24"/>
  </r>
  <r>
    <x v="2"/>
    <s v="US"/>
    <s v="USD"/>
    <n v="1446524159"/>
    <n v="1443928559"/>
    <b v="0"/>
    <n v="6"/>
    <b v="0"/>
    <x v="24"/>
  </r>
  <r>
    <x v="2"/>
    <s v="GB"/>
    <s v="GBP"/>
    <n v="1463050034"/>
    <n v="1460458034"/>
    <b v="0"/>
    <n v="7"/>
    <b v="0"/>
    <x v="24"/>
  </r>
  <r>
    <x v="2"/>
    <s v="US"/>
    <s v="USD"/>
    <n v="1432756039"/>
    <n v="1430164039"/>
    <b v="0"/>
    <n v="0"/>
    <b v="0"/>
    <x v="24"/>
  </r>
  <r>
    <x v="2"/>
    <s v="US"/>
    <s v="USD"/>
    <n v="1412135940"/>
    <n v="1410366708"/>
    <b v="0"/>
    <n v="16"/>
    <b v="0"/>
    <x v="24"/>
  </r>
  <r>
    <x v="2"/>
    <s v="US"/>
    <s v="USD"/>
    <n v="1441176447"/>
    <n v="1438584447"/>
    <b v="0"/>
    <n v="0"/>
    <b v="0"/>
    <x v="24"/>
  </r>
  <r>
    <x v="2"/>
    <s v="AU"/>
    <s v="AUD"/>
    <n v="1438495390"/>
    <n v="1435903390"/>
    <b v="0"/>
    <n v="0"/>
    <b v="0"/>
    <x v="24"/>
  </r>
  <r>
    <x v="2"/>
    <s v="US"/>
    <s v="USD"/>
    <n v="1442509200"/>
    <n v="1440513832"/>
    <b v="0"/>
    <n v="0"/>
    <b v="0"/>
    <x v="24"/>
  </r>
  <r>
    <x v="2"/>
    <s v="CA"/>
    <s v="CAD"/>
    <n v="1467603624"/>
    <n v="1465011624"/>
    <b v="0"/>
    <n v="12"/>
    <b v="0"/>
    <x v="24"/>
  </r>
  <r>
    <x v="2"/>
    <s v="US"/>
    <s v="USD"/>
    <n v="1411227633"/>
    <n v="1408549233"/>
    <b v="0"/>
    <n v="1"/>
    <b v="0"/>
    <x v="24"/>
  </r>
  <r>
    <x v="2"/>
    <s v="GB"/>
    <s v="GBP"/>
    <n v="1440763920"/>
    <n v="1435656759"/>
    <b v="0"/>
    <n v="3"/>
    <b v="0"/>
    <x v="24"/>
  </r>
  <r>
    <x v="2"/>
    <s v="US"/>
    <s v="USD"/>
    <n v="1430270199"/>
    <n v="1428974199"/>
    <b v="0"/>
    <n v="1"/>
    <b v="0"/>
    <x v="24"/>
  </r>
  <r>
    <x v="2"/>
    <s v="US"/>
    <s v="USD"/>
    <n v="1415842193"/>
    <n v="1414110593"/>
    <b v="0"/>
    <n v="4"/>
    <b v="0"/>
    <x v="24"/>
  </r>
  <r>
    <x v="1"/>
    <s v="US"/>
    <s v="USD"/>
    <n v="1383789603"/>
    <n v="1381194003"/>
    <b v="0"/>
    <n v="1"/>
    <b v="0"/>
    <x v="25"/>
  </r>
  <r>
    <x v="1"/>
    <s v="US"/>
    <s v="USD"/>
    <n v="1259715000"/>
    <n v="1253712916"/>
    <b v="0"/>
    <n v="0"/>
    <b v="0"/>
    <x v="25"/>
  </r>
  <r>
    <x v="1"/>
    <s v="GB"/>
    <s v="GBP"/>
    <n v="1394815751"/>
    <n v="1389635351"/>
    <b v="0"/>
    <n v="2"/>
    <b v="0"/>
    <x v="25"/>
  </r>
  <r>
    <x v="1"/>
    <s v="US"/>
    <s v="USD"/>
    <n v="1432843500"/>
    <n v="1430124509"/>
    <b v="0"/>
    <n v="1"/>
    <b v="0"/>
    <x v="25"/>
  </r>
  <r>
    <x v="1"/>
    <s v="US"/>
    <s v="USD"/>
    <n v="1307554261"/>
    <n v="1304962261"/>
    <b v="0"/>
    <n v="1"/>
    <b v="0"/>
    <x v="25"/>
  </r>
  <r>
    <x v="1"/>
    <s v="US"/>
    <s v="USD"/>
    <n v="1469656800"/>
    <n v="1467151204"/>
    <b v="0"/>
    <n v="59"/>
    <b v="0"/>
    <x v="25"/>
  </r>
  <r>
    <x v="1"/>
    <s v="US"/>
    <s v="USD"/>
    <n v="1392595200"/>
    <n v="1391293745"/>
    <b v="0"/>
    <n v="13"/>
    <b v="0"/>
    <x v="25"/>
  </r>
  <r>
    <x v="1"/>
    <s v="US"/>
    <s v="USD"/>
    <n v="1419384585"/>
    <n v="1416360585"/>
    <b v="0"/>
    <n v="22"/>
    <b v="0"/>
    <x v="25"/>
  </r>
  <r>
    <x v="1"/>
    <s v="US"/>
    <s v="USD"/>
    <n v="1369498714"/>
    <n v="1366906714"/>
    <b v="0"/>
    <n v="0"/>
    <b v="0"/>
    <x v="25"/>
  </r>
  <r>
    <x v="1"/>
    <s v="US"/>
    <s v="USD"/>
    <n v="1460140282"/>
    <n v="1457551882"/>
    <b v="0"/>
    <n v="52"/>
    <b v="0"/>
    <x v="25"/>
  </r>
  <r>
    <x v="1"/>
    <s v="GB"/>
    <s v="GBP"/>
    <n v="1434738483"/>
    <n v="1432146483"/>
    <b v="0"/>
    <n v="4"/>
    <b v="0"/>
    <x v="25"/>
  </r>
  <r>
    <x v="1"/>
    <s v="GB"/>
    <s v="GBP"/>
    <n v="1456703940"/>
    <n v="1454546859"/>
    <b v="0"/>
    <n v="3"/>
    <b v="0"/>
    <x v="25"/>
  </r>
  <r>
    <x v="1"/>
    <s v="CA"/>
    <s v="CAD"/>
    <n v="1491019140"/>
    <n v="1487548802"/>
    <b v="0"/>
    <n v="3"/>
    <b v="0"/>
    <x v="25"/>
  </r>
  <r>
    <x v="1"/>
    <s v="US"/>
    <s v="USD"/>
    <n v="1424211329"/>
    <n v="1421187329"/>
    <b v="0"/>
    <n v="6"/>
    <b v="0"/>
    <x v="25"/>
  </r>
  <r>
    <x v="1"/>
    <s v="US"/>
    <s v="USD"/>
    <n v="1404909296"/>
    <n v="1402317296"/>
    <b v="0"/>
    <n v="35"/>
    <b v="0"/>
    <x v="25"/>
  </r>
  <r>
    <x v="1"/>
    <s v="US"/>
    <s v="USD"/>
    <n v="1435698368"/>
    <n v="1431810368"/>
    <b v="0"/>
    <n v="10"/>
    <b v="0"/>
    <x v="25"/>
  </r>
  <r>
    <x v="1"/>
    <s v="US"/>
    <s v="USD"/>
    <n v="1343161248"/>
    <n v="1337977248"/>
    <b v="0"/>
    <n v="2"/>
    <b v="0"/>
    <x v="25"/>
  </r>
  <r>
    <x v="1"/>
    <s v="US"/>
    <s v="USD"/>
    <n v="1283392800"/>
    <n v="1281317691"/>
    <b v="0"/>
    <n v="4"/>
    <b v="0"/>
    <x v="25"/>
  </r>
  <r>
    <x v="1"/>
    <s v="US"/>
    <s v="USD"/>
    <n v="1377734091"/>
    <n v="1374882891"/>
    <b v="0"/>
    <n v="2"/>
    <b v="0"/>
    <x v="25"/>
  </r>
  <r>
    <x v="1"/>
    <s v="US"/>
    <s v="USD"/>
    <n v="1337562726"/>
    <n v="1332378726"/>
    <b v="0"/>
    <n v="0"/>
    <b v="0"/>
    <x v="25"/>
  </r>
  <r>
    <x v="2"/>
    <s v="GB"/>
    <s v="GBP"/>
    <n v="1450521990"/>
    <n v="1447757190"/>
    <b v="0"/>
    <n v="1"/>
    <b v="0"/>
    <x v="26"/>
  </r>
  <r>
    <x v="2"/>
    <s v="US"/>
    <s v="USD"/>
    <n v="1445894400"/>
    <n v="1440961053"/>
    <b v="0"/>
    <n v="3"/>
    <b v="0"/>
    <x v="26"/>
  </r>
  <r>
    <x v="2"/>
    <s v="GB"/>
    <s v="GBP"/>
    <n v="1411681391"/>
    <n v="1409089391"/>
    <b v="0"/>
    <n v="1"/>
    <b v="0"/>
    <x v="26"/>
  </r>
  <r>
    <x v="2"/>
    <s v="US"/>
    <s v="USD"/>
    <n v="1401464101"/>
    <n v="1400600101"/>
    <b v="0"/>
    <n v="0"/>
    <b v="0"/>
    <x v="26"/>
  </r>
  <r>
    <x v="2"/>
    <s v="CA"/>
    <s v="CAD"/>
    <n v="1482663600"/>
    <n v="1480800568"/>
    <b v="0"/>
    <n v="12"/>
    <b v="0"/>
    <x v="26"/>
  </r>
  <r>
    <x v="2"/>
    <s v="US"/>
    <s v="USD"/>
    <n v="1428197422"/>
    <n v="1425609022"/>
    <b v="0"/>
    <n v="0"/>
    <b v="0"/>
    <x v="26"/>
  </r>
  <r>
    <x v="2"/>
    <s v="US"/>
    <s v="USD"/>
    <n v="1418510965"/>
    <n v="1415918965"/>
    <b v="0"/>
    <n v="1"/>
    <b v="0"/>
    <x v="26"/>
  </r>
  <r>
    <x v="2"/>
    <s v="US"/>
    <s v="USD"/>
    <n v="1422735120"/>
    <n v="1420091999"/>
    <b v="0"/>
    <n v="0"/>
    <b v="0"/>
    <x v="26"/>
  </r>
  <r>
    <x v="2"/>
    <s v="US"/>
    <s v="USD"/>
    <n v="1444433886"/>
    <n v="1441841886"/>
    <b v="0"/>
    <n v="0"/>
    <b v="0"/>
    <x v="26"/>
  </r>
  <r>
    <x v="2"/>
    <s v="IT"/>
    <s v="EUR"/>
    <n v="1443040464"/>
    <n v="1440448464"/>
    <b v="0"/>
    <n v="2"/>
    <b v="0"/>
    <x v="26"/>
  </r>
  <r>
    <x v="2"/>
    <s v="GB"/>
    <s v="GBP"/>
    <n v="1459700741"/>
    <n v="1457112341"/>
    <b v="0"/>
    <n v="92"/>
    <b v="0"/>
    <x v="26"/>
  </r>
  <r>
    <x v="2"/>
    <s v="US"/>
    <s v="USD"/>
    <n v="1427503485"/>
    <n v="1423619085"/>
    <b v="0"/>
    <n v="0"/>
    <b v="0"/>
    <x v="26"/>
  </r>
  <r>
    <x v="2"/>
    <s v="US"/>
    <s v="USD"/>
    <n v="1425154655"/>
    <n v="1422562655"/>
    <b v="0"/>
    <n v="3"/>
    <b v="0"/>
    <x v="26"/>
  </r>
  <r>
    <x v="2"/>
    <s v="US"/>
    <s v="USD"/>
    <n v="1463329260"/>
    <n v="1458147982"/>
    <b v="0"/>
    <n v="10"/>
    <b v="0"/>
    <x v="26"/>
  </r>
  <r>
    <x v="2"/>
    <s v="US"/>
    <s v="USD"/>
    <n v="1403122380"/>
    <n v="1400634728"/>
    <b v="0"/>
    <n v="7"/>
    <b v="0"/>
    <x v="26"/>
  </r>
  <r>
    <x v="2"/>
    <s v="GB"/>
    <s v="GBP"/>
    <n v="1418469569"/>
    <n v="1414577969"/>
    <b v="0"/>
    <n v="3"/>
    <b v="0"/>
    <x v="26"/>
  </r>
  <r>
    <x v="2"/>
    <s v="US"/>
    <s v="USD"/>
    <n v="1474360197"/>
    <n v="1471768197"/>
    <b v="0"/>
    <n v="0"/>
    <b v="0"/>
    <x v="26"/>
  </r>
  <r>
    <x v="2"/>
    <s v="US"/>
    <s v="USD"/>
    <n v="1437926458"/>
    <n v="1432742458"/>
    <b v="0"/>
    <n v="1"/>
    <b v="0"/>
    <x v="26"/>
  </r>
  <r>
    <x v="2"/>
    <s v="GB"/>
    <s v="GBP"/>
    <n v="1460116576"/>
    <n v="1457528176"/>
    <b v="0"/>
    <n v="0"/>
    <b v="0"/>
    <x v="26"/>
  </r>
  <r>
    <x v="2"/>
    <s v="US"/>
    <s v="USD"/>
    <n v="1405401060"/>
    <n v="1401585752"/>
    <b v="0"/>
    <n v="9"/>
    <b v="0"/>
    <x v="26"/>
  </r>
  <r>
    <x v="0"/>
    <s v="US"/>
    <s v="USD"/>
    <n v="1304561633"/>
    <n v="1301969633"/>
    <b v="0"/>
    <n v="56"/>
    <b v="1"/>
    <x v="11"/>
  </r>
  <r>
    <x v="0"/>
    <s v="US"/>
    <s v="USD"/>
    <n v="1318633200"/>
    <n v="1314947317"/>
    <b v="0"/>
    <n v="32"/>
    <b v="1"/>
    <x v="11"/>
  </r>
  <r>
    <x v="0"/>
    <s v="US"/>
    <s v="USD"/>
    <n v="1327723459"/>
    <n v="1322539459"/>
    <b v="0"/>
    <n v="30"/>
    <b v="1"/>
    <x v="11"/>
  </r>
  <r>
    <x v="0"/>
    <s v="US"/>
    <s v="USD"/>
    <n v="1332011835"/>
    <n v="1328559435"/>
    <b v="0"/>
    <n v="70"/>
    <b v="1"/>
    <x v="11"/>
  </r>
  <r>
    <x v="0"/>
    <s v="US"/>
    <s v="USD"/>
    <n v="1312182000"/>
    <n v="1311380313"/>
    <b v="0"/>
    <n v="44"/>
    <b v="1"/>
    <x v="11"/>
  </r>
  <r>
    <x v="0"/>
    <s v="US"/>
    <s v="USD"/>
    <n v="1300930838"/>
    <n v="1293158438"/>
    <b v="0"/>
    <n v="92"/>
    <b v="1"/>
    <x v="11"/>
  </r>
  <r>
    <x v="0"/>
    <s v="US"/>
    <s v="USD"/>
    <n v="1339701851"/>
    <n v="1337887451"/>
    <b v="0"/>
    <n v="205"/>
    <b v="1"/>
    <x v="11"/>
  </r>
  <r>
    <x v="0"/>
    <s v="US"/>
    <s v="USD"/>
    <n v="1388553960"/>
    <n v="1385754986"/>
    <b v="0"/>
    <n v="23"/>
    <b v="1"/>
    <x v="11"/>
  </r>
  <r>
    <x v="0"/>
    <s v="US"/>
    <s v="USD"/>
    <n v="1320220800"/>
    <n v="1315612909"/>
    <b v="0"/>
    <n v="4"/>
    <b v="1"/>
    <x v="11"/>
  </r>
  <r>
    <x v="0"/>
    <s v="US"/>
    <s v="USD"/>
    <n v="1355609510"/>
    <n v="1353017510"/>
    <b v="0"/>
    <n v="112"/>
    <b v="1"/>
    <x v="11"/>
  </r>
  <r>
    <x v="0"/>
    <s v="US"/>
    <s v="USD"/>
    <n v="1370390432"/>
    <n v="1368576032"/>
    <b v="0"/>
    <n v="27"/>
    <b v="1"/>
    <x v="11"/>
  </r>
  <r>
    <x v="0"/>
    <s v="US"/>
    <s v="USD"/>
    <n v="1357160384"/>
    <n v="1354568384"/>
    <b v="0"/>
    <n v="11"/>
    <b v="1"/>
    <x v="11"/>
  </r>
  <r>
    <x v="0"/>
    <s v="US"/>
    <s v="USD"/>
    <n v="1342921202"/>
    <n v="1340329202"/>
    <b v="0"/>
    <n v="26"/>
    <b v="1"/>
    <x v="11"/>
  </r>
  <r>
    <x v="0"/>
    <s v="US"/>
    <s v="USD"/>
    <n v="1407085200"/>
    <n v="1401924769"/>
    <b v="0"/>
    <n v="77"/>
    <b v="1"/>
    <x v="11"/>
  </r>
  <r>
    <x v="0"/>
    <s v="US"/>
    <s v="USD"/>
    <n v="1323742396"/>
    <n v="1319850796"/>
    <b v="0"/>
    <n v="136"/>
    <b v="1"/>
    <x v="11"/>
  </r>
  <r>
    <x v="0"/>
    <s v="US"/>
    <s v="USD"/>
    <n v="1353621600"/>
    <n v="1350061821"/>
    <b v="0"/>
    <n v="157"/>
    <b v="1"/>
    <x v="11"/>
  </r>
  <r>
    <x v="0"/>
    <s v="US"/>
    <s v="USD"/>
    <n v="1383332400"/>
    <n v="1380470188"/>
    <b v="0"/>
    <n v="158"/>
    <b v="1"/>
    <x v="11"/>
  </r>
  <r>
    <x v="0"/>
    <s v="US"/>
    <s v="USD"/>
    <n v="1362757335"/>
    <n v="1359301335"/>
    <b v="0"/>
    <n v="27"/>
    <b v="1"/>
    <x v="11"/>
  </r>
  <r>
    <x v="0"/>
    <s v="US"/>
    <s v="USD"/>
    <n v="1410755286"/>
    <n v="1408940886"/>
    <b v="0"/>
    <n v="23"/>
    <b v="1"/>
    <x v="11"/>
  </r>
  <r>
    <x v="0"/>
    <s v="US"/>
    <s v="USD"/>
    <n v="1361606940"/>
    <n v="1361002140"/>
    <b v="0"/>
    <n v="17"/>
    <b v="1"/>
    <x v="11"/>
  </r>
  <r>
    <x v="0"/>
    <s v="US"/>
    <s v="USD"/>
    <n v="1338177540"/>
    <n v="1333550015"/>
    <b v="0"/>
    <n v="37"/>
    <b v="1"/>
    <x v="11"/>
  </r>
  <r>
    <x v="0"/>
    <s v="US"/>
    <s v="USD"/>
    <n v="1418803140"/>
    <n v="1415343874"/>
    <b v="0"/>
    <n v="65"/>
    <b v="1"/>
    <x v="11"/>
  </r>
  <r>
    <x v="0"/>
    <s v="GB"/>
    <s v="GBP"/>
    <n v="1377621089"/>
    <n v="1372437089"/>
    <b v="0"/>
    <n v="18"/>
    <b v="1"/>
    <x v="11"/>
  </r>
  <r>
    <x v="0"/>
    <s v="US"/>
    <s v="USD"/>
    <n v="1357721335"/>
    <n v="1354265335"/>
    <b v="0"/>
    <n v="25"/>
    <b v="1"/>
    <x v="11"/>
  </r>
  <r>
    <x v="0"/>
    <s v="US"/>
    <s v="USD"/>
    <n v="1347382053"/>
    <n v="1344962853"/>
    <b v="0"/>
    <n v="104"/>
    <b v="1"/>
    <x v="11"/>
  </r>
  <r>
    <x v="0"/>
    <s v="US"/>
    <s v="USD"/>
    <n v="1385932867"/>
    <n v="1383337267"/>
    <b v="0"/>
    <n v="108"/>
    <b v="1"/>
    <x v="11"/>
  </r>
  <r>
    <x v="0"/>
    <s v="US"/>
    <s v="USD"/>
    <n v="1353905940"/>
    <n v="1351011489"/>
    <b v="0"/>
    <n v="38"/>
    <b v="1"/>
    <x v="11"/>
  </r>
  <r>
    <x v="0"/>
    <s v="US"/>
    <s v="USD"/>
    <n v="1403026882"/>
    <n v="1400175682"/>
    <b v="0"/>
    <n v="88"/>
    <b v="1"/>
    <x v="11"/>
  </r>
  <r>
    <x v="0"/>
    <s v="US"/>
    <s v="USD"/>
    <n v="1392929333"/>
    <n v="1389041333"/>
    <b v="0"/>
    <n v="82"/>
    <b v="1"/>
    <x v="11"/>
  </r>
  <r>
    <x v="0"/>
    <s v="US"/>
    <s v="USD"/>
    <n v="1330671540"/>
    <n v="1328040375"/>
    <b v="0"/>
    <n v="126"/>
    <b v="1"/>
    <x v="11"/>
  </r>
  <r>
    <x v="0"/>
    <s v="US"/>
    <s v="USD"/>
    <n v="1350074261"/>
    <n v="1347482261"/>
    <b v="0"/>
    <n v="133"/>
    <b v="1"/>
    <x v="11"/>
  </r>
  <r>
    <x v="0"/>
    <s v="US"/>
    <s v="USD"/>
    <n v="1316851854"/>
    <n v="1311667854"/>
    <b v="0"/>
    <n v="47"/>
    <b v="1"/>
    <x v="11"/>
  </r>
  <r>
    <x v="0"/>
    <s v="US"/>
    <s v="USD"/>
    <n v="1326690000"/>
    <n v="1324329156"/>
    <b v="0"/>
    <n v="58"/>
    <b v="1"/>
    <x v="11"/>
  </r>
  <r>
    <x v="0"/>
    <s v="US"/>
    <s v="USD"/>
    <n v="1306994340"/>
    <n v="1303706001"/>
    <b v="0"/>
    <n v="32"/>
    <b v="1"/>
    <x v="11"/>
  </r>
  <r>
    <x v="0"/>
    <s v="US"/>
    <s v="USD"/>
    <n v="1468270261"/>
    <n v="1463086261"/>
    <b v="0"/>
    <n v="37"/>
    <b v="1"/>
    <x v="11"/>
  </r>
  <r>
    <x v="0"/>
    <s v="US"/>
    <s v="USD"/>
    <n v="1307851200"/>
    <n v="1304129088"/>
    <b v="0"/>
    <n v="87"/>
    <b v="1"/>
    <x v="11"/>
  </r>
  <r>
    <x v="0"/>
    <s v="US"/>
    <s v="USD"/>
    <n v="1262302740"/>
    <n v="1257444140"/>
    <b v="0"/>
    <n v="15"/>
    <b v="1"/>
    <x v="11"/>
  </r>
  <r>
    <x v="0"/>
    <s v="US"/>
    <s v="USD"/>
    <n v="1362086700"/>
    <n v="1358180968"/>
    <b v="0"/>
    <n v="27"/>
    <b v="1"/>
    <x v="11"/>
  </r>
  <r>
    <x v="0"/>
    <s v="US"/>
    <s v="USD"/>
    <n v="1330789165"/>
    <n v="1328197165"/>
    <b v="0"/>
    <n v="19"/>
    <b v="1"/>
    <x v="11"/>
  </r>
  <r>
    <x v="0"/>
    <s v="US"/>
    <s v="USD"/>
    <n v="1280800740"/>
    <n v="1279603955"/>
    <b v="0"/>
    <n v="17"/>
    <b v="1"/>
    <x v="11"/>
  </r>
  <r>
    <x v="0"/>
    <s v="US"/>
    <s v="USD"/>
    <n v="1418998744"/>
    <n v="1416406744"/>
    <b v="0"/>
    <n v="26"/>
    <b v="1"/>
    <x v="27"/>
  </r>
  <r>
    <x v="0"/>
    <s v="US"/>
    <s v="USD"/>
    <n v="1308011727"/>
    <n v="1306283727"/>
    <b v="0"/>
    <n v="28"/>
    <b v="1"/>
    <x v="27"/>
  </r>
  <r>
    <x v="0"/>
    <s v="US"/>
    <s v="USD"/>
    <n v="1348516012"/>
    <n v="1345924012"/>
    <b v="0"/>
    <n v="37"/>
    <b v="1"/>
    <x v="27"/>
  </r>
  <r>
    <x v="0"/>
    <s v="US"/>
    <s v="USD"/>
    <n v="1353551160"/>
    <n v="1348363560"/>
    <b v="0"/>
    <n v="128"/>
    <b v="1"/>
    <x v="27"/>
  </r>
  <r>
    <x v="0"/>
    <s v="US"/>
    <s v="USD"/>
    <n v="1379515740"/>
    <n v="1378306140"/>
    <b v="0"/>
    <n v="10"/>
    <b v="1"/>
    <x v="27"/>
  </r>
  <r>
    <x v="0"/>
    <s v="GB"/>
    <s v="GBP"/>
    <n v="1408039860"/>
    <n v="1405248503"/>
    <b v="0"/>
    <n v="83"/>
    <b v="1"/>
    <x v="27"/>
  </r>
  <r>
    <x v="0"/>
    <s v="US"/>
    <s v="USD"/>
    <n v="1339235377"/>
    <n v="1336643377"/>
    <b v="0"/>
    <n v="46"/>
    <b v="1"/>
    <x v="27"/>
  </r>
  <r>
    <x v="0"/>
    <s v="US"/>
    <s v="USD"/>
    <n v="1300636482"/>
    <n v="1298048082"/>
    <b v="0"/>
    <n v="90"/>
    <b v="1"/>
    <x v="27"/>
  </r>
  <r>
    <x v="0"/>
    <s v="US"/>
    <s v="USD"/>
    <n v="1400862355"/>
    <n v="1396974355"/>
    <b v="0"/>
    <n v="81"/>
    <b v="1"/>
    <x v="27"/>
  </r>
  <r>
    <x v="0"/>
    <s v="US"/>
    <s v="USD"/>
    <n v="1381314437"/>
    <n v="1378722437"/>
    <b v="0"/>
    <n v="32"/>
    <b v="1"/>
    <x v="27"/>
  </r>
  <r>
    <x v="0"/>
    <s v="US"/>
    <s v="USD"/>
    <n v="1303801140"/>
    <n v="1300916220"/>
    <b v="0"/>
    <n v="20"/>
    <b v="1"/>
    <x v="27"/>
  </r>
  <r>
    <x v="0"/>
    <s v="US"/>
    <s v="USD"/>
    <n v="1385297393"/>
    <n v="1382701793"/>
    <b v="0"/>
    <n v="70"/>
    <b v="1"/>
    <x v="27"/>
  </r>
  <r>
    <x v="0"/>
    <s v="US"/>
    <s v="USD"/>
    <n v="1303675296"/>
    <n v="1300996896"/>
    <b v="0"/>
    <n v="168"/>
    <b v="1"/>
    <x v="27"/>
  </r>
  <r>
    <x v="0"/>
    <s v="US"/>
    <s v="USD"/>
    <n v="1334784160"/>
    <n v="1332192160"/>
    <b v="0"/>
    <n v="34"/>
    <b v="1"/>
    <x v="27"/>
  </r>
  <r>
    <x v="0"/>
    <s v="US"/>
    <s v="USD"/>
    <n v="1333648820"/>
    <n v="1331060420"/>
    <b v="0"/>
    <n v="48"/>
    <b v="1"/>
    <x v="27"/>
  </r>
  <r>
    <x v="0"/>
    <s v="US"/>
    <s v="USD"/>
    <n v="1355437052"/>
    <n v="1352845052"/>
    <b v="0"/>
    <n v="48"/>
    <b v="1"/>
    <x v="27"/>
  </r>
  <r>
    <x v="0"/>
    <s v="US"/>
    <s v="USD"/>
    <n v="1337885168"/>
    <n v="1335293168"/>
    <b v="0"/>
    <n v="221"/>
    <b v="1"/>
    <x v="27"/>
  </r>
  <r>
    <x v="0"/>
    <s v="US"/>
    <s v="USD"/>
    <n v="1355840400"/>
    <n v="1352524767"/>
    <b v="0"/>
    <n v="107"/>
    <b v="1"/>
    <x v="27"/>
  </r>
  <r>
    <x v="0"/>
    <s v="GB"/>
    <s v="GBP"/>
    <n v="1387281600"/>
    <n v="1384811721"/>
    <b v="0"/>
    <n v="45"/>
    <b v="1"/>
    <x v="27"/>
  </r>
  <r>
    <x v="0"/>
    <s v="IT"/>
    <s v="EUR"/>
    <n v="1462053540"/>
    <n v="1459355950"/>
    <b v="0"/>
    <n v="36"/>
    <b v="1"/>
    <x v="27"/>
  </r>
  <r>
    <x v="0"/>
    <s v="AT"/>
    <s v="EUR"/>
    <n v="1453064400"/>
    <n v="1449359831"/>
    <b v="0"/>
    <n v="101"/>
    <b v="1"/>
    <x v="27"/>
  </r>
  <r>
    <x v="0"/>
    <s v="US"/>
    <s v="USD"/>
    <n v="1325310336"/>
    <n v="1320122736"/>
    <b v="0"/>
    <n v="62"/>
    <b v="1"/>
    <x v="27"/>
  </r>
  <r>
    <x v="0"/>
    <s v="US"/>
    <s v="USD"/>
    <n v="1422750707"/>
    <n v="1420158707"/>
    <b v="0"/>
    <n v="32"/>
    <b v="1"/>
    <x v="27"/>
  </r>
  <r>
    <x v="0"/>
    <s v="US"/>
    <s v="USD"/>
    <n v="1331870340"/>
    <n v="1328033818"/>
    <b v="0"/>
    <n v="89"/>
    <b v="1"/>
    <x v="27"/>
  </r>
  <r>
    <x v="0"/>
    <s v="US"/>
    <s v="USD"/>
    <n v="1298343600"/>
    <n v="1295624113"/>
    <b v="0"/>
    <n v="93"/>
    <b v="1"/>
    <x v="27"/>
  </r>
  <r>
    <x v="0"/>
    <s v="US"/>
    <s v="USD"/>
    <n v="1364447073"/>
    <n v="1361858673"/>
    <b v="0"/>
    <n v="98"/>
    <b v="1"/>
    <x v="27"/>
  </r>
  <r>
    <x v="0"/>
    <s v="US"/>
    <s v="USD"/>
    <n v="1394521140"/>
    <n v="1392169298"/>
    <b v="0"/>
    <n v="82"/>
    <b v="1"/>
    <x v="27"/>
  </r>
  <r>
    <x v="0"/>
    <s v="US"/>
    <s v="USD"/>
    <n v="1322454939"/>
    <n v="1319859339"/>
    <b v="0"/>
    <n v="116"/>
    <b v="1"/>
    <x v="27"/>
  </r>
  <r>
    <x v="0"/>
    <s v="US"/>
    <s v="USD"/>
    <n v="1464729276"/>
    <n v="1459545276"/>
    <b v="0"/>
    <n v="52"/>
    <b v="1"/>
    <x v="27"/>
  </r>
  <r>
    <x v="0"/>
    <s v="US"/>
    <s v="USD"/>
    <n v="1278302400"/>
    <n v="1273961999"/>
    <b v="0"/>
    <n v="23"/>
    <b v="1"/>
    <x v="27"/>
  </r>
  <r>
    <x v="0"/>
    <s v="US"/>
    <s v="USD"/>
    <n v="1470056614"/>
    <n v="1467464614"/>
    <b v="0"/>
    <n v="77"/>
    <b v="1"/>
    <x v="27"/>
  </r>
  <r>
    <x v="0"/>
    <s v="US"/>
    <s v="USD"/>
    <n v="1338824730"/>
    <n v="1336232730"/>
    <b v="0"/>
    <n v="49"/>
    <b v="1"/>
    <x v="27"/>
  </r>
  <r>
    <x v="0"/>
    <s v="US"/>
    <s v="USD"/>
    <n v="1425675892"/>
    <n v="1423083892"/>
    <b v="0"/>
    <n v="59"/>
    <b v="1"/>
    <x v="27"/>
  </r>
  <r>
    <x v="0"/>
    <s v="US"/>
    <s v="USD"/>
    <n v="1471503540"/>
    <n v="1468852306"/>
    <b v="0"/>
    <n v="113"/>
    <b v="1"/>
    <x v="27"/>
  </r>
  <r>
    <x v="0"/>
    <s v="US"/>
    <s v="USD"/>
    <n v="1318802580"/>
    <n v="1316194540"/>
    <b v="0"/>
    <n v="34"/>
    <b v="1"/>
    <x v="27"/>
  </r>
  <r>
    <x v="0"/>
    <s v="US"/>
    <s v="USD"/>
    <n v="1334980740"/>
    <n v="1330968347"/>
    <b v="0"/>
    <n v="42"/>
    <b v="1"/>
    <x v="27"/>
  </r>
  <r>
    <x v="0"/>
    <s v="ES"/>
    <s v="EUR"/>
    <n v="1460786340"/>
    <n v="1455615976"/>
    <b v="0"/>
    <n v="42"/>
    <b v="1"/>
    <x v="27"/>
  </r>
  <r>
    <x v="0"/>
    <s v="US"/>
    <s v="USD"/>
    <n v="1391718671"/>
    <n v="1390509071"/>
    <b v="0"/>
    <n v="49"/>
    <b v="1"/>
    <x v="27"/>
  </r>
  <r>
    <x v="0"/>
    <s v="US"/>
    <s v="USD"/>
    <n v="1311298745"/>
    <n v="1309311545"/>
    <b v="0"/>
    <n v="56"/>
    <b v="1"/>
    <x v="27"/>
  </r>
  <r>
    <x v="0"/>
    <s v="US"/>
    <s v="USD"/>
    <n v="1405188667"/>
    <n v="1402596667"/>
    <b v="0"/>
    <n v="25"/>
    <b v="1"/>
    <x v="27"/>
  </r>
  <r>
    <x v="3"/>
    <s v="US"/>
    <s v="USD"/>
    <n v="1490752800"/>
    <n v="1486522484"/>
    <b v="0"/>
    <n v="884"/>
    <b v="0"/>
    <x v="28"/>
  </r>
  <r>
    <x v="3"/>
    <s v="US"/>
    <s v="USD"/>
    <n v="1492142860"/>
    <n v="1486962460"/>
    <b v="0"/>
    <n v="0"/>
    <b v="0"/>
    <x v="28"/>
  </r>
  <r>
    <x v="3"/>
    <s v="FR"/>
    <s v="EUR"/>
    <n v="1491590738"/>
    <n v="1489517138"/>
    <b v="0"/>
    <n v="10"/>
    <b v="0"/>
    <x v="28"/>
  </r>
  <r>
    <x v="3"/>
    <s v="US"/>
    <s v="USD"/>
    <n v="1489775641"/>
    <n v="1487360041"/>
    <b v="0"/>
    <n v="101"/>
    <b v="0"/>
    <x v="28"/>
  </r>
  <r>
    <x v="3"/>
    <s v="US"/>
    <s v="USD"/>
    <n v="1490331623"/>
    <n v="1487743223"/>
    <b v="0"/>
    <n v="15"/>
    <b v="0"/>
    <x v="28"/>
  </r>
  <r>
    <x v="3"/>
    <s v="CA"/>
    <s v="CAD"/>
    <n v="1493320519"/>
    <n v="1488140119"/>
    <b v="0"/>
    <n v="1"/>
    <b v="0"/>
    <x v="28"/>
  </r>
  <r>
    <x v="3"/>
    <s v="US"/>
    <s v="USD"/>
    <n v="1491855300"/>
    <n v="1488935245"/>
    <b v="0"/>
    <n v="39"/>
    <b v="0"/>
    <x v="28"/>
  </r>
  <r>
    <x v="3"/>
    <s v="US"/>
    <s v="USD"/>
    <n v="1491738594"/>
    <n v="1489150194"/>
    <b v="0"/>
    <n v="7"/>
    <b v="0"/>
    <x v="28"/>
  </r>
  <r>
    <x v="3"/>
    <s v="US"/>
    <s v="USD"/>
    <n v="1489700230"/>
    <n v="1487111830"/>
    <b v="0"/>
    <n v="14"/>
    <b v="0"/>
    <x v="28"/>
  </r>
  <r>
    <x v="3"/>
    <s v="US"/>
    <s v="USD"/>
    <n v="1491470442"/>
    <n v="1488882042"/>
    <b v="0"/>
    <n v="11"/>
    <b v="0"/>
    <x v="28"/>
  </r>
  <r>
    <x v="3"/>
    <s v="US"/>
    <s v="USD"/>
    <n v="1491181200"/>
    <n v="1488387008"/>
    <b v="0"/>
    <n v="38"/>
    <b v="0"/>
    <x v="28"/>
  </r>
  <r>
    <x v="3"/>
    <s v="US"/>
    <s v="USD"/>
    <n v="1490572740"/>
    <n v="1487734667"/>
    <b v="0"/>
    <n v="15"/>
    <b v="0"/>
    <x v="28"/>
  </r>
  <r>
    <x v="3"/>
    <s v="GB"/>
    <s v="GBP"/>
    <n v="1491768000"/>
    <n v="1489097112"/>
    <b v="0"/>
    <n v="8"/>
    <b v="0"/>
    <x v="28"/>
  </r>
  <r>
    <x v="3"/>
    <s v="US"/>
    <s v="USD"/>
    <n v="1490589360"/>
    <n v="1488038674"/>
    <b v="0"/>
    <n v="1"/>
    <b v="0"/>
    <x v="28"/>
  </r>
  <r>
    <x v="3"/>
    <s v="US"/>
    <s v="USD"/>
    <n v="1491786000"/>
    <n v="1488847514"/>
    <b v="0"/>
    <n v="23"/>
    <b v="0"/>
    <x v="28"/>
  </r>
  <r>
    <x v="3"/>
    <s v="US"/>
    <s v="USD"/>
    <n v="1491007211"/>
    <n v="1488418811"/>
    <b v="0"/>
    <n v="0"/>
    <b v="0"/>
    <x v="28"/>
  </r>
  <r>
    <x v="3"/>
    <s v="US"/>
    <s v="USD"/>
    <n v="1491781648"/>
    <n v="1489193248"/>
    <b v="0"/>
    <n v="22"/>
    <b v="0"/>
    <x v="28"/>
  </r>
  <r>
    <x v="3"/>
    <s v="US"/>
    <s v="USD"/>
    <n v="1490499180"/>
    <n v="1488430760"/>
    <b v="0"/>
    <n v="0"/>
    <b v="0"/>
    <x v="28"/>
  </r>
  <r>
    <x v="3"/>
    <s v="US"/>
    <s v="USD"/>
    <n v="1491943445"/>
    <n v="1489351445"/>
    <b v="0"/>
    <n v="4"/>
    <b v="0"/>
    <x v="28"/>
  </r>
  <r>
    <x v="3"/>
    <s v="US"/>
    <s v="USD"/>
    <n v="1491019200"/>
    <n v="1488418990"/>
    <b v="0"/>
    <n v="79"/>
    <b v="0"/>
    <x v="28"/>
  </r>
  <r>
    <x v="2"/>
    <s v="US"/>
    <s v="USD"/>
    <n v="1421337405"/>
    <n v="1418745405"/>
    <b v="0"/>
    <n v="2"/>
    <b v="0"/>
    <x v="28"/>
  </r>
  <r>
    <x v="2"/>
    <s v="US"/>
    <s v="USD"/>
    <n v="1427745150"/>
    <n v="1425156750"/>
    <b v="0"/>
    <n v="1"/>
    <b v="0"/>
    <x v="28"/>
  </r>
  <r>
    <x v="2"/>
    <s v="US"/>
    <s v="USD"/>
    <n v="1441003537"/>
    <n v="1435819537"/>
    <b v="0"/>
    <n v="2"/>
    <b v="0"/>
    <x v="28"/>
  </r>
  <r>
    <x v="2"/>
    <s v="US"/>
    <s v="USD"/>
    <n v="1424056873"/>
    <n v="1421464873"/>
    <b v="0"/>
    <n v="11"/>
    <b v="0"/>
    <x v="28"/>
  </r>
  <r>
    <x v="2"/>
    <s v="US"/>
    <s v="USD"/>
    <n v="1441814400"/>
    <n v="1440807846"/>
    <b v="0"/>
    <n v="0"/>
    <b v="0"/>
    <x v="28"/>
  </r>
  <r>
    <x v="2"/>
    <s v="DE"/>
    <s v="EUR"/>
    <n v="1440314472"/>
    <n v="1435130472"/>
    <b v="0"/>
    <n v="0"/>
    <b v="0"/>
    <x v="28"/>
  </r>
  <r>
    <x v="2"/>
    <s v="US"/>
    <s v="USD"/>
    <n v="1459181895"/>
    <n v="1456593495"/>
    <b v="0"/>
    <n v="9"/>
    <b v="0"/>
    <x v="28"/>
  </r>
  <r>
    <x v="2"/>
    <s v="US"/>
    <s v="USD"/>
    <n v="1462135706"/>
    <n v="1458679706"/>
    <b v="0"/>
    <n v="0"/>
    <b v="0"/>
    <x v="28"/>
  </r>
  <r>
    <x v="2"/>
    <s v="US"/>
    <s v="USD"/>
    <n v="1409513940"/>
    <n v="1405949514"/>
    <b v="0"/>
    <n v="4"/>
    <b v="0"/>
    <x v="28"/>
  </r>
  <r>
    <x v="2"/>
    <s v="DE"/>
    <s v="EUR"/>
    <n v="1453122000"/>
    <n v="1449151888"/>
    <b v="0"/>
    <n v="1"/>
    <b v="0"/>
    <x v="28"/>
  </r>
  <r>
    <x v="2"/>
    <s v="US"/>
    <s v="USD"/>
    <n v="1409585434"/>
    <n v="1406907034"/>
    <b v="0"/>
    <n v="2"/>
    <b v="0"/>
    <x v="28"/>
  </r>
  <r>
    <x v="2"/>
    <s v="US"/>
    <s v="USD"/>
    <n v="1435701353"/>
    <n v="1430517353"/>
    <b v="0"/>
    <n v="0"/>
    <b v="0"/>
    <x v="28"/>
  </r>
  <r>
    <x v="2"/>
    <s v="US"/>
    <s v="USD"/>
    <n v="1412536412"/>
    <n v="1409944412"/>
    <b v="0"/>
    <n v="1"/>
    <b v="0"/>
    <x v="28"/>
  </r>
  <r>
    <x v="2"/>
    <s v="US"/>
    <s v="USD"/>
    <n v="1430517761"/>
    <n v="1427925761"/>
    <b v="0"/>
    <n v="17"/>
    <b v="0"/>
    <x v="28"/>
  </r>
  <r>
    <x v="2"/>
    <s v="US"/>
    <s v="USD"/>
    <n v="1427772120"/>
    <n v="1425186785"/>
    <b v="0"/>
    <n v="2"/>
    <b v="0"/>
    <x v="28"/>
  </r>
  <r>
    <x v="2"/>
    <s v="US"/>
    <s v="USD"/>
    <n v="1481295099"/>
    <n v="1477835499"/>
    <b v="0"/>
    <n v="3"/>
    <b v="0"/>
    <x v="28"/>
  </r>
  <r>
    <x v="2"/>
    <s v="US"/>
    <s v="USD"/>
    <n v="1461211200"/>
    <n v="1459467238"/>
    <b v="0"/>
    <n v="41"/>
    <b v="0"/>
    <x v="28"/>
  </r>
  <r>
    <x v="2"/>
    <s v="US"/>
    <s v="USD"/>
    <n v="1463201940"/>
    <n v="1459435149"/>
    <b v="0"/>
    <n v="2"/>
    <b v="0"/>
    <x v="28"/>
  </r>
  <r>
    <x v="2"/>
    <s v="US"/>
    <s v="USD"/>
    <n v="1410958191"/>
    <n v="1408366191"/>
    <b v="0"/>
    <n v="3"/>
    <b v="0"/>
    <x v="28"/>
  </r>
  <r>
    <x v="2"/>
    <s v="US"/>
    <s v="USD"/>
    <n v="1415562471"/>
    <n v="1412966871"/>
    <b v="0"/>
    <n v="8"/>
    <b v="0"/>
    <x v="28"/>
  </r>
  <r>
    <x v="2"/>
    <s v="US"/>
    <s v="USD"/>
    <n v="1449831863"/>
    <n v="1447239863"/>
    <b v="0"/>
    <n v="0"/>
    <b v="0"/>
    <x v="28"/>
  </r>
  <r>
    <x v="2"/>
    <s v="US"/>
    <s v="USD"/>
    <n v="1459642200"/>
    <n v="1456441429"/>
    <b v="0"/>
    <n v="1"/>
    <b v="0"/>
    <x v="28"/>
  </r>
  <r>
    <x v="2"/>
    <s v="US"/>
    <s v="USD"/>
    <n v="1435730400"/>
    <n v="1430855315"/>
    <b v="0"/>
    <n v="3"/>
    <b v="0"/>
    <x v="28"/>
  </r>
  <r>
    <x v="2"/>
    <s v="US"/>
    <s v="USD"/>
    <n v="1414707762"/>
    <n v="1412115762"/>
    <b v="0"/>
    <n v="4"/>
    <b v="0"/>
    <x v="28"/>
  </r>
  <r>
    <x v="2"/>
    <s v="US"/>
    <s v="USD"/>
    <n v="1408922049"/>
    <n v="1406330049"/>
    <b v="0"/>
    <n v="9"/>
    <b v="0"/>
    <x v="28"/>
  </r>
  <r>
    <x v="2"/>
    <s v="US"/>
    <s v="USD"/>
    <n v="1403906664"/>
    <n v="1401401064"/>
    <b v="0"/>
    <n v="16"/>
    <b v="0"/>
    <x v="28"/>
  </r>
  <r>
    <x v="2"/>
    <s v="GB"/>
    <s v="GBP"/>
    <n v="1428231600"/>
    <n v="1423520177"/>
    <b v="0"/>
    <n v="1"/>
    <b v="0"/>
    <x v="28"/>
  </r>
  <r>
    <x v="2"/>
    <s v="US"/>
    <s v="USD"/>
    <n v="1445439674"/>
    <n v="1442847674"/>
    <b v="0"/>
    <n v="7"/>
    <b v="0"/>
    <x v="28"/>
  </r>
  <r>
    <x v="2"/>
    <s v="US"/>
    <s v="USD"/>
    <n v="1465521306"/>
    <n v="1460337306"/>
    <b v="0"/>
    <n v="0"/>
    <b v="0"/>
    <x v="28"/>
  </r>
  <r>
    <x v="2"/>
    <s v="US"/>
    <s v="USD"/>
    <n v="1445738783"/>
    <n v="1443146783"/>
    <b v="0"/>
    <n v="0"/>
    <b v="0"/>
    <x v="28"/>
  </r>
  <r>
    <x v="2"/>
    <s v="US"/>
    <s v="USD"/>
    <n v="1434034800"/>
    <n v="1432849552"/>
    <b v="0"/>
    <n v="0"/>
    <b v="0"/>
    <x v="28"/>
  </r>
  <r>
    <x v="2"/>
    <s v="US"/>
    <s v="USD"/>
    <n v="1452920400"/>
    <n v="1447777481"/>
    <b v="0"/>
    <n v="0"/>
    <b v="0"/>
    <x v="28"/>
  </r>
  <r>
    <x v="2"/>
    <s v="US"/>
    <s v="USD"/>
    <n v="1473802200"/>
    <n v="1472746374"/>
    <b v="0"/>
    <n v="0"/>
    <b v="0"/>
    <x v="28"/>
  </r>
  <r>
    <x v="2"/>
    <s v="US"/>
    <s v="USD"/>
    <n v="1431046356"/>
    <n v="1428454356"/>
    <b v="0"/>
    <n v="1"/>
    <b v="0"/>
    <x v="28"/>
  </r>
  <r>
    <x v="2"/>
    <s v="US"/>
    <s v="USD"/>
    <n v="1470598345"/>
    <n v="1468006345"/>
    <b v="0"/>
    <n v="2"/>
    <b v="0"/>
    <x v="28"/>
  </r>
  <r>
    <x v="2"/>
    <s v="US"/>
    <s v="USD"/>
    <n v="1447018833"/>
    <n v="1444423233"/>
    <b v="0"/>
    <n v="1"/>
    <b v="0"/>
    <x v="28"/>
  </r>
  <r>
    <x v="2"/>
    <s v="US"/>
    <s v="USD"/>
    <n v="1437432392"/>
    <n v="1434840392"/>
    <b v="0"/>
    <n v="15"/>
    <b v="0"/>
    <x v="28"/>
  </r>
  <r>
    <x v="2"/>
    <s v="US"/>
    <s v="USD"/>
    <n v="1412283542"/>
    <n v="1409691542"/>
    <b v="0"/>
    <n v="1"/>
    <b v="0"/>
    <x v="28"/>
  </r>
  <r>
    <x v="2"/>
    <s v="US"/>
    <s v="USD"/>
    <n v="1462391932"/>
    <n v="1457297932"/>
    <b v="0"/>
    <n v="1"/>
    <b v="0"/>
    <x v="28"/>
  </r>
  <r>
    <x v="2"/>
    <s v="US"/>
    <s v="USD"/>
    <n v="1437075422"/>
    <n v="1434483422"/>
    <b v="0"/>
    <n v="0"/>
    <b v="0"/>
    <x v="28"/>
  </r>
  <r>
    <x v="0"/>
    <s v="GB"/>
    <s v="GBP"/>
    <n v="1433948671"/>
    <n v="1430060671"/>
    <b v="0"/>
    <n v="52"/>
    <b v="1"/>
    <x v="20"/>
  </r>
  <r>
    <x v="0"/>
    <s v="US"/>
    <s v="USD"/>
    <n v="1483822800"/>
    <n v="1481058170"/>
    <b v="0"/>
    <n v="34"/>
    <b v="1"/>
    <x v="20"/>
  </r>
  <r>
    <x v="0"/>
    <s v="US"/>
    <s v="USD"/>
    <n v="1472270340"/>
    <n v="1470348775"/>
    <b v="0"/>
    <n v="67"/>
    <b v="1"/>
    <x v="20"/>
  </r>
  <r>
    <x v="0"/>
    <s v="GB"/>
    <s v="GBP"/>
    <n v="1425821477"/>
    <n v="1421937077"/>
    <b v="0"/>
    <n v="70"/>
    <b v="1"/>
    <x v="20"/>
  </r>
  <r>
    <x v="0"/>
    <s v="US"/>
    <s v="USD"/>
    <n v="1482372000"/>
    <n v="1479276838"/>
    <b v="0"/>
    <n v="89"/>
    <b v="1"/>
    <x v="20"/>
  </r>
  <r>
    <x v="0"/>
    <s v="US"/>
    <s v="USD"/>
    <n v="1479952800"/>
    <n v="1477368867"/>
    <b v="0"/>
    <n v="107"/>
    <b v="1"/>
    <x v="20"/>
  </r>
  <r>
    <x v="0"/>
    <s v="GB"/>
    <s v="GBP"/>
    <n v="1447426800"/>
    <n v="1444904830"/>
    <b v="0"/>
    <n v="159"/>
    <b v="1"/>
    <x v="20"/>
  </r>
  <r>
    <x v="0"/>
    <s v="CA"/>
    <s v="CAD"/>
    <n v="1441234143"/>
    <n v="1438642143"/>
    <b v="0"/>
    <n v="181"/>
    <b v="1"/>
    <x v="20"/>
  </r>
  <r>
    <x v="0"/>
    <s v="LU"/>
    <s v="EUR"/>
    <n v="1488394800"/>
    <n v="1485213921"/>
    <b v="0"/>
    <n v="131"/>
    <b v="1"/>
    <x v="20"/>
  </r>
  <r>
    <x v="0"/>
    <s v="US"/>
    <s v="USD"/>
    <n v="1461096304"/>
    <n v="1458936304"/>
    <b v="0"/>
    <n v="125"/>
    <b v="1"/>
    <x v="20"/>
  </r>
  <r>
    <x v="0"/>
    <s v="US"/>
    <s v="USD"/>
    <n v="1426787123"/>
    <n v="1424198723"/>
    <b v="0"/>
    <n v="61"/>
    <b v="1"/>
    <x v="20"/>
  </r>
  <r>
    <x v="0"/>
    <s v="GB"/>
    <s v="GBP"/>
    <n v="1476425082"/>
    <n v="1473833082"/>
    <b v="0"/>
    <n v="90"/>
    <b v="1"/>
    <x v="20"/>
  </r>
  <r>
    <x v="0"/>
    <s v="DK"/>
    <s v="DKK"/>
    <n v="1458579568"/>
    <n v="1455991168"/>
    <b v="0"/>
    <n v="35"/>
    <b v="1"/>
    <x v="20"/>
  </r>
  <r>
    <x v="0"/>
    <s v="CA"/>
    <s v="CAD"/>
    <n v="1428091353"/>
    <n v="1425502953"/>
    <b v="0"/>
    <n v="90"/>
    <b v="1"/>
    <x v="20"/>
  </r>
  <r>
    <x v="0"/>
    <s v="US"/>
    <s v="USD"/>
    <n v="1444071361"/>
    <n v="1441479361"/>
    <b v="0"/>
    <n v="4"/>
    <b v="1"/>
    <x v="20"/>
  </r>
  <r>
    <x v="0"/>
    <s v="US"/>
    <s v="USD"/>
    <n v="1472443269"/>
    <n v="1468987269"/>
    <b v="0"/>
    <n v="120"/>
    <b v="1"/>
    <x v="20"/>
  </r>
  <r>
    <x v="0"/>
    <s v="US"/>
    <s v="USD"/>
    <n v="1485631740"/>
    <n v="1483041083"/>
    <b v="0"/>
    <n v="14"/>
    <b v="1"/>
    <x v="20"/>
  </r>
  <r>
    <x v="0"/>
    <s v="US"/>
    <s v="USD"/>
    <n v="1468536992"/>
    <n v="1463352992"/>
    <b v="0"/>
    <n v="27"/>
    <b v="1"/>
    <x v="20"/>
  </r>
  <r>
    <x v="0"/>
    <s v="US"/>
    <s v="USD"/>
    <n v="1427309629"/>
    <n v="1425585229"/>
    <b v="0"/>
    <n v="49"/>
    <b v="1"/>
    <x v="20"/>
  </r>
  <r>
    <x v="0"/>
    <s v="US"/>
    <s v="USD"/>
    <n v="1456416513"/>
    <n v="1454688513"/>
    <b v="0"/>
    <n v="102"/>
    <b v="1"/>
    <x v="20"/>
  </r>
  <r>
    <x v="0"/>
    <s v="GB"/>
    <s v="GBP"/>
    <n v="1442065060"/>
    <n v="1437745060"/>
    <b v="0"/>
    <n v="3"/>
    <b v="1"/>
    <x v="20"/>
  </r>
  <r>
    <x v="0"/>
    <s v="US"/>
    <s v="USD"/>
    <n v="1457739245"/>
    <n v="1455147245"/>
    <b v="0"/>
    <n v="25"/>
    <b v="1"/>
    <x v="20"/>
  </r>
  <r>
    <x v="0"/>
    <s v="US"/>
    <s v="USD"/>
    <n v="1477255840"/>
    <n v="1474663840"/>
    <b v="0"/>
    <n v="118"/>
    <b v="1"/>
    <x v="20"/>
  </r>
  <r>
    <x v="2"/>
    <s v="GB"/>
    <s v="GBP"/>
    <n v="1407065979"/>
    <n v="1404560379"/>
    <b v="1"/>
    <n v="39"/>
    <b v="0"/>
    <x v="20"/>
  </r>
  <r>
    <x v="2"/>
    <s v="US"/>
    <s v="USD"/>
    <n v="1407972712"/>
    <n v="1405380712"/>
    <b v="1"/>
    <n v="103"/>
    <b v="0"/>
    <x v="20"/>
  </r>
  <r>
    <x v="2"/>
    <s v="AU"/>
    <s v="AUD"/>
    <n v="1408999088"/>
    <n v="1407184688"/>
    <b v="1"/>
    <n v="0"/>
    <b v="0"/>
    <x v="20"/>
  </r>
  <r>
    <x v="2"/>
    <s v="US"/>
    <s v="USD"/>
    <n v="1407080884"/>
    <n v="1404488884"/>
    <b v="1"/>
    <n v="39"/>
    <b v="0"/>
    <x v="20"/>
  </r>
  <r>
    <x v="2"/>
    <s v="US"/>
    <s v="USD"/>
    <n v="1411824444"/>
    <n v="1406640444"/>
    <b v="1"/>
    <n v="15"/>
    <b v="0"/>
    <x v="20"/>
  </r>
  <r>
    <x v="2"/>
    <s v="US"/>
    <s v="USD"/>
    <n v="1421177959"/>
    <n v="1418585959"/>
    <b v="1"/>
    <n v="22"/>
    <b v="0"/>
    <x v="20"/>
  </r>
  <r>
    <x v="2"/>
    <s v="US"/>
    <s v="USD"/>
    <n v="1413312194"/>
    <n v="1410288194"/>
    <b v="1"/>
    <n v="92"/>
    <b v="0"/>
    <x v="20"/>
  </r>
  <r>
    <x v="2"/>
    <s v="GB"/>
    <s v="GBP"/>
    <n v="1414107040"/>
    <n v="1411515040"/>
    <b v="1"/>
    <n v="25"/>
    <b v="0"/>
    <x v="20"/>
  </r>
  <r>
    <x v="2"/>
    <s v="GB"/>
    <s v="GBP"/>
    <n v="1404666836"/>
    <n v="1399482836"/>
    <b v="1"/>
    <n v="19"/>
    <b v="0"/>
    <x v="20"/>
  </r>
  <r>
    <x v="2"/>
    <s v="US"/>
    <s v="USD"/>
    <n v="1421691298"/>
    <n v="1417803298"/>
    <b v="1"/>
    <n v="19"/>
    <b v="0"/>
    <x v="20"/>
  </r>
  <r>
    <x v="2"/>
    <s v="US"/>
    <s v="USD"/>
    <n v="1417273140"/>
    <n v="1413609292"/>
    <b v="1"/>
    <n v="13"/>
    <b v="0"/>
    <x v="20"/>
  </r>
  <r>
    <x v="2"/>
    <s v="US"/>
    <s v="USD"/>
    <n v="1414193160"/>
    <n v="1410305160"/>
    <b v="1"/>
    <n v="124"/>
    <b v="0"/>
    <x v="20"/>
  </r>
  <r>
    <x v="2"/>
    <s v="GB"/>
    <s v="GBP"/>
    <n v="1414623471"/>
    <n v="1411513071"/>
    <b v="1"/>
    <n v="4"/>
    <b v="0"/>
    <x v="20"/>
  </r>
  <r>
    <x v="2"/>
    <s v="NL"/>
    <s v="EUR"/>
    <n v="1424421253"/>
    <n v="1421829253"/>
    <b v="1"/>
    <n v="10"/>
    <b v="0"/>
    <x v="20"/>
  </r>
  <r>
    <x v="2"/>
    <s v="US"/>
    <s v="USD"/>
    <n v="1427485395"/>
    <n v="1423600995"/>
    <b v="1"/>
    <n v="15"/>
    <b v="0"/>
    <x v="20"/>
  </r>
  <r>
    <x v="2"/>
    <s v="US"/>
    <s v="USD"/>
    <n v="1472834180"/>
    <n v="1470242180"/>
    <b v="1"/>
    <n v="38"/>
    <b v="0"/>
    <x v="20"/>
  </r>
  <r>
    <x v="2"/>
    <s v="US"/>
    <s v="USD"/>
    <n v="1467469510"/>
    <n v="1462285510"/>
    <b v="1"/>
    <n v="152"/>
    <b v="0"/>
    <x v="20"/>
  </r>
  <r>
    <x v="2"/>
    <s v="US"/>
    <s v="USD"/>
    <n v="1473950945"/>
    <n v="1471272545"/>
    <b v="1"/>
    <n v="24"/>
    <b v="0"/>
    <x v="20"/>
  </r>
  <r>
    <x v="2"/>
    <s v="US"/>
    <s v="USD"/>
    <n v="1456062489"/>
    <n v="1453211289"/>
    <b v="1"/>
    <n v="76"/>
    <b v="0"/>
    <x v="20"/>
  </r>
  <r>
    <x v="2"/>
    <s v="US"/>
    <s v="USD"/>
    <n v="1432248478"/>
    <n v="1429656478"/>
    <b v="1"/>
    <n v="185"/>
    <b v="0"/>
    <x v="20"/>
  </r>
  <r>
    <x v="2"/>
    <s v="US"/>
    <s v="USD"/>
    <n v="1422674700"/>
    <n v="1419954240"/>
    <b v="1"/>
    <n v="33"/>
    <b v="0"/>
    <x v="20"/>
  </r>
  <r>
    <x v="2"/>
    <s v="US"/>
    <s v="USD"/>
    <n v="1413417600"/>
    <n v="1410750855"/>
    <b v="1"/>
    <n v="108"/>
    <b v="0"/>
    <x v="20"/>
  </r>
  <r>
    <x v="2"/>
    <s v="NL"/>
    <s v="EUR"/>
    <n v="1418649177"/>
    <n v="1416057177"/>
    <b v="1"/>
    <n v="29"/>
    <b v="0"/>
    <x v="20"/>
  </r>
  <r>
    <x v="2"/>
    <s v="US"/>
    <s v="USD"/>
    <n v="1428158637"/>
    <n v="1425570237"/>
    <b v="1"/>
    <n v="24"/>
    <b v="0"/>
    <x v="20"/>
  </r>
  <r>
    <x v="2"/>
    <s v="GB"/>
    <s v="GBP"/>
    <n v="1414795542"/>
    <n v="1412203542"/>
    <b v="1"/>
    <n v="4"/>
    <b v="0"/>
    <x v="20"/>
  </r>
  <r>
    <x v="2"/>
    <s v="US"/>
    <s v="USD"/>
    <n v="1421042403"/>
    <n v="1415858403"/>
    <b v="1"/>
    <n v="4"/>
    <b v="0"/>
    <x v="20"/>
  </r>
  <r>
    <x v="2"/>
    <s v="US"/>
    <s v="USD"/>
    <n v="1423152678"/>
    <n v="1420560678"/>
    <b v="1"/>
    <n v="15"/>
    <b v="0"/>
    <x v="20"/>
  </r>
  <r>
    <x v="2"/>
    <s v="GB"/>
    <s v="GBP"/>
    <n v="1422553565"/>
    <n v="1417369565"/>
    <b v="1"/>
    <n v="4"/>
    <b v="0"/>
    <x v="20"/>
  </r>
  <r>
    <x v="2"/>
    <s v="US"/>
    <s v="USD"/>
    <n v="1439189940"/>
    <n v="1435970682"/>
    <b v="1"/>
    <n v="139"/>
    <b v="0"/>
    <x v="20"/>
  </r>
  <r>
    <x v="2"/>
    <s v="AU"/>
    <s v="AUD"/>
    <n v="1417127040"/>
    <n v="1414531440"/>
    <b v="1"/>
    <n v="2"/>
    <b v="0"/>
    <x v="20"/>
  </r>
  <r>
    <x v="2"/>
    <s v="US"/>
    <s v="USD"/>
    <n v="1423660422"/>
    <n v="1420636422"/>
    <b v="1"/>
    <n v="18"/>
    <b v="0"/>
    <x v="20"/>
  </r>
  <r>
    <x v="2"/>
    <s v="DE"/>
    <s v="EUR"/>
    <n v="1476460800"/>
    <n v="1473922541"/>
    <b v="1"/>
    <n v="81"/>
    <b v="0"/>
    <x v="20"/>
  </r>
  <r>
    <x v="2"/>
    <s v="GB"/>
    <s v="GBP"/>
    <n v="1469356366"/>
    <n v="1464172366"/>
    <b v="1"/>
    <n v="86"/>
    <b v="0"/>
    <x v="20"/>
  </r>
  <r>
    <x v="2"/>
    <s v="US"/>
    <s v="USD"/>
    <n v="1481809189"/>
    <n v="1479217189"/>
    <b v="1"/>
    <n v="140"/>
    <b v="0"/>
    <x v="20"/>
  </r>
  <r>
    <x v="2"/>
    <s v="US"/>
    <s v="USD"/>
    <n v="1454572233"/>
    <n v="1449388233"/>
    <b v="1"/>
    <n v="37"/>
    <b v="0"/>
    <x v="20"/>
  </r>
  <r>
    <x v="2"/>
    <s v="GB"/>
    <s v="GBP"/>
    <n v="1415740408"/>
    <n v="1414008808"/>
    <b v="1"/>
    <n v="6"/>
    <b v="0"/>
    <x v="20"/>
  </r>
  <r>
    <x v="2"/>
    <s v="GB"/>
    <s v="GBP"/>
    <n v="1476109970"/>
    <n v="1473517970"/>
    <b v="1"/>
    <n v="113"/>
    <b v="0"/>
    <x v="20"/>
  </r>
  <r>
    <x v="2"/>
    <s v="GB"/>
    <s v="GBP"/>
    <n v="1450181400"/>
    <n v="1447429868"/>
    <b v="1"/>
    <n v="37"/>
    <b v="0"/>
    <x v="20"/>
  </r>
  <r>
    <x v="2"/>
    <s v="DE"/>
    <s v="EUR"/>
    <n v="1435442340"/>
    <n v="1433416830"/>
    <b v="1"/>
    <n v="18"/>
    <b v="0"/>
    <x v="20"/>
  </r>
  <r>
    <x v="2"/>
    <s v="US"/>
    <s v="USD"/>
    <n v="1423878182"/>
    <n v="1421199782"/>
    <b v="1"/>
    <n v="75"/>
    <b v="0"/>
    <x v="20"/>
  </r>
  <r>
    <x v="2"/>
    <s v="US"/>
    <s v="USD"/>
    <n v="1447521404"/>
    <n v="1444061804"/>
    <b v="1"/>
    <n v="52"/>
    <b v="0"/>
    <x v="20"/>
  </r>
  <r>
    <x v="2"/>
    <s v="DE"/>
    <s v="EUR"/>
    <n v="1443808800"/>
    <n v="1441048658"/>
    <b v="1"/>
    <n v="122"/>
    <b v="0"/>
    <x v="20"/>
  </r>
  <r>
    <x v="2"/>
    <s v="GB"/>
    <s v="GBP"/>
    <n v="1412090349"/>
    <n v="1409066349"/>
    <b v="1"/>
    <n v="8"/>
    <b v="0"/>
    <x v="20"/>
  </r>
  <r>
    <x v="2"/>
    <s v="US"/>
    <s v="USD"/>
    <n v="1411868313"/>
    <n v="1409276313"/>
    <b v="1"/>
    <n v="8"/>
    <b v="0"/>
    <x v="20"/>
  </r>
  <r>
    <x v="2"/>
    <s v="US"/>
    <s v="USD"/>
    <n v="1486830030"/>
    <n v="1483806030"/>
    <b v="1"/>
    <n v="96"/>
    <b v="0"/>
    <x v="20"/>
  </r>
  <r>
    <x v="2"/>
    <s v="CA"/>
    <s v="CAD"/>
    <n v="1425246439"/>
    <n v="1422222439"/>
    <b v="1"/>
    <n v="9"/>
    <b v="0"/>
    <x v="20"/>
  </r>
  <r>
    <x v="2"/>
    <s v="US"/>
    <s v="USD"/>
    <n v="1408657826"/>
    <n v="1407621026"/>
    <b v="0"/>
    <n v="2"/>
    <b v="0"/>
    <x v="20"/>
  </r>
  <r>
    <x v="2"/>
    <s v="US"/>
    <s v="USD"/>
    <n v="1414123200"/>
    <n v="1408962270"/>
    <b v="0"/>
    <n v="26"/>
    <b v="0"/>
    <x v="20"/>
  </r>
  <r>
    <x v="2"/>
    <s v="GB"/>
    <s v="GBP"/>
    <n v="1467531536"/>
    <n v="1464939536"/>
    <b v="0"/>
    <n v="23"/>
    <b v="0"/>
    <x v="20"/>
  </r>
  <r>
    <x v="2"/>
    <s v="GB"/>
    <s v="GBP"/>
    <n v="1407532812"/>
    <n v="1404940812"/>
    <b v="0"/>
    <n v="0"/>
    <b v="0"/>
    <x v="20"/>
  </r>
  <r>
    <x v="2"/>
    <s v="GB"/>
    <s v="GBP"/>
    <n v="1425108736"/>
    <n v="1422516736"/>
    <b v="0"/>
    <n v="140"/>
    <b v="0"/>
    <x v="20"/>
  </r>
  <r>
    <x v="2"/>
    <s v="US"/>
    <s v="USD"/>
    <n v="1435787137"/>
    <n v="1434577537"/>
    <b v="0"/>
    <n v="0"/>
    <b v="0"/>
    <x v="20"/>
  </r>
  <r>
    <x v="2"/>
    <s v="CH"/>
    <s v="CHF"/>
    <n v="1469473200"/>
    <n v="1467061303"/>
    <b v="0"/>
    <n v="6"/>
    <b v="0"/>
    <x v="20"/>
  </r>
  <r>
    <x v="2"/>
    <s v="US"/>
    <s v="USD"/>
    <n v="1485759540"/>
    <n v="1480607607"/>
    <b v="0"/>
    <n v="100"/>
    <b v="0"/>
    <x v="20"/>
  </r>
  <r>
    <x v="2"/>
    <s v="US"/>
    <s v="USD"/>
    <n v="1428035850"/>
    <n v="1425447450"/>
    <b v="0"/>
    <n v="0"/>
    <b v="0"/>
    <x v="20"/>
  </r>
  <r>
    <x v="2"/>
    <s v="US"/>
    <s v="USD"/>
    <n v="1406743396"/>
    <n v="1404151396"/>
    <b v="0"/>
    <n v="4"/>
    <b v="0"/>
    <x v="20"/>
  </r>
  <r>
    <x v="2"/>
    <s v="US"/>
    <s v="USD"/>
    <n v="1427850090"/>
    <n v="1425261690"/>
    <b v="0"/>
    <n v="8"/>
    <b v="0"/>
    <x v="20"/>
  </r>
  <r>
    <x v="0"/>
    <s v="US"/>
    <s v="USD"/>
    <n v="1330760367"/>
    <n v="1326872367"/>
    <b v="0"/>
    <n v="57"/>
    <b v="1"/>
    <x v="11"/>
  </r>
  <r>
    <x v="0"/>
    <s v="CA"/>
    <s v="CAD"/>
    <n v="1391194860"/>
    <n v="1388084862"/>
    <b v="0"/>
    <n v="11"/>
    <b v="1"/>
    <x v="11"/>
  </r>
  <r>
    <x v="0"/>
    <s v="US"/>
    <s v="USD"/>
    <n v="1351095976"/>
    <n v="1348503976"/>
    <b v="0"/>
    <n v="33"/>
    <b v="1"/>
    <x v="11"/>
  </r>
  <r>
    <x v="0"/>
    <s v="US"/>
    <s v="USD"/>
    <n v="1389146880"/>
    <n v="1387403967"/>
    <b v="0"/>
    <n v="40"/>
    <b v="1"/>
    <x v="11"/>
  </r>
  <r>
    <x v="0"/>
    <s v="US"/>
    <s v="USD"/>
    <n v="1373572903"/>
    <n v="1371585703"/>
    <b v="0"/>
    <n v="50"/>
    <b v="1"/>
    <x v="11"/>
  </r>
  <r>
    <x v="0"/>
    <s v="US"/>
    <s v="USD"/>
    <n v="1392675017"/>
    <n v="1390083017"/>
    <b v="0"/>
    <n v="38"/>
    <b v="1"/>
    <x v="11"/>
  </r>
  <r>
    <x v="0"/>
    <s v="US"/>
    <s v="USD"/>
    <n v="1299138561"/>
    <n v="1294818561"/>
    <b v="0"/>
    <n v="96"/>
    <b v="1"/>
    <x v="11"/>
  </r>
  <r>
    <x v="0"/>
    <s v="US"/>
    <s v="USD"/>
    <n v="1399672800"/>
    <n v="1396906530"/>
    <b v="0"/>
    <n v="48"/>
    <b v="1"/>
    <x v="11"/>
  </r>
  <r>
    <x v="0"/>
    <s v="US"/>
    <s v="USD"/>
    <n v="1295647200"/>
    <n v="1291428371"/>
    <b v="0"/>
    <n v="33"/>
    <b v="1"/>
    <x v="11"/>
  </r>
  <r>
    <x v="0"/>
    <s v="US"/>
    <s v="USD"/>
    <n v="1393259107"/>
    <n v="1390667107"/>
    <b v="0"/>
    <n v="226"/>
    <b v="1"/>
    <x v="11"/>
  </r>
  <r>
    <x v="0"/>
    <s v="US"/>
    <s v="USD"/>
    <n v="1336866863"/>
    <n v="1335570863"/>
    <b v="0"/>
    <n v="14"/>
    <b v="1"/>
    <x v="11"/>
  </r>
  <r>
    <x v="0"/>
    <s v="US"/>
    <s v="USD"/>
    <n v="1299243427"/>
    <n v="1296651427"/>
    <b v="0"/>
    <n v="20"/>
    <b v="1"/>
    <x v="11"/>
  </r>
  <r>
    <x v="0"/>
    <s v="US"/>
    <s v="USD"/>
    <n v="1362211140"/>
    <n v="1359421403"/>
    <b v="0"/>
    <n v="25"/>
    <b v="1"/>
    <x v="11"/>
  </r>
  <r>
    <x v="0"/>
    <s v="US"/>
    <s v="USD"/>
    <n v="1422140895"/>
    <n v="1418684895"/>
    <b v="0"/>
    <n v="90"/>
    <b v="1"/>
    <x v="11"/>
  </r>
  <r>
    <x v="0"/>
    <s v="GB"/>
    <s v="GBP"/>
    <n v="1459439471"/>
    <n v="1456851071"/>
    <b v="0"/>
    <n v="11"/>
    <b v="1"/>
    <x v="11"/>
  </r>
  <r>
    <x v="0"/>
    <s v="US"/>
    <s v="USD"/>
    <n v="1361129129"/>
    <n v="1359660329"/>
    <b v="0"/>
    <n v="55"/>
    <b v="1"/>
    <x v="11"/>
  </r>
  <r>
    <x v="0"/>
    <s v="US"/>
    <s v="USD"/>
    <n v="1332029335"/>
    <n v="1326848935"/>
    <b v="0"/>
    <n v="30"/>
    <b v="1"/>
    <x v="11"/>
  </r>
  <r>
    <x v="0"/>
    <s v="US"/>
    <s v="USD"/>
    <n v="1317438000"/>
    <n v="1314989557"/>
    <b v="0"/>
    <n v="28"/>
    <b v="1"/>
    <x v="11"/>
  </r>
  <r>
    <x v="0"/>
    <s v="US"/>
    <s v="USD"/>
    <n v="1475342382"/>
    <n v="1472750382"/>
    <b v="0"/>
    <n v="45"/>
    <b v="1"/>
    <x v="11"/>
  </r>
  <r>
    <x v="0"/>
    <s v="US"/>
    <s v="USD"/>
    <n v="1367902740"/>
    <n v="1366251510"/>
    <b v="0"/>
    <n v="13"/>
    <b v="1"/>
    <x v="11"/>
  </r>
  <r>
    <x v="0"/>
    <s v="US"/>
    <s v="USD"/>
    <n v="1400561940"/>
    <n v="1397679445"/>
    <b v="0"/>
    <n v="40"/>
    <b v="1"/>
    <x v="11"/>
  </r>
  <r>
    <x v="0"/>
    <s v="US"/>
    <s v="USD"/>
    <n v="1425275940"/>
    <n v="1422371381"/>
    <b v="0"/>
    <n v="21"/>
    <b v="1"/>
    <x v="11"/>
  </r>
  <r>
    <x v="0"/>
    <s v="US"/>
    <s v="USD"/>
    <n v="1298245954"/>
    <n v="1295653954"/>
    <b v="0"/>
    <n v="134"/>
    <b v="1"/>
    <x v="11"/>
  </r>
  <r>
    <x v="0"/>
    <s v="US"/>
    <s v="USD"/>
    <n v="1307761200"/>
    <n v="1304464914"/>
    <b v="0"/>
    <n v="20"/>
    <b v="1"/>
    <x v="11"/>
  </r>
  <r>
    <x v="0"/>
    <s v="US"/>
    <s v="USD"/>
    <n v="1466139300"/>
    <n v="1464854398"/>
    <b v="0"/>
    <n v="19"/>
    <b v="1"/>
    <x v="11"/>
  </r>
  <r>
    <x v="0"/>
    <s v="US"/>
    <s v="USD"/>
    <n v="1355585777"/>
    <n v="1352993777"/>
    <b v="0"/>
    <n v="209"/>
    <b v="1"/>
    <x v="11"/>
  </r>
  <r>
    <x v="0"/>
    <s v="US"/>
    <s v="USD"/>
    <n v="1429594832"/>
    <n v="1427780432"/>
    <b v="0"/>
    <n v="38"/>
    <b v="1"/>
    <x v="11"/>
  </r>
  <r>
    <x v="0"/>
    <s v="US"/>
    <s v="USD"/>
    <n v="1312095540"/>
    <n v="1306608888"/>
    <b v="0"/>
    <n v="24"/>
    <b v="1"/>
    <x v="11"/>
  </r>
  <r>
    <x v="0"/>
    <s v="US"/>
    <s v="USD"/>
    <n v="1350505059"/>
    <n v="1347913059"/>
    <b v="0"/>
    <n v="8"/>
    <b v="1"/>
    <x v="11"/>
  </r>
  <r>
    <x v="0"/>
    <s v="US"/>
    <s v="USD"/>
    <n v="1405033300"/>
    <n v="1402441300"/>
    <b v="0"/>
    <n v="179"/>
    <b v="1"/>
    <x v="11"/>
  </r>
  <r>
    <x v="0"/>
    <s v="US"/>
    <s v="USD"/>
    <n v="1406509200"/>
    <n v="1404769538"/>
    <b v="0"/>
    <n v="26"/>
    <b v="1"/>
    <x v="11"/>
  </r>
  <r>
    <x v="0"/>
    <s v="US"/>
    <s v="USD"/>
    <n v="1429920000"/>
    <n v="1426703452"/>
    <b v="0"/>
    <n v="131"/>
    <b v="1"/>
    <x v="11"/>
  </r>
  <r>
    <x v="0"/>
    <s v="US"/>
    <s v="USD"/>
    <n v="1352860017"/>
    <n v="1348536417"/>
    <b v="0"/>
    <n v="14"/>
    <b v="1"/>
    <x v="11"/>
  </r>
  <r>
    <x v="0"/>
    <s v="US"/>
    <s v="USD"/>
    <n v="1369355437"/>
    <n v="1366763437"/>
    <b v="0"/>
    <n v="174"/>
    <b v="1"/>
    <x v="11"/>
  </r>
  <r>
    <x v="0"/>
    <s v="CA"/>
    <s v="CAD"/>
    <n v="1389012940"/>
    <n v="1385124940"/>
    <b v="0"/>
    <n v="191"/>
    <b v="1"/>
    <x v="11"/>
  </r>
  <r>
    <x v="0"/>
    <s v="US"/>
    <s v="USD"/>
    <n v="1405715472"/>
    <n v="1403901072"/>
    <b v="0"/>
    <n v="38"/>
    <b v="1"/>
    <x v="11"/>
  </r>
  <r>
    <x v="0"/>
    <s v="US"/>
    <s v="USD"/>
    <n v="1410546413"/>
    <n v="1407954413"/>
    <b v="0"/>
    <n v="22"/>
    <b v="1"/>
    <x v="11"/>
  </r>
  <r>
    <x v="0"/>
    <s v="US"/>
    <s v="USD"/>
    <n v="1324014521"/>
    <n v="1318826921"/>
    <b v="0"/>
    <n v="149"/>
    <b v="1"/>
    <x v="11"/>
  </r>
  <r>
    <x v="0"/>
    <s v="US"/>
    <s v="USD"/>
    <n v="1316716129"/>
    <n v="1314124129"/>
    <b v="0"/>
    <n v="56"/>
    <b v="1"/>
    <x v="11"/>
  </r>
  <r>
    <x v="0"/>
    <s v="US"/>
    <s v="USD"/>
    <n v="1391706084"/>
    <n v="1389891684"/>
    <b v="0"/>
    <n v="19"/>
    <b v="1"/>
    <x v="11"/>
  </r>
  <r>
    <x v="2"/>
    <s v="GB"/>
    <s v="GBP"/>
    <n v="1422256341"/>
    <n v="1419664341"/>
    <b v="0"/>
    <n v="0"/>
    <b v="0"/>
    <x v="18"/>
  </r>
  <r>
    <x v="2"/>
    <s v="US"/>
    <s v="USD"/>
    <n v="1488958200"/>
    <n v="1484912974"/>
    <b v="0"/>
    <n v="16"/>
    <b v="0"/>
    <x v="18"/>
  </r>
  <r>
    <x v="2"/>
    <s v="US"/>
    <s v="USD"/>
    <n v="1402600085"/>
    <n v="1400008085"/>
    <b v="0"/>
    <n v="2"/>
    <b v="0"/>
    <x v="18"/>
  </r>
  <r>
    <x v="2"/>
    <s v="US"/>
    <s v="USD"/>
    <n v="1399223500"/>
    <n v="1396631500"/>
    <b v="0"/>
    <n v="48"/>
    <b v="0"/>
    <x v="18"/>
  </r>
  <r>
    <x v="2"/>
    <s v="GB"/>
    <s v="GBP"/>
    <n v="1478425747"/>
    <n v="1475398147"/>
    <b v="0"/>
    <n v="2"/>
    <b v="0"/>
    <x v="18"/>
  </r>
  <r>
    <x v="2"/>
    <s v="US"/>
    <s v="USD"/>
    <n v="1488340800"/>
    <n v="1483768497"/>
    <b v="0"/>
    <n v="2"/>
    <b v="0"/>
    <x v="18"/>
  </r>
  <r>
    <x v="2"/>
    <s v="US"/>
    <s v="USD"/>
    <n v="1478383912"/>
    <n v="1475791912"/>
    <b v="0"/>
    <n v="1"/>
    <b v="0"/>
    <x v="18"/>
  </r>
  <r>
    <x v="2"/>
    <s v="US"/>
    <s v="USD"/>
    <n v="1450166340"/>
    <n v="1448044925"/>
    <b v="0"/>
    <n v="17"/>
    <b v="0"/>
    <x v="18"/>
  </r>
  <r>
    <x v="2"/>
    <s v="US"/>
    <s v="USD"/>
    <n v="1483488249"/>
    <n v="1480896249"/>
    <b v="0"/>
    <n v="0"/>
    <b v="0"/>
    <x v="18"/>
  </r>
  <r>
    <x v="2"/>
    <s v="US"/>
    <s v="USD"/>
    <n v="1454213820"/>
    <n v="1451723535"/>
    <b v="0"/>
    <n v="11"/>
    <b v="0"/>
    <x v="18"/>
  </r>
  <r>
    <x v="2"/>
    <s v="US"/>
    <s v="USD"/>
    <n v="1416512901"/>
    <n v="1413053301"/>
    <b v="0"/>
    <n v="95"/>
    <b v="0"/>
    <x v="18"/>
  </r>
  <r>
    <x v="2"/>
    <s v="US"/>
    <s v="USD"/>
    <n v="1435633602"/>
    <n v="1433041602"/>
    <b v="0"/>
    <n v="13"/>
    <b v="0"/>
    <x v="18"/>
  </r>
  <r>
    <x v="2"/>
    <s v="CA"/>
    <s v="CAD"/>
    <n v="1436373900"/>
    <n v="1433861210"/>
    <b v="0"/>
    <n v="2"/>
    <b v="0"/>
    <x v="18"/>
  </r>
  <r>
    <x v="2"/>
    <s v="US"/>
    <s v="USD"/>
    <n v="1467155733"/>
    <n v="1465427733"/>
    <b v="0"/>
    <n v="2"/>
    <b v="0"/>
    <x v="18"/>
  </r>
  <r>
    <x v="2"/>
    <s v="US"/>
    <s v="USD"/>
    <n v="1470519308"/>
    <n v="1465335308"/>
    <b v="0"/>
    <n v="3"/>
    <b v="0"/>
    <x v="18"/>
  </r>
  <r>
    <x v="2"/>
    <s v="AU"/>
    <s v="AUD"/>
    <n v="1402901405"/>
    <n v="1400309405"/>
    <b v="0"/>
    <n v="0"/>
    <b v="0"/>
    <x v="18"/>
  </r>
  <r>
    <x v="2"/>
    <s v="US"/>
    <s v="USD"/>
    <n v="1425170525"/>
    <n v="1422664925"/>
    <b v="0"/>
    <n v="0"/>
    <b v="0"/>
    <x v="18"/>
  </r>
  <r>
    <x v="2"/>
    <s v="AU"/>
    <s v="AUD"/>
    <n v="1402618355"/>
    <n v="1400026355"/>
    <b v="0"/>
    <n v="0"/>
    <b v="0"/>
    <x v="18"/>
  </r>
  <r>
    <x v="2"/>
    <s v="ES"/>
    <s v="EUR"/>
    <n v="1457966129"/>
    <n v="1455377729"/>
    <b v="0"/>
    <n v="2"/>
    <b v="0"/>
    <x v="18"/>
  </r>
  <r>
    <x v="2"/>
    <s v="GB"/>
    <s v="GBP"/>
    <n v="1459341380"/>
    <n v="1456839380"/>
    <b v="0"/>
    <n v="24"/>
    <b v="0"/>
    <x v="18"/>
  </r>
  <r>
    <x v="0"/>
    <s v="US"/>
    <s v="USD"/>
    <n v="1425955189"/>
    <n v="1423366789"/>
    <b v="0"/>
    <n v="70"/>
    <b v="1"/>
    <x v="14"/>
  </r>
  <r>
    <x v="0"/>
    <s v="US"/>
    <s v="USD"/>
    <n v="1341964080"/>
    <n v="1339109212"/>
    <b v="0"/>
    <n v="81"/>
    <b v="1"/>
    <x v="14"/>
  </r>
  <r>
    <x v="0"/>
    <s v="US"/>
    <s v="USD"/>
    <n v="1333921508"/>
    <n v="1331333108"/>
    <b v="0"/>
    <n v="32"/>
    <b v="1"/>
    <x v="14"/>
  </r>
  <r>
    <x v="0"/>
    <s v="US"/>
    <s v="USD"/>
    <n v="1354017600"/>
    <n v="1350967535"/>
    <b v="0"/>
    <n v="26"/>
    <b v="1"/>
    <x v="14"/>
  </r>
  <r>
    <x v="0"/>
    <s v="US"/>
    <s v="USD"/>
    <n v="1344636000"/>
    <n v="1341800110"/>
    <b v="0"/>
    <n v="105"/>
    <b v="1"/>
    <x v="14"/>
  </r>
  <r>
    <x v="0"/>
    <s v="US"/>
    <s v="USD"/>
    <n v="1415832338"/>
    <n v="1413236738"/>
    <b v="0"/>
    <n v="29"/>
    <b v="1"/>
    <x v="14"/>
  </r>
  <r>
    <x v="0"/>
    <s v="ES"/>
    <s v="EUR"/>
    <n v="1449178200"/>
    <n v="1447614732"/>
    <b v="0"/>
    <n v="8"/>
    <b v="1"/>
    <x v="14"/>
  </r>
  <r>
    <x v="0"/>
    <s v="US"/>
    <s v="USD"/>
    <n v="1275368340"/>
    <n v="1272692732"/>
    <b v="0"/>
    <n v="89"/>
    <b v="1"/>
    <x v="14"/>
  </r>
  <r>
    <x v="0"/>
    <s v="US"/>
    <s v="USD"/>
    <n v="1363024946"/>
    <n v="1359140546"/>
    <b v="0"/>
    <n v="44"/>
    <b v="1"/>
    <x v="14"/>
  </r>
  <r>
    <x v="0"/>
    <s v="US"/>
    <s v="USD"/>
    <n v="1355597528"/>
    <n v="1353005528"/>
    <b v="0"/>
    <n v="246"/>
    <b v="1"/>
    <x v="14"/>
  </r>
  <r>
    <x v="0"/>
    <s v="US"/>
    <s v="USD"/>
    <n v="1279778400"/>
    <n v="1275851354"/>
    <b v="0"/>
    <n v="120"/>
    <b v="1"/>
    <x v="14"/>
  </r>
  <r>
    <x v="0"/>
    <s v="US"/>
    <s v="USD"/>
    <n v="1307459881"/>
    <n v="1304867881"/>
    <b v="0"/>
    <n v="26"/>
    <b v="1"/>
    <x v="14"/>
  </r>
  <r>
    <x v="0"/>
    <s v="US"/>
    <s v="USD"/>
    <n v="1302926340"/>
    <n v="1301524585"/>
    <b v="0"/>
    <n v="45"/>
    <b v="1"/>
    <x v="14"/>
  </r>
  <r>
    <x v="0"/>
    <s v="US"/>
    <s v="USD"/>
    <n v="1329082983"/>
    <n v="1326404583"/>
    <b v="0"/>
    <n v="20"/>
    <b v="1"/>
    <x v="14"/>
  </r>
  <r>
    <x v="0"/>
    <s v="US"/>
    <s v="USD"/>
    <n v="1445363722"/>
    <n v="1442771722"/>
    <b v="0"/>
    <n v="47"/>
    <b v="1"/>
    <x v="14"/>
  </r>
  <r>
    <x v="0"/>
    <s v="US"/>
    <s v="USD"/>
    <n v="1334250165"/>
    <n v="1331658165"/>
    <b v="0"/>
    <n v="13"/>
    <b v="1"/>
    <x v="14"/>
  </r>
  <r>
    <x v="0"/>
    <s v="US"/>
    <s v="USD"/>
    <n v="1393966800"/>
    <n v="1392040806"/>
    <b v="0"/>
    <n v="183"/>
    <b v="1"/>
    <x v="14"/>
  </r>
  <r>
    <x v="0"/>
    <s v="US"/>
    <s v="USD"/>
    <n v="1454349600"/>
    <n v="1451277473"/>
    <b v="0"/>
    <n v="21"/>
    <b v="1"/>
    <x v="14"/>
  </r>
  <r>
    <x v="0"/>
    <s v="US"/>
    <s v="USD"/>
    <n v="1427319366"/>
    <n v="1424730966"/>
    <b v="0"/>
    <n v="42"/>
    <b v="1"/>
    <x v="14"/>
  </r>
  <r>
    <x v="0"/>
    <s v="US"/>
    <s v="USD"/>
    <n v="1349517540"/>
    <n v="1347137731"/>
    <b v="0"/>
    <n v="54"/>
    <b v="1"/>
    <x v="14"/>
  </r>
  <r>
    <x v="2"/>
    <s v="GB"/>
    <s v="GBP"/>
    <n v="1432299600"/>
    <n v="1429707729"/>
    <b v="0"/>
    <n v="25"/>
    <b v="0"/>
    <x v="29"/>
  </r>
  <r>
    <x v="2"/>
    <s v="NL"/>
    <s v="EUR"/>
    <n v="1425495447"/>
    <n v="1422903447"/>
    <b v="0"/>
    <n v="3"/>
    <b v="0"/>
    <x v="29"/>
  </r>
  <r>
    <x v="2"/>
    <s v="US"/>
    <s v="USD"/>
    <n v="1485541791"/>
    <n v="1480357791"/>
    <b v="0"/>
    <n v="41"/>
    <b v="0"/>
    <x v="29"/>
  </r>
  <r>
    <x v="2"/>
    <s v="US"/>
    <s v="USD"/>
    <n v="1451752021"/>
    <n v="1447864021"/>
    <b v="0"/>
    <n v="2"/>
    <b v="0"/>
    <x v="29"/>
  </r>
  <r>
    <x v="2"/>
    <s v="US"/>
    <s v="USD"/>
    <n v="1410127994"/>
    <n v="1407535994"/>
    <b v="0"/>
    <n v="4"/>
    <b v="0"/>
    <x v="29"/>
  </r>
  <r>
    <x v="2"/>
    <s v="US"/>
    <s v="USD"/>
    <n v="1466697983"/>
    <n v="1464105983"/>
    <b v="0"/>
    <n v="99"/>
    <b v="0"/>
    <x v="29"/>
  </r>
  <r>
    <x v="2"/>
    <s v="US"/>
    <s v="USD"/>
    <n v="1400853925"/>
    <n v="1399557925"/>
    <b v="0"/>
    <n v="4"/>
    <b v="0"/>
    <x v="29"/>
  </r>
  <r>
    <x v="2"/>
    <s v="US"/>
    <s v="USD"/>
    <n v="1483048900"/>
    <n v="1480456900"/>
    <b v="0"/>
    <n v="4"/>
    <b v="0"/>
    <x v="29"/>
  </r>
  <r>
    <x v="2"/>
    <s v="US"/>
    <s v="USD"/>
    <n v="1414059479"/>
    <n v="1411467479"/>
    <b v="0"/>
    <n v="38"/>
    <b v="0"/>
    <x v="29"/>
  </r>
  <r>
    <x v="2"/>
    <s v="NL"/>
    <s v="EUR"/>
    <n v="1446331500"/>
    <n v="1442531217"/>
    <b v="0"/>
    <n v="285"/>
    <b v="0"/>
    <x v="29"/>
  </r>
  <r>
    <x v="2"/>
    <s v="NZ"/>
    <s v="NZD"/>
    <n v="1407545334"/>
    <n v="1404953334"/>
    <b v="0"/>
    <n v="1"/>
    <b v="0"/>
    <x v="29"/>
  </r>
  <r>
    <x v="2"/>
    <s v="US"/>
    <s v="USD"/>
    <n v="1433395560"/>
    <n v="1430803560"/>
    <b v="0"/>
    <n v="42"/>
    <b v="0"/>
    <x v="29"/>
  </r>
  <r>
    <x v="2"/>
    <s v="GB"/>
    <s v="GBP"/>
    <n v="1412770578"/>
    <n v="1410178578"/>
    <b v="0"/>
    <n v="26"/>
    <b v="0"/>
    <x v="29"/>
  </r>
  <r>
    <x v="2"/>
    <s v="US"/>
    <s v="USD"/>
    <n v="1414814340"/>
    <n v="1413519073"/>
    <b v="0"/>
    <n v="2"/>
    <b v="0"/>
    <x v="29"/>
  </r>
  <r>
    <x v="2"/>
    <s v="US"/>
    <s v="USD"/>
    <n v="1409620222"/>
    <n v="1407892222"/>
    <b v="0"/>
    <n v="4"/>
    <b v="0"/>
    <x v="29"/>
  </r>
  <r>
    <x v="2"/>
    <s v="US"/>
    <s v="USD"/>
    <n v="1478542375"/>
    <n v="1476378775"/>
    <b v="0"/>
    <n v="6"/>
    <b v="0"/>
    <x v="29"/>
  </r>
  <r>
    <x v="2"/>
    <s v="HK"/>
    <s v="HKD"/>
    <n v="1486708133"/>
    <n v="1484116133"/>
    <b v="0"/>
    <n v="70"/>
    <b v="0"/>
    <x v="29"/>
  </r>
  <r>
    <x v="2"/>
    <s v="US"/>
    <s v="USD"/>
    <n v="1407869851"/>
    <n v="1404845851"/>
    <b v="0"/>
    <n v="9"/>
    <b v="0"/>
    <x v="29"/>
  </r>
  <r>
    <x v="2"/>
    <s v="US"/>
    <s v="USD"/>
    <n v="1432069249"/>
    <n v="1429477249"/>
    <b v="0"/>
    <n v="8"/>
    <b v="0"/>
    <x v="29"/>
  </r>
  <r>
    <x v="2"/>
    <s v="GB"/>
    <s v="GBP"/>
    <n v="1445468400"/>
    <n v="1443042061"/>
    <b v="0"/>
    <n v="105"/>
    <b v="0"/>
    <x v="29"/>
  </r>
  <r>
    <x v="0"/>
    <s v="US"/>
    <s v="USD"/>
    <n v="1342243143"/>
    <n v="1339651143"/>
    <b v="0"/>
    <n v="38"/>
    <b v="1"/>
    <x v="14"/>
  </r>
  <r>
    <x v="0"/>
    <s v="US"/>
    <s v="USD"/>
    <n v="1386828507"/>
    <n v="1384236507"/>
    <b v="0"/>
    <n v="64"/>
    <b v="1"/>
    <x v="14"/>
  </r>
  <r>
    <x v="0"/>
    <s v="US"/>
    <s v="USD"/>
    <n v="1317099540"/>
    <n v="1313612532"/>
    <b v="0"/>
    <n v="13"/>
    <b v="1"/>
    <x v="14"/>
  </r>
  <r>
    <x v="0"/>
    <s v="US"/>
    <s v="USD"/>
    <n v="1389814380"/>
    <n v="1387390555"/>
    <b v="0"/>
    <n v="33"/>
    <b v="1"/>
    <x v="14"/>
  </r>
  <r>
    <x v="0"/>
    <s v="US"/>
    <s v="USD"/>
    <n v="1381449600"/>
    <n v="1379540288"/>
    <b v="0"/>
    <n v="52"/>
    <b v="1"/>
    <x v="14"/>
  </r>
  <r>
    <x v="0"/>
    <s v="US"/>
    <s v="USD"/>
    <n v="1288657560"/>
    <n v="1286319256"/>
    <b v="0"/>
    <n v="107"/>
    <b v="1"/>
    <x v="14"/>
  </r>
  <r>
    <x v="0"/>
    <s v="US"/>
    <s v="USD"/>
    <n v="1331182740"/>
    <n v="1329856839"/>
    <b v="0"/>
    <n v="11"/>
    <b v="1"/>
    <x v="14"/>
  </r>
  <r>
    <x v="0"/>
    <s v="US"/>
    <s v="USD"/>
    <n v="1367940794"/>
    <n v="1365348794"/>
    <b v="0"/>
    <n v="34"/>
    <b v="1"/>
    <x v="14"/>
  </r>
  <r>
    <x v="0"/>
    <s v="US"/>
    <s v="USD"/>
    <n v="1309825866"/>
    <n v="1306197066"/>
    <b v="0"/>
    <n v="75"/>
    <b v="1"/>
    <x v="14"/>
  </r>
  <r>
    <x v="0"/>
    <s v="US"/>
    <s v="USD"/>
    <n v="1373203482"/>
    <n v="1368019482"/>
    <b v="0"/>
    <n v="26"/>
    <b v="1"/>
    <x v="14"/>
  </r>
  <r>
    <x v="0"/>
    <s v="US"/>
    <s v="USD"/>
    <n v="1337657400"/>
    <n v="1336512309"/>
    <b v="0"/>
    <n v="50"/>
    <b v="1"/>
    <x v="14"/>
  </r>
  <r>
    <x v="0"/>
    <s v="US"/>
    <s v="USD"/>
    <n v="1327433173"/>
    <n v="1325618773"/>
    <b v="0"/>
    <n v="80"/>
    <b v="1"/>
    <x v="14"/>
  </r>
  <r>
    <x v="0"/>
    <s v="US"/>
    <s v="USD"/>
    <n v="1411787307"/>
    <n v="1409195307"/>
    <b v="0"/>
    <n v="110"/>
    <b v="1"/>
    <x v="14"/>
  </r>
  <r>
    <x v="0"/>
    <s v="US"/>
    <s v="USD"/>
    <n v="1324789200"/>
    <n v="1321649321"/>
    <b v="0"/>
    <n v="77"/>
    <b v="1"/>
    <x v="14"/>
  </r>
  <r>
    <x v="0"/>
    <s v="US"/>
    <s v="USD"/>
    <n v="1403326740"/>
    <n v="1400106171"/>
    <b v="0"/>
    <n v="50"/>
    <b v="1"/>
    <x v="14"/>
  </r>
  <r>
    <x v="0"/>
    <s v="US"/>
    <s v="USD"/>
    <n v="1323151140"/>
    <n v="1320528070"/>
    <b v="0"/>
    <n v="145"/>
    <b v="1"/>
    <x v="14"/>
  </r>
  <r>
    <x v="0"/>
    <s v="US"/>
    <s v="USD"/>
    <n v="1339732740"/>
    <n v="1338346281"/>
    <b v="0"/>
    <n v="29"/>
    <b v="1"/>
    <x v="14"/>
  </r>
  <r>
    <x v="0"/>
    <s v="US"/>
    <s v="USD"/>
    <n v="1372741200"/>
    <n v="1370067231"/>
    <b v="0"/>
    <n v="114"/>
    <b v="1"/>
    <x v="14"/>
  </r>
  <r>
    <x v="0"/>
    <s v="US"/>
    <s v="USD"/>
    <n v="1362955108"/>
    <n v="1360366708"/>
    <b v="0"/>
    <n v="96"/>
    <b v="1"/>
    <x v="14"/>
  </r>
  <r>
    <x v="0"/>
    <s v="US"/>
    <s v="USD"/>
    <n v="1308110340"/>
    <n v="1304770233"/>
    <b v="0"/>
    <n v="31"/>
    <b v="1"/>
    <x v="14"/>
  </r>
  <r>
    <x v="0"/>
    <s v="US"/>
    <s v="USD"/>
    <n v="1400137131"/>
    <n v="1397545131"/>
    <b v="1"/>
    <n v="4883"/>
    <b v="1"/>
    <x v="30"/>
  </r>
  <r>
    <x v="0"/>
    <s v="US"/>
    <s v="USD"/>
    <n v="1309809140"/>
    <n v="1302033140"/>
    <b v="1"/>
    <n v="95"/>
    <b v="1"/>
    <x v="30"/>
  </r>
  <r>
    <x v="0"/>
    <s v="US"/>
    <s v="USD"/>
    <n v="1470896916"/>
    <n v="1467008916"/>
    <b v="1"/>
    <n v="2478"/>
    <b v="1"/>
    <x v="30"/>
  </r>
  <r>
    <x v="0"/>
    <s v="US"/>
    <s v="USD"/>
    <n v="1398952890"/>
    <n v="1396360890"/>
    <b v="1"/>
    <n v="1789"/>
    <b v="1"/>
    <x v="30"/>
  </r>
  <r>
    <x v="0"/>
    <s v="ES"/>
    <s v="EUR"/>
    <n v="1436680958"/>
    <n v="1433224958"/>
    <b v="1"/>
    <n v="680"/>
    <b v="1"/>
    <x v="30"/>
  </r>
  <r>
    <x v="0"/>
    <s v="US"/>
    <s v="USD"/>
    <n v="1397961361"/>
    <n v="1392780961"/>
    <b v="1"/>
    <n v="70"/>
    <b v="1"/>
    <x v="30"/>
  </r>
  <r>
    <x v="0"/>
    <s v="US"/>
    <s v="USD"/>
    <n v="1258955940"/>
    <n v="1255730520"/>
    <b v="1"/>
    <n v="23"/>
    <b v="1"/>
    <x v="30"/>
  </r>
  <r>
    <x v="0"/>
    <s v="US"/>
    <s v="USD"/>
    <n v="1465232520"/>
    <n v="1460557809"/>
    <b v="1"/>
    <n v="4245"/>
    <b v="1"/>
    <x v="30"/>
  </r>
  <r>
    <x v="0"/>
    <s v="GB"/>
    <s v="GBP"/>
    <n v="1404986951"/>
    <n v="1402394951"/>
    <b v="1"/>
    <n v="943"/>
    <b v="1"/>
    <x v="30"/>
  </r>
  <r>
    <x v="0"/>
    <s v="US"/>
    <s v="USD"/>
    <n v="1303446073"/>
    <n v="1300767673"/>
    <b v="1"/>
    <n v="1876"/>
    <b v="1"/>
    <x v="30"/>
  </r>
  <r>
    <x v="0"/>
    <s v="US"/>
    <s v="USD"/>
    <n v="1478516737"/>
    <n v="1475921137"/>
    <b v="1"/>
    <n v="834"/>
    <b v="1"/>
    <x v="30"/>
  </r>
  <r>
    <x v="0"/>
    <s v="CA"/>
    <s v="CAD"/>
    <n v="1381934015"/>
    <n v="1378737215"/>
    <b v="1"/>
    <n v="682"/>
    <b v="1"/>
    <x v="30"/>
  </r>
  <r>
    <x v="0"/>
    <s v="US"/>
    <s v="USD"/>
    <n v="1330657200"/>
    <n v="1328158065"/>
    <b v="1"/>
    <n v="147"/>
    <b v="1"/>
    <x v="30"/>
  </r>
  <r>
    <x v="0"/>
    <s v="US"/>
    <s v="USD"/>
    <n v="1457758800"/>
    <n v="1453730176"/>
    <b v="1"/>
    <n v="415"/>
    <b v="1"/>
    <x v="30"/>
  </r>
  <r>
    <x v="0"/>
    <s v="US"/>
    <s v="USD"/>
    <n v="1337799600"/>
    <n v="1334989881"/>
    <b v="1"/>
    <n v="290"/>
    <b v="1"/>
    <x v="30"/>
  </r>
  <r>
    <x v="0"/>
    <s v="US"/>
    <s v="USD"/>
    <n v="1429391405"/>
    <n v="1425507005"/>
    <b v="1"/>
    <n v="365"/>
    <b v="1"/>
    <x v="30"/>
  </r>
  <r>
    <x v="0"/>
    <s v="US"/>
    <s v="USD"/>
    <n v="1351304513"/>
    <n v="1348712513"/>
    <b v="1"/>
    <n v="660"/>
    <b v="1"/>
    <x v="30"/>
  </r>
  <r>
    <x v="0"/>
    <s v="US"/>
    <s v="USD"/>
    <n v="1364078561"/>
    <n v="1361490161"/>
    <b v="1"/>
    <n v="1356"/>
    <b v="1"/>
    <x v="30"/>
  </r>
  <r>
    <x v="0"/>
    <s v="US"/>
    <s v="USD"/>
    <n v="1412121600"/>
    <n v="1408565860"/>
    <b v="1"/>
    <n v="424"/>
    <b v="1"/>
    <x v="30"/>
  </r>
  <r>
    <x v="0"/>
    <s v="SE"/>
    <s v="SEK"/>
    <n v="1419151341"/>
    <n v="1416559341"/>
    <b v="1"/>
    <n v="33"/>
    <b v="1"/>
    <x v="30"/>
  </r>
  <r>
    <x v="0"/>
    <s v="US"/>
    <s v="USD"/>
    <n v="1349495940"/>
    <n v="1346042417"/>
    <b v="1"/>
    <n v="1633"/>
    <b v="1"/>
    <x v="30"/>
  </r>
  <r>
    <x v="0"/>
    <s v="US"/>
    <s v="USD"/>
    <n v="1400006636"/>
    <n v="1397414636"/>
    <b v="1"/>
    <n v="306"/>
    <b v="1"/>
    <x v="30"/>
  </r>
  <r>
    <x v="0"/>
    <s v="GB"/>
    <s v="GBP"/>
    <n v="1410862734"/>
    <n v="1407838734"/>
    <b v="1"/>
    <n v="205"/>
    <b v="1"/>
    <x v="30"/>
  </r>
  <r>
    <x v="0"/>
    <s v="IT"/>
    <s v="EUR"/>
    <n v="1461306772"/>
    <n v="1458714772"/>
    <b v="1"/>
    <n v="1281"/>
    <b v="1"/>
    <x v="30"/>
  </r>
  <r>
    <x v="0"/>
    <s v="US"/>
    <s v="USD"/>
    <n v="1326330000"/>
    <n v="1324433310"/>
    <b v="1"/>
    <n v="103"/>
    <b v="1"/>
    <x v="30"/>
  </r>
  <r>
    <x v="0"/>
    <s v="US"/>
    <s v="USD"/>
    <n v="1408021098"/>
    <n v="1405429098"/>
    <b v="1"/>
    <n v="1513"/>
    <b v="1"/>
    <x v="30"/>
  </r>
  <r>
    <x v="0"/>
    <s v="US"/>
    <s v="USD"/>
    <n v="1398959729"/>
    <n v="1396367729"/>
    <b v="1"/>
    <n v="405"/>
    <b v="1"/>
    <x v="30"/>
  </r>
  <r>
    <x v="0"/>
    <s v="US"/>
    <s v="USD"/>
    <n v="1480777515"/>
    <n v="1478095515"/>
    <b v="1"/>
    <n v="510"/>
    <b v="1"/>
    <x v="30"/>
  </r>
  <r>
    <x v="0"/>
    <s v="GB"/>
    <s v="GBP"/>
    <n v="1470423668"/>
    <n v="1467831668"/>
    <b v="1"/>
    <n v="1887"/>
    <b v="1"/>
    <x v="30"/>
  </r>
  <r>
    <x v="0"/>
    <s v="US"/>
    <s v="USD"/>
    <n v="1366429101"/>
    <n v="1361248701"/>
    <b v="1"/>
    <n v="701"/>
    <b v="1"/>
    <x v="30"/>
  </r>
  <r>
    <x v="0"/>
    <s v="US"/>
    <s v="USD"/>
    <n v="1384488000"/>
    <n v="1381752061"/>
    <b v="1"/>
    <n v="3863"/>
    <b v="1"/>
    <x v="30"/>
  </r>
  <r>
    <x v="0"/>
    <s v="US"/>
    <s v="USD"/>
    <n v="1353201444"/>
    <n v="1350605844"/>
    <b v="1"/>
    <n v="238"/>
    <b v="1"/>
    <x v="30"/>
  </r>
  <r>
    <x v="0"/>
    <s v="US"/>
    <s v="USD"/>
    <n v="1470466800"/>
    <n v="1467134464"/>
    <b v="1"/>
    <n v="2051"/>
    <b v="1"/>
    <x v="30"/>
  </r>
  <r>
    <x v="0"/>
    <s v="GB"/>
    <s v="GBP"/>
    <n v="1376899269"/>
    <n v="1371715269"/>
    <b v="1"/>
    <n v="402"/>
    <b v="1"/>
    <x v="30"/>
  </r>
  <r>
    <x v="0"/>
    <s v="US"/>
    <s v="USD"/>
    <n v="1362938851"/>
    <n v="1360346851"/>
    <b v="1"/>
    <n v="253"/>
    <b v="1"/>
    <x v="30"/>
  </r>
  <r>
    <x v="0"/>
    <s v="GB"/>
    <s v="GBP"/>
    <n v="1373751325"/>
    <n v="1371159325"/>
    <b v="1"/>
    <n v="473"/>
    <b v="1"/>
    <x v="30"/>
  </r>
  <r>
    <x v="0"/>
    <s v="US"/>
    <s v="USD"/>
    <n v="1450511940"/>
    <n v="1446527540"/>
    <b v="1"/>
    <n v="821"/>
    <b v="1"/>
    <x v="30"/>
  </r>
  <r>
    <x v="0"/>
    <s v="US"/>
    <s v="USD"/>
    <n v="1339484400"/>
    <n v="1336627492"/>
    <b v="1"/>
    <n v="388"/>
    <b v="1"/>
    <x v="30"/>
  </r>
  <r>
    <x v="0"/>
    <s v="US"/>
    <s v="USD"/>
    <n v="1447909140"/>
    <n v="1444734146"/>
    <b v="1"/>
    <n v="813"/>
    <b v="1"/>
    <x v="30"/>
  </r>
  <r>
    <x v="0"/>
    <s v="DE"/>
    <s v="EUR"/>
    <n v="1459684862"/>
    <n v="1456232462"/>
    <b v="1"/>
    <n v="1945"/>
    <b v="1"/>
    <x v="30"/>
  </r>
  <r>
    <x v="2"/>
    <s v="CA"/>
    <s v="CAD"/>
    <n v="1404926665"/>
    <n v="1402334665"/>
    <b v="0"/>
    <n v="12"/>
    <b v="0"/>
    <x v="31"/>
  </r>
  <r>
    <x v="2"/>
    <s v="HK"/>
    <s v="HKD"/>
    <n v="1480863887"/>
    <n v="1478268287"/>
    <b v="0"/>
    <n v="0"/>
    <b v="0"/>
    <x v="31"/>
  </r>
  <r>
    <x v="2"/>
    <s v="US"/>
    <s v="USD"/>
    <n v="1472799600"/>
    <n v="1470874618"/>
    <b v="0"/>
    <n v="16"/>
    <b v="0"/>
    <x v="31"/>
  </r>
  <r>
    <x v="2"/>
    <s v="US"/>
    <s v="USD"/>
    <n v="1417377481"/>
    <n v="1412189881"/>
    <b v="0"/>
    <n v="7"/>
    <b v="0"/>
    <x v="31"/>
  </r>
  <r>
    <x v="2"/>
    <s v="GB"/>
    <s v="GBP"/>
    <n v="1470178800"/>
    <n v="1467650771"/>
    <b v="0"/>
    <n v="4"/>
    <b v="0"/>
    <x v="31"/>
  </r>
  <r>
    <x v="2"/>
    <s v="GB"/>
    <s v="GBP"/>
    <n v="1457947483"/>
    <n v="1455359083"/>
    <b v="0"/>
    <n v="1"/>
    <b v="0"/>
    <x v="31"/>
  </r>
  <r>
    <x v="2"/>
    <s v="GB"/>
    <s v="GBP"/>
    <n v="1425223276"/>
    <n v="1422631276"/>
    <b v="0"/>
    <n v="28"/>
    <b v="0"/>
    <x v="31"/>
  </r>
  <r>
    <x v="2"/>
    <s v="US"/>
    <s v="USD"/>
    <n v="1440094742"/>
    <n v="1437502742"/>
    <b v="0"/>
    <n v="1"/>
    <b v="0"/>
    <x v="31"/>
  </r>
  <r>
    <x v="2"/>
    <s v="US"/>
    <s v="USD"/>
    <n v="1481473208"/>
    <n v="1478881208"/>
    <b v="0"/>
    <n v="1"/>
    <b v="0"/>
    <x v="31"/>
  </r>
  <r>
    <x v="2"/>
    <s v="US"/>
    <s v="USD"/>
    <n v="1455338532"/>
    <n v="1454042532"/>
    <b v="0"/>
    <n v="5"/>
    <b v="0"/>
    <x v="31"/>
  </r>
  <r>
    <x v="2"/>
    <s v="US"/>
    <s v="USD"/>
    <n v="1435958786"/>
    <n v="1434144386"/>
    <b v="0"/>
    <n v="3"/>
    <b v="0"/>
    <x v="31"/>
  </r>
  <r>
    <x v="2"/>
    <s v="US"/>
    <s v="USD"/>
    <n v="1424229991"/>
    <n v="1421637991"/>
    <b v="0"/>
    <n v="2"/>
    <b v="0"/>
    <x v="31"/>
  </r>
  <r>
    <x v="2"/>
    <s v="GB"/>
    <s v="GBP"/>
    <n v="1450706837"/>
    <n v="1448114837"/>
    <b v="0"/>
    <n v="0"/>
    <b v="0"/>
    <x v="31"/>
  </r>
  <r>
    <x v="2"/>
    <s v="US"/>
    <s v="USD"/>
    <n v="1481072942"/>
    <n v="1475885342"/>
    <b v="0"/>
    <n v="0"/>
    <b v="0"/>
    <x v="31"/>
  </r>
  <r>
    <x v="2"/>
    <s v="CA"/>
    <s v="CAD"/>
    <n v="1437082736"/>
    <n v="1435354736"/>
    <b v="0"/>
    <n v="3"/>
    <b v="0"/>
    <x v="31"/>
  </r>
  <r>
    <x v="2"/>
    <s v="US"/>
    <s v="USD"/>
    <n v="1405021211"/>
    <n v="1402429211"/>
    <b v="0"/>
    <n v="0"/>
    <b v="0"/>
    <x v="31"/>
  </r>
  <r>
    <x v="2"/>
    <s v="US"/>
    <s v="USD"/>
    <n v="1409091612"/>
    <n v="1406499612"/>
    <b v="0"/>
    <n v="0"/>
    <b v="0"/>
    <x v="31"/>
  </r>
  <r>
    <x v="2"/>
    <s v="US"/>
    <s v="USD"/>
    <n v="1406861438"/>
    <n v="1402973438"/>
    <b v="0"/>
    <n v="3"/>
    <b v="0"/>
    <x v="31"/>
  </r>
  <r>
    <x v="2"/>
    <s v="GB"/>
    <s v="GBP"/>
    <n v="1415882108"/>
    <n v="1413286508"/>
    <b v="0"/>
    <n v="7"/>
    <b v="0"/>
    <x v="31"/>
  </r>
  <r>
    <x v="2"/>
    <s v="CA"/>
    <s v="CAD"/>
    <n v="1452120613"/>
    <n v="1449528613"/>
    <b v="0"/>
    <n v="25"/>
    <b v="0"/>
    <x v="31"/>
  </r>
  <r>
    <x v="0"/>
    <s v="DE"/>
    <s v="EUR"/>
    <n v="1434139200"/>
    <n v="1431406916"/>
    <b v="1"/>
    <n v="1637"/>
    <b v="1"/>
    <x v="30"/>
  </r>
  <r>
    <x v="0"/>
    <s v="US"/>
    <s v="USD"/>
    <n v="1485191143"/>
    <n v="1482599143"/>
    <b v="1"/>
    <n v="1375"/>
    <b v="1"/>
    <x v="30"/>
  </r>
  <r>
    <x v="0"/>
    <s v="US"/>
    <s v="USD"/>
    <n v="1278111600"/>
    <n v="1276830052"/>
    <b v="1"/>
    <n v="17"/>
    <b v="1"/>
    <x v="30"/>
  </r>
  <r>
    <x v="0"/>
    <s v="US"/>
    <s v="USD"/>
    <n v="1405002663"/>
    <n v="1402410663"/>
    <b v="1"/>
    <n v="354"/>
    <b v="1"/>
    <x v="30"/>
  </r>
  <r>
    <x v="0"/>
    <s v="US"/>
    <s v="USD"/>
    <n v="1381895940"/>
    <n v="1379532618"/>
    <b v="1"/>
    <n v="191"/>
    <b v="1"/>
    <x v="30"/>
  </r>
  <r>
    <x v="0"/>
    <s v="US"/>
    <s v="USD"/>
    <n v="1417611645"/>
    <n v="1414584045"/>
    <b v="1"/>
    <n v="303"/>
    <b v="1"/>
    <x v="30"/>
  </r>
  <r>
    <x v="0"/>
    <s v="US"/>
    <s v="USD"/>
    <n v="1282622400"/>
    <n v="1276891586"/>
    <b v="1"/>
    <n v="137"/>
    <b v="1"/>
    <x v="30"/>
  </r>
  <r>
    <x v="0"/>
    <s v="US"/>
    <s v="USD"/>
    <n v="1316442622"/>
    <n v="1312641022"/>
    <b v="1"/>
    <n v="41"/>
    <b v="1"/>
    <x v="30"/>
  </r>
  <r>
    <x v="0"/>
    <s v="DE"/>
    <s v="EUR"/>
    <n v="1479890743"/>
    <n v="1476776743"/>
    <b v="1"/>
    <n v="398"/>
    <b v="1"/>
    <x v="30"/>
  </r>
  <r>
    <x v="0"/>
    <s v="US"/>
    <s v="USD"/>
    <n v="1471564491"/>
    <n v="1468972491"/>
    <b v="1"/>
    <n v="1737"/>
    <b v="1"/>
    <x v="30"/>
  </r>
  <r>
    <x v="0"/>
    <s v="AT"/>
    <s v="EUR"/>
    <n v="1452553200"/>
    <n v="1449650173"/>
    <b v="1"/>
    <n v="971"/>
    <b v="1"/>
    <x v="30"/>
  </r>
  <r>
    <x v="0"/>
    <s v="US"/>
    <s v="USD"/>
    <n v="1423165441"/>
    <n v="1420573441"/>
    <b v="1"/>
    <n v="183"/>
    <b v="1"/>
    <x v="30"/>
  </r>
  <r>
    <x v="0"/>
    <s v="US"/>
    <s v="USD"/>
    <n v="1468019014"/>
    <n v="1462835014"/>
    <b v="1"/>
    <n v="4562"/>
    <b v="1"/>
    <x v="30"/>
  </r>
  <r>
    <x v="0"/>
    <s v="US"/>
    <s v="USD"/>
    <n v="1364184539"/>
    <n v="1361250539"/>
    <b v="1"/>
    <n v="26457"/>
    <b v="1"/>
    <x v="30"/>
  </r>
  <r>
    <x v="0"/>
    <s v="US"/>
    <s v="USD"/>
    <n v="1315602163"/>
    <n v="1313010163"/>
    <b v="1"/>
    <n v="162"/>
    <b v="1"/>
    <x v="30"/>
  </r>
  <r>
    <x v="0"/>
    <s v="US"/>
    <s v="USD"/>
    <n v="1362863299"/>
    <n v="1360271299"/>
    <b v="1"/>
    <n v="479"/>
    <b v="1"/>
    <x v="30"/>
  </r>
  <r>
    <x v="0"/>
    <s v="US"/>
    <s v="USD"/>
    <n v="1332561600"/>
    <n v="1329873755"/>
    <b v="1"/>
    <n v="426"/>
    <b v="1"/>
    <x v="30"/>
  </r>
  <r>
    <x v="0"/>
    <s v="IE"/>
    <s v="EUR"/>
    <n v="1439455609"/>
    <n v="1436863609"/>
    <b v="1"/>
    <n v="450"/>
    <b v="1"/>
    <x v="30"/>
  </r>
  <r>
    <x v="0"/>
    <s v="US"/>
    <s v="USD"/>
    <n v="1474563621"/>
    <n v="1471971621"/>
    <b v="1"/>
    <n v="1780"/>
    <b v="1"/>
    <x v="30"/>
  </r>
  <r>
    <x v="0"/>
    <s v="US"/>
    <s v="USD"/>
    <n v="1400108640"/>
    <n v="1396923624"/>
    <b v="1"/>
    <n v="122"/>
    <b v="1"/>
    <x v="30"/>
  </r>
  <r>
    <x v="0"/>
    <s v="US"/>
    <s v="USD"/>
    <n v="1411522897"/>
    <n v="1407634897"/>
    <b v="1"/>
    <n v="95"/>
    <b v="1"/>
    <x v="30"/>
  </r>
  <r>
    <x v="0"/>
    <s v="US"/>
    <s v="USD"/>
    <n v="1465652372"/>
    <n v="1463060372"/>
    <b v="1"/>
    <n v="325"/>
    <b v="1"/>
    <x v="30"/>
  </r>
  <r>
    <x v="0"/>
    <s v="US"/>
    <s v="USD"/>
    <n v="1434017153"/>
    <n v="1431425153"/>
    <b v="1"/>
    <n v="353"/>
    <b v="1"/>
    <x v="30"/>
  </r>
  <r>
    <x v="0"/>
    <s v="US"/>
    <s v="USD"/>
    <n v="1344826800"/>
    <n v="1341875544"/>
    <b v="1"/>
    <n v="105"/>
    <b v="1"/>
    <x v="30"/>
  </r>
  <r>
    <x v="0"/>
    <s v="DE"/>
    <s v="EUR"/>
    <n v="1433996746"/>
    <n v="1431404746"/>
    <b v="1"/>
    <n v="729"/>
    <b v="1"/>
    <x v="30"/>
  </r>
  <r>
    <x v="0"/>
    <s v="US"/>
    <s v="USD"/>
    <n v="1398052740"/>
    <n v="1394127585"/>
    <b v="1"/>
    <n v="454"/>
    <b v="1"/>
    <x v="30"/>
  </r>
  <r>
    <x v="0"/>
    <s v="US"/>
    <s v="USD"/>
    <n v="1427740319"/>
    <n v="1423855919"/>
    <b v="1"/>
    <n v="539"/>
    <b v="1"/>
    <x v="30"/>
  </r>
  <r>
    <x v="0"/>
    <s v="US"/>
    <s v="USD"/>
    <n v="1268690100"/>
    <n v="1265493806"/>
    <b v="1"/>
    <n v="79"/>
    <b v="1"/>
    <x v="30"/>
  </r>
  <r>
    <x v="0"/>
    <s v="US"/>
    <s v="USD"/>
    <n v="1409099481"/>
    <n v="1406507481"/>
    <b v="1"/>
    <n v="94"/>
    <b v="1"/>
    <x v="30"/>
  </r>
  <r>
    <x v="0"/>
    <s v="GB"/>
    <s v="GBP"/>
    <n v="1354233296"/>
    <n v="1351641296"/>
    <b v="1"/>
    <n v="625"/>
    <b v="1"/>
    <x v="30"/>
  </r>
  <r>
    <x v="0"/>
    <s v="NL"/>
    <s v="EUR"/>
    <n v="1420765200"/>
    <n v="1417506853"/>
    <b v="1"/>
    <n v="508"/>
    <b v="1"/>
    <x v="30"/>
  </r>
  <r>
    <x v="0"/>
    <s v="US"/>
    <s v="USD"/>
    <n v="1481778000"/>
    <n v="1479216874"/>
    <b v="1"/>
    <n v="531"/>
    <b v="1"/>
    <x v="30"/>
  </r>
  <r>
    <x v="0"/>
    <s v="US"/>
    <s v="USD"/>
    <n v="1398477518"/>
    <n v="1395885518"/>
    <b v="1"/>
    <n v="158"/>
    <b v="1"/>
    <x v="30"/>
  </r>
  <r>
    <x v="0"/>
    <s v="US"/>
    <s v="USD"/>
    <n v="1430981880"/>
    <n v="1426216033"/>
    <b v="1"/>
    <n v="508"/>
    <b v="1"/>
    <x v="30"/>
  </r>
  <r>
    <x v="0"/>
    <s v="US"/>
    <s v="USD"/>
    <n v="1450486800"/>
    <n v="1446562807"/>
    <b v="1"/>
    <n v="644"/>
    <b v="1"/>
    <x v="30"/>
  </r>
  <r>
    <x v="0"/>
    <s v="US"/>
    <s v="USD"/>
    <n v="1399668319"/>
    <n v="1397076319"/>
    <b v="1"/>
    <n v="848"/>
    <b v="1"/>
    <x v="30"/>
  </r>
  <r>
    <x v="0"/>
    <s v="US"/>
    <s v="USD"/>
    <n v="1388383353"/>
    <n v="1383195753"/>
    <b v="1"/>
    <n v="429"/>
    <b v="1"/>
    <x v="30"/>
  </r>
  <r>
    <x v="0"/>
    <s v="GB"/>
    <s v="GBP"/>
    <n v="1372701600"/>
    <n v="1369895421"/>
    <b v="1"/>
    <n v="204"/>
    <b v="1"/>
    <x v="30"/>
  </r>
  <r>
    <x v="0"/>
    <s v="US"/>
    <s v="USD"/>
    <n v="1480568340"/>
    <n v="1477996325"/>
    <b v="1"/>
    <n v="379"/>
    <b v="1"/>
    <x v="30"/>
  </r>
  <r>
    <x v="0"/>
    <s v="US"/>
    <s v="USD"/>
    <n v="1384557303"/>
    <n v="1383257703"/>
    <b v="1"/>
    <n v="271"/>
    <b v="1"/>
    <x v="30"/>
  </r>
  <r>
    <x v="0"/>
    <s v="US"/>
    <s v="USD"/>
    <n v="1478785027"/>
    <n v="1476189427"/>
    <b v="0"/>
    <n v="120"/>
    <b v="1"/>
    <x v="30"/>
  </r>
  <r>
    <x v="0"/>
    <s v="US"/>
    <s v="USD"/>
    <n v="1453481974"/>
    <n v="1448297974"/>
    <b v="0"/>
    <n v="140"/>
    <b v="1"/>
    <x v="30"/>
  </r>
  <r>
    <x v="0"/>
    <s v="US"/>
    <s v="USD"/>
    <n v="1481432340"/>
    <n v="1476764077"/>
    <b v="0"/>
    <n v="193"/>
    <b v="1"/>
    <x v="30"/>
  </r>
  <r>
    <x v="0"/>
    <s v="US"/>
    <s v="USD"/>
    <n v="1434212714"/>
    <n v="1431620714"/>
    <b v="0"/>
    <n v="180"/>
    <b v="1"/>
    <x v="30"/>
  </r>
  <r>
    <x v="0"/>
    <s v="US"/>
    <s v="USD"/>
    <n v="1341799647"/>
    <n v="1339207647"/>
    <b v="0"/>
    <n v="263"/>
    <b v="1"/>
    <x v="30"/>
  </r>
  <r>
    <x v="0"/>
    <s v="US"/>
    <s v="USD"/>
    <n v="1369282044"/>
    <n v="1366690044"/>
    <b v="0"/>
    <n v="217"/>
    <b v="1"/>
    <x v="30"/>
  </r>
  <r>
    <x v="0"/>
    <s v="AU"/>
    <s v="AUD"/>
    <n v="1429228800"/>
    <n v="1426714870"/>
    <b v="0"/>
    <n v="443"/>
    <b v="1"/>
    <x v="30"/>
  </r>
  <r>
    <x v="0"/>
    <s v="US"/>
    <s v="USD"/>
    <n v="1369323491"/>
    <n v="1366731491"/>
    <b v="0"/>
    <n v="1373"/>
    <b v="1"/>
    <x v="30"/>
  </r>
  <r>
    <x v="0"/>
    <s v="GB"/>
    <s v="GBP"/>
    <n v="1386025140"/>
    <n v="1382963963"/>
    <b v="0"/>
    <n v="742"/>
    <b v="1"/>
    <x v="30"/>
  </r>
  <r>
    <x v="0"/>
    <s v="US"/>
    <s v="USD"/>
    <n v="1433036578"/>
    <n v="1429580578"/>
    <b v="0"/>
    <n v="170"/>
    <b v="1"/>
    <x v="30"/>
  </r>
  <r>
    <x v="0"/>
    <s v="US"/>
    <s v="USD"/>
    <n v="1388017937"/>
    <n v="1385425937"/>
    <b v="0"/>
    <n v="242"/>
    <b v="1"/>
    <x v="30"/>
  </r>
  <r>
    <x v="0"/>
    <s v="US"/>
    <s v="USD"/>
    <n v="1455933653"/>
    <n v="1452045653"/>
    <b v="0"/>
    <n v="541"/>
    <b v="1"/>
    <x v="30"/>
  </r>
  <r>
    <x v="0"/>
    <s v="US"/>
    <s v="USD"/>
    <n v="1448466551"/>
    <n v="1445870951"/>
    <b v="0"/>
    <n v="121"/>
    <b v="1"/>
    <x v="30"/>
  </r>
  <r>
    <x v="0"/>
    <s v="GB"/>
    <s v="GBP"/>
    <n v="1399033810"/>
    <n v="1396441810"/>
    <b v="0"/>
    <n v="621"/>
    <b v="1"/>
    <x v="30"/>
  </r>
  <r>
    <x v="0"/>
    <s v="US"/>
    <s v="USD"/>
    <n v="1417579200"/>
    <n v="1415031043"/>
    <b v="0"/>
    <n v="101"/>
    <b v="1"/>
    <x v="30"/>
  </r>
  <r>
    <x v="0"/>
    <s v="US"/>
    <s v="USD"/>
    <n v="1366222542"/>
    <n v="1363630542"/>
    <b v="0"/>
    <n v="554"/>
    <b v="1"/>
    <x v="30"/>
  </r>
  <r>
    <x v="0"/>
    <s v="GB"/>
    <s v="GBP"/>
    <n v="1456487532"/>
    <n v="1453895532"/>
    <b v="0"/>
    <n v="666"/>
    <b v="1"/>
    <x v="30"/>
  </r>
  <r>
    <x v="0"/>
    <s v="GB"/>
    <s v="GBP"/>
    <n v="1425326400"/>
    <n v="1421916830"/>
    <b v="0"/>
    <n v="410"/>
    <b v="1"/>
    <x v="30"/>
  </r>
  <r>
    <x v="0"/>
    <s v="US"/>
    <s v="USD"/>
    <n v="1454277540"/>
    <n v="1450880854"/>
    <b v="0"/>
    <n v="375"/>
    <b v="1"/>
    <x v="30"/>
  </r>
  <r>
    <x v="0"/>
    <s v="US"/>
    <s v="USD"/>
    <n v="1406129150"/>
    <n v="1400945150"/>
    <b v="0"/>
    <n v="1364"/>
    <b v="1"/>
    <x v="30"/>
  </r>
  <r>
    <x v="0"/>
    <s v="US"/>
    <s v="USD"/>
    <n v="1483208454"/>
    <n v="1480616454"/>
    <b v="0"/>
    <n v="35"/>
    <b v="1"/>
    <x v="30"/>
  </r>
  <r>
    <x v="0"/>
    <s v="DK"/>
    <s v="DKK"/>
    <n v="1458807098"/>
    <n v="1456218698"/>
    <b v="0"/>
    <n v="203"/>
    <b v="1"/>
    <x v="30"/>
  </r>
  <r>
    <x v="0"/>
    <s v="DE"/>
    <s v="EUR"/>
    <n v="1463333701"/>
    <n v="1460482501"/>
    <b v="0"/>
    <n v="49"/>
    <b v="1"/>
    <x v="30"/>
  </r>
  <r>
    <x v="0"/>
    <s v="US"/>
    <s v="USD"/>
    <n v="1370001600"/>
    <n v="1366879523"/>
    <b v="0"/>
    <n v="5812"/>
    <b v="1"/>
    <x v="30"/>
  </r>
  <r>
    <x v="0"/>
    <s v="GB"/>
    <s v="GBP"/>
    <n v="1387958429"/>
    <n v="1385366429"/>
    <b v="0"/>
    <n v="1556"/>
    <b v="1"/>
    <x v="30"/>
  </r>
  <r>
    <x v="0"/>
    <s v="US"/>
    <s v="USD"/>
    <n v="1408818683"/>
    <n v="1406226683"/>
    <b v="0"/>
    <n v="65"/>
    <b v="1"/>
    <x v="30"/>
  </r>
  <r>
    <x v="0"/>
    <s v="GB"/>
    <s v="GBP"/>
    <n v="1432499376"/>
    <n v="1429648176"/>
    <b v="0"/>
    <n v="10"/>
    <b v="1"/>
    <x v="30"/>
  </r>
  <r>
    <x v="0"/>
    <s v="US"/>
    <s v="USD"/>
    <n v="1476994315"/>
    <n v="1474402315"/>
    <b v="0"/>
    <n v="76"/>
    <b v="1"/>
    <x v="30"/>
  </r>
  <r>
    <x v="0"/>
    <s v="US"/>
    <s v="USD"/>
    <n v="1451776791"/>
    <n v="1449098391"/>
    <b v="0"/>
    <n v="263"/>
    <b v="1"/>
    <x v="30"/>
  </r>
  <r>
    <x v="0"/>
    <s v="DE"/>
    <s v="EUR"/>
    <n v="1467128723"/>
    <n v="1464536723"/>
    <b v="0"/>
    <n v="1530"/>
    <b v="1"/>
    <x v="30"/>
  </r>
  <r>
    <x v="0"/>
    <s v="US"/>
    <s v="USD"/>
    <n v="1475390484"/>
    <n v="1471502484"/>
    <b v="0"/>
    <n v="278"/>
    <b v="1"/>
    <x v="30"/>
  </r>
  <r>
    <x v="0"/>
    <s v="US"/>
    <s v="USD"/>
    <n v="1462629432"/>
    <n v="1460037432"/>
    <b v="0"/>
    <n v="350"/>
    <b v="1"/>
    <x v="30"/>
  </r>
  <r>
    <x v="0"/>
    <s v="US"/>
    <s v="USD"/>
    <n v="1431100918"/>
    <n v="1427212918"/>
    <b v="0"/>
    <n v="470"/>
    <b v="1"/>
    <x v="30"/>
  </r>
  <r>
    <x v="0"/>
    <s v="US"/>
    <s v="USD"/>
    <n v="1462564182"/>
    <n v="1459972182"/>
    <b v="0"/>
    <n v="3"/>
    <b v="1"/>
    <x v="30"/>
  </r>
  <r>
    <x v="0"/>
    <s v="US"/>
    <s v="USD"/>
    <n v="1374769288"/>
    <n v="1372177288"/>
    <b v="0"/>
    <n v="8200"/>
    <b v="1"/>
    <x v="30"/>
  </r>
  <r>
    <x v="0"/>
    <s v="GB"/>
    <s v="GBP"/>
    <n v="1406149689"/>
    <n v="1402693689"/>
    <b v="0"/>
    <n v="8359"/>
    <b v="1"/>
    <x v="30"/>
  </r>
  <r>
    <x v="0"/>
    <s v="US"/>
    <s v="USD"/>
    <n v="1433538000"/>
    <n v="1428541276"/>
    <b v="0"/>
    <n v="188"/>
    <b v="1"/>
    <x v="30"/>
  </r>
  <r>
    <x v="0"/>
    <s v="ES"/>
    <s v="EUR"/>
    <n v="1482085857"/>
    <n v="1479493857"/>
    <b v="0"/>
    <n v="48"/>
    <b v="1"/>
    <x v="30"/>
  </r>
  <r>
    <x v="0"/>
    <s v="GB"/>
    <s v="GBP"/>
    <n v="1435258800"/>
    <n v="1432659793"/>
    <b v="0"/>
    <n v="607"/>
    <b v="1"/>
    <x v="30"/>
  </r>
  <r>
    <x v="0"/>
    <s v="US"/>
    <s v="USD"/>
    <n v="1447286300"/>
    <n v="1444690700"/>
    <b v="0"/>
    <n v="50"/>
    <b v="1"/>
    <x v="30"/>
  </r>
  <r>
    <x v="0"/>
    <s v="US"/>
    <s v="USD"/>
    <n v="1337144340"/>
    <n v="1333597555"/>
    <b v="0"/>
    <n v="55"/>
    <b v="1"/>
    <x v="14"/>
  </r>
  <r>
    <x v="0"/>
    <s v="US"/>
    <s v="USD"/>
    <n v="1322106796"/>
    <n v="1316919196"/>
    <b v="0"/>
    <n v="38"/>
    <b v="1"/>
    <x v="14"/>
  </r>
  <r>
    <x v="0"/>
    <s v="US"/>
    <s v="USD"/>
    <n v="1338830395"/>
    <n v="1336238395"/>
    <b v="0"/>
    <n v="25"/>
    <b v="1"/>
    <x v="14"/>
  </r>
  <r>
    <x v="0"/>
    <s v="US"/>
    <s v="USD"/>
    <n v="1399186740"/>
    <n v="1396468782"/>
    <b v="0"/>
    <n v="46"/>
    <b v="1"/>
    <x v="14"/>
  </r>
  <r>
    <x v="0"/>
    <s v="US"/>
    <s v="USD"/>
    <n v="1342382587"/>
    <n v="1339790587"/>
    <b v="0"/>
    <n v="83"/>
    <b v="1"/>
    <x v="14"/>
  </r>
  <r>
    <x v="0"/>
    <s v="US"/>
    <s v="USD"/>
    <n v="1323838740"/>
    <n v="1321200332"/>
    <b v="0"/>
    <n v="35"/>
    <b v="1"/>
    <x v="14"/>
  </r>
  <r>
    <x v="0"/>
    <s v="US"/>
    <s v="USD"/>
    <n v="1315457658"/>
    <n v="1312865658"/>
    <b v="0"/>
    <n v="25"/>
    <b v="1"/>
    <x v="14"/>
  </r>
  <r>
    <x v="0"/>
    <s v="US"/>
    <s v="USD"/>
    <n v="1284177540"/>
    <n v="1281028152"/>
    <b v="0"/>
    <n v="75"/>
    <b v="1"/>
    <x v="14"/>
  </r>
  <r>
    <x v="0"/>
    <s v="US"/>
    <s v="USD"/>
    <n v="1375408194"/>
    <n v="1372384194"/>
    <b v="0"/>
    <n v="62"/>
    <b v="1"/>
    <x v="14"/>
  </r>
  <r>
    <x v="0"/>
    <s v="US"/>
    <s v="USD"/>
    <n v="1361696955"/>
    <n v="1359104955"/>
    <b v="0"/>
    <n v="160"/>
    <b v="1"/>
    <x v="14"/>
  </r>
  <r>
    <x v="0"/>
    <s v="US"/>
    <s v="USD"/>
    <n v="1299009600"/>
    <n v="1294818278"/>
    <b v="0"/>
    <n v="246"/>
    <b v="1"/>
    <x v="14"/>
  </r>
  <r>
    <x v="0"/>
    <s v="US"/>
    <s v="USD"/>
    <n v="1318006732"/>
    <n v="1312822732"/>
    <b v="0"/>
    <n v="55"/>
    <b v="1"/>
    <x v="14"/>
  </r>
  <r>
    <x v="0"/>
    <s v="US"/>
    <s v="USD"/>
    <n v="1356211832"/>
    <n v="1351024232"/>
    <b v="0"/>
    <n v="23"/>
    <b v="1"/>
    <x v="14"/>
  </r>
  <r>
    <x v="0"/>
    <s v="US"/>
    <s v="USD"/>
    <n v="1330916400"/>
    <n v="1327969730"/>
    <b v="0"/>
    <n v="72"/>
    <b v="1"/>
    <x v="14"/>
  </r>
  <r>
    <x v="0"/>
    <s v="US"/>
    <s v="USD"/>
    <n v="1317576973"/>
    <n v="1312392973"/>
    <b v="0"/>
    <n v="22"/>
    <b v="1"/>
    <x v="14"/>
  </r>
  <r>
    <x v="0"/>
    <s v="US"/>
    <s v="USD"/>
    <n v="1351223940"/>
    <n v="1349892735"/>
    <b v="0"/>
    <n v="14"/>
    <b v="1"/>
    <x v="14"/>
  </r>
  <r>
    <x v="0"/>
    <s v="US"/>
    <s v="USD"/>
    <n v="1322751735"/>
    <n v="1317564135"/>
    <b v="0"/>
    <n v="38"/>
    <b v="1"/>
    <x v="14"/>
  </r>
  <r>
    <x v="0"/>
    <s v="US"/>
    <s v="USD"/>
    <n v="1331174635"/>
    <n v="1328582635"/>
    <b v="0"/>
    <n v="32"/>
    <b v="1"/>
    <x v="14"/>
  </r>
  <r>
    <x v="0"/>
    <s v="US"/>
    <s v="USD"/>
    <n v="1435808400"/>
    <n v="1434650084"/>
    <b v="0"/>
    <n v="63"/>
    <b v="1"/>
    <x v="14"/>
  </r>
  <r>
    <x v="0"/>
    <s v="US"/>
    <s v="USD"/>
    <n v="1341028740"/>
    <n v="1339704141"/>
    <b v="0"/>
    <n v="27"/>
    <b v="1"/>
    <x v="14"/>
  </r>
  <r>
    <x v="0"/>
    <s v="US"/>
    <s v="USD"/>
    <n v="1329104114"/>
    <n v="1323920114"/>
    <b v="0"/>
    <n v="44"/>
    <b v="1"/>
    <x v="14"/>
  </r>
  <r>
    <x v="0"/>
    <s v="US"/>
    <s v="USD"/>
    <n v="1304628648"/>
    <n v="1302036648"/>
    <b v="0"/>
    <n v="38"/>
    <b v="1"/>
    <x v="14"/>
  </r>
  <r>
    <x v="0"/>
    <s v="US"/>
    <s v="USD"/>
    <n v="1352488027"/>
    <n v="1349892427"/>
    <b v="0"/>
    <n v="115"/>
    <b v="1"/>
    <x v="14"/>
  </r>
  <r>
    <x v="0"/>
    <s v="US"/>
    <s v="USD"/>
    <n v="1369958400"/>
    <n v="1367286434"/>
    <b v="0"/>
    <n v="37"/>
    <b v="1"/>
    <x v="14"/>
  </r>
  <r>
    <x v="0"/>
    <s v="US"/>
    <s v="USD"/>
    <n v="1416542400"/>
    <n v="1415472953"/>
    <b v="0"/>
    <n v="99"/>
    <b v="1"/>
    <x v="14"/>
  </r>
  <r>
    <x v="0"/>
    <s v="US"/>
    <s v="USD"/>
    <n v="1359176974"/>
    <n v="1356584974"/>
    <b v="0"/>
    <n v="44"/>
    <b v="1"/>
    <x v="14"/>
  </r>
  <r>
    <x v="0"/>
    <s v="US"/>
    <s v="USD"/>
    <n v="1415815393"/>
    <n v="1413997393"/>
    <b v="0"/>
    <n v="58"/>
    <b v="1"/>
    <x v="14"/>
  </r>
  <r>
    <x v="0"/>
    <s v="US"/>
    <s v="USD"/>
    <n v="1347249300"/>
    <n v="1344917580"/>
    <b v="0"/>
    <n v="191"/>
    <b v="1"/>
    <x v="14"/>
  </r>
  <r>
    <x v="0"/>
    <s v="US"/>
    <s v="USD"/>
    <n v="1436115617"/>
    <n v="1433523617"/>
    <b v="0"/>
    <n v="40"/>
    <b v="1"/>
    <x v="14"/>
  </r>
  <r>
    <x v="0"/>
    <s v="US"/>
    <s v="USD"/>
    <n v="1401253140"/>
    <n v="1398873969"/>
    <b v="0"/>
    <n v="38"/>
    <b v="1"/>
    <x v="14"/>
  </r>
  <r>
    <x v="0"/>
    <s v="US"/>
    <s v="USD"/>
    <n v="1313370000"/>
    <n v="1307594625"/>
    <b v="0"/>
    <n v="39"/>
    <b v="1"/>
    <x v="14"/>
  </r>
  <r>
    <x v="0"/>
    <s v="US"/>
    <s v="USD"/>
    <n v="1366064193"/>
    <n v="1364854593"/>
    <b v="0"/>
    <n v="11"/>
    <b v="1"/>
    <x v="14"/>
  </r>
  <r>
    <x v="0"/>
    <s v="US"/>
    <s v="USD"/>
    <n v="1411505176"/>
    <n v="1408481176"/>
    <b v="0"/>
    <n v="107"/>
    <b v="1"/>
    <x v="14"/>
  </r>
  <r>
    <x v="0"/>
    <s v="US"/>
    <s v="USD"/>
    <n v="1291870740"/>
    <n v="1286480070"/>
    <b v="0"/>
    <n v="147"/>
    <b v="1"/>
    <x v="14"/>
  </r>
  <r>
    <x v="0"/>
    <s v="US"/>
    <s v="USD"/>
    <n v="1298167001"/>
    <n v="1295575001"/>
    <b v="0"/>
    <n v="36"/>
    <b v="1"/>
    <x v="14"/>
  </r>
  <r>
    <x v="0"/>
    <s v="US"/>
    <s v="USD"/>
    <n v="1349203203"/>
    <n v="1345056003"/>
    <b v="0"/>
    <n v="92"/>
    <b v="1"/>
    <x v="14"/>
  </r>
  <r>
    <x v="0"/>
    <s v="US"/>
    <s v="USD"/>
    <n v="1445921940"/>
    <n v="1444699549"/>
    <b v="0"/>
    <n v="35"/>
    <b v="1"/>
    <x v="14"/>
  </r>
  <r>
    <x v="0"/>
    <s v="US"/>
    <s v="USD"/>
    <n v="1311538136"/>
    <n v="1308946136"/>
    <b v="0"/>
    <n v="17"/>
    <b v="1"/>
    <x v="14"/>
  </r>
  <r>
    <x v="0"/>
    <s v="US"/>
    <s v="USD"/>
    <n v="1345086445"/>
    <n v="1342494445"/>
    <b v="0"/>
    <n v="22"/>
    <b v="1"/>
    <x v="14"/>
  </r>
  <r>
    <x v="0"/>
    <s v="US"/>
    <s v="USD"/>
    <n v="1388617736"/>
    <n v="1384384136"/>
    <b v="0"/>
    <n v="69"/>
    <b v="1"/>
    <x v="14"/>
  </r>
  <r>
    <x v="2"/>
    <s v="CH"/>
    <s v="CHF"/>
    <n v="1484156948"/>
    <n v="1481564948"/>
    <b v="0"/>
    <n v="10"/>
    <b v="0"/>
    <x v="17"/>
  </r>
  <r>
    <x v="2"/>
    <s v="MX"/>
    <s v="MXN"/>
    <n v="1483773169"/>
    <n v="1481181169"/>
    <b v="0"/>
    <n v="3"/>
    <b v="0"/>
    <x v="17"/>
  </r>
  <r>
    <x v="2"/>
    <s v="US"/>
    <s v="USD"/>
    <n v="1268636340"/>
    <n v="1263982307"/>
    <b v="0"/>
    <n v="5"/>
    <b v="0"/>
    <x v="17"/>
  </r>
  <r>
    <x v="2"/>
    <s v="US"/>
    <s v="USD"/>
    <n v="1291093200"/>
    <n v="1286930435"/>
    <b v="0"/>
    <n v="5"/>
    <b v="0"/>
    <x v="17"/>
  </r>
  <r>
    <x v="2"/>
    <s v="US"/>
    <s v="USD"/>
    <n v="1438734833"/>
    <n v="1436142833"/>
    <b v="0"/>
    <n v="27"/>
    <b v="0"/>
    <x v="17"/>
  </r>
  <r>
    <x v="2"/>
    <s v="US"/>
    <s v="USD"/>
    <n v="1418080887"/>
    <n v="1415488887"/>
    <b v="0"/>
    <n v="2"/>
    <b v="0"/>
    <x v="17"/>
  </r>
  <r>
    <x v="2"/>
    <s v="GB"/>
    <s v="GBP"/>
    <n v="1426158463"/>
    <n v="1423570063"/>
    <b v="0"/>
    <n v="236"/>
    <b v="0"/>
    <x v="17"/>
  </r>
  <r>
    <x v="2"/>
    <s v="CA"/>
    <s v="CAD"/>
    <n v="1411324369"/>
    <n v="1406140369"/>
    <b v="0"/>
    <n v="1"/>
    <b v="0"/>
    <x v="17"/>
  </r>
  <r>
    <x v="2"/>
    <s v="US"/>
    <s v="USD"/>
    <n v="1457570100"/>
    <n v="1454978100"/>
    <b v="0"/>
    <n v="12"/>
    <b v="0"/>
    <x v="17"/>
  </r>
  <r>
    <x v="2"/>
    <s v="US"/>
    <s v="USD"/>
    <n v="1408154663"/>
    <n v="1405130663"/>
    <b v="0"/>
    <n v="4"/>
    <b v="0"/>
    <x v="17"/>
  </r>
  <r>
    <x v="2"/>
    <s v="US"/>
    <s v="USD"/>
    <n v="1436677091"/>
    <n v="1434085091"/>
    <b v="0"/>
    <n v="3"/>
    <b v="0"/>
    <x v="17"/>
  </r>
  <r>
    <x v="2"/>
    <s v="US"/>
    <s v="USD"/>
    <n v="1391427692"/>
    <n v="1388835692"/>
    <b v="0"/>
    <n v="99"/>
    <b v="0"/>
    <x v="17"/>
  </r>
  <r>
    <x v="2"/>
    <s v="US"/>
    <s v="USD"/>
    <n v="1303628340"/>
    <n v="1300328399"/>
    <b v="0"/>
    <n v="3"/>
    <b v="0"/>
    <x v="17"/>
  </r>
  <r>
    <x v="2"/>
    <s v="US"/>
    <s v="USD"/>
    <n v="1367097391"/>
    <n v="1364505391"/>
    <b v="0"/>
    <n v="3"/>
    <b v="0"/>
    <x v="17"/>
  </r>
  <r>
    <x v="2"/>
    <s v="US"/>
    <s v="USD"/>
    <n v="1349392033"/>
    <n v="1346800033"/>
    <b v="0"/>
    <n v="22"/>
    <b v="0"/>
    <x v="17"/>
  </r>
  <r>
    <x v="2"/>
    <s v="US"/>
    <s v="USD"/>
    <n v="1382184786"/>
    <n v="1379592786"/>
    <b v="0"/>
    <n v="4"/>
    <b v="0"/>
    <x v="17"/>
  </r>
  <r>
    <x v="2"/>
    <s v="CA"/>
    <s v="CAD"/>
    <n v="1417804229"/>
    <n v="1415212229"/>
    <b v="0"/>
    <n v="534"/>
    <b v="0"/>
    <x v="17"/>
  </r>
  <r>
    <x v="2"/>
    <s v="GB"/>
    <s v="GBP"/>
    <n v="1383959939"/>
    <n v="1381364339"/>
    <b v="0"/>
    <n v="12"/>
    <b v="0"/>
    <x v="17"/>
  </r>
  <r>
    <x v="2"/>
    <s v="US"/>
    <s v="USD"/>
    <n v="1478196008"/>
    <n v="1475604008"/>
    <b v="0"/>
    <n v="56"/>
    <b v="0"/>
    <x v="17"/>
  </r>
  <r>
    <x v="2"/>
    <s v="US"/>
    <s v="USD"/>
    <n v="1357934424"/>
    <n v="1355342424"/>
    <b v="0"/>
    <n v="11"/>
    <b v="0"/>
    <x v="17"/>
  </r>
  <r>
    <x v="2"/>
    <s v="US"/>
    <s v="USD"/>
    <n v="1415947159"/>
    <n v="1413351559"/>
    <b v="0"/>
    <n v="0"/>
    <b v="0"/>
    <x v="17"/>
  </r>
  <r>
    <x v="2"/>
    <s v="DE"/>
    <s v="EUR"/>
    <n v="1451494210"/>
    <n v="1449075010"/>
    <b v="0"/>
    <n v="12"/>
    <b v="0"/>
    <x v="17"/>
  </r>
  <r>
    <x v="2"/>
    <s v="US"/>
    <s v="USD"/>
    <n v="1279738800"/>
    <n v="1275599812"/>
    <b v="0"/>
    <n v="5"/>
    <b v="0"/>
    <x v="17"/>
  </r>
  <r>
    <x v="2"/>
    <s v="US"/>
    <s v="USD"/>
    <n v="1379164040"/>
    <n v="1376399240"/>
    <b v="0"/>
    <n v="24"/>
    <b v="0"/>
    <x v="17"/>
  </r>
  <r>
    <x v="2"/>
    <s v="US"/>
    <s v="USD"/>
    <n v="1385534514"/>
    <n v="1382938914"/>
    <b v="0"/>
    <n v="89"/>
    <b v="0"/>
    <x v="17"/>
  </r>
  <r>
    <x v="2"/>
    <s v="US"/>
    <s v="USD"/>
    <n v="1455207510"/>
    <n v="1453997910"/>
    <b v="0"/>
    <n v="1"/>
    <b v="0"/>
    <x v="17"/>
  </r>
  <r>
    <x v="2"/>
    <s v="US"/>
    <s v="USD"/>
    <n v="1416125148"/>
    <n v="1413356748"/>
    <b v="0"/>
    <n v="55"/>
    <b v="0"/>
    <x v="17"/>
  </r>
  <r>
    <x v="2"/>
    <s v="GB"/>
    <s v="GBP"/>
    <n v="1427992582"/>
    <n v="1425404182"/>
    <b v="0"/>
    <n v="2"/>
    <b v="0"/>
    <x v="17"/>
  </r>
  <r>
    <x v="2"/>
    <s v="US"/>
    <s v="USD"/>
    <n v="1280534400"/>
    <n v="1277512556"/>
    <b v="0"/>
    <n v="0"/>
    <b v="0"/>
    <x v="17"/>
  </r>
  <r>
    <x v="2"/>
    <s v="NO"/>
    <s v="NOK"/>
    <n v="1468392599"/>
    <n v="1465800599"/>
    <b v="0"/>
    <n v="4"/>
    <b v="0"/>
    <x v="17"/>
  </r>
  <r>
    <x v="2"/>
    <s v="US"/>
    <s v="USD"/>
    <n v="1467231614"/>
    <n v="1464639614"/>
    <b v="0"/>
    <n v="6"/>
    <b v="0"/>
    <x v="17"/>
  </r>
  <r>
    <x v="2"/>
    <s v="US"/>
    <s v="USD"/>
    <n v="1394909909"/>
    <n v="1392321509"/>
    <b v="0"/>
    <n v="4"/>
    <b v="0"/>
    <x v="17"/>
  </r>
  <r>
    <x v="2"/>
    <s v="US"/>
    <s v="USD"/>
    <n v="1420876740"/>
    <n v="1417470718"/>
    <b v="0"/>
    <n v="4"/>
    <b v="0"/>
    <x v="17"/>
  </r>
  <r>
    <x v="2"/>
    <s v="US"/>
    <s v="USD"/>
    <n v="1390921827"/>
    <n v="1389193827"/>
    <b v="0"/>
    <n v="2"/>
    <b v="0"/>
    <x v="17"/>
  </r>
  <r>
    <x v="2"/>
    <s v="GB"/>
    <s v="GBP"/>
    <n v="1459443385"/>
    <n v="1456854985"/>
    <b v="0"/>
    <n v="5"/>
    <b v="0"/>
    <x v="17"/>
  </r>
  <r>
    <x v="2"/>
    <s v="US"/>
    <s v="USD"/>
    <n v="1379363406"/>
    <n v="1375475406"/>
    <b v="0"/>
    <n v="83"/>
    <b v="0"/>
    <x v="17"/>
  </r>
  <r>
    <x v="2"/>
    <s v="US"/>
    <s v="USD"/>
    <n v="1482479940"/>
    <n v="1479684783"/>
    <b v="0"/>
    <n v="57"/>
    <b v="0"/>
    <x v="17"/>
  </r>
  <r>
    <x v="2"/>
    <s v="US"/>
    <s v="USD"/>
    <n v="1360009774"/>
    <n v="1356121774"/>
    <b v="0"/>
    <n v="311"/>
    <b v="0"/>
    <x v="17"/>
  </r>
  <r>
    <x v="2"/>
    <s v="US"/>
    <s v="USD"/>
    <n v="1310837574"/>
    <n v="1308245574"/>
    <b v="0"/>
    <n v="2"/>
    <b v="0"/>
    <x v="17"/>
  </r>
  <r>
    <x v="2"/>
    <s v="US"/>
    <s v="USD"/>
    <n v="1337447105"/>
    <n v="1334855105"/>
    <b v="0"/>
    <n v="16"/>
    <b v="0"/>
    <x v="17"/>
  </r>
  <r>
    <x v="0"/>
    <s v="US"/>
    <s v="USD"/>
    <n v="1443040059"/>
    <n v="1440448059"/>
    <b v="0"/>
    <n v="13"/>
    <b v="1"/>
    <x v="11"/>
  </r>
  <r>
    <x v="0"/>
    <s v="US"/>
    <s v="USD"/>
    <n v="1406226191"/>
    <n v="1403547791"/>
    <b v="0"/>
    <n v="58"/>
    <b v="1"/>
    <x v="11"/>
  </r>
  <r>
    <x v="0"/>
    <s v="US"/>
    <s v="USD"/>
    <n v="1433735400"/>
    <n v="1429306520"/>
    <b v="0"/>
    <n v="44"/>
    <b v="1"/>
    <x v="11"/>
  </r>
  <r>
    <x v="0"/>
    <s v="US"/>
    <s v="USD"/>
    <n v="1466827140"/>
    <n v="1464196414"/>
    <b v="0"/>
    <n v="83"/>
    <b v="1"/>
    <x v="11"/>
  </r>
  <r>
    <x v="0"/>
    <s v="FR"/>
    <s v="EUR"/>
    <n v="1460127635"/>
    <n v="1457539235"/>
    <b v="0"/>
    <n v="117"/>
    <b v="1"/>
    <x v="11"/>
  </r>
  <r>
    <x v="0"/>
    <s v="US"/>
    <s v="USD"/>
    <n v="1417813618"/>
    <n v="1413922018"/>
    <b v="0"/>
    <n v="32"/>
    <b v="1"/>
    <x v="11"/>
  </r>
  <r>
    <x v="0"/>
    <s v="US"/>
    <s v="USD"/>
    <n v="1347672937"/>
    <n v="1346463337"/>
    <b v="0"/>
    <n v="8"/>
    <b v="1"/>
    <x v="11"/>
  </r>
  <r>
    <x v="0"/>
    <s v="US"/>
    <s v="USD"/>
    <n v="1486702800"/>
    <n v="1484058261"/>
    <b v="0"/>
    <n v="340"/>
    <b v="1"/>
    <x v="11"/>
  </r>
  <r>
    <x v="0"/>
    <s v="US"/>
    <s v="USD"/>
    <n v="1488473351"/>
    <n v="1488214151"/>
    <b v="0"/>
    <n v="7"/>
    <b v="1"/>
    <x v="11"/>
  </r>
  <r>
    <x v="0"/>
    <s v="US"/>
    <s v="USD"/>
    <n v="1440266422"/>
    <n v="1436810422"/>
    <b v="0"/>
    <n v="19"/>
    <b v="1"/>
    <x v="11"/>
  </r>
  <r>
    <x v="0"/>
    <s v="US"/>
    <s v="USD"/>
    <n v="1434949200"/>
    <n v="1431903495"/>
    <b v="0"/>
    <n v="47"/>
    <b v="1"/>
    <x v="11"/>
  </r>
  <r>
    <x v="0"/>
    <s v="US"/>
    <s v="USD"/>
    <n v="1429365320"/>
    <n v="1426773320"/>
    <b v="0"/>
    <n v="13"/>
    <b v="1"/>
    <x v="11"/>
  </r>
  <r>
    <x v="0"/>
    <s v="US"/>
    <s v="USD"/>
    <n v="1378785540"/>
    <n v="1376066243"/>
    <b v="0"/>
    <n v="90"/>
    <b v="1"/>
    <x v="11"/>
  </r>
  <r>
    <x v="0"/>
    <s v="GB"/>
    <s v="GBP"/>
    <n v="1462453307"/>
    <n v="1459861307"/>
    <b v="0"/>
    <n v="63"/>
    <b v="1"/>
    <x v="11"/>
  </r>
  <r>
    <x v="0"/>
    <s v="US"/>
    <s v="USD"/>
    <n v="1469059986"/>
    <n v="1468455186"/>
    <b v="0"/>
    <n v="26"/>
    <b v="1"/>
    <x v="11"/>
  </r>
  <r>
    <x v="0"/>
    <s v="US"/>
    <s v="USD"/>
    <n v="1430579509"/>
    <n v="1427987509"/>
    <b v="0"/>
    <n v="71"/>
    <b v="1"/>
    <x v="11"/>
  </r>
  <r>
    <x v="0"/>
    <s v="US"/>
    <s v="USD"/>
    <n v="1465192867"/>
    <n v="1463032867"/>
    <b v="0"/>
    <n v="38"/>
    <b v="1"/>
    <x v="11"/>
  </r>
  <r>
    <x v="0"/>
    <s v="US"/>
    <s v="USD"/>
    <n v="1484752597"/>
    <n v="1482160597"/>
    <b v="0"/>
    <n v="859"/>
    <b v="1"/>
    <x v="11"/>
  </r>
  <r>
    <x v="0"/>
    <s v="US"/>
    <s v="USD"/>
    <n v="1428725192"/>
    <n v="1426133192"/>
    <b v="0"/>
    <n v="21"/>
    <b v="1"/>
    <x v="11"/>
  </r>
  <r>
    <x v="0"/>
    <s v="US"/>
    <s v="USD"/>
    <n v="1447434268"/>
    <n v="1443801868"/>
    <b v="0"/>
    <n v="78"/>
    <b v="1"/>
    <x v="11"/>
  </r>
  <r>
    <x v="0"/>
    <s v="US"/>
    <s v="USD"/>
    <n v="1487635653"/>
    <n v="1486426053"/>
    <b v="0"/>
    <n v="53"/>
    <b v="1"/>
    <x v="32"/>
  </r>
  <r>
    <x v="0"/>
    <s v="CA"/>
    <s v="CAD"/>
    <n v="1412285825"/>
    <n v="1409261825"/>
    <b v="0"/>
    <n v="356"/>
    <b v="1"/>
    <x v="32"/>
  </r>
  <r>
    <x v="0"/>
    <s v="US"/>
    <s v="USD"/>
    <n v="1486616400"/>
    <n v="1484037977"/>
    <b v="0"/>
    <n v="279"/>
    <b v="1"/>
    <x v="32"/>
  </r>
  <r>
    <x v="0"/>
    <s v="US"/>
    <s v="USD"/>
    <n v="1453737600"/>
    <n v="1452530041"/>
    <b v="1"/>
    <n v="266"/>
    <b v="1"/>
    <x v="32"/>
  </r>
  <r>
    <x v="0"/>
    <s v="GB"/>
    <s v="GBP"/>
    <n v="1364286239"/>
    <n v="1360830239"/>
    <b v="0"/>
    <n v="623"/>
    <b v="1"/>
    <x v="32"/>
  </r>
  <r>
    <x v="0"/>
    <s v="US"/>
    <s v="USD"/>
    <n v="1473213600"/>
    <n v="1470062743"/>
    <b v="0"/>
    <n v="392"/>
    <b v="1"/>
    <x v="32"/>
  </r>
  <r>
    <x v="0"/>
    <s v="US"/>
    <s v="USD"/>
    <n v="1428033540"/>
    <n v="1425531666"/>
    <b v="1"/>
    <n v="3562"/>
    <b v="1"/>
    <x v="32"/>
  </r>
  <r>
    <x v="0"/>
    <s v="AU"/>
    <s v="AUD"/>
    <n v="1477414800"/>
    <n v="1474380241"/>
    <b v="0"/>
    <n v="514"/>
    <b v="1"/>
    <x v="32"/>
  </r>
  <r>
    <x v="0"/>
    <s v="GB"/>
    <s v="GBP"/>
    <n v="1461276000"/>
    <n v="1460055300"/>
    <b v="0"/>
    <n v="88"/>
    <b v="1"/>
    <x v="32"/>
  </r>
  <r>
    <x v="0"/>
    <s v="US"/>
    <s v="USD"/>
    <n v="1458716340"/>
    <n v="1455721204"/>
    <b v="0"/>
    <n v="537"/>
    <b v="1"/>
    <x v="32"/>
  </r>
  <r>
    <x v="0"/>
    <s v="GB"/>
    <s v="GBP"/>
    <n v="1487102427"/>
    <n v="1486065627"/>
    <b v="0"/>
    <n v="25"/>
    <b v="1"/>
    <x v="32"/>
  </r>
  <r>
    <x v="0"/>
    <s v="GB"/>
    <s v="GBP"/>
    <n v="1481842800"/>
    <n v="1479414344"/>
    <b v="0"/>
    <n v="3238"/>
    <b v="1"/>
    <x v="32"/>
  </r>
  <r>
    <x v="0"/>
    <s v="US"/>
    <s v="USD"/>
    <n v="1479704340"/>
    <n v="1477043072"/>
    <b v="0"/>
    <n v="897"/>
    <b v="1"/>
    <x v="32"/>
  </r>
  <r>
    <x v="0"/>
    <s v="US"/>
    <s v="USD"/>
    <n v="1459012290"/>
    <n v="1456423890"/>
    <b v="0"/>
    <n v="878"/>
    <b v="1"/>
    <x v="32"/>
  </r>
  <r>
    <x v="0"/>
    <s v="US"/>
    <s v="USD"/>
    <n v="1439317900"/>
    <n v="1436725900"/>
    <b v="0"/>
    <n v="115"/>
    <b v="1"/>
    <x v="32"/>
  </r>
  <r>
    <x v="0"/>
    <s v="US"/>
    <s v="USD"/>
    <n v="1480662000"/>
    <n v="1478000502"/>
    <b v="0"/>
    <n v="234"/>
    <b v="1"/>
    <x v="32"/>
  </r>
  <r>
    <x v="0"/>
    <s v="US"/>
    <s v="USD"/>
    <n v="1425132059"/>
    <n v="1422540059"/>
    <b v="0"/>
    <n v="4330"/>
    <b v="1"/>
    <x v="32"/>
  </r>
  <r>
    <x v="0"/>
    <s v="US"/>
    <s v="USD"/>
    <n v="1447507200"/>
    <n v="1444911600"/>
    <b v="0"/>
    <n v="651"/>
    <b v="1"/>
    <x v="32"/>
  </r>
  <r>
    <x v="0"/>
    <s v="IE"/>
    <s v="EUR"/>
    <n v="1444903198"/>
    <n v="1442311198"/>
    <b v="1"/>
    <n v="251"/>
    <b v="1"/>
    <x v="32"/>
  </r>
  <r>
    <x v="0"/>
    <s v="GB"/>
    <s v="GBP"/>
    <n v="1436151600"/>
    <n v="1433775668"/>
    <b v="0"/>
    <n v="263"/>
    <b v="1"/>
    <x v="32"/>
  </r>
  <r>
    <x v="0"/>
    <s v="GB"/>
    <s v="GBP"/>
    <n v="1358367565"/>
    <n v="1357157965"/>
    <b v="0"/>
    <n v="28"/>
    <b v="1"/>
    <x v="15"/>
  </r>
  <r>
    <x v="0"/>
    <s v="US"/>
    <s v="USD"/>
    <n v="1351801368"/>
    <n v="1349209368"/>
    <b v="0"/>
    <n v="721"/>
    <b v="1"/>
    <x v="15"/>
  </r>
  <r>
    <x v="0"/>
    <s v="CA"/>
    <s v="CAD"/>
    <n v="1443127082"/>
    <n v="1440535082"/>
    <b v="0"/>
    <n v="50"/>
    <b v="1"/>
    <x v="15"/>
  </r>
  <r>
    <x v="0"/>
    <s v="US"/>
    <s v="USD"/>
    <n v="1362814119"/>
    <n v="1360222119"/>
    <b v="0"/>
    <n v="73"/>
    <b v="1"/>
    <x v="15"/>
  </r>
  <r>
    <x v="0"/>
    <s v="US"/>
    <s v="USD"/>
    <n v="1338579789"/>
    <n v="1335987789"/>
    <b v="0"/>
    <n v="27"/>
    <b v="1"/>
    <x v="15"/>
  </r>
  <r>
    <x v="0"/>
    <s v="US"/>
    <s v="USD"/>
    <n v="1334556624"/>
    <n v="1333001424"/>
    <b v="0"/>
    <n v="34"/>
    <b v="1"/>
    <x v="15"/>
  </r>
  <r>
    <x v="0"/>
    <s v="US"/>
    <s v="USD"/>
    <n v="1384580373"/>
    <n v="1381984773"/>
    <b v="0"/>
    <n v="7"/>
    <b v="1"/>
    <x v="15"/>
  </r>
  <r>
    <x v="0"/>
    <s v="US"/>
    <s v="USD"/>
    <n v="1333771200"/>
    <n v="1328649026"/>
    <b v="0"/>
    <n v="24"/>
    <b v="1"/>
    <x v="15"/>
  </r>
  <r>
    <x v="0"/>
    <s v="GB"/>
    <s v="GBP"/>
    <n v="1397516400"/>
    <n v="1396524644"/>
    <b v="0"/>
    <n v="15"/>
    <b v="1"/>
    <x v="15"/>
  </r>
  <r>
    <x v="0"/>
    <s v="US"/>
    <s v="USD"/>
    <n v="1334424960"/>
    <n v="1329442510"/>
    <b v="0"/>
    <n v="72"/>
    <b v="1"/>
    <x v="15"/>
  </r>
  <r>
    <x v="0"/>
    <s v="US"/>
    <s v="USD"/>
    <n v="1397113140"/>
    <n v="1395168625"/>
    <b v="0"/>
    <n v="120"/>
    <b v="1"/>
    <x v="15"/>
  </r>
  <r>
    <x v="0"/>
    <s v="US"/>
    <s v="USD"/>
    <n v="1383526800"/>
    <n v="1380650177"/>
    <b v="0"/>
    <n v="123"/>
    <b v="1"/>
    <x v="15"/>
  </r>
  <r>
    <x v="0"/>
    <s v="US"/>
    <s v="USD"/>
    <n v="1431719379"/>
    <n v="1429127379"/>
    <b v="0"/>
    <n v="1"/>
    <b v="1"/>
    <x v="15"/>
  </r>
  <r>
    <x v="0"/>
    <s v="US"/>
    <s v="USD"/>
    <n v="1391713248"/>
    <n v="1389121248"/>
    <b v="0"/>
    <n v="24"/>
    <b v="1"/>
    <x v="15"/>
  </r>
  <r>
    <x v="0"/>
    <s v="US"/>
    <s v="USD"/>
    <n v="1331621940"/>
    <n v="1329671572"/>
    <b v="0"/>
    <n v="33"/>
    <b v="1"/>
    <x v="15"/>
  </r>
  <r>
    <x v="0"/>
    <s v="US"/>
    <s v="USD"/>
    <n v="1437674545"/>
    <n v="1436464945"/>
    <b v="0"/>
    <n v="14"/>
    <b v="1"/>
    <x v="15"/>
  </r>
  <r>
    <x v="0"/>
    <s v="US"/>
    <s v="USD"/>
    <n v="1446451200"/>
    <n v="1445539113"/>
    <b v="0"/>
    <n v="9"/>
    <b v="1"/>
    <x v="15"/>
  </r>
  <r>
    <x v="0"/>
    <s v="US"/>
    <s v="USD"/>
    <n v="1346198400"/>
    <n v="1344281383"/>
    <b v="0"/>
    <n v="76"/>
    <b v="1"/>
    <x v="15"/>
  </r>
  <r>
    <x v="0"/>
    <s v="US"/>
    <s v="USD"/>
    <n v="1440004512"/>
    <n v="1437412512"/>
    <b v="0"/>
    <n v="19"/>
    <b v="1"/>
    <x v="15"/>
  </r>
  <r>
    <x v="0"/>
    <s v="US"/>
    <s v="USD"/>
    <n v="1374888436"/>
    <n v="1372296436"/>
    <b v="0"/>
    <n v="69"/>
    <b v="1"/>
    <x v="15"/>
  </r>
  <r>
    <x v="0"/>
    <s v="US"/>
    <s v="USD"/>
    <n v="1461369600"/>
    <n v="1458748809"/>
    <b v="0"/>
    <n v="218"/>
    <b v="1"/>
    <x v="32"/>
  </r>
  <r>
    <x v="0"/>
    <s v="US"/>
    <s v="USD"/>
    <n v="1327776847"/>
    <n v="1325184847"/>
    <b v="0"/>
    <n v="30"/>
    <b v="1"/>
    <x v="32"/>
  </r>
  <r>
    <x v="0"/>
    <s v="CA"/>
    <s v="CAD"/>
    <n v="1435418568"/>
    <n v="1432826568"/>
    <b v="0"/>
    <n v="100"/>
    <b v="1"/>
    <x v="32"/>
  </r>
  <r>
    <x v="0"/>
    <s v="US"/>
    <s v="USD"/>
    <n v="1477767600"/>
    <n v="1475337675"/>
    <b v="0"/>
    <n v="296"/>
    <b v="1"/>
    <x v="32"/>
  </r>
  <r>
    <x v="0"/>
    <s v="GB"/>
    <s v="GBP"/>
    <n v="1411326015"/>
    <n v="1408734015"/>
    <b v="0"/>
    <n v="1204"/>
    <b v="1"/>
    <x v="32"/>
  </r>
  <r>
    <x v="0"/>
    <s v="US"/>
    <s v="USD"/>
    <n v="1455253140"/>
    <n v="1452625822"/>
    <b v="0"/>
    <n v="321"/>
    <b v="1"/>
    <x v="32"/>
  </r>
  <r>
    <x v="0"/>
    <s v="GB"/>
    <s v="GBP"/>
    <n v="1384374155"/>
    <n v="1381778555"/>
    <b v="0"/>
    <n v="301"/>
    <b v="1"/>
    <x v="32"/>
  </r>
  <r>
    <x v="0"/>
    <s v="DE"/>
    <s v="EUR"/>
    <n v="1439707236"/>
    <n v="1437115236"/>
    <b v="0"/>
    <n v="144"/>
    <b v="1"/>
    <x v="32"/>
  </r>
  <r>
    <x v="0"/>
    <s v="US"/>
    <s v="USD"/>
    <n v="1378180800"/>
    <n v="1375113391"/>
    <b v="0"/>
    <n v="539"/>
    <b v="1"/>
    <x v="32"/>
  </r>
  <r>
    <x v="0"/>
    <s v="US"/>
    <s v="USD"/>
    <n v="1398460127"/>
    <n v="1395868127"/>
    <b v="0"/>
    <n v="498"/>
    <b v="1"/>
    <x v="32"/>
  </r>
  <r>
    <x v="0"/>
    <s v="US"/>
    <s v="USD"/>
    <n v="1372136400"/>
    <n v="1369864301"/>
    <b v="0"/>
    <n v="1113"/>
    <b v="1"/>
    <x v="32"/>
  </r>
  <r>
    <x v="0"/>
    <s v="US"/>
    <s v="USD"/>
    <n v="1405738800"/>
    <n v="1402945408"/>
    <b v="0"/>
    <n v="988"/>
    <b v="1"/>
    <x v="32"/>
  </r>
  <r>
    <x v="0"/>
    <s v="GB"/>
    <s v="GBP"/>
    <n v="1450051200"/>
    <n v="1448269539"/>
    <b v="0"/>
    <n v="391"/>
    <b v="1"/>
    <x v="32"/>
  </r>
  <r>
    <x v="0"/>
    <s v="US"/>
    <s v="USD"/>
    <n v="1483645647"/>
    <n v="1481053647"/>
    <b v="0"/>
    <n v="28"/>
    <b v="1"/>
    <x v="32"/>
  </r>
  <r>
    <x v="0"/>
    <s v="CA"/>
    <s v="CAD"/>
    <n v="1427585511"/>
    <n v="1424997111"/>
    <b v="0"/>
    <n v="147"/>
    <b v="1"/>
    <x v="32"/>
  </r>
  <r>
    <x v="0"/>
    <s v="US"/>
    <s v="USD"/>
    <n v="1454338123"/>
    <n v="1451746123"/>
    <b v="0"/>
    <n v="680"/>
    <b v="1"/>
    <x v="32"/>
  </r>
  <r>
    <x v="0"/>
    <s v="US"/>
    <s v="USD"/>
    <n v="1415779140"/>
    <n v="1412294683"/>
    <b v="0"/>
    <n v="983"/>
    <b v="1"/>
    <x v="32"/>
  </r>
  <r>
    <x v="0"/>
    <s v="DE"/>
    <s v="EUR"/>
    <n v="1489157716"/>
    <n v="1486565716"/>
    <b v="0"/>
    <n v="79"/>
    <b v="1"/>
    <x v="32"/>
  </r>
  <r>
    <x v="0"/>
    <s v="US"/>
    <s v="USD"/>
    <n v="1385870520"/>
    <n v="1382742014"/>
    <b v="0"/>
    <n v="426"/>
    <b v="1"/>
    <x v="32"/>
  </r>
  <r>
    <x v="0"/>
    <s v="US"/>
    <s v="USD"/>
    <n v="1461354544"/>
    <n v="1458762544"/>
    <b v="0"/>
    <n v="96"/>
    <b v="1"/>
    <x v="32"/>
  </r>
  <r>
    <x v="0"/>
    <s v="GB"/>
    <s v="GBP"/>
    <n v="1488484300"/>
    <n v="1485892300"/>
    <b v="0"/>
    <n v="163"/>
    <b v="1"/>
    <x v="32"/>
  </r>
  <r>
    <x v="0"/>
    <s v="US"/>
    <s v="USD"/>
    <n v="1385521320"/>
    <n v="1382449733"/>
    <b v="0"/>
    <n v="2525"/>
    <b v="1"/>
    <x v="32"/>
  </r>
  <r>
    <x v="0"/>
    <s v="US"/>
    <s v="USD"/>
    <n v="1489374000"/>
    <n v="1488823290"/>
    <b v="0"/>
    <n v="2035"/>
    <b v="1"/>
    <x v="32"/>
  </r>
  <r>
    <x v="0"/>
    <s v="US"/>
    <s v="USD"/>
    <n v="1476649800"/>
    <n v="1475609946"/>
    <b v="0"/>
    <n v="290"/>
    <b v="1"/>
    <x v="32"/>
  </r>
  <r>
    <x v="0"/>
    <s v="US"/>
    <s v="USD"/>
    <n v="1393005600"/>
    <n v="1390323617"/>
    <b v="0"/>
    <n v="1980"/>
    <b v="1"/>
    <x v="32"/>
  </r>
  <r>
    <x v="0"/>
    <s v="GB"/>
    <s v="GBP"/>
    <n v="1441393210"/>
    <n v="1438801210"/>
    <b v="0"/>
    <n v="57"/>
    <b v="1"/>
    <x v="32"/>
  </r>
  <r>
    <x v="0"/>
    <s v="US"/>
    <s v="USD"/>
    <n v="1438185565"/>
    <n v="1436975965"/>
    <b v="0"/>
    <n v="380"/>
    <b v="1"/>
    <x v="32"/>
  </r>
  <r>
    <x v="0"/>
    <s v="GB"/>
    <s v="GBP"/>
    <n v="1481749278"/>
    <n v="1479157278"/>
    <b v="0"/>
    <n v="128"/>
    <b v="1"/>
    <x v="32"/>
  </r>
  <r>
    <x v="0"/>
    <s v="US"/>
    <s v="USD"/>
    <n v="1364917965"/>
    <n v="1362329565"/>
    <b v="0"/>
    <n v="180"/>
    <b v="1"/>
    <x v="32"/>
  </r>
  <r>
    <x v="0"/>
    <s v="US"/>
    <s v="USD"/>
    <n v="1480727273"/>
    <n v="1478131673"/>
    <b v="0"/>
    <n v="571"/>
    <b v="1"/>
    <x v="32"/>
  </r>
  <r>
    <x v="0"/>
    <s v="US"/>
    <s v="USD"/>
    <n v="1408177077"/>
    <n v="1406362677"/>
    <b v="0"/>
    <n v="480"/>
    <b v="1"/>
    <x v="32"/>
  </r>
  <r>
    <x v="0"/>
    <s v="ES"/>
    <s v="EUR"/>
    <n v="1470469938"/>
    <n v="1469173938"/>
    <b v="0"/>
    <n v="249"/>
    <b v="1"/>
    <x v="32"/>
  </r>
  <r>
    <x v="0"/>
    <s v="US"/>
    <s v="USD"/>
    <n v="1447862947"/>
    <n v="1445267347"/>
    <b v="0"/>
    <n v="84"/>
    <b v="1"/>
    <x v="32"/>
  </r>
  <r>
    <x v="0"/>
    <s v="US"/>
    <s v="USD"/>
    <n v="1485271968"/>
    <n v="1484667168"/>
    <b v="0"/>
    <n v="197"/>
    <b v="1"/>
    <x v="32"/>
  </r>
  <r>
    <x v="0"/>
    <s v="US"/>
    <s v="USD"/>
    <n v="1462661451"/>
    <n v="1460069451"/>
    <b v="0"/>
    <n v="271"/>
    <b v="1"/>
    <x v="32"/>
  </r>
  <r>
    <x v="0"/>
    <s v="GB"/>
    <s v="GBP"/>
    <n v="1479811846"/>
    <n v="1478602246"/>
    <b v="0"/>
    <n v="50"/>
    <b v="1"/>
    <x v="32"/>
  </r>
  <r>
    <x v="0"/>
    <s v="GB"/>
    <s v="GBP"/>
    <n v="1466377200"/>
    <n v="1463351329"/>
    <b v="0"/>
    <n v="169"/>
    <b v="1"/>
    <x v="32"/>
  </r>
  <r>
    <x v="0"/>
    <s v="US"/>
    <s v="USD"/>
    <n v="1434045687"/>
    <n v="1431453687"/>
    <b v="0"/>
    <n v="205"/>
    <b v="1"/>
    <x v="32"/>
  </r>
  <r>
    <x v="0"/>
    <s v="GB"/>
    <s v="GBP"/>
    <n v="1481224736"/>
    <n v="1480360736"/>
    <b v="0"/>
    <n v="206"/>
    <b v="1"/>
    <x v="32"/>
  </r>
  <r>
    <x v="0"/>
    <s v="US"/>
    <s v="USD"/>
    <n v="1395876250"/>
    <n v="1393287850"/>
    <b v="0"/>
    <n v="84"/>
    <b v="1"/>
    <x v="32"/>
  </r>
  <r>
    <x v="0"/>
    <s v="AU"/>
    <s v="AUD"/>
    <n v="1487093020"/>
    <n v="1485278620"/>
    <b v="0"/>
    <n v="210"/>
    <b v="1"/>
    <x v="32"/>
  </r>
  <r>
    <x v="0"/>
    <s v="US"/>
    <s v="USD"/>
    <n v="1416268800"/>
    <n v="1413295358"/>
    <b v="0"/>
    <n v="181"/>
    <b v="1"/>
    <x v="32"/>
  </r>
  <r>
    <x v="0"/>
    <s v="SE"/>
    <s v="SEK"/>
    <n v="1422734313"/>
    <n v="1420919913"/>
    <b v="0"/>
    <n v="60"/>
    <b v="1"/>
    <x v="32"/>
  </r>
  <r>
    <x v="0"/>
    <s v="US"/>
    <s v="USD"/>
    <n v="1463972400"/>
    <n v="1462543114"/>
    <b v="0"/>
    <n v="445"/>
    <b v="1"/>
    <x v="32"/>
  </r>
  <r>
    <x v="0"/>
    <s v="GB"/>
    <s v="GBP"/>
    <n v="1479846507"/>
    <n v="1479241707"/>
    <b v="0"/>
    <n v="17"/>
    <b v="1"/>
    <x v="32"/>
  </r>
  <r>
    <x v="0"/>
    <s v="US"/>
    <s v="USD"/>
    <n v="1461722400"/>
    <n v="1460235592"/>
    <b v="0"/>
    <n v="194"/>
    <b v="1"/>
    <x v="32"/>
  </r>
  <r>
    <x v="0"/>
    <s v="US"/>
    <s v="USD"/>
    <n v="1419123600"/>
    <n v="1416945297"/>
    <b v="0"/>
    <n v="404"/>
    <b v="1"/>
    <x v="32"/>
  </r>
  <r>
    <x v="0"/>
    <s v="US"/>
    <s v="USD"/>
    <n v="1489283915"/>
    <n v="1486691915"/>
    <b v="0"/>
    <n v="194"/>
    <b v="1"/>
    <x v="32"/>
  </r>
  <r>
    <x v="0"/>
    <s v="US"/>
    <s v="USD"/>
    <n v="1488862800"/>
    <n v="1486745663"/>
    <b v="0"/>
    <n v="902"/>
    <b v="1"/>
    <x v="32"/>
  </r>
  <r>
    <x v="0"/>
    <s v="US"/>
    <s v="USD"/>
    <n v="1484085540"/>
    <n v="1482353513"/>
    <b v="0"/>
    <n v="1670"/>
    <b v="1"/>
    <x v="32"/>
  </r>
  <r>
    <x v="0"/>
    <s v="US"/>
    <s v="USD"/>
    <n v="1481328004"/>
    <n v="1478736004"/>
    <b v="0"/>
    <n v="1328"/>
    <b v="1"/>
    <x v="32"/>
  </r>
  <r>
    <x v="0"/>
    <s v="US"/>
    <s v="USD"/>
    <n v="1449506836"/>
    <n v="1446914836"/>
    <b v="0"/>
    <n v="944"/>
    <b v="1"/>
    <x v="32"/>
  </r>
  <r>
    <x v="0"/>
    <s v="CA"/>
    <s v="CAD"/>
    <n v="1489320642"/>
    <n v="1487164242"/>
    <b v="0"/>
    <n v="147"/>
    <b v="1"/>
    <x v="32"/>
  </r>
  <r>
    <x v="0"/>
    <s v="US"/>
    <s v="USD"/>
    <n v="1393156857"/>
    <n v="1390564857"/>
    <b v="0"/>
    <n v="99"/>
    <b v="1"/>
    <x v="32"/>
  </r>
  <r>
    <x v="0"/>
    <s v="GB"/>
    <s v="GBP"/>
    <n v="1419259679"/>
    <n v="1416667679"/>
    <b v="0"/>
    <n v="79"/>
    <b v="1"/>
    <x v="32"/>
  </r>
  <r>
    <x v="0"/>
    <s v="US"/>
    <s v="USD"/>
    <n v="1388936289"/>
    <n v="1386344289"/>
    <b v="0"/>
    <n v="75"/>
    <b v="1"/>
    <x v="32"/>
  </r>
  <r>
    <x v="0"/>
    <s v="US"/>
    <s v="USD"/>
    <n v="1330359423"/>
    <n v="1327767423"/>
    <b v="0"/>
    <n v="207"/>
    <b v="1"/>
    <x v="32"/>
  </r>
  <r>
    <x v="0"/>
    <s v="IT"/>
    <s v="EUR"/>
    <n v="1451861940"/>
    <n v="1448902867"/>
    <b v="0"/>
    <n v="102"/>
    <b v="1"/>
    <x v="32"/>
  </r>
  <r>
    <x v="0"/>
    <s v="US"/>
    <s v="USD"/>
    <n v="1423022400"/>
    <n v="1421436099"/>
    <b v="0"/>
    <n v="32"/>
    <b v="1"/>
    <x v="32"/>
  </r>
  <r>
    <x v="0"/>
    <s v="US"/>
    <s v="USD"/>
    <n v="1442501991"/>
    <n v="1439909991"/>
    <b v="0"/>
    <n v="480"/>
    <b v="1"/>
    <x v="32"/>
  </r>
  <r>
    <x v="0"/>
    <s v="US"/>
    <s v="USD"/>
    <n v="1311576600"/>
    <n v="1306219897"/>
    <b v="0"/>
    <n v="11"/>
    <b v="1"/>
    <x v="11"/>
  </r>
  <r>
    <x v="0"/>
    <s v="US"/>
    <s v="USD"/>
    <n v="1452744686"/>
    <n v="1447560686"/>
    <b v="0"/>
    <n v="12"/>
    <b v="1"/>
    <x v="11"/>
  </r>
  <r>
    <x v="0"/>
    <s v="US"/>
    <s v="USD"/>
    <n v="1336528804"/>
    <n v="1331348404"/>
    <b v="0"/>
    <n v="48"/>
    <b v="1"/>
    <x v="11"/>
  </r>
  <r>
    <x v="0"/>
    <s v="US"/>
    <s v="USD"/>
    <n v="1299902400"/>
    <n v="1297451245"/>
    <b v="0"/>
    <n v="59"/>
    <b v="1"/>
    <x v="11"/>
  </r>
  <r>
    <x v="0"/>
    <s v="US"/>
    <s v="USD"/>
    <n v="1340944043"/>
    <n v="1338352043"/>
    <b v="0"/>
    <n v="79"/>
    <b v="1"/>
    <x v="11"/>
  </r>
  <r>
    <x v="0"/>
    <s v="US"/>
    <s v="USD"/>
    <n v="1378439940"/>
    <n v="1376003254"/>
    <b v="0"/>
    <n v="14"/>
    <b v="1"/>
    <x v="11"/>
  </r>
  <r>
    <x v="0"/>
    <s v="US"/>
    <s v="USD"/>
    <n v="1403539260"/>
    <n v="1401724860"/>
    <b v="0"/>
    <n v="106"/>
    <b v="1"/>
    <x v="11"/>
  </r>
  <r>
    <x v="0"/>
    <s v="US"/>
    <s v="USD"/>
    <n v="1340733600"/>
    <n v="1339098689"/>
    <b v="0"/>
    <n v="25"/>
    <b v="1"/>
    <x v="11"/>
  </r>
  <r>
    <x v="0"/>
    <s v="US"/>
    <s v="USD"/>
    <n v="1386372120"/>
    <n v="1382659060"/>
    <b v="0"/>
    <n v="25"/>
    <b v="1"/>
    <x v="11"/>
  </r>
  <r>
    <x v="0"/>
    <s v="US"/>
    <s v="USD"/>
    <n v="1259686800"/>
    <n v="1252908330"/>
    <b v="0"/>
    <n v="29"/>
    <b v="1"/>
    <x v="11"/>
  </r>
  <r>
    <x v="0"/>
    <s v="US"/>
    <s v="USD"/>
    <n v="1335153600"/>
    <n v="1332199618"/>
    <b v="0"/>
    <n v="43"/>
    <b v="1"/>
    <x v="11"/>
  </r>
  <r>
    <x v="0"/>
    <s v="US"/>
    <s v="USD"/>
    <n v="1334767476"/>
    <n v="1332175476"/>
    <b v="0"/>
    <n v="46"/>
    <b v="1"/>
    <x v="11"/>
  </r>
  <r>
    <x v="0"/>
    <s v="US"/>
    <s v="USD"/>
    <n v="1348545540"/>
    <n v="1346345999"/>
    <b v="0"/>
    <n v="27"/>
    <b v="1"/>
    <x v="11"/>
  </r>
  <r>
    <x v="0"/>
    <s v="US"/>
    <s v="USD"/>
    <n v="1358702480"/>
    <n v="1356110480"/>
    <b v="0"/>
    <n v="112"/>
    <b v="1"/>
    <x v="11"/>
  </r>
  <r>
    <x v="0"/>
    <s v="US"/>
    <s v="USD"/>
    <n v="1359240856"/>
    <n v="1356648856"/>
    <b v="0"/>
    <n v="34"/>
    <b v="1"/>
    <x v="11"/>
  </r>
  <r>
    <x v="0"/>
    <s v="US"/>
    <s v="USD"/>
    <n v="1330018426"/>
    <n v="1326994426"/>
    <b v="0"/>
    <n v="145"/>
    <b v="1"/>
    <x v="11"/>
  </r>
  <r>
    <x v="0"/>
    <s v="US"/>
    <s v="USD"/>
    <n v="1331697540"/>
    <n v="1328749249"/>
    <b v="0"/>
    <n v="19"/>
    <b v="1"/>
    <x v="11"/>
  </r>
  <r>
    <x v="0"/>
    <s v="US"/>
    <s v="USD"/>
    <n v="1395861033"/>
    <n v="1393272633"/>
    <b v="0"/>
    <n v="288"/>
    <b v="1"/>
    <x v="11"/>
  </r>
  <r>
    <x v="0"/>
    <s v="US"/>
    <s v="USD"/>
    <n v="1296953209"/>
    <n v="1295657209"/>
    <b v="0"/>
    <n v="14"/>
    <b v="1"/>
    <x v="11"/>
  </r>
  <r>
    <x v="0"/>
    <s v="US"/>
    <s v="USD"/>
    <n v="1340904416"/>
    <n v="1339694816"/>
    <b v="0"/>
    <n v="7"/>
    <b v="1"/>
    <x v="11"/>
  </r>
  <r>
    <x v="0"/>
    <s v="US"/>
    <s v="USD"/>
    <n v="1371785496"/>
    <n v="1369193496"/>
    <b v="1"/>
    <n v="211"/>
    <b v="1"/>
    <x v="14"/>
  </r>
  <r>
    <x v="0"/>
    <s v="US"/>
    <s v="USD"/>
    <n v="1388473200"/>
    <n v="1385585434"/>
    <b v="1"/>
    <n v="85"/>
    <b v="1"/>
    <x v="14"/>
  </r>
  <r>
    <x v="0"/>
    <s v="US"/>
    <s v="USD"/>
    <n v="1323747596"/>
    <n v="1320287996"/>
    <b v="1"/>
    <n v="103"/>
    <b v="1"/>
    <x v="14"/>
  </r>
  <r>
    <x v="0"/>
    <s v="US"/>
    <s v="USD"/>
    <n v="1293857940"/>
    <n v="1290281691"/>
    <b v="1"/>
    <n v="113"/>
    <b v="1"/>
    <x v="14"/>
  </r>
  <r>
    <x v="0"/>
    <s v="US"/>
    <s v="USD"/>
    <n v="1407520800"/>
    <n v="1405356072"/>
    <b v="1"/>
    <n v="167"/>
    <b v="1"/>
    <x v="14"/>
  </r>
  <r>
    <x v="0"/>
    <s v="US"/>
    <s v="USD"/>
    <n v="1331352129"/>
    <n v="1328760129"/>
    <b v="1"/>
    <n v="73"/>
    <b v="1"/>
    <x v="14"/>
  </r>
  <r>
    <x v="0"/>
    <s v="US"/>
    <s v="USD"/>
    <n v="1336245328"/>
    <n v="1333653333"/>
    <b v="1"/>
    <n v="75"/>
    <b v="1"/>
    <x v="14"/>
  </r>
  <r>
    <x v="0"/>
    <s v="US"/>
    <s v="USD"/>
    <n v="1409274000"/>
    <n v="1406847996"/>
    <b v="1"/>
    <n v="614"/>
    <b v="1"/>
    <x v="14"/>
  </r>
  <r>
    <x v="0"/>
    <s v="US"/>
    <s v="USD"/>
    <n v="1362872537"/>
    <n v="1359848537"/>
    <b v="1"/>
    <n v="107"/>
    <b v="1"/>
    <x v="14"/>
  </r>
  <r>
    <x v="0"/>
    <s v="US"/>
    <s v="USD"/>
    <n v="1363889015"/>
    <n v="1361300615"/>
    <b v="1"/>
    <n v="1224"/>
    <b v="1"/>
    <x v="14"/>
  </r>
  <r>
    <x v="0"/>
    <s v="US"/>
    <s v="USD"/>
    <n v="1399421189"/>
    <n v="1396829189"/>
    <b v="1"/>
    <n v="104"/>
    <b v="1"/>
    <x v="14"/>
  </r>
  <r>
    <x v="0"/>
    <s v="US"/>
    <s v="USD"/>
    <n v="1397862000"/>
    <n v="1395155478"/>
    <b v="1"/>
    <n v="79"/>
    <b v="1"/>
    <x v="14"/>
  </r>
  <r>
    <x v="0"/>
    <s v="US"/>
    <s v="USD"/>
    <n v="1336086026"/>
    <n v="1333494026"/>
    <b v="1"/>
    <n v="157"/>
    <b v="1"/>
    <x v="14"/>
  </r>
  <r>
    <x v="0"/>
    <s v="US"/>
    <s v="USD"/>
    <n v="1339074857"/>
    <n v="1336482857"/>
    <b v="1"/>
    <n v="50"/>
    <b v="1"/>
    <x v="14"/>
  </r>
  <r>
    <x v="0"/>
    <s v="US"/>
    <s v="USD"/>
    <n v="1336238743"/>
    <n v="1333646743"/>
    <b v="1"/>
    <n v="64"/>
    <b v="1"/>
    <x v="14"/>
  </r>
  <r>
    <x v="0"/>
    <s v="US"/>
    <s v="USD"/>
    <n v="1260383040"/>
    <n v="1253726650"/>
    <b v="1"/>
    <n v="200"/>
    <b v="1"/>
    <x v="14"/>
  </r>
  <r>
    <x v="0"/>
    <s v="US"/>
    <s v="USD"/>
    <n v="1266210000"/>
    <n v="1263474049"/>
    <b v="1"/>
    <n v="22"/>
    <b v="1"/>
    <x v="14"/>
  </r>
  <r>
    <x v="0"/>
    <s v="US"/>
    <s v="USD"/>
    <n v="1253937540"/>
    <n v="1251214014"/>
    <b v="1"/>
    <n v="163"/>
    <b v="1"/>
    <x v="14"/>
  </r>
  <r>
    <x v="0"/>
    <s v="US"/>
    <s v="USD"/>
    <n v="1387072685"/>
    <n v="1384480685"/>
    <b v="1"/>
    <n v="77"/>
    <b v="1"/>
    <x v="14"/>
  </r>
  <r>
    <x v="0"/>
    <s v="US"/>
    <s v="USD"/>
    <n v="1396463800"/>
    <n v="1393443400"/>
    <b v="1"/>
    <n v="89"/>
    <b v="1"/>
    <x v="14"/>
  </r>
  <r>
    <x v="3"/>
    <s v="AT"/>
    <s v="EUR"/>
    <n v="1491282901"/>
    <n v="1488694501"/>
    <b v="0"/>
    <n v="64"/>
    <b v="0"/>
    <x v="33"/>
  </r>
  <r>
    <x v="3"/>
    <s v="US"/>
    <s v="USD"/>
    <n v="1491769769"/>
    <n v="1489181369"/>
    <b v="0"/>
    <n v="4"/>
    <b v="0"/>
    <x v="33"/>
  </r>
  <r>
    <x v="3"/>
    <s v="US"/>
    <s v="USD"/>
    <n v="1490033247"/>
    <n v="1489428447"/>
    <b v="0"/>
    <n v="4"/>
    <b v="0"/>
    <x v="33"/>
  </r>
  <r>
    <x v="3"/>
    <s v="GB"/>
    <s v="GBP"/>
    <n v="1490559285"/>
    <n v="1487970885"/>
    <b v="0"/>
    <n v="61"/>
    <b v="0"/>
    <x v="33"/>
  </r>
  <r>
    <x v="3"/>
    <s v="US"/>
    <s v="USD"/>
    <n v="1490830331"/>
    <n v="1488241931"/>
    <b v="0"/>
    <n v="7"/>
    <b v="0"/>
    <x v="33"/>
  </r>
  <r>
    <x v="3"/>
    <s v="US"/>
    <s v="USD"/>
    <n v="1493571600"/>
    <n v="1489106948"/>
    <b v="0"/>
    <n v="1"/>
    <b v="0"/>
    <x v="33"/>
  </r>
  <r>
    <x v="0"/>
    <s v="US"/>
    <s v="USD"/>
    <n v="1409090440"/>
    <n v="1406066440"/>
    <b v="1"/>
    <n v="3355"/>
    <b v="1"/>
    <x v="33"/>
  </r>
  <r>
    <x v="0"/>
    <s v="US"/>
    <s v="USD"/>
    <n v="1434307537"/>
    <n v="1431715537"/>
    <b v="1"/>
    <n v="537"/>
    <b v="1"/>
    <x v="33"/>
  </r>
  <r>
    <x v="0"/>
    <s v="US"/>
    <s v="USD"/>
    <n v="1405609146"/>
    <n v="1403017146"/>
    <b v="1"/>
    <n v="125"/>
    <b v="1"/>
    <x v="33"/>
  </r>
  <r>
    <x v="0"/>
    <s v="US"/>
    <s v="USD"/>
    <n v="1451001600"/>
    <n v="1448400943"/>
    <b v="1"/>
    <n v="163"/>
    <b v="1"/>
    <x v="33"/>
  </r>
  <r>
    <x v="0"/>
    <s v="US"/>
    <s v="USD"/>
    <n v="1408320490"/>
    <n v="1405728490"/>
    <b v="1"/>
    <n v="283"/>
    <b v="1"/>
    <x v="33"/>
  </r>
  <r>
    <x v="0"/>
    <s v="US"/>
    <s v="USD"/>
    <n v="1423235071"/>
    <n v="1420643071"/>
    <b v="1"/>
    <n v="352"/>
    <b v="1"/>
    <x v="33"/>
  </r>
  <r>
    <x v="0"/>
    <s v="US"/>
    <s v="USD"/>
    <n v="1401385800"/>
    <n v="1399563390"/>
    <b v="1"/>
    <n v="94"/>
    <b v="1"/>
    <x v="33"/>
  </r>
  <r>
    <x v="0"/>
    <s v="US"/>
    <s v="USD"/>
    <n v="1415208840"/>
    <n v="1412611498"/>
    <b v="1"/>
    <n v="67"/>
    <b v="1"/>
    <x v="33"/>
  </r>
  <r>
    <x v="0"/>
    <s v="US"/>
    <s v="USD"/>
    <n v="1402494243"/>
    <n v="1399902243"/>
    <b v="1"/>
    <n v="221"/>
    <b v="1"/>
    <x v="33"/>
  </r>
  <r>
    <x v="0"/>
    <s v="US"/>
    <s v="USD"/>
    <n v="1394316695"/>
    <n v="1390860695"/>
    <b v="1"/>
    <n v="2165"/>
    <b v="1"/>
    <x v="33"/>
  </r>
  <r>
    <x v="0"/>
    <s v="US"/>
    <s v="USD"/>
    <n v="1403796143"/>
    <n v="1401204143"/>
    <b v="1"/>
    <n v="179"/>
    <b v="1"/>
    <x v="33"/>
  </r>
  <r>
    <x v="0"/>
    <s v="US"/>
    <s v="USD"/>
    <n v="1404077484"/>
    <n v="1401485484"/>
    <b v="1"/>
    <n v="123"/>
    <b v="1"/>
    <x v="33"/>
  </r>
  <r>
    <x v="0"/>
    <s v="US"/>
    <s v="USD"/>
    <n v="1482134340"/>
    <n v="1479496309"/>
    <b v="1"/>
    <n v="1104"/>
    <b v="1"/>
    <x v="33"/>
  </r>
  <r>
    <x v="0"/>
    <s v="US"/>
    <s v="USD"/>
    <n v="1477841138"/>
    <n v="1475249138"/>
    <b v="1"/>
    <n v="403"/>
    <b v="1"/>
    <x v="33"/>
  </r>
  <r>
    <x v="1"/>
    <s v="US"/>
    <s v="USD"/>
    <n v="1436729504"/>
    <n v="1434137504"/>
    <b v="0"/>
    <n v="0"/>
    <b v="0"/>
    <x v="7"/>
  </r>
  <r>
    <x v="1"/>
    <s v="US"/>
    <s v="USD"/>
    <n v="1412571600"/>
    <n v="1410799870"/>
    <b v="0"/>
    <n v="0"/>
    <b v="0"/>
    <x v="7"/>
  </r>
  <r>
    <x v="1"/>
    <s v="US"/>
    <s v="USD"/>
    <n v="1452282420"/>
    <n v="1447962505"/>
    <b v="0"/>
    <n v="1"/>
    <b v="0"/>
    <x v="7"/>
  </r>
  <r>
    <x v="1"/>
    <s v="CA"/>
    <s v="CAD"/>
    <n v="1466789269"/>
    <n v="1464197269"/>
    <b v="0"/>
    <n v="1"/>
    <b v="0"/>
    <x v="7"/>
  </r>
  <r>
    <x v="1"/>
    <s v="US"/>
    <s v="USD"/>
    <n v="1427845140"/>
    <n v="1424822556"/>
    <b v="0"/>
    <n v="0"/>
    <b v="0"/>
    <x v="7"/>
  </r>
  <r>
    <x v="1"/>
    <s v="US"/>
    <s v="USD"/>
    <n v="1476731431"/>
    <n v="1472843431"/>
    <b v="0"/>
    <n v="3"/>
    <b v="0"/>
    <x v="7"/>
  </r>
  <r>
    <x v="1"/>
    <s v="US"/>
    <s v="USD"/>
    <n v="1472135676"/>
    <n v="1469543676"/>
    <b v="0"/>
    <n v="1"/>
    <b v="0"/>
    <x v="7"/>
  </r>
  <r>
    <x v="1"/>
    <s v="US"/>
    <s v="USD"/>
    <n v="1456006938"/>
    <n v="1450822938"/>
    <b v="0"/>
    <n v="5"/>
    <b v="0"/>
    <x v="7"/>
  </r>
  <r>
    <x v="1"/>
    <s v="SE"/>
    <s v="SEK"/>
    <n v="1439318228"/>
    <n v="1436812628"/>
    <b v="0"/>
    <n v="0"/>
    <b v="0"/>
    <x v="7"/>
  </r>
  <r>
    <x v="1"/>
    <s v="IE"/>
    <s v="EUR"/>
    <n v="1483474370"/>
    <n v="1480882370"/>
    <b v="0"/>
    <n v="0"/>
    <b v="0"/>
    <x v="7"/>
  </r>
  <r>
    <x v="1"/>
    <s v="NZ"/>
    <s v="NZD"/>
    <n v="1430360739"/>
    <n v="1427768739"/>
    <b v="0"/>
    <n v="7"/>
    <b v="0"/>
    <x v="7"/>
  </r>
  <r>
    <x v="1"/>
    <s v="US"/>
    <s v="USD"/>
    <n v="1433603552"/>
    <n v="1428419552"/>
    <b v="0"/>
    <n v="0"/>
    <b v="0"/>
    <x v="7"/>
  </r>
  <r>
    <x v="1"/>
    <s v="US"/>
    <s v="USD"/>
    <n v="1429632822"/>
    <n v="1428596022"/>
    <b v="0"/>
    <n v="0"/>
    <b v="0"/>
    <x v="7"/>
  </r>
  <r>
    <x v="1"/>
    <s v="US"/>
    <s v="USD"/>
    <n v="1420910460"/>
    <n v="1415726460"/>
    <b v="0"/>
    <n v="1"/>
    <b v="0"/>
    <x v="7"/>
  </r>
  <r>
    <x v="1"/>
    <s v="AU"/>
    <s v="AUD"/>
    <n v="1430604136"/>
    <n v="1428012136"/>
    <b v="0"/>
    <n v="2"/>
    <b v="0"/>
    <x v="7"/>
  </r>
  <r>
    <x v="1"/>
    <s v="NL"/>
    <s v="EUR"/>
    <n v="1433530104"/>
    <n v="1430938104"/>
    <b v="0"/>
    <n v="0"/>
    <b v="0"/>
    <x v="7"/>
  </r>
  <r>
    <x v="1"/>
    <s v="GB"/>
    <s v="GBP"/>
    <n v="1445093578"/>
    <n v="1442501578"/>
    <b v="0"/>
    <n v="0"/>
    <b v="0"/>
    <x v="7"/>
  </r>
  <r>
    <x v="1"/>
    <s v="GB"/>
    <s v="GBP"/>
    <n v="1422664740"/>
    <n v="1417818036"/>
    <b v="0"/>
    <n v="0"/>
    <b v="0"/>
    <x v="7"/>
  </r>
  <r>
    <x v="1"/>
    <s v="US"/>
    <s v="USD"/>
    <n v="1438616124"/>
    <n v="1433432124"/>
    <b v="0"/>
    <n v="3"/>
    <b v="0"/>
    <x v="7"/>
  </r>
  <r>
    <x v="1"/>
    <s v="CA"/>
    <s v="CAD"/>
    <n v="1454864280"/>
    <n v="1452272280"/>
    <b v="0"/>
    <n v="1"/>
    <b v="0"/>
    <x v="7"/>
  </r>
  <r>
    <x v="1"/>
    <s v="CA"/>
    <s v="CAD"/>
    <n v="1462053600"/>
    <n v="1459975008"/>
    <b v="0"/>
    <n v="0"/>
    <b v="0"/>
    <x v="7"/>
  </r>
  <r>
    <x v="1"/>
    <s v="US"/>
    <s v="USD"/>
    <n v="1418315470"/>
    <n v="1415723470"/>
    <b v="0"/>
    <n v="2"/>
    <b v="0"/>
    <x v="7"/>
  </r>
  <r>
    <x v="1"/>
    <s v="US"/>
    <s v="USD"/>
    <n v="1451348200"/>
    <n v="1447460200"/>
    <b v="0"/>
    <n v="0"/>
    <b v="0"/>
    <x v="7"/>
  </r>
  <r>
    <x v="1"/>
    <s v="US"/>
    <s v="USD"/>
    <n v="1445898356"/>
    <n v="1441146356"/>
    <b v="0"/>
    <n v="0"/>
    <b v="0"/>
    <x v="7"/>
  </r>
  <r>
    <x v="1"/>
    <s v="IT"/>
    <s v="EUR"/>
    <n v="1453071600"/>
    <n v="1449596425"/>
    <b v="0"/>
    <n v="0"/>
    <b v="0"/>
    <x v="7"/>
  </r>
  <r>
    <x v="1"/>
    <s v="GB"/>
    <s v="GBP"/>
    <n v="1445431533"/>
    <n v="1442839533"/>
    <b v="0"/>
    <n v="27"/>
    <b v="0"/>
    <x v="7"/>
  </r>
  <r>
    <x v="1"/>
    <s v="US"/>
    <s v="USD"/>
    <n v="1461622616"/>
    <n v="1456442216"/>
    <b v="0"/>
    <n v="14"/>
    <b v="0"/>
    <x v="7"/>
  </r>
  <r>
    <x v="1"/>
    <s v="US"/>
    <s v="USD"/>
    <n v="1429028365"/>
    <n v="1425143965"/>
    <b v="0"/>
    <n v="2"/>
    <b v="0"/>
    <x v="7"/>
  </r>
  <r>
    <x v="1"/>
    <s v="US"/>
    <s v="USD"/>
    <n v="1455132611"/>
    <n v="1452540611"/>
    <b v="0"/>
    <n v="0"/>
    <b v="0"/>
    <x v="7"/>
  </r>
  <r>
    <x v="1"/>
    <s v="US"/>
    <s v="USD"/>
    <n v="1418877141"/>
    <n v="1416285141"/>
    <b v="0"/>
    <n v="4"/>
    <b v="0"/>
    <x v="7"/>
  </r>
  <r>
    <x v="1"/>
    <s v="US"/>
    <s v="USD"/>
    <n v="1435257596"/>
    <n v="1432665596"/>
    <b v="0"/>
    <n v="0"/>
    <b v="0"/>
    <x v="7"/>
  </r>
  <r>
    <x v="1"/>
    <s v="AU"/>
    <s v="AUD"/>
    <n v="1429839571"/>
    <n v="1427247571"/>
    <b v="0"/>
    <n v="6"/>
    <b v="0"/>
    <x v="7"/>
  </r>
  <r>
    <x v="1"/>
    <s v="SE"/>
    <s v="SEK"/>
    <n v="1440863624"/>
    <n v="1438271624"/>
    <b v="0"/>
    <n v="1"/>
    <b v="0"/>
    <x v="7"/>
  </r>
  <r>
    <x v="1"/>
    <s v="US"/>
    <s v="USD"/>
    <n v="1423772060"/>
    <n v="1421180060"/>
    <b v="0"/>
    <n v="1"/>
    <b v="0"/>
    <x v="7"/>
  </r>
  <r>
    <x v="1"/>
    <s v="US"/>
    <s v="USD"/>
    <n v="1473451437"/>
    <n v="1470859437"/>
    <b v="0"/>
    <n v="0"/>
    <b v="0"/>
    <x v="7"/>
  </r>
  <r>
    <x v="1"/>
    <s v="US"/>
    <s v="USD"/>
    <n v="1449785566"/>
    <n v="1447193566"/>
    <b v="0"/>
    <n v="4"/>
    <b v="0"/>
    <x v="7"/>
  </r>
  <r>
    <x v="1"/>
    <s v="CA"/>
    <s v="CAD"/>
    <n v="1480110783"/>
    <n v="1477515183"/>
    <b v="0"/>
    <n v="0"/>
    <b v="0"/>
    <x v="7"/>
  </r>
  <r>
    <x v="1"/>
    <s v="US"/>
    <s v="USD"/>
    <n v="1440548330"/>
    <n v="1438042730"/>
    <b v="0"/>
    <n v="0"/>
    <b v="0"/>
    <x v="7"/>
  </r>
  <r>
    <x v="1"/>
    <s v="US"/>
    <s v="USD"/>
    <n v="1444004616"/>
    <n v="1440116616"/>
    <b v="0"/>
    <n v="0"/>
    <b v="0"/>
    <x v="7"/>
  </r>
  <r>
    <x v="1"/>
    <s v="US"/>
    <s v="USD"/>
    <n v="1443726142"/>
    <n v="1441134142"/>
    <b v="0"/>
    <n v="3"/>
    <b v="0"/>
    <x v="7"/>
  </r>
  <r>
    <x v="1"/>
    <s v="US"/>
    <s v="USD"/>
    <n v="1428704848"/>
    <n v="1426112848"/>
    <b v="0"/>
    <n v="7"/>
    <b v="0"/>
    <x v="7"/>
  </r>
  <r>
    <x v="1"/>
    <s v="US"/>
    <s v="USD"/>
    <n v="1438662603"/>
    <n v="1436502603"/>
    <b v="0"/>
    <n v="2"/>
    <b v="0"/>
    <x v="7"/>
  </r>
  <r>
    <x v="1"/>
    <s v="NZ"/>
    <s v="NZD"/>
    <n v="1424568107"/>
    <n v="1421976107"/>
    <b v="0"/>
    <n v="3"/>
    <b v="0"/>
    <x v="7"/>
  </r>
  <r>
    <x v="1"/>
    <s v="US"/>
    <s v="USD"/>
    <n v="1415932643"/>
    <n v="1413337043"/>
    <b v="0"/>
    <n v="8"/>
    <b v="0"/>
    <x v="7"/>
  </r>
  <r>
    <x v="1"/>
    <s v="US"/>
    <s v="USD"/>
    <n v="1438793432"/>
    <n v="1436201432"/>
    <b v="0"/>
    <n v="7"/>
    <b v="0"/>
    <x v="7"/>
  </r>
  <r>
    <x v="1"/>
    <s v="CA"/>
    <s v="CAD"/>
    <n v="1420920424"/>
    <n v="1415736424"/>
    <b v="0"/>
    <n v="0"/>
    <b v="0"/>
    <x v="7"/>
  </r>
  <r>
    <x v="1"/>
    <s v="US"/>
    <s v="USD"/>
    <n v="1469199740"/>
    <n v="1465311740"/>
    <b v="0"/>
    <n v="3"/>
    <b v="0"/>
    <x v="7"/>
  </r>
  <r>
    <x v="1"/>
    <s v="US"/>
    <s v="USD"/>
    <n v="1421350140"/>
    <n v="1418761759"/>
    <b v="0"/>
    <n v="8"/>
    <b v="0"/>
    <x v="7"/>
  </r>
  <r>
    <x v="1"/>
    <s v="FR"/>
    <s v="EUR"/>
    <n v="1437861540"/>
    <n v="1435160452"/>
    <b v="0"/>
    <n v="1"/>
    <b v="0"/>
    <x v="7"/>
  </r>
  <r>
    <x v="1"/>
    <s v="AU"/>
    <s v="AUD"/>
    <n v="1420352264"/>
    <n v="1416896264"/>
    <b v="0"/>
    <n v="0"/>
    <b v="0"/>
    <x v="7"/>
  </r>
  <r>
    <x v="1"/>
    <s v="US"/>
    <s v="USD"/>
    <n v="1427825044"/>
    <n v="1425236644"/>
    <b v="0"/>
    <n v="1"/>
    <b v="0"/>
    <x v="7"/>
  </r>
  <r>
    <x v="1"/>
    <s v="US"/>
    <s v="USD"/>
    <n v="1446087223"/>
    <n v="1443495223"/>
    <b v="0"/>
    <n v="0"/>
    <b v="0"/>
    <x v="7"/>
  </r>
  <r>
    <x v="1"/>
    <s v="US"/>
    <s v="USD"/>
    <n v="1439048017"/>
    <n v="1436456017"/>
    <b v="0"/>
    <n v="1"/>
    <b v="0"/>
    <x v="7"/>
  </r>
  <r>
    <x v="1"/>
    <s v="IE"/>
    <s v="EUR"/>
    <n v="1424940093"/>
    <n v="1422348093"/>
    <b v="0"/>
    <n v="2"/>
    <b v="0"/>
    <x v="7"/>
  </r>
  <r>
    <x v="1"/>
    <s v="US"/>
    <s v="USD"/>
    <n v="1484038620"/>
    <n v="1481597687"/>
    <b v="0"/>
    <n v="0"/>
    <b v="0"/>
    <x v="7"/>
  </r>
  <r>
    <x v="1"/>
    <s v="CH"/>
    <s v="CHF"/>
    <n v="1444940558"/>
    <n v="1442348558"/>
    <b v="0"/>
    <n v="1"/>
    <b v="0"/>
    <x v="7"/>
  </r>
  <r>
    <x v="1"/>
    <s v="US"/>
    <s v="USD"/>
    <n v="1420233256"/>
    <n v="1417641256"/>
    <b v="0"/>
    <n v="0"/>
    <b v="0"/>
    <x v="7"/>
  </r>
  <r>
    <x v="1"/>
    <s v="US"/>
    <s v="USD"/>
    <n v="1435874384"/>
    <n v="1433282384"/>
    <b v="0"/>
    <n v="0"/>
    <b v="0"/>
    <x v="7"/>
  </r>
  <r>
    <x v="1"/>
    <s v="SE"/>
    <s v="SEK"/>
    <n v="1418934506"/>
    <n v="1415910506"/>
    <b v="0"/>
    <n v="0"/>
    <b v="0"/>
    <x v="7"/>
  </r>
  <r>
    <x v="1"/>
    <s v="AU"/>
    <s v="AUD"/>
    <n v="1460615164"/>
    <n v="1458023164"/>
    <b v="0"/>
    <n v="0"/>
    <b v="0"/>
    <x v="7"/>
  </r>
  <r>
    <x v="2"/>
    <s v="US"/>
    <s v="USD"/>
    <n v="1457207096"/>
    <n v="1452023096"/>
    <b v="0"/>
    <n v="9"/>
    <b v="0"/>
    <x v="19"/>
  </r>
  <r>
    <x v="2"/>
    <s v="US"/>
    <s v="USD"/>
    <n v="1431533931"/>
    <n v="1428941931"/>
    <b v="0"/>
    <n v="1"/>
    <b v="0"/>
    <x v="19"/>
  </r>
  <r>
    <x v="2"/>
    <s v="GB"/>
    <s v="GBP"/>
    <n v="1459368658"/>
    <n v="1454188258"/>
    <b v="0"/>
    <n v="12"/>
    <b v="0"/>
    <x v="19"/>
  </r>
  <r>
    <x v="2"/>
    <s v="US"/>
    <s v="USD"/>
    <n v="1451782607"/>
    <n v="1449190607"/>
    <b v="0"/>
    <n v="0"/>
    <b v="0"/>
    <x v="19"/>
  </r>
  <r>
    <x v="2"/>
    <s v="US"/>
    <s v="USD"/>
    <n v="1472911375"/>
    <n v="1471096975"/>
    <b v="0"/>
    <n v="20"/>
    <b v="0"/>
    <x v="19"/>
  </r>
  <r>
    <x v="2"/>
    <s v="US"/>
    <s v="USD"/>
    <n v="1421635190"/>
    <n v="1418179190"/>
    <b v="0"/>
    <n v="16"/>
    <b v="0"/>
    <x v="19"/>
  </r>
  <r>
    <x v="2"/>
    <s v="US"/>
    <s v="USD"/>
    <n v="1428732000"/>
    <n v="1426772928"/>
    <b v="0"/>
    <n v="33"/>
    <b v="0"/>
    <x v="19"/>
  </r>
  <r>
    <x v="2"/>
    <s v="US"/>
    <s v="USD"/>
    <n v="1415247757"/>
    <n v="1412652157"/>
    <b v="0"/>
    <n v="2"/>
    <b v="0"/>
    <x v="19"/>
  </r>
  <r>
    <x v="2"/>
    <s v="US"/>
    <s v="USD"/>
    <n v="1439931675"/>
    <n v="1437339675"/>
    <b v="0"/>
    <n v="6"/>
    <b v="0"/>
    <x v="19"/>
  </r>
  <r>
    <x v="2"/>
    <s v="AU"/>
    <s v="AUD"/>
    <n v="1441619275"/>
    <n v="1439027275"/>
    <b v="0"/>
    <n v="0"/>
    <b v="0"/>
    <x v="19"/>
  </r>
  <r>
    <x v="2"/>
    <s v="US"/>
    <s v="USD"/>
    <n v="1440524082"/>
    <n v="1437932082"/>
    <b v="0"/>
    <n v="3"/>
    <b v="0"/>
    <x v="19"/>
  </r>
  <r>
    <x v="2"/>
    <s v="FR"/>
    <s v="EUR"/>
    <n v="1480185673"/>
    <n v="1476294073"/>
    <b v="0"/>
    <n v="0"/>
    <b v="0"/>
    <x v="19"/>
  </r>
  <r>
    <x v="2"/>
    <s v="US"/>
    <s v="USD"/>
    <n v="1401579000"/>
    <n v="1398911882"/>
    <b v="0"/>
    <n v="3"/>
    <b v="0"/>
    <x v="19"/>
  </r>
  <r>
    <x v="2"/>
    <s v="US"/>
    <s v="USD"/>
    <n v="1440215940"/>
    <n v="1436805660"/>
    <b v="0"/>
    <n v="13"/>
    <b v="0"/>
    <x v="19"/>
  </r>
  <r>
    <x v="2"/>
    <s v="US"/>
    <s v="USD"/>
    <n v="1468615346"/>
    <n v="1466023346"/>
    <b v="0"/>
    <n v="6"/>
    <b v="0"/>
    <x v="19"/>
  </r>
  <r>
    <x v="2"/>
    <s v="US"/>
    <s v="USD"/>
    <n v="1426345200"/>
    <n v="1421343743"/>
    <b v="0"/>
    <n v="1"/>
    <b v="0"/>
    <x v="19"/>
  </r>
  <r>
    <x v="2"/>
    <s v="US"/>
    <s v="USD"/>
    <n v="1407705187"/>
    <n v="1405113187"/>
    <b v="0"/>
    <n v="0"/>
    <b v="0"/>
    <x v="19"/>
  </r>
  <r>
    <x v="2"/>
    <s v="US"/>
    <s v="USD"/>
    <n v="1427225644"/>
    <n v="1422045244"/>
    <b v="0"/>
    <n v="5"/>
    <b v="0"/>
    <x v="19"/>
  </r>
  <r>
    <x v="2"/>
    <s v="US"/>
    <s v="USD"/>
    <n v="1424281389"/>
    <n v="1419097389"/>
    <b v="0"/>
    <n v="0"/>
    <b v="0"/>
    <x v="19"/>
  </r>
  <r>
    <x v="2"/>
    <s v="US"/>
    <s v="USD"/>
    <n v="1415583695"/>
    <n v="1410396095"/>
    <b v="0"/>
    <n v="36"/>
    <b v="0"/>
    <x v="19"/>
  </r>
  <r>
    <x v="2"/>
    <s v="US"/>
    <s v="USD"/>
    <n v="1424536196"/>
    <n v="1421944196"/>
    <b v="0"/>
    <n v="1"/>
    <b v="0"/>
    <x v="19"/>
  </r>
  <r>
    <x v="2"/>
    <s v="US"/>
    <s v="USD"/>
    <n v="1426091036"/>
    <n v="1423502636"/>
    <b v="0"/>
    <n v="1"/>
    <b v="0"/>
    <x v="19"/>
  </r>
  <r>
    <x v="2"/>
    <s v="US"/>
    <s v="USD"/>
    <n v="1420044890"/>
    <n v="1417452890"/>
    <b v="0"/>
    <n v="1"/>
    <b v="0"/>
    <x v="19"/>
  </r>
  <r>
    <x v="2"/>
    <s v="US"/>
    <s v="USD"/>
    <n v="1414445108"/>
    <n v="1411853108"/>
    <b v="0"/>
    <n v="9"/>
    <b v="0"/>
    <x v="19"/>
  </r>
  <r>
    <x v="2"/>
    <s v="US"/>
    <s v="USD"/>
    <n v="1464386640"/>
    <n v="1463090149"/>
    <b v="0"/>
    <n v="1"/>
    <b v="0"/>
    <x v="19"/>
  </r>
  <r>
    <x v="2"/>
    <s v="US"/>
    <s v="USD"/>
    <n v="1439006692"/>
    <n v="1433822692"/>
    <b v="0"/>
    <n v="0"/>
    <b v="0"/>
    <x v="19"/>
  </r>
  <r>
    <x v="2"/>
    <s v="US"/>
    <s v="USD"/>
    <n v="1458715133"/>
    <n v="1455262733"/>
    <b v="0"/>
    <n v="1"/>
    <b v="0"/>
    <x v="19"/>
  </r>
  <r>
    <x v="2"/>
    <s v="US"/>
    <s v="USD"/>
    <n v="1426182551"/>
    <n v="1423594151"/>
    <b v="0"/>
    <n v="1"/>
    <b v="0"/>
    <x v="19"/>
  </r>
  <r>
    <x v="2"/>
    <s v="NO"/>
    <s v="NOK"/>
    <n v="1486313040"/>
    <n v="1483131966"/>
    <b v="0"/>
    <n v="4"/>
    <b v="0"/>
    <x v="19"/>
  </r>
  <r>
    <x v="2"/>
    <s v="US"/>
    <s v="USD"/>
    <n v="1455246504"/>
    <n v="1452654504"/>
    <b v="0"/>
    <n v="2"/>
    <b v="0"/>
    <x v="19"/>
  </r>
  <r>
    <x v="2"/>
    <s v="US"/>
    <s v="USD"/>
    <n v="1467080613"/>
    <n v="1461896613"/>
    <b v="0"/>
    <n v="2"/>
    <b v="0"/>
    <x v="19"/>
  </r>
  <r>
    <x v="2"/>
    <s v="US"/>
    <s v="USD"/>
    <n v="1425791697"/>
    <n v="1423199697"/>
    <b v="0"/>
    <n v="2"/>
    <b v="0"/>
    <x v="19"/>
  </r>
  <r>
    <x v="2"/>
    <s v="US"/>
    <s v="USD"/>
    <n v="1456608943"/>
    <n v="1454016943"/>
    <b v="0"/>
    <n v="0"/>
    <b v="0"/>
    <x v="19"/>
  </r>
  <r>
    <x v="2"/>
    <s v="US"/>
    <s v="USD"/>
    <n v="1438662474"/>
    <n v="1435206474"/>
    <b v="0"/>
    <n v="2"/>
    <b v="0"/>
    <x v="19"/>
  </r>
  <r>
    <x v="2"/>
    <s v="SE"/>
    <s v="SEK"/>
    <n v="1444027186"/>
    <n v="1441435186"/>
    <b v="0"/>
    <n v="4"/>
    <b v="0"/>
    <x v="19"/>
  </r>
  <r>
    <x v="2"/>
    <s v="CA"/>
    <s v="CAD"/>
    <n v="1454078770"/>
    <n v="1448894770"/>
    <b v="0"/>
    <n v="2"/>
    <b v="0"/>
    <x v="19"/>
  </r>
  <r>
    <x v="2"/>
    <s v="US"/>
    <s v="USD"/>
    <n v="1426615200"/>
    <n v="1422400188"/>
    <b v="0"/>
    <n v="0"/>
    <b v="0"/>
    <x v="19"/>
  </r>
  <r>
    <x v="2"/>
    <s v="US"/>
    <s v="USD"/>
    <n v="1449529062"/>
    <n v="1444341462"/>
    <b v="0"/>
    <n v="1"/>
    <b v="0"/>
    <x v="19"/>
  </r>
  <r>
    <x v="2"/>
    <s v="US"/>
    <s v="USD"/>
    <n v="1445197129"/>
    <n v="1442605129"/>
    <b v="0"/>
    <n v="0"/>
    <b v="0"/>
    <x v="19"/>
  </r>
  <r>
    <x v="2"/>
    <s v="BE"/>
    <s v="EUR"/>
    <n v="1455399313"/>
    <n v="1452807313"/>
    <b v="0"/>
    <n v="2"/>
    <b v="0"/>
    <x v="19"/>
  </r>
  <r>
    <x v="0"/>
    <s v="US"/>
    <s v="USD"/>
    <n v="1437627540"/>
    <n v="1435806054"/>
    <b v="0"/>
    <n v="109"/>
    <b v="1"/>
    <x v="33"/>
  </r>
  <r>
    <x v="0"/>
    <s v="US"/>
    <s v="USD"/>
    <n v="1426777228"/>
    <n v="1424188828"/>
    <b v="0"/>
    <n v="372"/>
    <b v="1"/>
    <x v="33"/>
  </r>
  <r>
    <x v="0"/>
    <s v="US"/>
    <s v="USD"/>
    <n v="1408114822"/>
    <n v="1405522822"/>
    <b v="0"/>
    <n v="311"/>
    <b v="1"/>
    <x v="33"/>
  </r>
  <r>
    <x v="0"/>
    <s v="US"/>
    <s v="USD"/>
    <n v="1464199591"/>
    <n v="1461607591"/>
    <b v="0"/>
    <n v="61"/>
    <b v="1"/>
    <x v="33"/>
  </r>
  <r>
    <x v="0"/>
    <s v="US"/>
    <s v="USD"/>
    <n v="1443242021"/>
    <n v="1440650021"/>
    <b v="0"/>
    <n v="115"/>
    <b v="1"/>
    <x v="33"/>
  </r>
  <r>
    <x v="0"/>
    <s v="US"/>
    <s v="USD"/>
    <n v="1480174071"/>
    <n v="1477578471"/>
    <b v="0"/>
    <n v="111"/>
    <b v="1"/>
    <x v="33"/>
  </r>
  <r>
    <x v="0"/>
    <s v="US"/>
    <s v="USD"/>
    <n v="1478923200"/>
    <n v="1476184593"/>
    <b v="0"/>
    <n v="337"/>
    <b v="1"/>
    <x v="33"/>
  </r>
  <r>
    <x v="0"/>
    <s v="US"/>
    <s v="USD"/>
    <n v="1472621760"/>
    <n v="1472110513"/>
    <b v="0"/>
    <n v="9"/>
    <b v="1"/>
    <x v="33"/>
  </r>
  <r>
    <x v="0"/>
    <s v="US"/>
    <s v="USD"/>
    <n v="1417321515"/>
    <n v="1414725915"/>
    <b v="0"/>
    <n v="120"/>
    <b v="1"/>
    <x v="33"/>
  </r>
  <r>
    <x v="0"/>
    <s v="US"/>
    <s v="USD"/>
    <n v="1414465860"/>
    <n v="1411177456"/>
    <b v="0"/>
    <n v="102"/>
    <b v="1"/>
    <x v="33"/>
  </r>
  <r>
    <x v="0"/>
    <s v="US"/>
    <s v="USD"/>
    <n v="1488750490"/>
    <n v="1487022490"/>
    <b v="0"/>
    <n v="186"/>
    <b v="1"/>
    <x v="33"/>
  </r>
  <r>
    <x v="0"/>
    <s v="US"/>
    <s v="USD"/>
    <n v="1451430000"/>
    <n v="1448914500"/>
    <b v="0"/>
    <n v="15"/>
    <b v="1"/>
    <x v="33"/>
  </r>
  <r>
    <x v="0"/>
    <s v="US"/>
    <s v="USD"/>
    <n v="1486053409"/>
    <n v="1483461409"/>
    <b v="0"/>
    <n v="67"/>
    <b v="1"/>
    <x v="33"/>
  </r>
  <r>
    <x v="0"/>
    <s v="US"/>
    <s v="USD"/>
    <n v="1489207808"/>
    <n v="1486183808"/>
    <b v="0"/>
    <n v="130"/>
    <b v="1"/>
    <x v="33"/>
  </r>
  <r>
    <x v="0"/>
    <s v="US"/>
    <s v="USD"/>
    <n v="1461177950"/>
    <n v="1458758750"/>
    <b v="0"/>
    <n v="16"/>
    <b v="1"/>
    <x v="33"/>
  </r>
  <r>
    <x v="0"/>
    <s v="US"/>
    <s v="USD"/>
    <n v="1488063839"/>
    <n v="1485471839"/>
    <b v="0"/>
    <n v="67"/>
    <b v="1"/>
    <x v="33"/>
  </r>
  <r>
    <x v="0"/>
    <s v="US"/>
    <s v="USD"/>
    <n v="1458826056"/>
    <n v="1456237656"/>
    <b v="0"/>
    <n v="124"/>
    <b v="1"/>
    <x v="33"/>
  </r>
  <r>
    <x v="0"/>
    <s v="US"/>
    <s v="USD"/>
    <n v="1465498800"/>
    <n v="1462481718"/>
    <b v="0"/>
    <n v="80"/>
    <b v="1"/>
    <x v="33"/>
  </r>
  <r>
    <x v="0"/>
    <s v="US"/>
    <s v="USD"/>
    <n v="1458742685"/>
    <n v="1454858285"/>
    <b v="0"/>
    <n v="282"/>
    <b v="1"/>
    <x v="33"/>
  </r>
  <r>
    <x v="0"/>
    <s v="US"/>
    <s v="USD"/>
    <n v="1483417020"/>
    <n v="1480480167"/>
    <b v="0"/>
    <n v="68"/>
    <b v="1"/>
    <x v="33"/>
  </r>
  <r>
    <x v="0"/>
    <s v="US"/>
    <s v="USD"/>
    <n v="1317438000"/>
    <n v="1314577097"/>
    <b v="0"/>
    <n v="86"/>
    <b v="1"/>
    <x v="14"/>
  </r>
  <r>
    <x v="0"/>
    <s v="US"/>
    <s v="USD"/>
    <n v="1342672096"/>
    <n v="1340944096"/>
    <b v="0"/>
    <n v="115"/>
    <b v="1"/>
    <x v="14"/>
  </r>
  <r>
    <x v="0"/>
    <s v="US"/>
    <s v="USD"/>
    <n v="1366138800"/>
    <n v="1362710425"/>
    <b v="0"/>
    <n v="75"/>
    <b v="1"/>
    <x v="14"/>
  </r>
  <r>
    <x v="0"/>
    <s v="CA"/>
    <s v="CAD"/>
    <n v="1443641340"/>
    <n v="1441143397"/>
    <b v="0"/>
    <n v="43"/>
    <b v="1"/>
    <x v="14"/>
  </r>
  <r>
    <x v="0"/>
    <s v="US"/>
    <s v="USD"/>
    <n v="1348420548"/>
    <n v="1345828548"/>
    <b v="0"/>
    <n v="48"/>
    <b v="1"/>
    <x v="14"/>
  </r>
  <r>
    <x v="0"/>
    <s v="US"/>
    <s v="USD"/>
    <n v="1368066453"/>
    <n v="1365474453"/>
    <b v="0"/>
    <n v="52"/>
    <b v="1"/>
    <x v="14"/>
  </r>
  <r>
    <x v="0"/>
    <s v="US"/>
    <s v="USD"/>
    <n v="1336669200"/>
    <n v="1335473931"/>
    <b v="0"/>
    <n v="43"/>
    <b v="1"/>
    <x v="14"/>
  </r>
  <r>
    <x v="0"/>
    <s v="US"/>
    <s v="USD"/>
    <n v="1351400400"/>
    <n v="1348285321"/>
    <b v="0"/>
    <n v="58"/>
    <b v="1"/>
    <x v="14"/>
  </r>
  <r>
    <x v="0"/>
    <s v="US"/>
    <s v="USD"/>
    <n v="1297160329"/>
    <n v="1295000329"/>
    <b v="0"/>
    <n v="47"/>
    <b v="1"/>
    <x v="14"/>
  </r>
  <r>
    <x v="0"/>
    <s v="US"/>
    <s v="USD"/>
    <n v="1337824055"/>
    <n v="1335232055"/>
    <b v="0"/>
    <n v="36"/>
    <b v="1"/>
    <x v="14"/>
  </r>
  <r>
    <x v="0"/>
    <s v="US"/>
    <s v="USD"/>
    <n v="1327535392"/>
    <n v="1324079392"/>
    <b v="0"/>
    <n v="17"/>
    <b v="1"/>
    <x v="14"/>
  </r>
  <r>
    <x v="0"/>
    <s v="US"/>
    <s v="USD"/>
    <n v="1283562180"/>
    <n v="1277433980"/>
    <b v="0"/>
    <n v="104"/>
    <b v="1"/>
    <x v="14"/>
  </r>
  <r>
    <x v="0"/>
    <s v="US"/>
    <s v="USD"/>
    <n v="1352573869"/>
    <n v="1349978269"/>
    <b v="0"/>
    <n v="47"/>
    <b v="1"/>
    <x v="14"/>
  </r>
  <r>
    <x v="0"/>
    <s v="US"/>
    <s v="USD"/>
    <n v="1286756176"/>
    <n v="1282868176"/>
    <b v="0"/>
    <n v="38"/>
    <b v="1"/>
    <x v="14"/>
  </r>
  <r>
    <x v="0"/>
    <s v="US"/>
    <s v="USD"/>
    <n v="1278799200"/>
    <n v="1273647255"/>
    <b v="0"/>
    <n v="81"/>
    <b v="1"/>
    <x v="14"/>
  </r>
  <r>
    <x v="0"/>
    <s v="US"/>
    <s v="USD"/>
    <n v="1415004770"/>
    <n v="1412149970"/>
    <b v="0"/>
    <n v="55"/>
    <b v="1"/>
    <x v="14"/>
  </r>
  <r>
    <x v="0"/>
    <s v="US"/>
    <s v="USD"/>
    <n v="1344789345"/>
    <n v="1340901345"/>
    <b v="0"/>
    <n v="41"/>
    <b v="1"/>
    <x v="14"/>
  </r>
  <r>
    <x v="0"/>
    <s v="US"/>
    <s v="USD"/>
    <n v="1358117313"/>
    <n v="1355525313"/>
    <b v="0"/>
    <n v="79"/>
    <b v="1"/>
    <x v="14"/>
  </r>
  <r>
    <x v="0"/>
    <s v="US"/>
    <s v="USD"/>
    <n v="1343440800"/>
    <n v="1342545994"/>
    <b v="0"/>
    <n v="16"/>
    <b v="1"/>
    <x v="14"/>
  </r>
  <r>
    <x v="0"/>
    <s v="US"/>
    <s v="USD"/>
    <n v="1444516084"/>
    <n v="1439332084"/>
    <b v="0"/>
    <n v="8"/>
    <b v="1"/>
    <x v="14"/>
  </r>
  <r>
    <x v="0"/>
    <s v="US"/>
    <s v="USD"/>
    <n v="1335799808"/>
    <n v="1333207808"/>
    <b v="0"/>
    <n v="95"/>
    <b v="1"/>
    <x v="14"/>
  </r>
  <r>
    <x v="0"/>
    <s v="US"/>
    <s v="USD"/>
    <n v="1312224383"/>
    <n v="1308336383"/>
    <b v="0"/>
    <n v="25"/>
    <b v="1"/>
    <x v="14"/>
  </r>
  <r>
    <x v="0"/>
    <s v="US"/>
    <s v="USD"/>
    <n v="1335891603"/>
    <n v="1330711203"/>
    <b v="0"/>
    <n v="19"/>
    <b v="1"/>
    <x v="14"/>
  </r>
  <r>
    <x v="0"/>
    <s v="US"/>
    <s v="USD"/>
    <n v="1316124003"/>
    <n v="1313532003"/>
    <b v="0"/>
    <n v="90"/>
    <b v="1"/>
    <x v="14"/>
  </r>
  <r>
    <x v="0"/>
    <s v="US"/>
    <s v="USD"/>
    <n v="1318463879"/>
    <n v="1315439879"/>
    <b v="0"/>
    <n v="41"/>
    <b v="1"/>
    <x v="14"/>
  </r>
  <r>
    <x v="0"/>
    <s v="US"/>
    <s v="USD"/>
    <n v="1335113976"/>
    <n v="1332521976"/>
    <b v="0"/>
    <n v="30"/>
    <b v="1"/>
    <x v="14"/>
  </r>
  <r>
    <x v="0"/>
    <s v="US"/>
    <s v="USD"/>
    <n v="1338083997"/>
    <n v="1335491997"/>
    <b v="0"/>
    <n v="38"/>
    <b v="1"/>
    <x v="14"/>
  </r>
  <r>
    <x v="0"/>
    <s v="US"/>
    <s v="USD"/>
    <n v="1321459908"/>
    <n v="1318864308"/>
    <b v="0"/>
    <n v="65"/>
    <b v="1"/>
    <x v="14"/>
  </r>
  <r>
    <x v="0"/>
    <s v="US"/>
    <s v="USD"/>
    <n v="1368117239"/>
    <n v="1365525239"/>
    <b v="0"/>
    <n v="75"/>
    <b v="1"/>
    <x v="14"/>
  </r>
  <r>
    <x v="0"/>
    <s v="US"/>
    <s v="USD"/>
    <n v="1340429276"/>
    <n v="1335245276"/>
    <b v="0"/>
    <n v="16"/>
    <b v="1"/>
    <x v="14"/>
  </r>
  <r>
    <x v="0"/>
    <s v="US"/>
    <s v="USD"/>
    <n v="1295142660"/>
    <n v="1293739714"/>
    <b v="0"/>
    <n v="10"/>
    <b v="1"/>
    <x v="14"/>
  </r>
  <r>
    <x v="0"/>
    <s v="US"/>
    <s v="USD"/>
    <n v="1339840740"/>
    <n v="1335397188"/>
    <b v="0"/>
    <n v="27"/>
    <b v="1"/>
    <x v="14"/>
  </r>
  <r>
    <x v="0"/>
    <s v="US"/>
    <s v="USD"/>
    <n v="1367208140"/>
    <n v="1363320140"/>
    <b v="0"/>
    <n v="259"/>
    <b v="1"/>
    <x v="14"/>
  </r>
  <r>
    <x v="0"/>
    <s v="US"/>
    <s v="USD"/>
    <n v="1337786944"/>
    <n v="1335194944"/>
    <b v="0"/>
    <n v="39"/>
    <b v="1"/>
    <x v="14"/>
  </r>
  <r>
    <x v="0"/>
    <s v="US"/>
    <s v="USD"/>
    <n v="1339022575"/>
    <n v="1336430575"/>
    <b v="0"/>
    <n v="42"/>
    <b v="1"/>
    <x v="14"/>
  </r>
  <r>
    <x v="0"/>
    <s v="US"/>
    <s v="USD"/>
    <n v="1364597692"/>
    <n v="1361577292"/>
    <b v="0"/>
    <n v="10"/>
    <b v="1"/>
    <x v="14"/>
  </r>
  <r>
    <x v="0"/>
    <s v="US"/>
    <s v="USD"/>
    <n v="1312578338"/>
    <n v="1309986338"/>
    <b v="0"/>
    <n v="56"/>
    <b v="1"/>
    <x v="14"/>
  </r>
  <r>
    <x v="0"/>
    <s v="US"/>
    <s v="USD"/>
    <n v="1422400387"/>
    <n v="1421190787"/>
    <b v="0"/>
    <n v="20"/>
    <b v="1"/>
    <x v="14"/>
  </r>
  <r>
    <x v="0"/>
    <s v="US"/>
    <s v="USD"/>
    <n v="1356976800"/>
    <n v="1352820837"/>
    <b v="0"/>
    <n v="170"/>
    <b v="1"/>
    <x v="14"/>
  </r>
  <r>
    <x v="0"/>
    <s v="US"/>
    <s v="USD"/>
    <n v="1340476375"/>
    <n v="1337884375"/>
    <b v="0"/>
    <n v="29"/>
    <b v="1"/>
    <x v="14"/>
  </r>
  <r>
    <x v="2"/>
    <s v="CA"/>
    <s v="CAD"/>
    <n v="1443379104"/>
    <n v="1440787104"/>
    <b v="0"/>
    <n v="7"/>
    <b v="0"/>
    <x v="34"/>
  </r>
  <r>
    <x v="2"/>
    <s v="US"/>
    <s v="USD"/>
    <n v="1411328918"/>
    <n v="1407440918"/>
    <b v="0"/>
    <n v="5"/>
    <b v="0"/>
    <x v="34"/>
  </r>
  <r>
    <x v="2"/>
    <s v="US"/>
    <s v="USD"/>
    <n v="1465333560"/>
    <n v="1462743308"/>
    <b v="0"/>
    <n v="0"/>
    <b v="0"/>
    <x v="34"/>
  </r>
  <r>
    <x v="2"/>
    <s v="US"/>
    <s v="USD"/>
    <n v="1416014534"/>
    <n v="1413418934"/>
    <b v="0"/>
    <n v="0"/>
    <b v="0"/>
    <x v="34"/>
  </r>
  <r>
    <x v="2"/>
    <s v="US"/>
    <s v="USD"/>
    <n v="1426292416"/>
    <n v="1423704016"/>
    <b v="0"/>
    <n v="0"/>
    <b v="0"/>
    <x v="34"/>
  </r>
  <r>
    <x v="2"/>
    <s v="GB"/>
    <s v="GBP"/>
    <n v="1443906000"/>
    <n v="1441955269"/>
    <b v="0"/>
    <n v="2"/>
    <b v="0"/>
    <x v="34"/>
  </r>
  <r>
    <x v="2"/>
    <s v="US"/>
    <s v="USD"/>
    <n v="1431308704"/>
    <n v="1428716704"/>
    <b v="0"/>
    <n v="0"/>
    <b v="0"/>
    <x v="34"/>
  </r>
  <r>
    <x v="2"/>
    <s v="US"/>
    <s v="USD"/>
    <n v="1408056634"/>
    <n v="1405464634"/>
    <b v="0"/>
    <n v="0"/>
    <b v="0"/>
    <x v="34"/>
  </r>
  <r>
    <x v="2"/>
    <s v="GB"/>
    <s v="GBP"/>
    <n v="1429554349"/>
    <n v="1424719549"/>
    <b v="0"/>
    <n v="28"/>
    <b v="0"/>
    <x v="34"/>
  </r>
  <r>
    <x v="2"/>
    <s v="US"/>
    <s v="USD"/>
    <n v="1431647772"/>
    <n v="1426463772"/>
    <b v="0"/>
    <n v="2"/>
    <b v="0"/>
    <x v="34"/>
  </r>
  <r>
    <x v="2"/>
    <s v="GB"/>
    <s v="GBP"/>
    <n v="1454323413"/>
    <n v="1451731413"/>
    <b v="0"/>
    <n v="0"/>
    <b v="0"/>
    <x v="34"/>
  </r>
  <r>
    <x v="2"/>
    <s v="US"/>
    <s v="USD"/>
    <n v="1418504561"/>
    <n v="1417208561"/>
    <b v="0"/>
    <n v="0"/>
    <b v="0"/>
    <x v="34"/>
  </r>
  <r>
    <x v="2"/>
    <s v="DE"/>
    <s v="EUR"/>
    <n v="1488067789"/>
    <n v="1482883789"/>
    <b v="0"/>
    <n v="0"/>
    <b v="0"/>
    <x v="34"/>
  </r>
  <r>
    <x v="2"/>
    <s v="US"/>
    <s v="USD"/>
    <n v="1408526477"/>
    <n v="1407057677"/>
    <b v="0"/>
    <n v="4"/>
    <b v="0"/>
    <x v="34"/>
  </r>
  <r>
    <x v="2"/>
    <s v="US"/>
    <s v="USD"/>
    <n v="1424635753"/>
    <n v="1422043753"/>
    <b v="0"/>
    <n v="12"/>
    <b v="0"/>
    <x v="34"/>
  </r>
  <r>
    <x v="2"/>
    <s v="US"/>
    <s v="USD"/>
    <n v="1417279252"/>
    <n v="1414683652"/>
    <b v="0"/>
    <n v="0"/>
    <b v="0"/>
    <x v="34"/>
  </r>
  <r>
    <x v="2"/>
    <s v="CA"/>
    <s v="CAD"/>
    <n v="1426788930"/>
    <n v="1424200530"/>
    <b v="0"/>
    <n v="33"/>
    <b v="0"/>
    <x v="34"/>
  </r>
  <r>
    <x v="2"/>
    <s v="US"/>
    <s v="USD"/>
    <n v="1415899228"/>
    <n v="1413303628"/>
    <b v="0"/>
    <n v="0"/>
    <b v="0"/>
    <x v="34"/>
  </r>
  <r>
    <x v="2"/>
    <s v="US"/>
    <s v="USD"/>
    <n v="1405741404"/>
    <n v="1403149404"/>
    <b v="0"/>
    <n v="4"/>
    <b v="0"/>
    <x v="34"/>
  </r>
  <r>
    <x v="2"/>
    <s v="US"/>
    <s v="USD"/>
    <n v="1476559260"/>
    <n v="1472567085"/>
    <b v="0"/>
    <n v="0"/>
    <b v="0"/>
    <x v="34"/>
  </r>
  <r>
    <x v="0"/>
    <s v="US"/>
    <s v="USD"/>
    <n v="1444778021"/>
    <n v="1442963621"/>
    <b v="0"/>
    <n v="132"/>
    <b v="1"/>
    <x v="35"/>
  </r>
  <r>
    <x v="0"/>
    <s v="US"/>
    <s v="USD"/>
    <n v="1461336720"/>
    <n v="1459431960"/>
    <b v="0"/>
    <n v="27"/>
    <b v="1"/>
    <x v="35"/>
  </r>
  <r>
    <x v="0"/>
    <s v="US"/>
    <s v="USD"/>
    <n v="1416270292"/>
    <n v="1413674692"/>
    <b v="0"/>
    <n v="26"/>
    <b v="1"/>
    <x v="35"/>
  </r>
  <r>
    <x v="0"/>
    <s v="US"/>
    <s v="USD"/>
    <n v="1419136200"/>
    <n v="1416338557"/>
    <b v="0"/>
    <n v="43"/>
    <b v="1"/>
    <x v="35"/>
  </r>
  <r>
    <x v="0"/>
    <s v="US"/>
    <s v="USD"/>
    <n v="1340914571"/>
    <n v="1338322571"/>
    <b v="0"/>
    <n v="80"/>
    <b v="1"/>
    <x v="35"/>
  </r>
  <r>
    <x v="0"/>
    <s v="US"/>
    <s v="USD"/>
    <n v="1418014740"/>
    <n v="1415585474"/>
    <b v="0"/>
    <n v="33"/>
    <b v="1"/>
    <x v="35"/>
  </r>
  <r>
    <x v="0"/>
    <s v="US"/>
    <s v="USD"/>
    <n v="1382068740"/>
    <n v="1380477691"/>
    <b v="0"/>
    <n v="71"/>
    <b v="1"/>
    <x v="35"/>
  </r>
  <r>
    <x v="0"/>
    <s v="GB"/>
    <s v="GBP"/>
    <n v="1440068400"/>
    <n v="1438459303"/>
    <b v="0"/>
    <n v="81"/>
    <b v="1"/>
    <x v="35"/>
  </r>
  <r>
    <x v="0"/>
    <s v="US"/>
    <s v="USD"/>
    <n v="1332636975"/>
    <n v="1328752575"/>
    <b v="0"/>
    <n v="76"/>
    <b v="1"/>
    <x v="35"/>
  </r>
  <r>
    <x v="0"/>
    <s v="US"/>
    <s v="USD"/>
    <n v="1429505400"/>
    <n v="1426711505"/>
    <b v="0"/>
    <n v="48"/>
    <b v="1"/>
    <x v="35"/>
  </r>
  <r>
    <x v="0"/>
    <s v="US"/>
    <s v="USD"/>
    <n v="1439611140"/>
    <n v="1437668354"/>
    <b v="0"/>
    <n v="61"/>
    <b v="1"/>
    <x v="35"/>
  </r>
  <r>
    <x v="0"/>
    <s v="US"/>
    <s v="USD"/>
    <n v="1345148566"/>
    <n v="1342556566"/>
    <b v="0"/>
    <n v="60"/>
    <b v="1"/>
    <x v="35"/>
  </r>
  <r>
    <x v="0"/>
    <s v="US"/>
    <s v="USD"/>
    <n v="1362160868"/>
    <n v="1359568911"/>
    <b v="0"/>
    <n v="136"/>
    <b v="1"/>
    <x v="35"/>
  </r>
  <r>
    <x v="0"/>
    <s v="US"/>
    <s v="USD"/>
    <n v="1262325600"/>
    <n v="1257871712"/>
    <b v="0"/>
    <n v="14"/>
    <b v="1"/>
    <x v="35"/>
  </r>
  <r>
    <x v="0"/>
    <s v="US"/>
    <s v="USD"/>
    <n v="1417463945"/>
    <n v="1414781945"/>
    <b v="0"/>
    <n v="78"/>
    <b v="1"/>
    <x v="35"/>
  </r>
  <r>
    <x v="0"/>
    <s v="US"/>
    <s v="USD"/>
    <n v="1375151566"/>
    <n v="1373337166"/>
    <b v="0"/>
    <n v="4"/>
    <b v="1"/>
    <x v="35"/>
  </r>
  <r>
    <x v="0"/>
    <s v="US"/>
    <s v="USD"/>
    <n v="1312212855"/>
    <n v="1307028855"/>
    <b v="0"/>
    <n v="11"/>
    <b v="1"/>
    <x v="35"/>
  </r>
  <r>
    <x v="0"/>
    <s v="US"/>
    <s v="USD"/>
    <n v="1361681940"/>
    <n v="1359029661"/>
    <b v="0"/>
    <n v="185"/>
    <b v="1"/>
    <x v="35"/>
  </r>
  <r>
    <x v="0"/>
    <s v="US"/>
    <s v="USD"/>
    <n v="1422913152"/>
    <n v="1417729152"/>
    <b v="0"/>
    <n v="59"/>
    <b v="1"/>
    <x v="35"/>
  </r>
  <r>
    <x v="0"/>
    <s v="US"/>
    <s v="USD"/>
    <n v="1319904721"/>
    <n v="1314720721"/>
    <b v="0"/>
    <n v="27"/>
    <b v="1"/>
    <x v="35"/>
  </r>
  <r>
    <x v="0"/>
    <s v="GB"/>
    <s v="GBP"/>
    <n v="1380192418"/>
    <n v="1375008418"/>
    <b v="0"/>
    <n v="63"/>
    <b v="1"/>
    <x v="35"/>
  </r>
  <r>
    <x v="0"/>
    <s v="US"/>
    <s v="USD"/>
    <n v="1380599940"/>
    <n v="1377252857"/>
    <b v="0"/>
    <n v="13"/>
    <b v="1"/>
    <x v="35"/>
  </r>
  <r>
    <x v="0"/>
    <s v="US"/>
    <s v="USD"/>
    <n v="1293937200"/>
    <n v="1291257298"/>
    <b v="0"/>
    <n v="13"/>
    <b v="1"/>
    <x v="35"/>
  </r>
  <r>
    <x v="0"/>
    <s v="US"/>
    <s v="USD"/>
    <n v="1341750569"/>
    <n v="1339158569"/>
    <b v="0"/>
    <n v="57"/>
    <b v="1"/>
    <x v="35"/>
  </r>
  <r>
    <x v="0"/>
    <s v="US"/>
    <s v="USD"/>
    <n v="1424997000"/>
    <n v="1421983138"/>
    <b v="0"/>
    <n v="61"/>
    <b v="1"/>
    <x v="35"/>
  </r>
  <r>
    <x v="0"/>
    <s v="US"/>
    <s v="USD"/>
    <n v="1380949200"/>
    <n v="1378586179"/>
    <b v="0"/>
    <n v="65"/>
    <b v="1"/>
    <x v="35"/>
  </r>
  <r>
    <x v="0"/>
    <s v="US"/>
    <s v="USD"/>
    <n v="1333560803"/>
    <n v="1330972403"/>
    <b v="0"/>
    <n v="134"/>
    <b v="1"/>
    <x v="35"/>
  </r>
  <r>
    <x v="0"/>
    <s v="FR"/>
    <s v="EUR"/>
    <n v="1475209620"/>
    <n v="1473087637"/>
    <b v="0"/>
    <n v="37"/>
    <b v="1"/>
    <x v="35"/>
  </r>
  <r>
    <x v="0"/>
    <s v="GB"/>
    <s v="GBP"/>
    <n v="1370019600"/>
    <n v="1366999870"/>
    <b v="0"/>
    <n v="37"/>
    <b v="1"/>
    <x v="35"/>
  </r>
  <r>
    <x v="0"/>
    <s v="US"/>
    <s v="USD"/>
    <n v="1444276740"/>
    <n v="1439392406"/>
    <b v="0"/>
    <n v="150"/>
    <b v="1"/>
    <x v="35"/>
  </r>
  <r>
    <x v="0"/>
    <s v="US"/>
    <s v="USD"/>
    <n v="1332362880"/>
    <n v="1329890585"/>
    <b v="0"/>
    <n v="56"/>
    <b v="1"/>
    <x v="35"/>
  </r>
  <r>
    <x v="0"/>
    <s v="US"/>
    <s v="USD"/>
    <n v="1488741981"/>
    <n v="1486149981"/>
    <b v="0"/>
    <n v="18"/>
    <b v="1"/>
    <x v="35"/>
  </r>
  <r>
    <x v="0"/>
    <s v="US"/>
    <s v="USD"/>
    <n v="1348202807"/>
    <n v="1343018807"/>
    <b v="0"/>
    <n v="60"/>
    <b v="1"/>
    <x v="35"/>
  </r>
  <r>
    <x v="0"/>
    <s v="US"/>
    <s v="USD"/>
    <n v="1433131140"/>
    <n v="1430445163"/>
    <b v="0"/>
    <n v="67"/>
    <b v="1"/>
    <x v="35"/>
  </r>
  <r>
    <x v="0"/>
    <s v="US"/>
    <s v="USD"/>
    <n v="1338219793"/>
    <n v="1335541393"/>
    <b v="0"/>
    <n v="35"/>
    <b v="1"/>
    <x v="35"/>
  </r>
  <r>
    <x v="0"/>
    <s v="US"/>
    <s v="USD"/>
    <n v="1356392857"/>
    <n v="1352504857"/>
    <b v="0"/>
    <n v="34"/>
    <b v="1"/>
    <x v="35"/>
  </r>
  <r>
    <x v="0"/>
    <s v="GB"/>
    <s v="GBP"/>
    <n v="1400176386"/>
    <n v="1397584386"/>
    <b v="0"/>
    <n v="36"/>
    <b v="1"/>
    <x v="35"/>
  </r>
  <r>
    <x v="0"/>
    <s v="AU"/>
    <s v="AUD"/>
    <n v="1430488740"/>
    <n v="1427747906"/>
    <b v="0"/>
    <n v="18"/>
    <b v="1"/>
    <x v="35"/>
  </r>
  <r>
    <x v="0"/>
    <s v="US"/>
    <s v="USD"/>
    <n v="1321385820"/>
    <n v="1318539484"/>
    <b v="0"/>
    <n v="25"/>
    <b v="1"/>
    <x v="35"/>
  </r>
  <r>
    <x v="0"/>
    <s v="GB"/>
    <s v="GBP"/>
    <n v="1425682174"/>
    <n v="1423090174"/>
    <b v="0"/>
    <n v="21"/>
    <b v="1"/>
    <x v="35"/>
  </r>
  <r>
    <x v="1"/>
    <s v="CA"/>
    <s v="CAD"/>
    <n v="1444740089"/>
    <n v="1442148089"/>
    <b v="0"/>
    <n v="0"/>
    <b v="0"/>
    <x v="19"/>
  </r>
  <r>
    <x v="1"/>
    <s v="DE"/>
    <s v="EUR"/>
    <n v="1476189339"/>
    <n v="1471005339"/>
    <b v="0"/>
    <n v="3"/>
    <b v="0"/>
    <x v="19"/>
  </r>
  <r>
    <x v="1"/>
    <s v="US"/>
    <s v="USD"/>
    <n v="1438226451"/>
    <n v="1433042451"/>
    <b v="0"/>
    <n v="0"/>
    <b v="0"/>
    <x v="19"/>
  </r>
  <r>
    <x v="1"/>
    <s v="CA"/>
    <s v="CAD"/>
    <n v="1406854699"/>
    <n v="1404262699"/>
    <b v="0"/>
    <n v="0"/>
    <b v="0"/>
    <x v="19"/>
  </r>
  <r>
    <x v="1"/>
    <s v="US"/>
    <s v="USD"/>
    <n v="1462827000"/>
    <n v="1457710589"/>
    <b v="0"/>
    <n v="1"/>
    <b v="0"/>
    <x v="19"/>
  </r>
  <r>
    <x v="1"/>
    <s v="US"/>
    <s v="USD"/>
    <n v="1408663948"/>
    <n v="1406071948"/>
    <b v="0"/>
    <n v="0"/>
    <b v="0"/>
    <x v="19"/>
  </r>
  <r>
    <x v="1"/>
    <s v="US"/>
    <s v="USD"/>
    <n v="1429823138"/>
    <n v="1427231138"/>
    <b v="0"/>
    <n v="2"/>
    <b v="0"/>
    <x v="19"/>
  </r>
  <r>
    <x v="1"/>
    <s v="GB"/>
    <s v="GBP"/>
    <n v="1472745594"/>
    <n v="1470153594"/>
    <b v="0"/>
    <n v="1"/>
    <b v="0"/>
    <x v="19"/>
  </r>
  <r>
    <x v="1"/>
    <s v="US"/>
    <s v="USD"/>
    <n v="1442457112"/>
    <n v="1439865112"/>
    <b v="0"/>
    <n v="2"/>
    <b v="0"/>
    <x v="19"/>
  </r>
  <r>
    <x v="1"/>
    <s v="US"/>
    <s v="USD"/>
    <n v="1486590035"/>
    <n v="1483998035"/>
    <b v="0"/>
    <n v="2"/>
    <b v="0"/>
    <x v="19"/>
  </r>
  <r>
    <x v="1"/>
    <s v="AU"/>
    <s v="AUD"/>
    <n v="1463645521"/>
    <n v="1458461521"/>
    <b v="0"/>
    <n v="4"/>
    <b v="0"/>
    <x v="19"/>
  </r>
  <r>
    <x v="1"/>
    <s v="US"/>
    <s v="USD"/>
    <n v="1428893517"/>
    <n v="1426301517"/>
    <b v="0"/>
    <n v="0"/>
    <b v="0"/>
    <x v="19"/>
  </r>
  <r>
    <x v="1"/>
    <s v="US"/>
    <s v="USD"/>
    <n v="1408803149"/>
    <n v="1404915149"/>
    <b v="0"/>
    <n v="0"/>
    <b v="0"/>
    <x v="19"/>
  </r>
  <r>
    <x v="1"/>
    <s v="US"/>
    <s v="USD"/>
    <n v="1463600945"/>
    <n v="1461786545"/>
    <b v="0"/>
    <n v="0"/>
    <b v="0"/>
    <x v="19"/>
  </r>
  <r>
    <x v="1"/>
    <s v="US"/>
    <s v="USD"/>
    <n v="1421030194"/>
    <n v="1418438194"/>
    <b v="0"/>
    <n v="0"/>
    <b v="0"/>
    <x v="19"/>
  </r>
  <r>
    <x v="1"/>
    <s v="US"/>
    <s v="USD"/>
    <n v="1428707647"/>
    <n v="1424823247"/>
    <b v="0"/>
    <n v="0"/>
    <b v="0"/>
    <x v="19"/>
  </r>
  <r>
    <x v="1"/>
    <s v="US"/>
    <s v="USD"/>
    <n v="1407181297"/>
    <n v="1405021297"/>
    <b v="0"/>
    <n v="0"/>
    <b v="0"/>
    <x v="19"/>
  </r>
  <r>
    <x v="1"/>
    <s v="US"/>
    <s v="USD"/>
    <n v="1444410000"/>
    <n v="1440203579"/>
    <b v="0"/>
    <n v="0"/>
    <b v="0"/>
    <x v="19"/>
  </r>
  <r>
    <x v="1"/>
    <s v="US"/>
    <s v="USD"/>
    <n v="1410810903"/>
    <n v="1405626903"/>
    <b v="0"/>
    <n v="12"/>
    <b v="0"/>
    <x v="19"/>
  </r>
  <r>
    <x v="1"/>
    <s v="US"/>
    <s v="USD"/>
    <n v="1431745200"/>
    <n v="1429170603"/>
    <b v="0"/>
    <n v="2"/>
    <b v="0"/>
    <x v="19"/>
  </r>
  <r>
    <x v="2"/>
    <s v="US"/>
    <s v="USD"/>
    <n v="1447689898"/>
    <n v="1445094298"/>
    <b v="0"/>
    <n v="11"/>
    <b v="0"/>
    <x v="19"/>
  </r>
  <r>
    <x v="2"/>
    <s v="US"/>
    <s v="USD"/>
    <n v="1477784634"/>
    <n v="1475192634"/>
    <b v="0"/>
    <n v="1"/>
    <b v="0"/>
    <x v="19"/>
  </r>
  <r>
    <x v="2"/>
    <s v="US"/>
    <s v="USD"/>
    <n v="1426526880"/>
    <n v="1421346480"/>
    <b v="0"/>
    <n v="5"/>
    <b v="0"/>
    <x v="19"/>
  </r>
  <r>
    <x v="2"/>
    <s v="US"/>
    <s v="USD"/>
    <n v="1434341369"/>
    <n v="1431749369"/>
    <b v="0"/>
    <n v="0"/>
    <b v="0"/>
    <x v="19"/>
  </r>
  <r>
    <x v="2"/>
    <s v="US"/>
    <s v="USD"/>
    <n v="1404601632"/>
    <n v="1402009632"/>
    <b v="0"/>
    <n v="1"/>
    <b v="0"/>
    <x v="19"/>
  </r>
  <r>
    <x v="2"/>
    <s v="GB"/>
    <s v="GBP"/>
    <n v="1451030136"/>
    <n v="1448438136"/>
    <b v="0"/>
    <n v="1"/>
    <b v="0"/>
    <x v="19"/>
  </r>
  <r>
    <x v="2"/>
    <s v="US"/>
    <s v="USD"/>
    <n v="1451491953"/>
    <n v="1448899953"/>
    <b v="0"/>
    <n v="6"/>
    <b v="0"/>
    <x v="19"/>
  </r>
  <r>
    <x v="2"/>
    <s v="US"/>
    <s v="USD"/>
    <n v="1427807640"/>
    <n v="1423325626"/>
    <b v="0"/>
    <n v="8"/>
    <b v="0"/>
    <x v="19"/>
  </r>
  <r>
    <x v="2"/>
    <s v="DK"/>
    <s v="DKK"/>
    <n v="1458733927"/>
    <n v="1456145527"/>
    <b v="0"/>
    <n v="1"/>
    <b v="0"/>
    <x v="19"/>
  </r>
  <r>
    <x v="2"/>
    <s v="AU"/>
    <s v="AUD"/>
    <n v="1453817297"/>
    <n v="1453212497"/>
    <b v="0"/>
    <n v="0"/>
    <b v="0"/>
    <x v="19"/>
  </r>
  <r>
    <x v="2"/>
    <s v="US"/>
    <s v="USD"/>
    <n v="1457901924"/>
    <n v="1452721524"/>
    <b v="0"/>
    <n v="2"/>
    <b v="0"/>
    <x v="19"/>
  </r>
  <r>
    <x v="2"/>
    <s v="US"/>
    <s v="USD"/>
    <n v="1412536421"/>
    <n v="1409944421"/>
    <b v="0"/>
    <n v="1"/>
    <b v="0"/>
    <x v="19"/>
  </r>
  <r>
    <x v="2"/>
    <s v="US"/>
    <s v="USD"/>
    <n v="1429993026"/>
    <n v="1427401026"/>
    <b v="0"/>
    <n v="0"/>
    <b v="0"/>
    <x v="19"/>
  </r>
  <r>
    <x v="2"/>
    <s v="US"/>
    <s v="USD"/>
    <n v="1407453228"/>
    <n v="1404861228"/>
    <b v="0"/>
    <n v="1"/>
    <b v="0"/>
    <x v="19"/>
  </r>
  <r>
    <x v="2"/>
    <s v="US"/>
    <s v="USD"/>
    <n v="1487915500"/>
    <n v="1485323500"/>
    <b v="0"/>
    <n v="19"/>
    <b v="0"/>
    <x v="19"/>
  </r>
  <r>
    <x v="2"/>
    <s v="CA"/>
    <s v="CAD"/>
    <n v="1407427009"/>
    <n v="1404835009"/>
    <b v="0"/>
    <n v="27"/>
    <b v="0"/>
    <x v="19"/>
  </r>
  <r>
    <x v="2"/>
    <s v="GB"/>
    <s v="GBP"/>
    <n v="1466323917"/>
    <n v="1463731917"/>
    <b v="0"/>
    <n v="7"/>
    <b v="0"/>
    <x v="19"/>
  </r>
  <r>
    <x v="2"/>
    <s v="US"/>
    <s v="USD"/>
    <n v="1443039001"/>
    <n v="1440447001"/>
    <b v="0"/>
    <n v="14"/>
    <b v="0"/>
    <x v="19"/>
  </r>
  <r>
    <x v="2"/>
    <s v="US"/>
    <s v="USD"/>
    <n v="1407089147"/>
    <n v="1403201147"/>
    <b v="0"/>
    <n v="5"/>
    <b v="0"/>
    <x v="19"/>
  </r>
  <r>
    <x v="2"/>
    <s v="US"/>
    <s v="USD"/>
    <n v="1458938200"/>
    <n v="1453757800"/>
    <b v="0"/>
    <n v="30"/>
    <b v="0"/>
    <x v="19"/>
  </r>
  <r>
    <x v="0"/>
    <s v="US"/>
    <s v="USD"/>
    <n v="1347508740"/>
    <n v="1346276349"/>
    <b v="1"/>
    <n v="151"/>
    <b v="1"/>
    <x v="36"/>
  </r>
  <r>
    <x v="0"/>
    <s v="US"/>
    <s v="USD"/>
    <n v="1415827200"/>
    <n v="1412358968"/>
    <b v="1"/>
    <n v="489"/>
    <b v="1"/>
    <x v="36"/>
  </r>
  <r>
    <x v="0"/>
    <s v="US"/>
    <s v="USD"/>
    <n v="1387835654"/>
    <n v="1386626054"/>
    <b v="1"/>
    <n v="50"/>
    <b v="1"/>
    <x v="36"/>
  </r>
  <r>
    <x v="0"/>
    <s v="US"/>
    <s v="USD"/>
    <n v="1335662023"/>
    <n v="1333070023"/>
    <b v="1"/>
    <n v="321"/>
    <b v="1"/>
    <x v="36"/>
  </r>
  <r>
    <x v="0"/>
    <s v="US"/>
    <s v="USD"/>
    <n v="1466168390"/>
    <n v="1463576390"/>
    <b v="1"/>
    <n v="1762"/>
    <b v="1"/>
    <x v="36"/>
  </r>
  <r>
    <x v="0"/>
    <s v="US"/>
    <s v="USD"/>
    <n v="1398791182"/>
    <n v="1396026382"/>
    <b v="1"/>
    <n v="385"/>
    <b v="1"/>
    <x v="36"/>
  </r>
  <r>
    <x v="0"/>
    <s v="US"/>
    <s v="USD"/>
    <n v="1439344800"/>
    <n v="1435611572"/>
    <b v="1"/>
    <n v="398"/>
    <b v="1"/>
    <x v="36"/>
  </r>
  <r>
    <x v="0"/>
    <s v="US"/>
    <s v="USD"/>
    <n v="1489536000"/>
    <n v="1485976468"/>
    <b v="1"/>
    <n v="304"/>
    <b v="1"/>
    <x v="36"/>
  </r>
  <r>
    <x v="0"/>
    <s v="US"/>
    <s v="USD"/>
    <n v="1342330951"/>
    <n v="1339738951"/>
    <b v="1"/>
    <n v="676"/>
    <b v="1"/>
    <x v="36"/>
  </r>
  <r>
    <x v="0"/>
    <s v="US"/>
    <s v="USD"/>
    <n v="1471849140"/>
    <n v="1468444125"/>
    <b v="1"/>
    <n v="577"/>
    <b v="1"/>
    <x v="36"/>
  </r>
  <r>
    <x v="0"/>
    <s v="DE"/>
    <s v="EUR"/>
    <n v="1483397940"/>
    <n v="1480493014"/>
    <b v="1"/>
    <n v="3663"/>
    <b v="1"/>
    <x v="36"/>
  </r>
  <r>
    <x v="0"/>
    <s v="US"/>
    <s v="USD"/>
    <n v="1420773970"/>
    <n v="1418095570"/>
    <b v="1"/>
    <n v="294"/>
    <b v="1"/>
    <x v="36"/>
  </r>
  <r>
    <x v="0"/>
    <s v="US"/>
    <s v="USD"/>
    <n v="1348256294"/>
    <n v="1345664294"/>
    <b v="1"/>
    <n v="28"/>
    <b v="1"/>
    <x v="36"/>
  </r>
  <r>
    <x v="0"/>
    <s v="US"/>
    <s v="USD"/>
    <n v="1398834000"/>
    <n v="1396371612"/>
    <b v="1"/>
    <n v="100"/>
    <b v="1"/>
    <x v="36"/>
  </r>
  <r>
    <x v="0"/>
    <s v="GB"/>
    <s v="GBP"/>
    <n v="1462017600"/>
    <n v="1458820564"/>
    <b v="0"/>
    <n v="72"/>
    <b v="1"/>
    <x v="36"/>
  </r>
  <r>
    <x v="0"/>
    <s v="US"/>
    <s v="USD"/>
    <n v="1440546729"/>
    <n v="1437954729"/>
    <b v="1"/>
    <n v="238"/>
    <b v="1"/>
    <x v="36"/>
  </r>
  <r>
    <x v="0"/>
    <s v="US"/>
    <s v="USD"/>
    <n v="1413838751"/>
    <n v="1411246751"/>
    <b v="1"/>
    <n v="159"/>
    <b v="1"/>
    <x v="36"/>
  </r>
  <r>
    <x v="0"/>
    <s v="US"/>
    <s v="USD"/>
    <n v="1449000061"/>
    <n v="1443812461"/>
    <b v="1"/>
    <n v="77"/>
    <b v="1"/>
    <x v="36"/>
  </r>
  <r>
    <x v="0"/>
    <s v="US"/>
    <s v="USD"/>
    <n v="1445598000"/>
    <n v="1443302004"/>
    <b v="1"/>
    <n v="53"/>
    <b v="1"/>
    <x v="36"/>
  </r>
  <r>
    <x v="0"/>
    <s v="AU"/>
    <s v="AUD"/>
    <n v="1444525200"/>
    <n v="1441339242"/>
    <b v="1"/>
    <n v="1251"/>
    <b v="1"/>
    <x v="36"/>
  </r>
  <r>
    <x v="0"/>
    <s v="US"/>
    <s v="USD"/>
    <n v="1432230988"/>
    <n v="1429638988"/>
    <b v="1"/>
    <n v="465"/>
    <b v="1"/>
    <x v="36"/>
  </r>
  <r>
    <x v="0"/>
    <s v="IT"/>
    <s v="EUR"/>
    <n v="1483120216"/>
    <n v="1479232216"/>
    <b v="0"/>
    <n v="74"/>
    <b v="1"/>
    <x v="36"/>
  </r>
  <r>
    <x v="0"/>
    <s v="US"/>
    <s v="USD"/>
    <n v="1480658966"/>
    <n v="1479449366"/>
    <b v="0"/>
    <n v="62"/>
    <b v="1"/>
    <x v="36"/>
  </r>
  <r>
    <x v="0"/>
    <s v="US"/>
    <s v="USD"/>
    <n v="1347530822"/>
    <n v="1345716422"/>
    <b v="0"/>
    <n v="3468"/>
    <b v="1"/>
    <x v="36"/>
  </r>
  <r>
    <x v="0"/>
    <s v="DE"/>
    <s v="EUR"/>
    <n v="1478723208"/>
    <n v="1476559608"/>
    <b v="0"/>
    <n v="52"/>
    <b v="1"/>
    <x v="36"/>
  </r>
  <r>
    <x v="0"/>
    <s v="US"/>
    <s v="USD"/>
    <n v="1433343869"/>
    <n v="1430751869"/>
    <b v="0"/>
    <n v="50"/>
    <b v="1"/>
    <x v="36"/>
  </r>
  <r>
    <x v="0"/>
    <s v="US"/>
    <s v="USD"/>
    <n v="1448571261"/>
    <n v="1445975661"/>
    <b v="0"/>
    <n v="45"/>
    <b v="1"/>
    <x v="36"/>
  </r>
  <r>
    <x v="0"/>
    <s v="US"/>
    <s v="USD"/>
    <n v="1417389067"/>
    <n v="1415661067"/>
    <b v="0"/>
    <n v="21"/>
    <b v="1"/>
    <x v="36"/>
  </r>
  <r>
    <x v="0"/>
    <s v="GB"/>
    <s v="GBP"/>
    <n v="1431608122"/>
    <n v="1429016122"/>
    <b v="0"/>
    <n v="100"/>
    <b v="1"/>
    <x v="36"/>
  </r>
  <r>
    <x v="0"/>
    <s v="AU"/>
    <s v="AUD"/>
    <n v="1467280800"/>
    <n v="1464921112"/>
    <b v="0"/>
    <n v="81"/>
    <b v="1"/>
    <x v="36"/>
  </r>
  <r>
    <x v="0"/>
    <s v="US"/>
    <s v="USD"/>
    <n v="1440907427"/>
    <n v="1438488227"/>
    <b v="0"/>
    <n v="286"/>
    <b v="1"/>
    <x v="36"/>
  </r>
  <r>
    <x v="0"/>
    <s v="US"/>
    <s v="USD"/>
    <n v="1464485339"/>
    <n v="1462325339"/>
    <b v="0"/>
    <n v="42"/>
    <b v="1"/>
    <x v="36"/>
  </r>
  <r>
    <x v="0"/>
    <s v="US"/>
    <s v="USD"/>
    <n v="1393542000"/>
    <n v="1390938332"/>
    <b v="0"/>
    <n v="199"/>
    <b v="1"/>
    <x v="36"/>
  </r>
  <r>
    <x v="0"/>
    <s v="US"/>
    <s v="USD"/>
    <n v="1475163921"/>
    <n v="1472571921"/>
    <b v="0"/>
    <n v="25"/>
    <b v="1"/>
    <x v="36"/>
  </r>
  <r>
    <x v="0"/>
    <s v="CA"/>
    <s v="CAD"/>
    <n v="1425937761"/>
    <n v="1422917361"/>
    <b v="0"/>
    <n v="84"/>
    <b v="1"/>
    <x v="36"/>
  </r>
  <r>
    <x v="0"/>
    <s v="US"/>
    <s v="USD"/>
    <n v="1476579600"/>
    <n v="1474641914"/>
    <b v="0"/>
    <n v="50"/>
    <b v="1"/>
    <x v="36"/>
  </r>
  <r>
    <x v="0"/>
    <s v="US"/>
    <s v="USD"/>
    <n v="1476277875"/>
    <n v="1474895475"/>
    <b v="0"/>
    <n v="26"/>
    <b v="1"/>
    <x v="36"/>
  </r>
  <r>
    <x v="0"/>
    <s v="US"/>
    <s v="USD"/>
    <n v="1421358895"/>
    <n v="1418766895"/>
    <b v="0"/>
    <n v="14"/>
    <b v="1"/>
    <x v="36"/>
  </r>
  <r>
    <x v="0"/>
    <s v="GB"/>
    <s v="GBP"/>
    <n v="1424378748"/>
    <n v="1421786748"/>
    <b v="0"/>
    <n v="49"/>
    <b v="1"/>
    <x v="36"/>
  </r>
  <r>
    <x v="0"/>
    <s v="US"/>
    <s v="USD"/>
    <n v="1433735474"/>
    <n v="1428551474"/>
    <b v="0"/>
    <n v="69"/>
    <b v="1"/>
    <x v="36"/>
  </r>
  <r>
    <x v="2"/>
    <s v="US"/>
    <s v="USD"/>
    <n v="1410811740"/>
    <n v="1409341863"/>
    <b v="0"/>
    <n v="1"/>
    <b v="0"/>
    <x v="36"/>
  </r>
  <r>
    <x v="2"/>
    <s v="DE"/>
    <s v="EUR"/>
    <n v="1468565820"/>
    <n v="1465970108"/>
    <b v="0"/>
    <n v="0"/>
    <b v="0"/>
    <x v="36"/>
  </r>
  <r>
    <x v="1"/>
    <s v="US"/>
    <s v="USD"/>
    <n v="1482307140"/>
    <n v="1479218315"/>
    <b v="1"/>
    <n v="1501"/>
    <b v="0"/>
    <x v="36"/>
  </r>
  <r>
    <x v="1"/>
    <s v="US"/>
    <s v="USD"/>
    <n v="1489172435"/>
    <n v="1486580435"/>
    <b v="1"/>
    <n v="52"/>
    <b v="0"/>
    <x v="36"/>
  </r>
  <r>
    <x v="1"/>
    <s v="AU"/>
    <s v="AUD"/>
    <n v="1415481203"/>
    <n v="1412885603"/>
    <b v="1"/>
    <n v="23"/>
    <b v="0"/>
    <x v="36"/>
  </r>
  <r>
    <x v="1"/>
    <s v="US"/>
    <s v="USD"/>
    <n v="1441783869"/>
    <n v="1439191869"/>
    <b v="1"/>
    <n v="535"/>
    <b v="0"/>
    <x v="36"/>
  </r>
  <r>
    <x v="1"/>
    <s v="CA"/>
    <s v="CAD"/>
    <n v="1439533019"/>
    <n v="1436941019"/>
    <b v="0"/>
    <n v="3"/>
    <b v="0"/>
    <x v="36"/>
  </r>
  <r>
    <x v="1"/>
    <s v="US"/>
    <s v="USD"/>
    <n v="1457543360"/>
    <n v="1454951360"/>
    <b v="0"/>
    <n v="6"/>
    <b v="0"/>
    <x v="36"/>
  </r>
  <r>
    <x v="1"/>
    <s v="US"/>
    <s v="USD"/>
    <n v="1454370941"/>
    <n v="1449186941"/>
    <b v="0"/>
    <n v="3"/>
    <b v="0"/>
    <x v="36"/>
  </r>
  <r>
    <x v="1"/>
    <s v="US"/>
    <s v="USD"/>
    <n v="1482332343"/>
    <n v="1479740343"/>
    <b v="0"/>
    <n v="5"/>
    <b v="0"/>
    <x v="36"/>
  </r>
  <r>
    <x v="1"/>
    <s v="US"/>
    <s v="USD"/>
    <n v="1450380009"/>
    <n v="1447960809"/>
    <b v="0"/>
    <n v="17"/>
    <b v="0"/>
    <x v="36"/>
  </r>
  <r>
    <x v="1"/>
    <s v="AU"/>
    <s v="AUD"/>
    <n v="1418183325"/>
    <n v="1415591325"/>
    <b v="0"/>
    <n v="11"/>
    <b v="0"/>
    <x v="36"/>
  </r>
  <r>
    <x v="1"/>
    <s v="US"/>
    <s v="USD"/>
    <n v="1402632000"/>
    <n v="1399909127"/>
    <b v="0"/>
    <n v="70"/>
    <b v="0"/>
    <x v="36"/>
  </r>
  <r>
    <x v="1"/>
    <s v="US"/>
    <s v="USD"/>
    <n v="1429622726"/>
    <n v="1424442326"/>
    <b v="0"/>
    <n v="6"/>
    <b v="0"/>
    <x v="36"/>
  </r>
  <r>
    <x v="1"/>
    <s v="US"/>
    <s v="USD"/>
    <n v="1455048000"/>
    <n v="1452631647"/>
    <b v="0"/>
    <n v="43"/>
    <b v="0"/>
    <x v="36"/>
  </r>
  <r>
    <x v="1"/>
    <s v="US"/>
    <s v="USD"/>
    <n v="1489345200"/>
    <n v="1485966688"/>
    <b v="0"/>
    <n v="152"/>
    <b v="0"/>
    <x v="36"/>
  </r>
  <r>
    <x v="1"/>
    <s v="US"/>
    <s v="USD"/>
    <n v="1470187800"/>
    <n v="1467325053"/>
    <b v="0"/>
    <n v="59"/>
    <b v="0"/>
    <x v="36"/>
  </r>
  <r>
    <x v="1"/>
    <s v="US"/>
    <s v="USD"/>
    <n v="1469913194"/>
    <n v="1467321194"/>
    <b v="0"/>
    <n v="4"/>
    <b v="0"/>
    <x v="36"/>
  </r>
  <r>
    <x v="1"/>
    <s v="US"/>
    <s v="USD"/>
    <n v="1429321210"/>
    <n v="1426729210"/>
    <b v="0"/>
    <n v="10"/>
    <b v="0"/>
    <x v="36"/>
  </r>
  <r>
    <x v="1"/>
    <s v="US"/>
    <s v="USD"/>
    <n v="1448388418"/>
    <n v="1443200818"/>
    <b v="0"/>
    <n v="5"/>
    <b v="0"/>
    <x v="36"/>
  </r>
  <r>
    <x v="0"/>
    <s v="US"/>
    <s v="USD"/>
    <n v="1382742010"/>
    <n v="1380150010"/>
    <b v="0"/>
    <n v="60"/>
    <b v="1"/>
    <x v="37"/>
  </r>
  <r>
    <x v="0"/>
    <s v="US"/>
    <s v="USD"/>
    <n v="1440179713"/>
    <n v="1437587713"/>
    <b v="0"/>
    <n v="80"/>
    <b v="1"/>
    <x v="37"/>
  </r>
  <r>
    <x v="0"/>
    <s v="CA"/>
    <s v="CAD"/>
    <n v="1441378800"/>
    <n v="1438873007"/>
    <b v="0"/>
    <n v="56"/>
    <b v="1"/>
    <x v="37"/>
  </r>
  <r>
    <x v="0"/>
    <s v="US"/>
    <s v="USD"/>
    <n v="1449644340"/>
    <n v="1446683797"/>
    <b v="0"/>
    <n v="104"/>
    <b v="1"/>
    <x v="37"/>
  </r>
  <r>
    <x v="0"/>
    <s v="US"/>
    <s v="USD"/>
    <n v="1430774974"/>
    <n v="1426886974"/>
    <b v="0"/>
    <n v="46"/>
    <b v="1"/>
    <x v="37"/>
  </r>
  <r>
    <x v="0"/>
    <s v="US"/>
    <s v="USD"/>
    <n v="1443214800"/>
    <n v="1440008439"/>
    <b v="0"/>
    <n v="206"/>
    <b v="1"/>
    <x v="37"/>
  </r>
  <r>
    <x v="0"/>
    <s v="US"/>
    <s v="USD"/>
    <n v="1455142416"/>
    <n v="1452550416"/>
    <b v="0"/>
    <n v="18"/>
    <b v="1"/>
    <x v="37"/>
  </r>
  <r>
    <x v="0"/>
    <s v="CA"/>
    <s v="CAD"/>
    <n v="1447079520"/>
    <n v="1443449265"/>
    <b v="0"/>
    <n v="28"/>
    <b v="1"/>
    <x v="37"/>
  </r>
  <r>
    <x v="0"/>
    <s v="US"/>
    <s v="USD"/>
    <n v="1452387096"/>
    <n v="1447203096"/>
    <b v="0"/>
    <n v="11"/>
    <b v="1"/>
    <x v="37"/>
  </r>
  <r>
    <x v="2"/>
    <s v="AU"/>
    <s v="AUD"/>
    <n v="1406593780"/>
    <n v="1404174580"/>
    <b v="1"/>
    <n v="60"/>
    <b v="0"/>
    <x v="37"/>
  </r>
  <r>
    <x v="2"/>
    <s v="US"/>
    <s v="USD"/>
    <n v="1419017880"/>
    <n v="1416419916"/>
    <b v="1"/>
    <n v="84"/>
    <b v="0"/>
    <x v="37"/>
  </r>
  <r>
    <x v="2"/>
    <s v="US"/>
    <s v="USD"/>
    <n v="1451282400"/>
    <n v="1449436390"/>
    <b v="1"/>
    <n v="47"/>
    <b v="0"/>
    <x v="37"/>
  </r>
  <r>
    <x v="2"/>
    <s v="US"/>
    <s v="USD"/>
    <n v="1414622700"/>
    <n v="1412081999"/>
    <b v="1"/>
    <n v="66"/>
    <b v="0"/>
    <x v="37"/>
  </r>
  <r>
    <x v="2"/>
    <s v="US"/>
    <s v="USD"/>
    <n v="1467694740"/>
    <n v="1465398670"/>
    <b v="1"/>
    <n v="171"/>
    <b v="0"/>
    <x v="37"/>
  </r>
  <r>
    <x v="2"/>
    <s v="US"/>
    <s v="USD"/>
    <n v="1415655289"/>
    <n v="1413059689"/>
    <b v="1"/>
    <n v="29"/>
    <b v="0"/>
    <x v="37"/>
  </r>
  <r>
    <x v="2"/>
    <s v="CA"/>
    <s v="CAD"/>
    <n v="1463929174"/>
    <n v="1461337174"/>
    <b v="0"/>
    <n v="9"/>
    <b v="0"/>
    <x v="37"/>
  </r>
  <r>
    <x v="2"/>
    <s v="US"/>
    <s v="USD"/>
    <n v="1404348143"/>
    <n v="1401756143"/>
    <b v="0"/>
    <n v="27"/>
    <b v="0"/>
    <x v="37"/>
  </r>
  <r>
    <x v="2"/>
    <s v="ES"/>
    <s v="EUR"/>
    <n v="1443121765"/>
    <n v="1440529765"/>
    <b v="0"/>
    <n v="2"/>
    <b v="0"/>
    <x v="37"/>
  </r>
  <r>
    <x v="2"/>
    <s v="US"/>
    <s v="USD"/>
    <n v="1425081694"/>
    <n v="1422489694"/>
    <b v="0"/>
    <n v="3"/>
    <b v="0"/>
    <x v="37"/>
  </r>
  <r>
    <x v="2"/>
    <s v="ES"/>
    <s v="EUR"/>
    <n v="1459915491"/>
    <n v="1457327091"/>
    <b v="0"/>
    <n v="4"/>
    <b v="0"/>
    <x v="37"/>
  </r>
  <r>
    <x v="2"/>
    <s v="US"/>
    <s v="USD"/>
    <n v="1405027750"/>
    <n v="1402867750"/>
    <b v="0"/>
    <n v="2"/>
    <b v="0"/>
    <x v="19"/>
  </r>
  <r>
    <x v="2"/>
    <s v="US"/>
    <s v="USD"/>
    <n v="1416635940"/>
    <n v="1413838540"/>
    <b v="0"/>
    <n v="20"/>
    <b v="0"/>
    <x v="19"/>
  </r>
  <r>
    <x v="2"/>
    <s v="US"/>
    <s v="USD"/>
    <n v="1425233240"/>
    <n v="1422641240"/>
    <b v="0"/>
    <n v="3"/>
    <b v="0"/>
    <x v="19"/>
  </r>
  <r>
    <x v="2"/>
    <s v="US"/>
    <s v="USD"/>
    <n v="1407621425"/>
    <n v="1404165425"/>
    <b v="0"/>
    <n v="4"/>
    <b v="0"/>
    <x v="19"/>
  </r>
  <r>
    <x v="2"/>
    <s v="US"/>
    <s v="USD"/>
    <n v="1430149330"/>
    <n v="1424968930"/>
    <b v="0"/>
    <n v="1"/>
    <b v="0"/>
    <x v="19"/>
  </r>
  <r>
    <x v="2"/>
    <s v="US"/>
    <s v="USD"/>
    <n v="1412119423"/>
    <n v="1410391423"/>
    <b v="0"/>
    <n v="0"/>
    <b v="0"/>
    <x v="19"/>
  </r>
  <r>
    <x v="2"/>
    <s v="US"/>
    <s v="USD"/>
    <n v="1435591318"/>
    <n v="1432999318"/>
    <b v="0"/>
    <n v="0"/>
    <b v="0"/>
    <x v="19"/>
  </r>
  <r>
    <x v="2"/>
    <s v="US"/>
    <s v="USD"/>
    <n v="1424746800"/>
    <n v="1422067870"/>
    <b v="0"/>
    <n v="14"/>
    <b v="0"/>
    <x v="19"/>
  </r>
  <r>
    <x v="2"/>
    <s v="US"/>
    <s v="USD"/>
    <n v="1469919890"/>
    <n v="1467327890"/>
    <b v="0"/>
    <n v="1"/>
    <b v="0"/>
    <x v="19"/>
  </r>
  <r>
    <x v="2"/>
    <s v="US"/>
    <s v="USD"/>
    <n v="1433298676"/>
    <n v="1429410676"/>
    <b v="0"/>
    <n v="118"/>
    <b v="0"/>
    <x v="19"/>
  </r>
  <r>
    <x v="2"/>
    <s v="CA"/>
    <s v="CAD"/>
    <n v="1431278557"/>
    <n v="1427390557"/>
    <b v="0"/>
    <n v="2"/>
    <b v="0"/>
    <x v="19"/>
  </r>
  <r>
    <x v="2"/>
    <s v="US"/>
    <s v="USD"/>
    <n v="1427266860"/>
    <n v="1424678460"/>
    <b v="0"/>
    <n v="1"/>
    <b v="0"/>
    <x v="19"/>
  </r>
  <r>
    <x v="2"/>
    <s v="US"/>
    <s v="USD"/>
    <n v="1407899966"/>
    <n v="1405307966"/>
    <b v="0"/>
    <n v="3"/>
    <b v="0"/>
    <x v="19"/>
  </r>
  <r>
    <x v="2"/>
    <s v="US"/>
    <s v="USD"/>
    <n v="1411701739"/>
    <n v="1409109739"/>
    <b v="0"/>
    <n v="1"/>
    <b v="0"/>
    <x v="19"/>
  </r>
  <r>
    <x v="2"/>
    <s v="US"/>
    <s v="USD"/>
    <n v="1428981718"/>
    <n v="1423801318"/>
    <b v="0"/>
    <n v="3"/>
    <b v="0"/>
    <x v="19"/>
  </r>
  <r>
    <x v="2"/>
    <s v="US"/>
    <s v="USD"/>
    <n v="1419538560"/>
    <n v="1416600960"/>
    <b v="0"/>
    <n v="38"/>
    <b v="0"/>
    <x v="19"/>
  </r>
  <r>
    <x v="2"/>
    <s v="US"/>
    <s v="USD"/>
    <n v="1438552800"/>
    <n v="1435876423"/>
    <b v="0"/>
    <n v="52"/>
    <b v="0"/>
    <x v="19"/>
  </r>
  <r>
    <x v="2"/>
    <s v="US"/>
    <s v="USD"/>
    <n v="1403904808"/>
    <n v="1401312808"/>
    <b v="0"/>
    <n v="2"/>
    <b v="0"/>
    <x v="19"/>
  </r>
  <r>
    <x v="2"/>
    <s v="CA"/>
    <s v="CAD"/>
    <n v="1407533463"/>
    <n v="1404941463"/>
    <b v="0"/>
    <n v="0"/>
    <b v="0"/>
    <x v="19"/>
  </r>
  <r>
    <x v="2"/>
    <s v="US"/>
    <s v="USD"/>
    <n v="1411073972"/>
    <n v="1408481972"/>
    <b v="0"/>
    <n v="4"/>
    <b v="0"/>
    <x v="19"/>
  </r>
  <r>
    <x v="3"/>
    <s v="IE"/>
    <s v="EUR"/>
    <n v="1491586534"/>
    <n v="1488911734"/>
    <b v="0"/>
    <n v="46"/>
    <b v="0"/>
    <x v="38"/>
  </r>
  <r>
    <x v="3"/>
    <s v="US"/>
    <s v="USD"/>
    <n v="1491416077"/>
    <n v="1488827677"/>
    <b v="1"/>
    <n v="26"/>
    <b v="0"/>
    <x v="38"/>
  </r>
  <r>
    <x v="3"/>
    <s v="MX"/>
    <s v="MXN"/>
    <n v="1490196830"/>
    <n v="1485016430"/>
    <b v="0"/>
    <n v="45"/>
    <b v="0"/>
    <x v="38"/>
  </r>
  <r>
    <x v="3"/>
    <s v="US"/>
    <s v="USD"/>
    <n v="1491421314"/>
    <n v="1487709714"/>
    <b v="0"/>
    <n v="7"/>
    <b v="0"/>
    <x v="38"/>
  </r>
  <r>
    <x v="3"/>
    <s v="US"/>
    <s v="USD"/>
    <n v="1490389158"/>
    <n v="1486504758"/>
    <b v="0"/>
    <n v="8"/>
    <b v="0"/>
    <x v="38"/>
  </r>
  <r>
    <x v="0"/>
    <s v="US"/>
    <s v="USD"/>
    <n v="1413442740"/>
    <n v="1410937483"/>
    <b v="1"/>
    <n v="263"/>
    <b v="1"/>
    <x v="38"/>
  </r>
  <r>
    <x v="0"/>
    <s v="US"/>
    <s v="USD"/>
    <n v="1369637940"/>
    <n v="1367088443"/>
    <b v="1"/>
    <n v="394"/>
    <b v="1"/>
    <x v="38"/>
  </r>
  <r>
    <x v="0"/>
    <s v="GB"/>
    <s v="GBP"/>
    <n v="1469119526"/>
    <n v="1463935526"/>
    <b v="1"/>
    <n v="1049"/>
    <b v="1"/>
    <x v="38"/>
  </r>
  <r>
    <x v="0"/>
    <s v="US"/>
    <s v="USD"/>
    <n v="1475553540"/>
    <n v="1472528141"/>
    <b v="1"/>
    <n v="308"/>
    <b v="1"/>
    <x v="38"/>
  </r>
  <r>
    <x v="0"/>
    <s v="US"/>
    <s v="USD"/>
    <n v="1407549600"/>
    <n v="1404797428"/>
    <b v="1"/>
    <n v="1088"/>
    <b v="1"/>
    <x v="38"/>
  </r>
  <r>
    <x v="0"/>
    <s v="GB"/>
    <s v="GBP"/>
    <n v="1403301660"/>
    <n v="1400694790"/>
    <b v="1"/>
    <n v="73"/>
    <b v="1"/>
    <x v="38"/>
  </r>
  <r>
    <x v="0"/>
    <s v="US"/>
    <s v="USD"/>
    <n v="1373738400"/>
    <n v="1370568560"/>
    <b v="1"/>
    <n v="143"/>
    <b v="1"/>
    <x v="38"/>
  </r>
  <r>
    <x v="0"/>
    <s v="US"/>
    <s v="USD"/>
    <n v="1450971684"/>
    <n v="1447515684"/>
    <b v="1"/>
    <n v="1420"/>
    <b v="1"/>
    <x v="38"/>
  </r>
  <r>
    <x v="0"/>
    <s v="US"/>
    <s v="USD"/>
    <n v="1476486000"/>
    <n v="1474040596"/>
    <b v="1"/>
    <n v="305"/>
    <b v="1"/>
    <x v="38"/>
  </r>
  <r>
    <x v="0"/>
    <s v="US"/>
    <s v="USD"/>
    <n v="1456047228"/>
    <n v="1453109628"/>
    <b v="1"/>
    <n v="551"/>
    <b v="1"/>
    <x v="38"/>
  </r>
  <r>
    <x v="0"/>
    <s v="DE"/>
    <s v="EUR"/>
    <n v="1444291193"/>
    <n v="1441699193"/>
    <b v="1"/>
    <n v="187"/>
    <b v="1"/>
    <x v="38"/>
  </r>
  <r>
    <x v="0"/>
    <s v="US"/>
    <s v="USD"/>
    <n v="1417906649"/>
    <n v="1414015049"/>
    <b v="1"/>
    <n v="325"/>
    <b v="1"/>
    <x v="38"/>
  </r>
  <r>
    <x v="0"/>
    <s v="US"/>
    <s v="USD"/>
    <n v="1462316400"/>
    <n v="1459865945"/>
    <b v="1"/>
    <n v="148"/>
    <b v="1"/>
    <x v="38"/>
  </r>
  <r>
    <x v="0"/>
    <s v="US"/>
    <s v="USD"/>
    <n v="1460936694"/>
    <n v="1455756294"/>
    <b v="0"/>
    <n v="69"/>
    <b v="1"/>
    <x v="38"/>
  </r>
  <r>
    <x v="0"/>
    <s v="US"/>
    <s v="USD"/>
    <n v="1478866253"/>
    <n v="1476270653"/>
    <b v="0"/>
    <n v="173"/>
    <b v="1"/>
    <x v="38"/>
  </r>
  <r>
    <x v="0"/>
    <s v="GB"/>
    <s v="GBP"/>
    <n v="1378494000"/>
    <n v="1375880598"/>
    <b v="0"/>
    <n v="269"/>
    <b v="1"/>
    <x v="30"/>
  </r>
  <r>
    <x v="0"/>
    <s v="US"/>
    <s v="USD"/>
    <n v="1485722053"/>
    <n v="1480538053"/>
    <b v="0"/>
    <n v="185"/>
    <b v="1"/>
    <x v="30"/>
  </r>
  <r>
    <x v="0"/>
    <s v="US"/>
    <s v="USD"/>
    <n v="1420060088"/>
    <n v="1414872488"/>
    <b v="0"/>
    <n v="176"/>
    <b v="1"/>
    <x v="30"/>
  </r>
  <r>
    <x v="0"/>
    <s v="GB"/>
    <s v="GBP"/>
    <n v="1439625059"/>
    <n v="1436860259"/>
    <b v="0"/>
    <n v="1019"/>
    <b v="1"/>
    <x v="30"/>
  </r>
  <r>
    <x v="0"/>
    <s v="CA"/>
    <s v="CAD"/>
    <n v="1488390735"/>
    <n v="1484070735"/>
    <b v="0"/>
    <n v="113"/>
    <b v="1"/>
    <x v="30"/>
  </r>
  <r>
    <x v="0"/>
    <s v="US"/>
    <s v="USD"/>
    <n v="1461333311"/>
    <n v="1458741311"/>
    <b v="0"/>
    <n v="404"/>
    <b v="1"/>
    <x v="30"/>
  </r>
  <r>
    <x v="0"/>
    <s v="US"/>
    <s v="USD"/>
    <n v="1438964063"/>
    <n v="1436804063"/>
    <b v="0"/>
    <n v="707"/>
    <b v="1"/>
    <x v="30"/>
  </r>
  <r>
    <x v="0"/>
    <s v="US"/>
    <s v="USD"/>
    <n v="1451485434"/>
    <n v="1448461434"/>
    <b v="0"/>
    <n v="392"/>
    <b v="1"/>
    <x v="30"/>
  </r>
  <r>
    <x v="0"/>
    <s v="US"/>
    <s v="USD"/>
    <n v="1430459197"/>
    <n v="1427867197"/>
    <b v="0"/>
    <n v="23"/>
    <b v="1"/>
    <x v="30"/>
  </r>
  <r>
    <x v="0"/>
    <s v="US"/>
    <s v="USD"/>
    <n v="1366635575"/>
    <n v="1363611575"/>
    <b v="0"/>
    <n v="682"/>
    <b v="1"/>
    <x v="30"/>
  </r>
  <r>
    <x v="0"/>
    <s v="US"/>
    <s v="USD"/>
    <n v="1413604800"/>
    <n v="1408624622"/>
    <b v="0"/>
    <n v="37"/>
    <b v="1"/>
    <x v="30"/>
  </r>
  <r>
    <x v="0"/>
    <s v="US"/>
    <s v="USD"/>
    <n v="1369699200"/>
    <n v="1366917828"/>
    <b v="0"/>
    <n v="146"/>
    <b v="1"/>
    <x v="30"/>
  </r>
  <r>
    <x v="0"/>
    <s v="US"/>
    <s v="USD"/>
    <n v="1428643974"/>
    <n v="1423463574"/>
    <b v="0"/>
    <n v="119"/>
    <b v="1"/>
    <x v="30"/>
  </r>
  <r>
    <x v="0"/>
    <s v="US"/>
    <s v="USD"/>
    <n v="1476395940"/>
    <n v="1473782592"/>
    <b v="0"/>
    <n v="163"/>
    <b v="1"/>
    <x v="30"/>
  </r>
  <r>
    <x v="0"/>
    <s v="GB"/>
    <s v="GBP"/>
    <n v="1363204800"/>
    <n v="1360551250"/>
    <b v="0"/>
    <n v="339"/>
    <b v="1"/>
    <x v="30"/>
  </r>
  <r>
    <x v="0"/>
    <s v="CA"/>
    <s v="CAD"/>
    <n v="1398268773"/>
    <n v="1395676773"/>
    <b v="0"/>
    <n v="58"/>
    <b v="1"/>
    <x v="30"/>
  </r>
  <r>
    <x v="0"/>
    <s v="US"/>
    <s v="USD"/>
    <n v="1389812400"/>
    <n v="1386108087"/>
    <b v="0"/>
    <n v="456"/>
    <b v="1"/>
    <x v="30"/>
  </r>
  <r>
    <x v="0"/>
    <s v="US"/>
    <s v="USD"/>
    <n v="1478402804"/>
    <n v="1473218804"/>
    <b v="0"/>
    <n v="15"/>
    <b v="1"/>
    <x v="30"/>
  </r>
  <r>
    <x v="0"/>
    <s v="GB"/>
    <s v="GBP"/>
    <n v="1399324717"/>
    <n v="1395436717"/>
    <b v="0"/>
    <n v="191"/>
    <b v="1"/>
    <x v="30"/>
  </r>
  <r>
    <x v="0"/>
    <s v="US"/>
    <s v="USD"/>
    <n v="1426117552"/>
    <n v="1423529152"/>
    <b v="0"/>
    <n v="17"/>
    <b v="1"/>
    <x v="30"/>
  </r>
  <r>
    <x v="2"/>
    <s v="US"/>
    <s v="USD"/>
    <n v="1413770820"/>
    <n v="1412005602"/>
    <b v="0"/>
    <n v="4"/>
    <b v="0"/>
    <x v="39"/>
  </r>
  <r>
    <x v="2"/>
    <s v="US"/>
    <s v="USD"/>
    <n v="1337102187"/>
    <n v="1335892587"/>
    <b v="0"/>
    <n v="18"/>
    <b v="0"/>
    <x v="39"/>
  </r>
  <r>
    <x v="2"/>
    <s v="US"/>
    <s v="USD"/>
    <n v="1476863607"/>
    <n v="1474271607"/>
    <b v="0"/>
    <n v="0"/>
    <b v="0"/>
    <x v="39"/>
  </r>
  <r>
    <x v="2"/>
    <s v="US"/>
    <s v="USD"/>
    <n v="1330478998"/>
    <n v="1327886998"/>
    <b v="0"/>
    <n v="22"/>
    <b v="0"/>
    <x v="39"/>
  </r>
  <r>
    <x v="2"/>
    <s v="US"/>
    <s v="USD"/>
    <n v="1342309368"/>
    <n v="1337125368"/>
    <b v="0"/>
    <n v="49"/>
    <b v="0"/>
    <x v="39"/>
  </r>
  <r>
    <x v="2"/>
    <s v="US"/>
    <s v="USD"/>
    <n v="1409337911"/>
    <n v="1406745911"/>
    <b v="0"/>
    <n v="19"/>
    <b v="0"/>
    <x v="39"/>
  </r>
  <r>
    <x v="2"/>
    <s v="US"/>
    <s v="USD"/>
    <n v="1339816200"/>
    <n v="1337095997"/>
    <b v="0"/>
    <n v="4"/>
    <b v="0"/>
    <x v="39"/>
  </r>
  <r>
    <x v="2"/>
    <s v="US"/>
    <s v="USD"/>
    <n v="1472835802"/>
    <n v="1470243802"/>
    <b v="0"/>
    <n v="4"/>
    <b v="0"/>
    <x v="39"/>
  </r>
  <r>
    <x v="2"/>
    <s v="US"/>
    <s v="USD"/>
    <n v="1428171037"/>
    <n v="1425582637"/>
    <b v="0"/>
    <n v="2"/>
    <b v="0"/>
    <x v="39"/>
  </r>
  <r>
    <x v="2"/>
    <s v="US"/>
    <s v="USD"/>
    <n v="1341086400"/>
    <n v="1340055345"/>
    <b v="0"/>
    <n v="0"/>
    <b v="0"/>
    <x v="39"/>
  </r>
  <r>
    <x v="2"/>
    <s v="US"/>
    <s v="USD"/>
    <n v="1403039842"/>
    <n v="1397855842"/>
    <b v="0"/>
    <n v="0"/>
    <b v="0"/>
    <x v="39"/>
  </r>
  <r>
    <x v="2"/>
    <s v="US"/>
    <s v="USD"/>
    <n v="1324232504"/>
    <n v="1320776504"/>
    <b v="0"/>
    <n v="14"/>
    <b v="0"/>
    <x v="39"/>
  </r>
  <r>
    <x v="2"/>
    <s v="US"/>
    <s v="USD"/>
    <n v="1346017023"/>
    <n v="1343425023"/>
    <b v="0"/>
    <n v="8"/>
    <b v="0"/>
    <x v="39"/>
  </r>
  <r>
    <x v="2"/>
    <s v="US"/>
    <s v="USD"/>
    <n v="1410448551"/>
    <n v="1407856551"/>
    <b v="0"/>
    <n v="0"/>
    <b v="0"/>
    <x v="39"/>
  </r>
  <r>
    <x v="2"/>
    <s v="IE"/>
    <s v="EUR"/>
    <n v="1428519527"/>
    <n v="1425927527"/>
    <b v="0"/>
    <n v="15"/>
    <b v="0"/>
    <x v="39"/>
  </r>
  <r>
    <x v="2"/>
    <s v="US"/>
    <s v="USD"/>
    <n v="1389476201"/>
    <n v="1386884201"/>
    <b v="0"/>
    <n v="33"/>
    <b v="0"/>
    <x v="39"/>
  </r>
  <r>
    <x v="2"/>
    <s v="US"/>
    <s v="USD"/>
    <n v="1470498332"/>
    <n v="1469202332"/>
    <b v="0"/>
    <n v="2"/>
    <b v="0"/>
    <x v="39"/>
  </r>
  <r>
    <x v="2"/>
    <s v="AU"/>
    <s v="AUD"/>
    <n v="1476095783"/>
    <n v="1474886183"/>
    <b v="0"/>
    <n v="6"/>
    <b v="0"/>
    <x v="39"/>
  </r>
  <r>
    <x v="2"/>
    <s v="AU"/>
    <s v="AUD"/>
    <n v="1468658866"/>
    <n v="1464943666"/>
    <b v="0"/>
    <n v="2"/>
    <b v="0"/>
    <x v="39"/>
  </r>
  <r>
    <x v="2"/>
    <s v="GB"/>
    <s v="GBP"/>
    <n v="1371726258"/>
    <n v="1369134258"/>
    <b v="0"/>
    <n v="0"/>
    <b v="0"/>
    <x v="39"/>
  </r>
  <r>
    <x v="2"/>
    <s v="US"/>
    <s v="USD"/>
    <n v="1357176693"/>
    <n v="1354584693"/>
    <b v="0"/>
    <n v="4"/>
    <b v="0"/>
    <x v="39"/>
  </r>
  <r>
    <x v="2"/>
    <s v="US"/>
    <s v="USD"/>
    <n v="1332114795"/>
    <n v="1326934395"/>
    <b v="0"/>
    <n v="1"/>
    <b v="0"/>
    <x v="39"/>
  </r>
  <r>
    <x v="2"/>
    <s v="US"/>
    <s v="USD"/>
    <n v="1369403684"/>
    <n v="1365515684"/>
    <b v="0"/>
    <n v="3"/>
    <b v="0"/>
    <x v="39"/>
  </r>
  <r>
    <x v="2"/>
    <s v="US"/>
    <s v="USD"/>
    <n v="1338404400"/>
    <n v="1335855631"/>
    <b v="0"/>
    <n v="4"/>
    <b v="0"/>
    <x v="39"/>
  </r>
  <r>
    <x v="2"/>
    <s v="US"/>
    <s v="USD"/>
    <n v="1351432428"/>
    <n v="1350050028"/>
    <b v="0"/>
    <n v="0"/>
    <b v="0"/>
    <x v="39"/>
  </r>
  <r>
    <x v="2"/>
    <s v="US"/>
    <s v="USD"/>
    <n v="1313078518"/>
    <n v="1310486518"/>
    <b v="0"/>
    <n v="4"/>
    <b v="0"/>
    <x v="39"/>
  </r>
  <r>
    <x v="2"/>
    <s v="CA"/>
    <s v="CAD"/>
    <n v="1439766050"/>
    <n v="1434582050"/>
    <b v="0"/>
    <n v="3"/>
    <b v="0"/>
    <x v="39"/>
  </r>
  <r>
    <x v="2"/>
    <s v="US"/>
    <s v="USD"/>
    <n v="1333028723"/>
    <n v="1330440323"/>
    <b v="0"/>
    <n v="34"/>
    <b v="0"/>
    <x v="39"/>
  </r>
  <r>
    <x v="2"/>
    <s v="GB"/>
    <s v="GBP"/>
    <n v="1401997790"/>
    <n v="1397677790"/>
    <b v="0"/>
    <n v="2"/>
    <b v="0"/>
    <x v="39"/>
  </r>
  <r>
    <x v="2"/>
    <s v="US"/>
    <s v="USD"/>
    <n v="1395158130"/>
    <n v="1392569730"/>
    <b v="0"/>
    <n v="33"/>
    <b v="0"/>
    <x v="39"/>
  </r>
  <r>
    <x v="2"/>
    <s v="US"/>
    <s v="USD"/>
    <n v="1359738000"/>
    <n v="1355489140"/>
    <b v="0"/>
    <n v="0"/>
    <b v="0"/>
    <x v="39"/>
  </r>
  <r>
    <x v="2"/>
    <s v="US"/>
    <s v="USD"/>
    <n v="1381006294"/>
    <n v="1379710294"/>
    <b v="0"/>
    <n v="0"/>
    <b v="0"/>
    <x v="39"/>
  </r>
  <r>
    <x v="2"/>
    <s v="CA"/>
    <s v="CAD"/>
    <n v="1461530721"/>
    <n v="1460666721"/>
    <b v="0"/>
    <n v="1"/>
    <b v="0"/>
    <x v="39"/>
  </r>
  <r>
    <x v="2"/>
    <s v="US"/>
    <s v="USD"/>
    <n v="1362711728"/>
    <n v="1360119728"/>
    <b v="0"/>
    <n v="13"/>
    <b v="0"/>
    <x v="39"/>
  </r>
  <r>
    <x v="2"/>
    <s v="US"/>
    <s v="USD"/>
    <n v="1323994754"/>
    <n v="1321402754"/>
    <b v="0"/>
    <n v="2"/>
    <b v="0"/>
    <x v="39"/>
  </r>
  <r>
    <x v="2"/>
    <s v="US"/>
    <s v="USD"/>
    <n v="1434092876"/>
    <n v="1431414476"/>
    <b v="0"/>
    <n v="36"/>
    <b v="0"/>
    <x v="39"/>
  </r>
  <r>
    <x v="2"/>
    <s v="US"/>
    <s v="USD"/>
    <n v="1437149004"/>
    <n v="1434557004"/>
    <b v="0"/>
    <n v="1"/>
    <b v="0"/>
    <x v="39"/>
  </r>
  <r>
    <x v="2"/>
    <s v="US"/>
    <s v="USD"/>
    <n v="1409009306"/>
    <n v="1406417306"/>
    <b v="0"/>
    <n v="15"/>
    <b v="0"/>
    <x v="39"/>
  </r>
  <r>
    <x v="2"/>
    <s v="US"/>
    <s v="USD"/>
    <n v="1448204621"/>
    <n v="1445609021"/>
    <b v="0"/>
    <n v="1"/>
    <b v="0"/>
    <x v="39"/>
  </r>
  <r>
    <x v="2"/>
    <s v="IT"/>
    <s v="EUR"/>
    <n v="1489142688"/>
    <n v="1486550688"/>
    <b v="0"/>
    <n v="0"/>
    <b v="0"/>
    <x v="39"/>
  </r>
  <r>
    <x v="0"/>
    <s v="US"/>
    <s v="USD"/>
    <n v="1423724400"/>
    <n v="1421274954"/>
    <b v="0"/>
    <n v="28"/>
    <b v="1"/>
    <x v="6"/>
  </r>
  <r>
    <x v="0"/>
    <s v="US"/>
    <s v="USD"/>
    <n v="1424149140"/>
    <n v="1421964718"/>
    <b v="0"/>
    <n v="18"/>
    <b v="1"/>
    <x v="6"/>
  </r>
  <r>
    <x v="0"/>
    <s v="GB"/>
    <s v="GBP"/>
    <n v="1429793446"/>
    <n v="1428583846"/>
    <b v="0"/>
    <n v="61"/>
    <b v="1"/>
    <x v="6"/>
  </r>
  <r>
    <x v="0"/>
    <s v="US"/>
    <s v="USD"/>
    <n v="1414608843"/>
    <n v="1412794443"/>
    <b v="0"/>
    <n v="108"/>
    <b v="1"/>
    <x v="6"/>
  </r>
  <r>
    <x v="0"/>
    <s v="US"/>
    <s v="USD"/>
    <n v="1470430800"/>
    <n v="1467865967"/>
    <b v="0"/>
    <n v="142"/>
    <b v="1"/>
    <x v="6"/>
  </r>
  <r>
    <x v="0"/>
    <s v="GB"/>
    <s v="GBP"/>
    <n v="1404913180"/>
    <n v="1403703580"/>
    <b v="0"/>
    <n v="74"/>
    <b v="1"/>
    <x v="6"/>
  </r>
  <r>
    <x v="0"/>
    <s v="US"/>
    <s v="USD"/>
    <n v="1405658752"/>
    <n v="1403066752"/>
    <b v="0"/>
    <n v="38"/>
    <b v="1"/>
    <x v="6"/>
  </r>
  <r>
    <x v="0"/>
    <s v="US"/>
    <s v="USD"/>
    <n v="1469811043"/>
    <n v="1467219043"/>
    <b v="0"/>
    <n v="20"/>
    <b v="1"/>
    <x v="6"/>
  </r>
  <r>
    <x v="0"/>
    <s v="US"/>
    <s v="USD"/>
    <n v="1426132800"/>
    <n v="1424477934"/>
    <b v="0"/>
    <n v="24"/>
    <b v="1"/>
    <x v="6"/>
  </r>
  <r>
    <x v="0"/>
    <s v="US"/>
    <s v="USD"/>
    <n v="1423693903"/>
    <n v="1421101903"/>
    <b v="0"/>
    <n v="66"/>
    <b v="1"/>
    <x v="6"/>
  </r>
  <r>
    <x v="0"/>
    <s v="US"/>
    <s v="USD"/>
    <n v="1473393600"/>
    <n v="1470778559"/>
    <b v="0"/>
    <n v="28"/>
    <b v="1"/>
    <x v="6"/>
  </r>
  <r>
    <x v="0"/>
    <s v="US"/>
    <s v="USD"/>
    <n v="1439357559"/>
    <n v="1435469559"/>
    <b v="0"/>
    <n v="24"/>
    <b v="1"/>
    <x v="6"/>
  </r>
  <r>
    <x v="0"/>
    <s v="AU"/>
    <s v="AUD"/>
    <n v="1437473005"/>
    <n v="1434881005"/>
    <b v="0"/>
    <n v="73"/>
    <b v="1"/>
    <x v="6"/>
  </r>
  <r>
    <x v="0"/>
    <s v="GB"/>
    <s v="GBP"/>
    <n v="1457031600"/>
    <n v="1455640559"/>
    <b v="0"/>
    <n v="3"/>
    <b v="1"/>
    <x v="6"/>
  </r>
  <r>
    <x v="0"/>
    <s v="US"/>
    <s v="USD"/>
    <n v="1402095600"/>
    <n v="1400675841"/>
    <b v="0"/>
    <n v="20"/>
    <b v="1"/>
    <x v="6"/>
  </r>
  <r>
    <x v="0"/>
    <s v="GB"/>
    <s v="GBP"/>
    <n v="1404564028"/>
    <n v="1401972028"/>
    <b v="0"/>
    <n v="21"/>
    <b v="1"/>
    <x v="6"/>
  </r>
  <r>
    <x v="0"/>
    <s v="GB"/>
    <s v="GBP"/>
    <n v="1404858840"/>
    <n v="1402266840"/>
    <b v="0"/>
    <n v="94"/>
    <b v="1"/>
    <x v="6"/>
  </r>
  <r>
    <x v="0"/>
    <s v="GB"/>
    <s v="GBP"/>
    <n v="1438358400"/>
    <n v="1437063121"/>
    <b v="0"/>
    <n v="139"/>
    <b v="1"/>
    <x v="6"/>
  </r>
  <r>
    <x v="0"/>
    <s v="GB"/>
    <s v="GBP"/>
    <n v="1466179200"/>
    <n v="1463466070"/>
    <b v="0"/>
    <n v="130"/>
    <b v="1"/>
    <x v="6"/>
  </r>
  <r>
    <x v="0"/>
    <s v="GB"/>
    <s v="GBP"/>
    <n v="1420377366"/>
    <n v="1415193366"/>
    <b v="0"/>
    <n v="31"/>
    <b v="1"/>
    <x v="6"/>
  </r>
  <r>
    <x v="0"/>
    <s v="AU"/>
    <s v="AUD"/>
    <n v="1412938800"/>
    <n v="1411019409"/>
    <b v="0"/>
    <n v="13"/>
    <b v="1"/>
    <x v="6"/>
  </r>
  <r>
    <x v="0"/>
    <s v="GB"/>
    <s v="GBP"/>
    <n v="1438875107"/>
    <n v="1436283107"/>
    <b v="0"/>
    <n v="90"/>
    <b v="1"/>
    <x v="6"/>
  </r>
  <r>
    <x v="0"/>
    <s v="US"/>
    <s v="USD"/>
    <n v="1437004800"/>
    <n v="1433295276"/>
    <b v="0"/>
    <n v="141"/>
    <b v="1"/>
    <x v="6"/>
  </r>
  <r>
    <x v="0"/>
    <s v="GB"/>
    <s v="GBP"/>
    <n v="1411987990"/>
    <n v="1409395990"/>
    <b v="0"/>
    <n v="23"/>
    <b v="1"/>
    <x v="6"/>
  </r>
  <r>
    <x v="0"/>
    <s v="GB"/>
    <s v="GBP"/>
    <n v="1440245273"/>
    <n v="1438085273"/>
    <b v="0"/>
    <n v="18"/>
    <b v="1"/>
    <x v="6"/>
  </r>
  <r>
    <x v="0"/>
    <s v="GB"/>
    <s v="GBP"/>
    <n v="1438772400"/>
    <n v="1435645490"/>
    <b v="0"/>
    <n v="76"/>
    <b v="1"/>
    <x v="6"/>
  </r>
  <r>
    <x v="0"/>
    <s v="US"/>
    <s v="USD"/>
    <n v="1435611438"/>
    <n v="1433019438"/>
    <b v="0"/>
    <n v="93"/>
    <b v="1"/>
    <x v="6"/>
  </r>
  <r>
    <x v="0"/>
    <s v="US"/>
    <s v="USD"/>
    <n v="1440274735"/>
    <n v="1437682735"/>
    <b v="0"/>
    <n v="69"/>
    <b v="1"/>
    <x v="6"/>
  </r>
  <r>
    <x v="0"/>
    <s v="US"/>
    <s v="USD"/>
    <n v="1459348740"/>
    <n v="1458647725"/>
    <b v="0"/>
    <n v="21"/>
    <b v="1"/>
    <x v="6"/>
  </r>
  <r>
    <x v="0"/>
    <s v="US"/>
    <s v="USD"/>
    <n v="1401595140"/>
    <n v="1398828064"/>
    <b v="0"/>
    <n v="57"/>
    <b v="1"/>
    <x v="6"/>
  </r>
  <r>
    <x v="0"/>
    <s v="GB"/>
    <s v="GBP"/>
    <n v="1424692503"/>
    <n v="1422100503"/>
    <b v="0"/>
    <n v="108"/>
    <b v="1"/>
    <x v="6"/>
  </r>
  <r>
    <x v="0"/>
    <s v="CA"/>
    <s v="CAD"/>
    <n v="1428292800"/>
    <n v="1424368298"/>
    <b v="0"/>
    <n v="83"/>
    <b v="1"/>
    <x v="6"/>
  </r>
  <r>
    <x v="0"/>
    <s v="US"/>
    <s v="USD"/>
    <n v="1481737761"/>
    <n v="1479577761"/>
    <b v="0"/>
    <n v="96"/>
    <b v="1"/>
    <x v="6"/>
  </r>
  <r>
    <x v="0"/>
    <s v="GB"/>
    <s v="GBP"/>
    <n v="1431164115"/>
    <n v="1428572115"/>
    <b v="0"/>
    <n v="64"/>
    <b v="1"/>
    <x v="6"/>
  </r>
  <r>
    <x v="0"/>
    <s v="CA"/>
    <s v="CAD"/>
    <n v="1470595109"/>
    <n v="1468003109"/>
    <b v="0"/>
    <n v="14"/>
    <b v="1"/>
    <x v="6"/>
  </r>
  <r>
    <x v="0"/>
    <s v="GB"/>
    <s v="GBP"/>
    <n v="1438531200"/>
    <n v="1435921992"/>
    <b v="0"/>
    <n v="169"/>
    <b v="1"/>
    <x v="6"/>
  </r>
  <r>
    <x v="0"/>
    <s v="GB"/>
    <s v="GBP"/>
    <n v="1425136462"/>
    <n v="1421680462"/>
    <b v="0"/>
    <n v="33"/>
    <b v="1"/>
    <x v="6"/>
  </r>
  <r>
    <x v="0"/>
    <s v="US"/>
    <s v="USD"/>
    <n v="1443018086"/>
    <n v="1441290086"/>
    <b v="0"/>
    <n v="102"/>
    <b v="1"/>
    <x v="6"/>
  </r>
  <r>
    <x v="0"/>
    <s v="GB"/>
    <s v="GBP"/>
    <n v="1434285409"/>
    <n v="1431693409"/>
    <b v="0"/>
    <n v="104"/>
    <b v="1"/>
    <x v="6"/>
  </r>
  <r>
    <x v="0"/>
    <s v="GB"/>
    <s v="GBP"/>
    <n v="1456444800"/>
    <n v="1454337589"/>
    <b v="0"/>
    <n v="20"/>
    <b v="1"/>
    <x v="6"/>
  </r>
  <r>
    <x v="0"/>
    <s v="GB"/>
    <s v="GBP"/>
    <n v="1411510135"/>
    <n v="1408918135"/>
    <b v="0"/>
    <n v="35"/>
    <b v="1"/>
    <x v="6"/>
  </r>
  <r>
    <x v="0"/>
    <s v="US"/>
    <s v="USD"/>
    <n v="1427469892"/>
    <n v="1424881492"/>
    <b v="0"/>
    <n v="94"/>
    <b v="1"/>
    <x v="6"/>
  </r>
  <r>
    <x v="0"/>
    <s v="GB"/>
    <s v="GBP"/>
    <n v="1427842740"/>
    <n v="1425428206"/>
    <b v="0"/>
    <n v="14"/>
    <b v="1"/>
    <x v="6"/>
  </r>
  <r>
    <x v="0"/>
    <s v="US"/>
    <s v="USD"/>
    <n v="1434159780"/>
    <n v="1431412196"/>
    <b v="0"/>
    <n v="15"/>
    <b v="1"/>
    <x v="6"/>
  </r>
  <r>
    <x v="0"/>
    <s v="GB"/>
    <s v="GBP"/>
    <n v="1449255686"/>
    <n v="1446663686"/>
    <b v="0"/>
    <n v="51"/>
    <b v="1"/>
    <x v="6"/>
  </r>
  <r>
    <x v="0"/>
    <s v="US"/>
    <s v="USD"/>
    <n v="1436511600"/>
    <n v="1434415812"/>
    <b v="0"/>
    <n v="19"/>
    <b v="1"/>
    <x v="6"/>
  </r>
  <r>
    <x v="0"/>
    <s v="US"/>
    <s v="USD"/>
    <n v="1464971400"/>
    <n v="1462379066"/>
    <b v="0"/>
    <n v="23"/>
    <b v="1"/>
    <x v="6"/>
  </r>
  <r>
    <x v="0"/>
    <s v="GB"/>
    <s v="GBP"/>
    <n v="1443826800"/>
    <n v="1441606869"/>
    <b v="0"/>
    <n v="97"/>
    <b v="1"/>
    <x v="6"/>
  </r>
  <r>
    <x v="0"/>
    <s v="GB"/>
    <s v="GBP"/>
    <n v="1464863118"/>
    <n v="1462443918"/>
    <b v="0"/>
    <n v="76"/>
    <b v="1"/>
    <x v="6"/>
  </r>
  <r>
    <x v="0"/>
    <s v="US"/>
    <s v="USD"/>
    <n v="1399867140"/>
    <n v="1398802148"/>
    <b v="0"/>
    <n v="11"/>
    <b v="1"/>
    <x v="6"/>
  </r>
  <r>
    <x v="0"/>
    <s v="US"/>
    <s v="USD"/>
    <n v="1437076070"/>
    <n v="1434484070"/>
    <b v="0"/>
    <n v="52"/>
    <b v="1"/>
    <x v="6"/>
  </r>
  <r>
    <x v="0"/>
    <s v="GB"/>
    <s v="GBP"/>
    <n v="1416780000"/>
    <n v="1414342894"/>
    <b v="0"/>
    <n v="95"/>
    <b v="1"/>
    <x v="6"/>
  </r>
  <r>
    <x v="0"/>
    <s v="US"/>
    <s v="USD"/>
    <n v="1444528800"/>
    <n v="1442804633"/>
    <b v="0"/>
    <n v="35"/>
    <b v="1"/>
    <x v="6"/>
  </r>
  <r>
    <x v="0"/>
    <s v="GB"/>
    <s v="GBP"/>
    <n v="1422658930"/>
    <n v="1421362930"/>
    <b v="0"/>
    <n v="21"/>
    <b v="1"/>
    <x v="6"/>
  </r>
  <r>
    <x v="0"/>
    <s v="GB"/>
    <s v="GBP"/>
    <n v="1449273600"/>
    <n v="1446742417"/>
    <b v="0"/>
    <n v="93"/>
    <b v="1"/>
    <x v="6"/>
  </r>
  <r>
    <x v="0"/>
    <s v="US"/>
    <s v="USD"/>
    <n v="1487393940"/>
    <n v="1484115418"/>
    <b v="0"/>
    <n v="11"/>
    <b v="1"/>
    <x v="6"/>
  </r>
  <r>
    <x v="0"/>
    <s v="CA"/>
    <s v="CAD"/>
    <n v="1449701284"/>
    <n v="1446241684"/>
    <b v="0"/>
    <n v="21"/>
    <b v="1"/>
    <x v="6"/>
  </r>
  <r>
    <x v="0"/>
    <s v="US"/>
    <s v="USD"/>
    <n v="1407967200"/>
    <n v="1406039696"/>
    <b v="0"/>
    <n v="54"/>
    <b v="1"/>
    <x v="6"/>
  </r>
  <r>
    <x v="0"/>
    <s v="US"/>
    <s v="USD"/>
    <n v="1408942740"/>
    <n v="1406958354"/>
    <b v="0"/>
    <n v="31"/>
    <b v="1"/>
    <x v="6"/>
  </r>
  <r>
    <x v="0"/>
    <s v="GB"/>
    <s v="GBP"/>
    <n v="1426698000"/>
    <n v="1424825479"/>
    <b v="0"/>
    <n v="132"/>
    <b v="1"/>
    <x v="6"/>
  </r>
  <r>
    <x v="2"/>
    <s v="GB"/>
    <s v="GBP"/>
    <n v="1450032297"/>
    <n v="1444844697"/>
    <b v="0"/>
    <n v="1"/>
    <b v="0"/>
    <x v="6"/>
  </r>
  <r>
    <x v="2"/>
    <s v="GB"/>
    <s v="GBP"/>
    <n v="1403348400"/>
    <n v="1401058295"/>
    <b v="0"/>
    <n v="0"/>
    <b v="0"/>
    <x v="6"/>
  </r>
  <r>
    <x v="2"/>
    <s v="US"/>
    <s v="USD"/>
    <n v="1465790400"/>
    <n v="1462210950"/>
    <b v="0"/>
    <n v="0"/>
    <b v="0"/>
    <x v="6"/>
  </r>
  <r>
    <x v="2"/>
    <s v="AT"/>
    <s v="EUR"/>
    <n v="1483535180"/>
    <n v="1480943180"/>
    <b v="0"/>
    <n v="1"/>
    <b v="0"/>
    <x v="6"/>
  </r>
  <r>
    <x v="2"/>
    <s v="US"/>
    <s v="USD"/>
    <n v="1433723033"/>
    <n v="1428539033"/>
    <b v="0"/>
    <n v="39"/>
    <b v="0"/>
    <x v="6"/>
  </r>
  <r>
    <x v="2"/>
    <s v="US"/>
    <s v="USD"/>
    <n v="1432917394"/>
    <n v="1429029394"/>
    <b v="0"/>
    <n v="0"/>
    <b v="0"/>
    <x v="6"/>
  </r>
  <r>
    <x v="2"/>
    <s v="US"/>
    <s v="USD"/>
    <n v="1464031265"/>
    <n v="1458847265"/>
    <b v="0"/>
    <n v="0"/>
    <b v="0"/>
    <x v="6"/>
  </r>
  <r>
    <x v="2"/>
    <s v="US"/>
    <s v="USD"/>
    <n v="1432913659"/>
    <n v="1430321659"/>
    <b v="0"/>
    <n v="3"/>
    <b v="0"/>
    <x v="6"/>
  </r>
  <r>
    <x v="2"/>
    <s v="GB"/>
    <s v="GBP"/>
    <n v="1461406600"/>
    <n v="1458814600"/>
    <b v="0"/>
    <n v="1"/>
    <b v="0"/>
    <x v="6"/>
  </r>
  <r>
    <x v="2"/>
    <s v="US"/>
    <s v="USD"/>
    <n v="1409962211"/>
    <n v="1407370211"/>
    <b v="0"/>
    <n v="13"/>
    <b v="0"/>
    <x v="6"/>
  </r>
  <r>
    <x v="2"/>
    <s v="IE"/>
    <s v="EUR"/>
    <n v="1454109420"/>
    <n v="1453334629"/>
    <b v="0"/>
    <n v="0"/>
    <b v="0"/>
    <x v="6"/>
  </r>
  <r>
    <x v="2"/>
    <s v="US"/>
    <s v="USD"/>
    <n v="1403312703"/>
    <n v="1400720703"/>
    <b v="0"/>
    <n v="6"/>
    <b v="0"/>
    <x v="6"/>
  </r>
  <r>
    <x v="2"/>
    <s v="CA"/>
    <s v="CAD"/>
    <n v="1410669297"/>
    <n v="1405485297"/>
    <b v="0"/>
    <n v="0"/>
    <b v="0"/>
    <x v="6"/>
  </r>
  <r>
    <x v="2"/>
    <s v="GB"/>
    <s v="GBP"/>
    <n v="1431018719"/>
    <n v="1429290719"/>
    <b v="0"/>
    <n v="14"/>
    <b v="0"/>
    <x v="6"/>
  </r>
  <r>
    <x v="2"/>
    <s v="US"/>
    <s v="USD"/>
    <n v="1454110440"/>
    <n v="1451607071"/>
    <b v="0"/>
    <n v="5"/>
    <b v="0"/>
    <x v="6"/>
  </r>
  <r>
    <x v="2"/>
    <s v="US"/>
    <s v="USD"/>
    <n v="1439069640"/>
    <n v="1433897647"/>
    <b v="0"/>
    <n v="6"/>
    <b v="0"/>
    <x v="6"/>
  </r>
  <r>
    <x v="2"/>
    <s v="MX"/>
    <s v="MXN"/>
    <n v="1487613600"/>
    <n v="1482444295"/>
    <b v="0"/>
    <n v="15"/>
    <b v="0"/>
    <x v="6"/>
  </r>
  <r>
    <x v="2"/>
    <s v="NL"/>
    <s v="EUR"/>
    <n v="1417778880"/>
    <n v="1415711095"/>
    <b v="0"/>
    <n v="0"/>
    <b v="0"/>
    <x v="6"/>
  </r>
  <r>
    <x v="2"/>
    <s v="AU"/>
    <s v="AUD"/>
    <n v="1444984904"/>
    <n v="1439800904"/>
    <b v="0"/>
    <n v="1"/>
    <b v="0"/>
    <x v="6"/>
  </r>
  <r>
    <x v="2"/>
    <s v="US"/>
    <s v="USD"/>
    <n v="1466363576"/>
    <n v="1461179576"/>
    <b v="0"/>
    <n v="9"/>
    <b v="0"/>
    <x v="6"/>
  </r>
  <r>
    <x v="2"/>
    <s v="AU"/>
    <s v="AUD"/>
    <n v="1443103848"/>
    <n v="1441894248"/>
    <b v="0"/>
    <n v="3"/>
    <b v="0"/>
    <x v="6"/>
  </r>
  <r>
    <x v="2"/>
    <s v="US"/>
    <s v="USD"/>
    <n v="1403636229"/>
    <n v="1401044229"/>
    <b v="0"/>
    <n v="3"/>
    <b v="0"/>
    <x v="6"/>
  </r>
  <r>
    <x v="2"/>
    <s v="US"/>
    <s v="USD"/>
    <n v="1410279123"/>
    <n v="1405095123"/>
    <b v="0"/>
    <n v="1"/>
    <b v="0"/>
    <x v="6"/>
  </r>
  <r>
    <x v="2"/>
    <s v="GB"/>
    <s v="GBP"/>
    <n v="1437139080"/>
    <n v="1434552207"/>
    <b v="0"/>
    <n v="3"/>
    <b v="0"/>
    <x v="6"/>
  </r>
  <r>
    <x v="2"/>
    <s v="US"/>
    <s v="USD"/>
    <n v="1420512259"/>
    <n v="1415328259"/>
    <b v="0"/>
    <n v="0"/>
    <b v="0"/>
    <x v="6"/>
  </r>
  <r>
    <x v="2"/>
    <s v="US"/>
    <s v="USD"/>
    <n v="1476482400"/>
    <n v="1473893721"/>
    <b v="0"/>
    <n v="2"/>
    <b v="0"/>
    <x v="6"/>
  </r>
  <r>
    <x v="2"/>
    <s v="US"/>
    <s v="USD"/>
    <n v="1467604800"/>
    <n v="1465533672"/>
    <b v="0"/>
    <n v="10"/>
    <b v="0"/>
    <x v="6"/>
  </r>
  <r>
    <x v="2"/>
    <s v="US"/>
    <s v="USD"/>
    <n v="1475697054"/>
    <n v="1473105054"/>
    <b v="0"/>
    <n v="60"/>
    <b v="0"/>
    <x v="6"/>
  </r>
  <r>
    <x v="2"/>
    <s v="US"/>
    <s v="USD"/>
    <n v="1468937681"/>
    <n v="1466345681"/>
    <b v="0"/>
    <n v="5"/>
    <b v="0"/>
    <x v="6"/>
  </r>
  <r>
    <x v="2"/>
    <s v="US"/>
    <s v="USD"/>
    <n v="1400301165"/>
    <n v="1397709165"/>
    <b v="0"/>
    <n v="9"/>
    <b v="0"/>
    <x v="6"/>
  </r>
  <r>
    <x v="2"/>
    <s v="US"/>
    <s v="USD"/>
    <n v="1419183813"/>
    <n v="1417455813"/>
    <b v="0"/>
    <n v="13"/>
    <b v="0"/>
    <x v="6"/>
  </r>
  <r>
    <x v="2"/>
    <s v="US"/>
    <s v="USD"/>
    <n v="1434768438"/>
    <n v="1429584438"/>
    <b v="0"/>
    <n v="0"/>
    <b v="0"/>
    <x v="6"/>
  </r>
  <r>
    <x v="2"/>
    <s v="US"/>
    <s v="USD"/>
    <n v="1422473831"/>
    <n v="1419881831"/>
    <b v="0"/>
    <n v="8"/>
    <b v="0"/>
    <x v="6"/>
  </r>
  <r>
    <x v="2"/>
    <s v="US"/>
    <s v="USD"/>
    <n v="1484684186"/>
    <n v="1482092186"/>
    <b v="0"/>
    <n v="3"/>
    <b v="0"/>
    <x v="6"/>
  </r>
  <r>
    <x v="2"/>
    <s v="US"/>
    <s v="USD"/>
    <n v="1462417493"/>
    <n v="1459825493"/>
    <b v="0"/>
    <n v="3"/>
    <b v="0"/>
    <x v="6"/>
  </r>
  <r>
    <x v="2"/>
    <s v="US"/>
    <s v="USD"/>
    <n v="1437069079"/>
    <n v="1434477079"/>
    <b v="0"/>
    <n v="0"/>
    <b v="0"/>
    <x v="6"/>
  </r>
  <r>
    <x v="2"/>
    <s v="US"/>
    <s v="USD"/>
    <n v="1480525200"/>
    <n v="1477781724"/>
    <b v="0"/>
    <n v="6"/>
    <b v="0"/>
    <x v="6"/>
  </r>
  <r>
    <x v="2"/>
    <s v="GB"/>
    <s v="GBP"/>
    <n v="1435934795"/>
    <n v="1430750795"/>
    <b v="0"/>
    <n v="4"/>
    <b v="0"/>
    <x v="6"/>
  </r>
  <r>
    <x v="2"/>
    <s v="US"/>
    <s v="USD"/>
    <n v="1453310661"/>
    <n v="1450718661"/>
    <b v="0"/>
    <n v="1"/>
    <b v="0"/>
    <x v="6"/>
  </r>
  <r>
    <x v="2"/>
    <s v="US"/>
    <s v="USD"/>
    <n v="1440090300"/>
    <n v="1436305452"/>
    <b v="0"/>
    <n v="29"/>
    <b v="0"/>
    <x v="6"/>
  </r>
  <r>
    <x v="2"/>
    <s v="US"/>
    <s v="USD"/>
    <n v="1417620036"/>
    <n v="1412432436"/>
    <b v="0"/>
    <n v="0"/>
    <b v="0"/>
    <x v="6"/>
  </r>
  <r>
    <x v="2"/>
    <s v="US"/>
    <s v="USD"/>
    <n v="1462112318"/>
    <n v="1459520318"/>
    <b v="0"/>
    <n v="4"/>
    <b v="0"/>
    <x v="6"/>
  </r>
  <r>
    <x v="2"/>
    <s v="US"/>
    <s v="USD"/>
    <n v="1454734740"/>
    <n v="1451684437"/>
    <b v="0"/>
    <n v="5"/>
    <b v="0"/>
    <x v="6"/>
  </r>
  <r>
    <x v="2"/>
    <s v="US"/>
    <s v="USD"/>
    <n v="1417800435"/>
    <n v="1415208435"/>
    <b v="0"/>
    <n v="4"/>
    <b v="0"/>
    <x v="6"/>
  </r>
  <r>
    <x v="2"/>
    <s v="US"/>
    <s v="USD"/>
    <n v="1426294201"/>
    <n v="1423705801"/>
    <b v="0"/>
    <n v="5"/>
    <b v="0"/>
    <x v="6"/>
  </r>
  <r>
    <x v="2"/>
    <s v="US"/>
    <s v="USD"/>
    <n v="1442635140"/>
    <n v="1442243484"/>
    <b v="0"/>
    <n v="1"/>
    <b v="0"/>
    <x v="6"/>
  </r>
  <r>
    <x v="2"/>
    <s v="US"/>
    <s v="USD"/>
    <n v="1420971324"/>
    <n v="1418379324"/>
    <b v="0"/>
    <n v="1"/>
    <b v="0"/>
    <x v="6"/>
  </r>
  <r>
    <x v="2"/>
    <s v="US"/>
    <s v="USD"/>
    <n v="1413608340"/>
    <n v="1412945440"/>
    <b v="0"/>
    <n v="0"/>
    <b v="0"/>
    <x v="6"/>
  </r>
  <r>
    <x v="2"/>
    <s v="US"/>
    <s v="USD"/>
    <n v="1409344985"/>
    <n v="1406752985"/>
    <b v="0"/>
    <n v="14"/>
    <b v="0"/>
    <x v="6"/>
  </r>
  <r>
    <x v="2"/>
    <s v="US"/>
    <s v="USD"/>
    <n v="1407553200"/>
    <n v="1405100992"/>
    <b v="0"/>
    <n v="3"/>
    <b v="0"/>
    <x v="6"/>
  </r>
  <r>
    <x v="2"/>
    <s v="US"/>
    <s v="USD"/>
    <n v="1460751128"/>
    <n v="1455570728"/>
    <b v="0"/>
    <n v="10"/>
    <b v="0"/>
    <x v="6"/>
  </r>
  <r>
    <x v="2"/>
    <s v="US"/>
    <s v="USD"/>
    <n v="1409000400"/>
    <n v="1408381704"/>
    <b v="0"/>
    <n v="17"/>
    <b v="0"/>
    <x v="6"/>
  </r>
  <r>
    <x v="2"/>
    <s v="US"/>
    <s v="USD"/>
    <n v="1420768800"/>
    <n v="1415644395"/>
    <b v="0"/>
    <n v="2"/>
    <b v="0"/>
    <x v="6"/>
  </r>
  <r>
    <x v="2"/>
    <s v="US"/>
    <s v="USD"/>
    <n v="1428100815"/>
    <n v="1422920415"/>
    <b v="0"/>
    <n v="0"/>
    <b v="0"/>
    <x v="6"/>
  </r>
  <r>
    <x v="2"/>
    <s v="US"/>
    <s v="USD"/>
    <n v="1403470800"/>
    <n v="1403356792"/>
    <b v="0"/>
    <n v="4"/>
    <b v="0"/>
    <x v="6"/>
  </r>
  <r>
    <x v="2"/>
    <s v="US"/>
    <s v="USD"/>
    <n v="1481522400"/>
    <n v="1480283321"/>
    <b v="0"/>
    <n v="12"/>
    <b v="0"/>
    <x v="6"/>
  </r>
  <r>
    <x v="2"/>
    <s v="US"/>
    <s v="USD"/>
    <n v="1444577345"/>
    <n v="1441985458"/>
    <b v="0"/>
    <n v="3"/>
    <b v="0"/>
    <x v="6"/>
  </r>
  <r>
    <x v="2"/>
    <s v="US"/>
    <s v="USD"/>
    <n v="1446307053"/>
    <n v="1443715053"/>
    <b v="0"/>
    <n v="12"/>
    <b v="0"/>
    <x v="6"/>
  </r>
  <r>
    <x v="2"/>
    <s v="US"/>
    <s v="USD"/>
    <n v="1469325158"/>
    <n v="1464141158"/>
    <b v="0"/>
    <n v="0"/>
    <b v="0"/>
    <x v="6"/>
  </r>
  <r>
    <x v="2"/>
    <s v="US"/>
    <s v="USD"/>
    <n v="1407562632"/>
    <n v="1404970632"/>
    <b v="0"/>
    <n v="7"/>
    <b v="0"/>
    <x v="6"/>
  </r>
  <r>
    <x v="2"/>
    <s v="US"/>
    <s v="USD"/>
    <n v="1423345339"/>
    <n v="1418161339"/>
    <b v="0"/>
    <n v="2"/>
    <b v="0"/>
    <x v="6"/>
  </r>
  <r>
    <x v="2"/>
    <s v="US"/>
    <s v="USD"/>
    <n v="1440412396"/>
    <n v="1437820396"/>
    <b v="0"/>
    <n v="1"/>
    <b v="0"/>
    <x v="6"/>
  </r>
  <r>
    <x v="2"/>
    <s v="US"/>
    <s v="USD"/>
    <n v="1441771218"/>
    <n v="1436587218"/>
    <b v="0"/>
    <n v="4"/>
    <b v="0"/>
    <x v="6"/>
  </r>
  <r>
    <x v="2"/>
    <s v="GB"/>
    <s v="GBP"/>
    <n v="1415534400"/>
    <n v="1414538031"/>
    <b v="0"/>
    <n v="4"/>
    <b v="0"/>
    <x v="6"/>
  </r>
  <r>
    <x v="2"/>
    <s v="US"/>
    <s v="USD"/>
    <n v="1473211313"/>
    <n v="1472001713"/>
    <b v="0"/>
    <n v="17"/>
    <b v="0"/>
    <x v="6"/>
  </r>
  <r>
    <x v="2"/>
    <s v="US"/>
    <s v="USD"/>
    <n v="1438390800"/>
    <n v="1436888066"/>
    <b v="0"/>
    <n v="7"/>
    <b v="0"/>
    <x v="6"/>
  </r>
  <r>
    <x v="2"/>
    <s v="US"/>
    <s v="USD"/>
    <n v="1463259837"/>
    <n v="1458075837"/>
    <b v="0"/>
    <n v="2"/>
    <b v="0"/>
    <x v="6"/>
  </r>
  <r>
    <x v="2"/>
    <s v="US"/>
    <s v="USD"/>
    <n v="1465407219"/>
    <n v="1462815219"/>
    <b v="0"/>
    <n v="5"/>
    <b v="0"/>
    <x v="6"/>
  </r>
  <r>
    <x v="2"/>
    <s v="US"/>
    <s v="USD"/>
    <n v="1416944760"/>
    <n v="1413527001"/>
    <b v="0"/>
    <n v="1"/>
    <b v="0"/>
    <x v="6"/>
  </r>
  <r>
    <x v="2"/>
    <s v="GB"/>
    <s v="GBP"/>
    <n v="1434139887"/>
    <n v="1428955887"/>
    <b v="0"/>
    <n v="1"/>
    <b v="0"/>
    <x v="6"/>
  </r>
  <r>
    <x v="2"/>
    <s v="US"/>
    <s v="USD"/>
    <n v="1435429626"/>
    <n v="1431973626"/>
    <b v="0"/>
    <n v="14"/>
    <b v="0"/>
    <x v="6"/>
  </r>
  <r>
    <x v="2"/>
    <s v="US"/>
    <s v="USD"/>
    <n v="1452827374"/>
    <n v="1450235374"/>
    <b v="0"/>
    <n v="26"/>
    <b v="0"/>
    <x v="6"/>
  </r>
  <r>
    <x v="2"/>
    <s v="US"/>
    <s v="USD"/>
    <n v="1410041339"/>
    <n v="1404857339"/>
    <b v="0"/>
    <n v="2"/>
    <b v="0"/>
    <x v="6"/>
  </r>
  <r>
    <x v="2"/>
    <s v="GB"/>
    <s v="GBP"/>
    <n v="1426365994"/>
    <n v="1421185594"/>
    <b v="0"/>
    <n v="1"/>
    <b v="0"/>
    <x v="6"/>
  </r>
  <r>
    <x v="2"/>
    <s v="GB"/>
    <s v="GBP"/>
    <n v="1458117190"/>
    <n v="1455528790"/>
    <b v="0"/>
    <n v="3"/>
    <b v="0"/>
    <x v="6"/>
  </r>
  <r>
    <x v="2"/>
    <s v="GB"/>
    <s v="GBP"/>
    <n v="1400498789"/>
    <n v="1398511589"/>
    <b v="0"/>
    <n v="7"/>
    <b v="0"/>
    <x v="6"/>
  </r>
  <r>
    <x v="2"/>
    <s v="US"/>
    <s v="USD"/>
    <n v="1442381847"/>
    <n v="1440826647"/>
    <b v="0"/>
    <n v="9"/>
    <b v="0"/>
    <x v="6"/>
  </r>
  <r>
    <x v="2"/>
    <s v="US"/>
    <s v="USD"/>
    <n v="1446131207"/>
    <n v="1443712007"/>
    <b v="0"/>
    <n v="20"/>
    <b v="0"/>
    <x v="6"/>
  </r>
  <r>
    <x v="2"/>
    <s v="US"/>
    <s v="USD"/>
    <n v="1407250329"/>
    <n v="1404658329"/>
    <b v="0"/>
    <n v="6"/>
    <b v="0"/>
    <x v="6"/>
  </r>
  <r>
    <x v="2"/>
    <s v="CA"/>
    <s v="CAD"/>
    <n v="1427306470"/>
    <n v="1424718070"/>
    <b v="0"/>
    <n v="13"/>
    <b v="0"/>
    <x v="6"/>
  </r>
  <r>
    <x v="0"/>
    <s v="US"/>
    <s v="USD"/>
    <n v="1411679804"/>
    <n v="1409087804"/>
    <b v="0"/>
    <n v="3"/>
    <b v="1"/>
    <x v="40"/>
  </r>
  <r>
    <x v="0"/>
    <s v="GB"/>
    <s v="GBP"/>
    <n v="1431982727"/>
    <n v="1428094727"/>
    <b v="0"/>
    <n v="6"/>
    <b v="1"/>
    <x v="40"/>
  </r>
  <r>
    <x v="0"/>
    <s v="US"/>
    <s v="USD"/>
    <n v="1422068400"/>
    <n v="1420774779"/>
    <b v="0"/>
    <n v="10"/>
    <b v="1"/>
    <x v="40"/>
  </r>
  <r>
    <x v="0"/>
    <s v="US"/>
    <s v="USD"/>
    <n v="1431143940"/>
    <n v="1428585710"/>
    <b v="0"/>
    <n v="147"/>
    <b v="1"/>
    <x v="40"/>
  </r>
  <r>
    <x v="0"/>
    <s v="US"/>
    <s v="USD"/>
    <n v="1410444068"/>
    <n v="1407852068"/>
    <b v="0"/>
    <n v="199"/>
    <b v="1"/>
    <x v="40"/>
  </r>
  <r>
    <x v="0"/>
    <s v="US"/>
    <s v="USD"/>
    <n v="1424715779"/>
    <n v="1423506179"/>
    <b v="0"/>
    <n v="50"/>
    <b v="1"/>
    <x v="40"/>
  </r>
  <r>
    <x v="0"/>
    <s v="US"/>
    <s v="USD"/>
    <n v="1405400400"/>
    <n v="1402934629"/>
    <b v="0"/>
    <n v="21"/>
    <b v="1"/>
    <x v="40"/>
  </r>
  <r>
    <x v="0"/>
    <s v="US"/>
    <s v="USD"/>
    <n v="1457135846"/>
    <n v="1454543846"/>
    <b v="0"/>
    <n v="24"/>
    <b v="1"/>
    <x v="40"/>
  </r>
  <r>
    <x v="0"/>
    <s v="US"/>
    <s v="USD"/>
    <n v="1401024758"/>
    <n v="1398432758"/>
    <b v="0"/>
    <n v="32"/>
    <b v="1"/>
    <x v="40"/>
  </r>
  <r>
    <x v="0"/>
    <s v="GB"/>
    <s v="GBP"/>
    <n v="1431007264"/>
    <n v="1428415264"/>
    <b v="0"/>
    <n v="62"/>
    <b v="1"/>
    <x v="40"/>
  </r>
  <r>
    <x v="0"/>
    <s v="CA"/>
    <s v="CAD"/>
    <n v="1410761280"/>
    <n v="1408604363"/>
    <b v="0"/>
    <n v="9"/>
    <b v="1"/>
    <x v="40"/>
  </r>
  <r>
    <x v="0"/>
    <s v="AU"/>
    <s v="AUD"/>
    <n v="1424516400"/>
    <n v="1421812637"/>
    <b v="0"/>
    <n v="38"/>
    <b v="1"/>
    <x v="40"/>
  </r>
  <r>
    <x v="0"/>
    <s v="US"/>
    <s v="USD"/>
    <n v="1465081053"/>
    <n v="1462489053"/>
    <b v="0"/>
    <n v="54"/>
    <b v="1"/>
    <x v="40"/>
  </r>
  <r>
    <x v="0"/>
    <s v="CA"/>
    <s v="CAD"/>
    <n v="1402845364"/>
    <n v="1400253364"/>
    <b v="0"/>
    <n v="37"/>
    <b v="1"/>
    <x v="40"/>
  </r>
  <r>
    <x v="0"/>
    <s v="US"/>
    <s v="USD"/>
    <n v="1472490000"/>
    <n v="1467468008"/>
    <b v="0"/>
    <n v="39"/>
    <b v="1"/>
    <x v="40"/>
  </r>
  <r>
    <x v="0"/>
    <s v="US"/>
    <s v="USD"/>
    <n v="1413176340"/>
    <n v="1412091423"/>
    <b v="0"/>
    <n v="34"/>
    <b v="1"/>
    <x v="40"/>
  </r>
  <r>
    <x v="0"/>
    <s v="GB"/>
    <s v="GBP"/>
    <n v="1405249113"/>
    <n v="1402657113"/>
    <b v="0"/>
    <n v="55"/>
    <b v="1"/>
    <x v="40"/>
  </r>
  <r>
    <x v="0"/>
    <s v="US"/>
    <s v="USD"/>
    <n v="1422636814"/>
    <n v="1420044814"/>
    <b v="0"/>
    <n v="32"/>
    <b v="1"/>
    <x v="40"/>
  </r>
  <r>
    <x v="0"/>
    <s v="US"/>
    <s v="USD"/>
    <n v="1409187600"/>
    <n v="1406316312"/>
    <b v="0"/>
    <n v="25"/>
    <b v="1"/>
    <x v="40"/>
  </r>
  <r>
    <x v="0"/>
    <s v="US"/>
    <s v="USD"/>
    <n v="1421606018"/>
    <n v="1418150018"/>
    <b v="0"/>
    <n v="33"/>
    <b v="1"/>
    <x v="40"/>
  </r>
  <r>
    <x v="2"/>
    <s v="US"/>
    <s v="USD"/>
    <n v="1425250955"/>
    <n v="1422658955"/>
    <b v="0"/>
    <n v="1"/>
    <b v="0"/>
    <x v="38"/>
  </r>
  <r>
    <x v="2"/>
    <s v="CA"/>
    <s v="CAD"/>
    <n v="1450297080"/>
    <n v="1448565459"/>
    <b v="0"/>
    <n v="202"/>
    <b v="0"/>
    <x v="38"/>
  </r>
  <r>
    <x v="2"/>
    <s v="US"/>
    <s v="USD"/>
    <n v="1428894380"/>
    <n v="1426302380"/>
    <b v="0"/>
    <n v="0"/>
    <b v="0"/>
    <x v="38"/>
  </r>
  <r>
    <x v="2"/>
    <s v="US"/>
    <s v="USD"/>
    <n v="1433714198"/>
    <n v="1431122198"/>
    <b v="0"/>
    <n v="1"/>
    <b v="0"/>
    <x v="38"/>
  </r>
  <r>
    <x v="2"/>
    <s v="US"/>
    <s v="USD"/>
    <n v="1432437660"/>
    <n v="1429845660"/>
    <b v="0"/>
    <n v="0"/>
    <b v="0"/>
    <x v="38"/>
  </r>
  <r>
    <x v="2"/>
    <s v="GB"/>
    <s v="GBP"/>
    <n v="1471265092"/>
    <n v="1468673092"/>
    <b v="0"/>
    <n v="2"/>
    <b v="0"/>
    <x v="38"/>
  </r>
  <r>
    <x v="2"/>
    <s v="US"/>
    <s v="USD"/>
    <n v="1480007460"/>
    <n v="1475760567"/>
    <b v="0"/>
    <n v="13"/>
    <b v="0"/>
    <x v="38"/>
  </r>
  <r>
    <x v="2"/>
    <s v="US"/>
    <s v="USD"/>
    <n v="1433259293"/>
    <n v="1428075293"/>
    <b v="0"/>
    <n v="9"/>
    <b v="0"/>
    <x v="38"/>
  </r>
  <r>
    <x v="2"/>
    <s v="US"/>
    <s v="USD"/>
    <n v="1447965917"/>
    <n v="1445370317"/>
    <b v="0"/>
    <n v="2"/>
    <b v="0"/>
    <x v="38"/>
  </r>
  <r>
    <x v="2"/>
    <s v="US"/>
    <s v="USD"/>
    <n v="1453538752"/>
    <n v="1450946752"/>
    <b v="0"/>
    <n v="0"/>
    <b v="0"/>
    <x v="38"/>
  </r>
  <r>
    <x v="1"/>
    <s v="US"/>
    <s v="USD"/>
    <n v="1412536573"/>
    <n v="1408648573"/>
    <b v="0"/>
    <n v="58"/>
    <b v="0"/>
    <x v="38"/>
  </r>
  <r>
    <x v="1"/>
    <s v="US"/>
    <s v="USD"/>
    <n v="1476676800"/>
    <n v="1473957239"/>
    <b v="0"/>
    <n v="8"/>
    <b v="0"/>
    <x v="38"/>
  </r>
  <r>
    <x v="1"/>
    <s v="US"/>
    <s v="USD"/>
    <n v="1444330821"/>
    <n v="1441738821"/>
    <b v="0"/>
    <n v="3"/>
    <b v="0"/>
    <x v="38"/>
  </r>
  <r>
    <x v="1"/>
    <s v="US"/>
    <s v="USD"/>
    <n v="1489669203"/>
    <n v="1487944803"/>
    <b v="0"/>
    <n v="0"/>
    <b v="0"/>
    <x v="38"/>
  </r>
  <r>
    <x v="1"/>
    <s v="US"/>
    <s v="USD"/>
    <n v="1434476849"/>
    <n v="1431884849"/>
    <b v="0"/>
    <n v="11"/>
    <b v="0"/>
    <x v="38"/>
  </r>
  <r>
    <x v="1"/>
    <s v="US"/>
    <s v="USD"/>
    <n v="1462402850"/>
    <n v="1459810850"/>
    <b v="0"/>
    <n v="20"/>
    <b v="0"/>
    <x v="38"/>
  </r>
  <r>
    <x v="1"/>
    <s v="US"/>
    <s v="USD"/>
    <n v="1427498172"/>
    <n v="1422317772"/>
    <b v="0"/>
    <n v="3"/>
    <b v="0"/>
    <x v="38"/>
  </r>
  <r>
    <x v="1"/>
    <s v="US"/>
    <s v="USD"/>
    <n v="1462729317"/>
    <n v="1457548917"/>
    <b v="0"/>
    <n v="0"/>
    <b v="0"/>
    <x v="38"/>
  </r>
  <r>
    <x v="1"/>
    <s v="GB"/>
    <s v="GBP"/>
    <n v="1465258325"/>
    <n v="1462666325"/>
    <b v="0"/>
    <n v="0"/>
    <b v="0"/>
    <x v="38"/>
  </r>
  <r>
    <x v="1"/>
    <s v="US"/>
    <s v="USD"/>
    <n v="1410459023"/>
    <n v="1407867023"/>
    <b v="0"/>
    <n v="0"/>
    <b v="0"/>
    <x v="38"/>
  </r>
  <r>
    <x v="0"/>
    <s v="US"/>
    <s v="USD"/>
    <n v="1427342400"/>
    <n v="1424927159"/>
    <b v="0"/>
    <n v="108"/>
    <b v="1"/>
    <x v="6"/>
  </r>
  <r>
    <x v="0"/>
    <s v="US"/>
    <s v="USD"/>
    <n v="1425193140"/>
    <n v="1422769906"/>
    <b v="0"/>
    <n v="20"/>
    <b v="1"/>
    <x v="6"/>
  </r>
  <r>
    <x v="0"/>
    <s v="US"/>
    <s v="USD"/>
    <n v="1435835824"/>
    <n v="1433243824"/>
    <b v="0"/>
    <n v="98"/>
    <b v="1"/>
    <x v="6"/>
  </r>
  <r>
    <x v="0"/>
    <s v="US"/>
    <s v="USD"/>
    <n v="1407360720"/>
    <n v="1404769819"/>
    <b v="0"/>
    <n v="196"/>
    <b v="1"/>
    <x v="6"/>
  </r>
  <r>
    <x v="0"/>
    <s v="US"/>
    <s v="USD"/>
    <n v="1436290233"/>
    <n v="1433698233"/>
    <b v="0"/>
    <n v="39"/>
    <b v="1"/>
    <x v="6"/>
  </r>
  <r>
    <x v="0"/>
    <s v="US"/>
    <s v="USD"/>
    <n v="1442425412"/>
    <n v="1439833412"/>
    <b v="0"/>
    <n v="128"/>
    <b v="1"/>
    <x v="6"/>
  </r>
  <r>
    <x v="0"/>
    <s v="US"/>
    <s v="USD"/>
    <n v="1425872692"/>
    <n v="1423284292"/>
    <b v="0"/>
    <n v="71"/>
    <b v="1"/>
    <x v="6"/>
  </r>
  <r>
    <x v="0"/>
    <s v="US"/>
    <s v="USD"/>
    <n v="1471406340"/>
    <n v="1470227660"/>
    <b v="0"/>
    <n v="47"/>
    <b v="1"/>
    <x v="6"/>
  </r>
  <r>
    <x v="0"/>
    <s v="CA"/>
    <s v="CAD"/>
    <n v="1430693460"/>
    <n v="1428087153"/>
    <b v="0"/>
    <n v="17"/>
    <b v="1"/>
    <x v="6"/>
  </r>
  <r>
    <x v="0"/>
    <s v="US"/>
    <s v="USD"/>
    <n v="1405699451"/>
    <n v="1403107451"/>
    <b v="0"/>
    <n v="91"/>
    <b v="1"/>
    <x v="6"/>
  </r>
  <r>
    <x v="0"/>
    <s v="US"/>
    <s v="USD"/>
    <n v="1409500078"/>
    <n v="1406908078"/>
    <b v="0"/>
    <n v="43"/>
    <b v="1"/>
    <x v="6"/>
  </r>
  <r>
    <x v="0"/>
    <s v="US"/>
    <s v="USD"/>
    <n v="1480899600"/>
    <n v="1479609520"/>
    <b v="0"/>
    <n v="17"/>
    <b v="1"/>
    <x v="6"/>
  </r>
  <r>
    <x v="0"/>
    <s v="US"/>
    <s v="USD"/>
    <n v="1451620800"/>
    <n v="1449171508"/>
    <b v="0"/>
    <n v="33"/>
    <b v="1"/>
    <x v="6"/>
  </r>
  <r>
    <x v="0"/>
    <s v="US"/>
    <s v="USD"/>
    <n v="1411695300"/>
    <n v="1409275671"/>
    <b v="0"/>
    <n v="87"/>
    <b v="1"/>
    <x v="6"/>
  </r>
  <r>
    <x v="0"/>
    <s v="US"/>
    <s v="USD"/>
    <n v="1417057200"/>
    <n v="1414599886"/>
    <b v="0"/>
    <n v="113"/>
    <b v="1"/>
    <x v="6"/>
  </r>
  <r>
    <x v="0"/>
    <s v="GB"/>
    <s v="GBP"/>
    <n v="1457870400"/>
    <n v="1456421530"/>
    <b v="0"/>
    <n v="14"/>
    <b v="1"/>
    <x v="6"/>
  </r>
  <r>
    <x v="0"/>
    <s v="US"/>
    <s v="USD"/>
    <n v="1427076840"/>
    <n v="1421960934"/>
    <b v="0"/>
    <n v="30"/>
    <b v="1"/>
    <x v="6"/>
  </r>
  <r>
    <x v="0"/>
    <s v="US"/>
    <s v="USD"/>
    <n v="1413784740"/>
    <n v="1412954547"/>
    <b v="0"/>
    <n v="16"/>
    <b v="1"/>
    <x v="6"/>
  </r>
  <r>
    <x v="0"/>
    <s v="US"/>
    <s v="USD"/>
    <n v="1420524000"/>
    <n v="1419104823"/>
    <b v="0"/>
    <n v="46"/>
    <b v="1"/>
    <x v="6"/>
  </r>
  <r>
    <x v="0"/>
    <s v="US"/>
    <s v="USD"/>
    <n v="1440381600"/>
    <n v="1438639130"/>
    <b v="0"/>
    <n v="24"/>
    <b v="1"/>
    <x v="6"/>
  </r>
  <r>
    <x v="0"/>
    <s v="IE"/>
    <s v="EUR"/>
    <n v="1443014756"/>
    <n v="1439126756"/>
    <b v="1"/>
    <n v="97"/>
    <b v="1"/>
    <x v="38"/>
  </r>
  <r>
    <x v="0"/>
    <s v="GB"/>
    <s v="GBP"/>
    <n v="1455208143"/>
    <n v="1452616143"/>
    <b v="1"/>
    <n v="59"/>
    <b v="1"/>
    <x v="38"/>
  </r>
  <r>
    <x v="0"/>
    <s v="US"/>
    <s v="USD"/>
    <n v="1415722236"/>
    <n v="1410534636"/>
    <b v="1"/>
    <n v="1095"/>
    <b v="1"/>
    <x v="38"/>
  </r>
  <r>
    <x v="0"/>
    <s v="US"/>
    <s v="USD"/>
    <n v="1472020881"/>
    <n v="1469428881"/>
    <b v="1"/>
    <n v="218"/>
    <b v="1"/>
    <x v="38"/>
  </r>
  <r>
    <x v="0"/>
    <s v="NZ"/>
    <s v="NZD"/>
    <n v="1477886400"/>
    <n v="1476228128"/>
    <b v="0"/>
    <n v="111"/>
    <b v="1"/>
    <x v="38"/>
  </r>
  <r>
    <x v="0"/>
    <s v="GB"/>
    <s v="GBP"/>
    <n v="1462100406"/>
    <n v="1456920006"/>
    <b v="0"/>
    <n v="56"/>
    <b v="1"/>
    <x v="38"/>
  </r>
  <r>
    <x v="0"/>
    <s v="US"/>
    <s v="USD"/>
    <n v="1476316800"/>
    <n v="1473837751"/>
    <b v="0"/>
    <n v="265"/>
    <b v="1"/>
    <x v="38"/>
  </r>
  <r>
    <x v="0"/>
    <s v="GB"/>
    <s v="GBP"/>
    <n v="1466412081"/>
    <n v="1463820081"/>
    <b v="0"/>
    <n v="28"/>
    <b v="1"/>
    <x v="38"/>
  </r>
  <r>
    <x v="0"/>
    <s v="US"/>
    <s v="USD"/>
    <n v="1450673940"/>
    <n v="1448756962"/>
    <b v="0"/>
    <n v="364"/>
    <b v="1"/>
    <x v="38"/>
  </r>
  <r>
    <x v="0"/>
    <s v="US"/>
    <s v="USD"/>
    <n v="1452174420"/>
    <n v="1449150420"/>
    <b v="0"/>
    <n v="27"/>
    <b v="1"/>
    <x v="38"/>
  </r>
  <r>
    <x v="0"/>
    <s v="US"/>
    <s v="USD"/>
    <n v="1485547530"/>
    <n v="1483646730"/>
    <b v="0"/>
    <n v="93"/>
    <b v="1"/>
    <x v="38"/>
  </r>
  <r>
    <x v="0"/>
    <s v="US"/>
    <s v="USD"/>
    <n v="1476037510"/>
    <n v="1473445510"/>
    <b v="0"/>
    <n v="64"/>
    <b v="1"/>
    <x v="38"/>
  </r>
  <r>
    <x v="0"/>
    <s v="US"/>
    <s v="USD"/>
    <n v="1455998867"/>
    <n v="1453406867"/>
    <b v="0"/>
    <n v="22"/>
    <b v="1"/>
    <x v="38"/>
  </r>
  <r>
    <x v="0"/>
    <s v="GB"/>
    <s v="GBP"/>
    <n v="1412335772"/>
    <n v="1409743772"/>
    <b v="0"/>
    <n v="59"/>
    <b v="1"/>
    <x v="38"/>
  </r>
  <r>
    <x v="0"/>
    <s v="US"/>
    <s v="USD"/>
    <n v="1484841471"/>
    <n v="1482249471"/>
    <b v="0"/>
    <n v="249"/>
    <b v="1"/>
    <x v="38"/>
  </r>
  <r>
    <x v="0"/>
    <s v="US"/>
    <s v="USD"/>
    <n v="1432677240"/>
    <n v="1427493240"/>
    <b v="0"/>
    <n v="392"/>
    <b v="1"/>
    <x v="38"/>
  </r>
  <r>
    <x v="0"/>
    <s v="US"/>
    <s v="USD"/>
    <n v="1488171540"/>
    <n v="1486661793"/>
    <b v="0"/>
    <n v="115"/>
    <b v="1"/>
    <x v="38"/>
  </r>
  <r>
    <x v="0"/>
    <s v="US"/>
    <s v="USD"/>
    <n v="1402892700"/>
    <n v="1400474329"/>
    <b v="0"/>
    <n v="433"/>
    <b v="1"/>
    <x v="38"/>
  </r>
  <r>
    <x v="0"/>
    <s v="US"/>
    <s v="USD"/>
    <n v="1488333600"/>
    <n v="1487094360"/>
    <b v="0"/>
    <n v="20"/>
    <b v="1"/>
    <x v="38"/>
  </r>
  <r>
    <x v="0"/>
    <s v="US"/>
    <s v="USD"/>
    <n v="1485885600"/>
    <n v="1484682670"/>
    <b v="0"/>
    <n v="8"/>
    <b v="1"/>
    <x v="38"/>
  </r>
  <r>
    <x v="0"/>
    <s v="US"/>
    <s v="USD"/>
    <n v="1468445382"/>
    <n v="1465853382"/>
    <b v="0"/>
    <n v="175"/>
    <b v="1"/>
    <x v="38"/>
  </r>
  <r>
    <x v="0"/>
    <s v="US"/>
    <s v="USD"/>
    <n v="1356552252"/>
    <n v="1353960252"/>
    <b v="0"/>
    <n v="104"/>
    <b v="1"/>
    <x v="38"/>
  </r>
  <r>
    <x v="0"/>
    <s v="US"/>
    <s v="USD"/>
    <n v="1456811940"/>
    <n v="1454098976"/>
    <b v="0"/>
    <n v="17"/>
    <b v="1"/>
    <x v="38"/>
  </r>
  <r>
    <x v="0"/>
    <s v="US"/>
    <s v="USD"/>
    <n v="1416089324"/>
    <n v="1413493724"/>
    <b v="0"/>
    <n v="277"/>
    <b v="1"/>
    <x v="38"/>
  </r>
  <r>
    <x v="0"/>
    <s v="US"/>
    <s v="USD"/>
    <n v="1412611905"/>
    <n v="1410019905"/>
    <b v="0"/>
    <n v="118"/>
    <b v="1"/>
    <x v="38"/>
  </r>
  <r>
    <x v="0"/>
    <s v="CA"/>
    <s v="CAD"/>
    <n v="1418580591"/>
    <n v="1415988591"/>
    <b v="0"/>
    <n v="97"/>
    <b v="1"/>
    <x v="38"/>
  </r>
  <r>
    <x v="0"/>
    <s v="US"/>
    <s v="USD"/>
    <n v="1429938683"/>
    <n v="1428124283"/>
    <b v="0"/>
    <n v="20"/>
    <b v="1"/>
    <x v="38"/>
  </r>
  <r>
    <x v="0"/>
    <s v="US"/>
    <s v="USD"/>
    <n v="1453352719"/>
    <n v="1450760719"/>
    <b v="0"/>
    <n v="26"/>
    <b v="1"/>
    <x v="38"/>
  </r>
  <r>
    <x v="0"/>
    <s v="US"/>
    <s v="USD"/>
    <n v="1417012840"/>
    <n v="1414417240"/>
    <b v="0"/>
    <n v="128"/>
    <b v="1"/>
    <x v="38"/>
  </r>
  <r>
    <x v="0"/>
    <s v="US"/>
    <s v="USD"/>
    <n v="1424548719"/>
    <n v="1419364719"/>
    <b v="0"/>
    <n v="15"/>
    <b v="1"/>
    <x v="38"/>
  </r>
  <r>
    <x v="0"/>
    <s v="ES"/>
    <s v="EUR"/>
    <n v="1450911540"/>
    <n v="1448536516"/>
    <b v="0"/>
    <n v="25"/>
    <b v="1"/>
    <x v="38"/>
  </r>
  <r>
    <x v="0"/>
    <s v="US"/>
    <s v="USD"/>
    <n v="1423587130"/>
    <n v="1421772730"/>
    <b v="0"/>
    <n v="55"/>
    <b v="1"/>
    <x v="38"/>
  </r>
  <r>
    <x v="0"/>
    <s v="US"/>
    <s v="USD"/>
    <n v="1434917049"/>
    <n v="1432325049"/>
    <b v="0"/>
    <n v="107"/>
    <b v="1"/>
    <x v="38"/>
  </r>
  <r>
    <x v="0"/>
    <s v="US"/>
    <s v="USD"/>
    <n v="1415163600"/>
    <n v="1412737080"/>
    <b v="0"/>
    <n v="557"/>
    <b v="1"/>
    <x v="38"/>
  </r>
  <r>
    <x v="0"/>
    <s v="US"/>
    <s v="USD"/>
    <n v="1402459200"/>
    <n v="1401125238"/>
    <b v="0"/>
    <n v="40"/>
    <b v="1"/>
    <x v="38"/>
  </r>
  <r>
    <x v="0"/>
    <s v="US"/>
    <s v="USD"/>
    <n v="1405688952"/>
    <n v="1400504952"/>
    <b v="0"/>
    <n v="36"/>
    <b v="1"/>
    <x v="38"/>
  </r>
  <r>
    <x v="0"/>
    <s v="US"/>
    <s v="USD"/>
    <n v="1408566243"/>
    <n v="1405974243"/>
    <b v="0"/>
    <n v="159"/>
    <b v="1"/>
    <x v="38"/>
  </r>
  <r>
    <x v="0"/>
    <s v="FR"/>
    <s v="EUR"/>
    <n v="1437429600"/>
    <n v="1433747376"/>
    <b v="0"/>
    <n v="41"/>
    <b v="1"/>
    <x v="38"/>
  </r>
  <r>
    <x v="0"/>
    <s v="US"/>
    <s v="USD"/>
    <n v="1401159600"/>
    <n v="1398801620"/>
    <b v="0"/>
    <n v="226"/>
    <b v="1"/>
    <x v="38"/>
  </r>
  <r>
    <x v="0"/>
    <s v="US"/>
    <s v="USD"/>
    <n v="1439583533"/>
    <n v="1434399533"/>
    <b v="0"/>
    <n v="30"/>
    <b v="1"/>
    <x v="38"/>
  </r>
  <r>
    <x v="0"/>
    <s v="US"/>
    <s v="USD"/>
    <n v="1479794340"/>
    <n v="1476715869"/>
    <b v="0"/>
    <n v="103"/>
    <b v="1"/>
    <x v="38"/>
  </r>
  <r>
    <x v="0"/>
    <s v="US"/>
    <s v="USD"/>
    <n v="1472338409"/>
    <n v="1468450409"/>
    <b v="0"/>
    <n v="62"/>
    <b v="1"/>
    <x v="38"/>
  </r>
  <r>
    <x v="0"/>
    <s v="GB"/>
    <s v="GBP"/>
    <n v="1434039186"/>
    <n v="1430151186"/>
    <b v="0"/>
    <n v="6"/>
    <b v="1"/>
    <x v="38"/>
  </r>
  <r>
    <x v="0"/>
    <s v="US"/>
    <s v="USD"/>
    <n v="1349567475"/>
    <n v="1346975475"/>
    <b v="0"/>
    <n v="182"/>
    <b v="1"/>
    <x v="38"/>
  </r>
  <r>
    <x v="0"/>
    <s v="GB"/>
    <s v="GBP"/>
    <n v="1401465600"/>
    <n v="1399032813"/>
    <b v="0"/>
    <n v="145"/>
    <b v="1"/>
    <x v="38"/>
  </r>
  <r>
    <x v="0"/>
    <s v="GB"/>
    <s v="GBP"/>
    <n v="1488538892"/>
    <n v="1487329292"/>
    <b v="0"/>
    <n v="25"/>
    <b v="1"/>
    <x v="38"/>
  </r>
  <r>
    <x v="0"/>
    <s v="US"/>
    <s v="USD"/>
    <n v="1426866851"/>
    <n v="1424278451"/>
    <b v="0"/>
    <n v="320"/>
    <b v="1"/>
    <x v="38"/>
  </r>
  <r>
    <x v="0"/>
    <s v="US"/>
    <s v="USD"/>
    <n v="1471242025"/>
    <n v="1468650025"/>
    <b v="0"/>
    <n v="99"/>
    <b v="1"/>
    <x v="38"/>
  </r>
  <r>
    <x v="0"/>
    <s v="US"/>
    <s v="USD"/>
    <n v="1416285300"/>
    <n v="1413824447"/>
    <b v="0"/>
    <n v="348"/>
    <b v="1"/>
    <x v="38"/>
  </r>
  <r>
    <x v="0"/>
    <s v="US"/>
    <s v="USD"/>
    <n v="1442426171"/>
    <n v="1439834171"/>
    <b v="0"/>
    <n v="41"/>
    <b v="1"/>
    <x v="38"/>
  </r>
  <r>
    <x v="0"/>
    <s v="US"/>
    <s v="USD"/>
    <n v="1476479447"/>
    <n v="1471295447"/>
    <b v="0"/>
    <n v="29"/>
    <b v="1"/>
    <x v="38"/>
  </r>
  <r>
    <x v="0"/>
    <s v="US"/>
    <s v="USD"/>
    <n v="1441933459"/>
    <n v="1439341459"/>
    <b v="0"/>
    <n v="25"/>
    <b v="1"/>
    <x v="38"/>
  </r>
  <r>
    <x v="0"/>
    <s v="US"/>
    <s v="USD"/>
    <n v="1471487925"/>
    <n v="1468895925"/>
    <b v="0"/>
    <n v="23"/>
    <b v="1"/>
    <x v="38"/>
  </r>
  <r>
    <x v="0"/>
    <s v="US"/>
    <s v="USD"/>
    <n v="1477972740"/>
    <n v="1475326255"/>
    <b v="0"/>
    <n v="1260"/>
    <b v="1"/>
    <x v="38"/>
  </r>
  <r>
    <x v="0"/>
    <s v="US"/>
    <s v="USD"/>
    <n v="1367674009"/>
    <n v="1365082009"/>
    <b v="0"/>
    <n v="307"/>
    <b v="1"/>
    <x v="38"/>
  </r>
  <r>
    <x v="0"/>
    <s v="US"/>
    <s v="USD"/>
    <n v="1376654340"/>
    <n v="1373568644"/>
    <b v="0"/>
    <n v="329"/>
    <b v="1"/>
    <x v="38"/>
  </r>
  <r>
    <x v="0"/>
    <s v="US"/>
    <s v="USD"/>
    <n v="1285995540"/>
    <n v="1279574773"/>
    <b v="0"/>
    <n v="32"/>
    <b v="1"/>
    <x v="38"/>
  </r>
  <r>
    <x v="0"/>
    <s v="US"/>
    <s v="USD"/>
    <n v="1457071397"/>
    <n v="1451887397"/>
    <b v="0"/>
    <n v="27"/>
    <b v="1"/>
    <x v="38"/>
  </r>
  <r>
    <x v="0"/>
    <s v="US"/>
    <s v="USD"/>
    <n v="1388303940"/>
    <n v="1386011038"/>
    <b v="0"/>
    <n v="236"/>
    <b v="1"/>
    <x v="38"/>
  </r>
  <r>
    <x v="0"/>
    <s v="US"/>
    <s v="USD"/>
    <n v="1435359600"/>
    <n v="1434999621"/>
    <b v="0"/>
    <n v="42"/>
    <b v="1"/>
    <x v="38"/>
  </r>
  <r>
    <x v="0"/>
    <s v="US"/>
    <s v="USD"/>
    <n v="1453323048"/>
    <n v="1450731048"/>
    <b v="0"/>
    <n v="95"/>
    <b v="1"/>
    <x v="38"/>
  </r>
  <r>
    <x v="0"/>
    <s v="GB"/>
    <s v="GBP"/>
    <n v="1444149047"/>
    <n v="1441557047"/>
    <b v="0"/>
    <n v="37"/>
    <b v="1"/>
    <x v="38"/>
  </r>
  <r>
    <x v="0"/>
    <s v="CA"/>
    <s v="CAD"/>
    <n v="1429152600"/>
    <n v="1426815699"/>
    <b v="0"/>
    <n v="128"/>
    <b v="1"/>
    <x v="38"/>
  </r>
  <r>
    <x v="0"/>
    <s v="US"/>
    <s v="USD"/>
    <n v="1454433998"/>
    <n v="1453137998"/>
    <b v="0"/>
    <n v="156"/>
    <b v="1"/>
    <x v="38"/>
  </r>
  <r>
    <x v="0"/>
    <s v="US"/>
    <s v="USD"/>
    <n v="1408679055"/>
    <n v="1406087055"/>
    <b v="0"/>
    <n v="64"/>
    <b v="1"/>
    <x v="38"/>
  </r>
  <r>
    <x v="0"/>
    <s v="US"/>
    <s v="USD"/>
    <n v="1410324720"/>
    <n v="1407784586"/>
    <b v="0"/>
    <n v="58"/>
    <b v="1"/>
    <x v="38"/>
  </r>
  <r>
    <x v="0"/>
    <s v="US"/>
    <s v="USD"/>
    <n v="1461762960"/>
    <n v="1457999054"/>
    <b v="0"/>
    <n v="20"/>
    <b v="1"/>
    <x v="38"/>
  </r>
  <r>
    <x v="0"/>
    <s v="US"/>
    <s v="USD"/>
    <n v="1420060920"/>
    <n v="1417556262"/>
    <b v="0"/>
    <n v="47"/>
    <b v="1"/>
    <x v="38"/>
  </r>
  <r>
    <x v="0"/>
    <s v="US"/>
    <s v="USD"/>
    <n v="1434241255"/>
    <n v="1431649255"/>
    <b v="0"/>
    <n v="54"/>
    <b v="1"/>
    <x v="38"/>
  </r>
  <r>
    <x v="0"/>
    <s v="US"/>
    <s v="USD"/>
    <n v="1462420960"/>
    <n v="1459828960"/>
    <b v="0"/>
    <n v="9"/>
    <b v="1"/>
    <x v="38"/>
  </r>
  <r>
    <x v="2"/>
    <s v="GB"/>
    <s v="GBP"/>
    <n v="1486547945"/>
    <n v="1483955945"/>
    <b v="1"/>
    <n v="35"/>
    <b v="0"/>
    <x v="38"/>
  </r>
  <r>
    <x v="2"/>
    <s v="US"/>
    <s v="USD"/>
    <n v="1432828740"/>
    <n v="1430237094"/>
    <b v="0"/>
    <n v="2"/>
    <b v="0"/>
    <x v="38"/>
  </r>
  <r>
    <x v="2"/>
    <s v="US"/>
    <s v="USD"/>
    <n v="1412222340"/>
    <n v="1407781013"/>
    <b v="0"/>
    <n v="3"/>
    <b v="0"/>
    <x v="38"/>
  </r>
  <r>
    <x v="2"/>
    <s v="US"/>
    <s v="USD"/>
    <n v="1425258240"/>
    <n v="1422043154"/>
    <b v="0"/>
    <n v="0"/>
    <b v="0"/>
    <x v="38"/>
  </r>
  <r>
    <x v="2"/>
    <s v="US"/>
    <s v="USD"/>
    <n v="1420844390"/>
    <n v="1415660390"/>
    <b v="0"/>
    <n v="1"/>
    <b v="0"/>
    <x v="38"/>
  </r>
  <r>
    <x v="2"/>
    <s v="US"/>
    <s v="USD"/>
    <n v="1412003784"/>
    <n v="1406819784"/>
    <b v="0"/>
    <n v="0"/>
    <b v="0"/>
    <x v="38"/>
  </r>
  <r>
    <x v="2"/>
    <s v="GB"/>
    <s v="GBP"/>
    <n v="1459694211"/>
    <n v="1457105811"/>
    <b v="0"/>
    <n v="0"/>
    <b v="0"/>
    <x v="38"/>
  </r>
  <r>
    <x v="2"/>
    <s v="IT"/>
    <s v="EUR"/>
    <n v="1463734740"/>
    <n v="1459414740"/>
    <b v="0"/>
    <n v="3"/>
    <b v="0"/>
    <x v="38"/>
  </r>
  <r>
    <x v="2"/>
    <s v="US"/>
    <s v="USD"/>
    <n v="1407536846"/>
    <n v="1404944846"/>
    <b v="0"/>
    <n v="11"/>
    <b v="0"/>
    <x v="38"/>
  </r>
  <r>
    <x v="2"/>
    <s v="US"/>
    <s v="USD"/>
    <n v="1443422134"/>
    <n v="1440830134"/>
    <b v="0"/>
    <n v="6"/>
    <b v="0"/>
    <x v="38"/>
  </r>
  <r>
    <x v="2"/>
    <s v="US"/>
    <s v="USD"/>
    <n v="1407955748"/>
    <n v="1405363748"/>
    <b v="0"/>
    <n v="0"/>
    <b v="0"/>
    <x v="38"/>
  </r>
  <r>
    <x v="2"/>
    <s v="US"/>
    <s v="USD"/>
    <n v="1443636000"/>
    <n v="1441111892"/>
    <b v="0"/>
    <n v="67"/>
    <b v="0"/>
    <x v="38"/>
  </r>
  <r>
    <x v="2"/>
    <s v="US"/>
    <s v="USD"/>
    <n v="1477174138"/>
    <n v="1474150138"/>
    <b v="0"/>
    <n v="23"/>
    <b v="0"/>
    <x v="38"/>
  </r>
  <r>
    <x v="2"/>
    <s v="US"/>
    <s v="USD"/>
    <n v="1448175540"/>
    <n v="1445483246"/>
    <b v="0"/>
    <n v="72"/>
    <b v="0"/>
    <x v="38"/>
  </r>
  <r>
    <x v="2"/>
    <s v="US"/>
    <s v="USD"/>
    <n v="1406683172"/>
    <n v="1404523172"/>
    <b v="0"/>
    <n v="2"/>
    <b v="0"/>
    <x v="38"/>
  </r>
  <r>
    <x v="2"/>
    <s v="AU"/>
    <s v="AUD"/>
    <n v="1468128537"/>
    <n v="1465536537"/>
    <b v="0"/>
    <n v="15"/>
    <b v="0"/>
    <x v="38"/>
  </r>
  <r>
    <x v="2"/>
    <s v="NZ"/>
    <s v="NZD"/>
    <n v="1441837879"/>
    <n v="1439245879"/>
    <b v="0"/>
    <n v="1"/>
    <b v="0"/>
    <x v="38"/>
  </r>
  <r>
    <x v="2"/>
    <s v="US"/>
    <s v="USD"/>
    <n v="1445013352"/>
    <n v="1442421352"/>
    <b v="0"/>
    <n v="2"/>
    <b v="0"/>
    <x v="38"/>
  </r>
  <r>
    <x v="2"/>
    <s v="US"/>
    <s v="USD"/>
    <n v="1418587234"/>
    <n v="1415995234"/>
    <b v="0"/>
    <n v="7"/>
    <b v="0"/>
    <x v="38"/>
  </r>
  <r>
    <x v="2"/>
    <s v="GB"/>
    <s v="GBP"/>
    <n v="1481132169"/>
    <n v="1479317769"/>
    <b v="0"/>
    <n v="16"/>
    <b v="0"/>
    <x v="38"/>
  </r>
  <r>
    <x v="2"/>
    <s v="US"/>
    <s v="USD"/>
    <n v="1429595940"/>
    <n v="1428082481"/>
    <b v="0"/>
    <n v="117"/>
    <b v="0"/>
    <x v="38"/>
  </r>
  <r>
    <x v="2"/>
    <s v="US"/>
    <s v="USD"/>
    <n v="1477791960"/>
    <n v="1476549262"/>
    <b v="0"/>
    <n v="2"/>
    <b v="0"/>
    <x v="38"/>
  </r>
  <r>
    <x v="2"/>
    <s v="US"/>
    <s v="USD"/>
    <n v="1434309540"/>
    <n v="1429287900"/>
    <b v="0"/>
    <n v="7"/>
    <b v="0"/>
    <x v="38"/>
  </r>
  <r>
    <x v="2"/>
    <s v="FR"/>
    <s v="EUR"/>
    <n v="1457617359"/>
    <n v="1455025359"/>
    <b v="0"/>
    <n v="3"/>
    <b v="0"/>
    <x v="38"/>
  </r>
  <r>
    <x v="2"/>
    <s v="US"/>
    <s v="USD"/>
    <n v="1471573640"/>
    <n v="1467253640"/>
    <b v="0"/>
    <n v="20"/>
    <b v="0"/>
    <x v="38"/>
  </r>
  <r>
    <x v="2"/>
    <s v="US"/>
    <s v="USD"/>
    <n v="1444405123"/>
    <n v="1439221123"/>
    <b v="0"/>
    <n v="50"/>
    <b v="0"/>
    <x v="38"/>
  </r>
  <r>
    <x v="2"/>
    <s v="CA"/>
    <s v="CAD"/>
    <n v="1488495478"/>
    <n v="1485903478"/>
    <b v="0"/>
    <n v="2"/>
    <b v="0"/>
    <x v="38"/>
  </r>
  <r>
    <x v="2"/>
    <s v="US"/>
    <s v="USD"/>
    <n v="1424920795"/>
    <n v="1422328795"/>
    <b v="0"/>
    <n v="3"/>
    <b v="0"/>
    <x v="38"/>
  </r>
  <r>
    <x v="2"/>
    <s v="US"/>
    <s v="USD"/>
    <n v="1427040435"/>
    <n v="1424452035"/>
    <b v="0"/>
    <n v="27"/>
    <b v="0"/>
    <x v="38"/>
  </r>
  <r>
    <x v="2"/>
    <s v="US"/>
    <s v="USD"/>
    <n v="1419644444"/>
    <n v="1414456844"/>
    <b v="0"/>
    <n v="7"/>
    <b v="0"/>
    <x v="38"/>
  </r>
  <r>
    <x v="2"/>
    <s v="US"/>
    <s v="USD"/>
    <n v="1442722891"/>
    <n v="1440130891"/>
    <b v="0"/>
    <n v="5"/>
    <b v="0"/>
    <x v="38"/>
  </r>
  <r>
    <x v="2"/>
    <s v="US"/>
    <s v="USD"/>
    <n v="1447628946"/>
    <n v="1445033346"/>
    <b v="0"/>
    <n v="0"/>
    <b v="0"/>
    <x v="38"/>
  </r>
  <r>
    <x v="2"/>
    <s v="US"/>
    <s v="USD"/>
    <n v="1409547600"/>
    <n v="1406986278"/>
    <b v="0"/>
    <n v="3"/>
    <b v="0"/>
    <x v="38"/>
  </r>
  <r>
    <x v="2"/>
    <s v="US"/>
    <s v="USD"/>
    <n v="1430851680"/>
    <n v="1428340931"/>
    <b v="0"/>
    <n v="6"/>
    <b v="0"/>
    <x v="38"/>
  </r>
  <r>
    <x v="2"/>
    <s v="US"/>
    <s v="USD"/>
    <n v="1443561159"/>
    <n v="1440969159"/>
    <b v="0"/>
    <n v="9"/>
    <b v="0"/>
    <x v="38"/>
  </r>
  <r>
    <x v="2"/>
    <s v="IT"/>
    <s v="EUR"/>
    <n v="1439827559"/>
    <n v="1434643559"/>
    <b v="0"/>
    <n v="3"/>
    <b v="0"/>
    <x v="38"/>
  </r>
  <r>
    <x v="2"/>
    <s v="US"/>
    <s v="USD"/>
    <n v="1482294990"/>
    <n v="1477107390"/>
    <b v="0"/>
    <n v="2"/>
    <b v="0"/>
    <x v="38"/>
  </r>
  <r>
    <x v="2"/>
    <s v="US"/>
    <s v="USD"/>
    <n v="1420724460"/>
    <n v="1418046247"/>
    <b v="0"/>
    <n v="3"/>
    <b v="0"/>
    <x v="38"/>
  </r>
  <r>
    <x v="2"/>
    <s v="US"/>
    <s v="USD"/>
    <n v="1468029540"/>
    <n v="1465304483"/>
    <b v="0"/>
    <n v="45"/>
    <b v="0"/>
    <x v="38"/>
  </r>
  <r>
    <x v="2"/>
    <s v="US"/>
    <s v="USD"/>
    <n v="1430505545"/>
    <n v="1425325145"/>
    <b v="0"/>
    <n v="9"/>
    <b v="0"/>
    <x v="38"/>
  </r>
  <r>
    <x v="2"/>
    <s v="US"/>
    <s v="USD"/>
    <n v="1471214743"/>
    <n v="1468622743"/>
    <b v="0"/>
    <n v="9"/>
    <b v="0"/>
    <x v="38"/>
  </r>
  <r>
    <x v="2"/>
    <s v="US"/>
    <s v="USD"/>
    <n v="1444946400"/>
    <n v="1441723912"/>
    <b v="0"/>
    <n v="21"/>
    <b v="0"/>
    <x v="38"/>
  </r>
  <r>
    <x v="2"/>
    <s v="CA"/>
    <s v="CAD"/>
    <n v="1401595140"/>
    <n v="1398980941"/>
    <b v="0"/>
    <n v="17"/>
    <b v="0"/>
    <x v="38"/>
  </r>
  <r>
    <x v="2"/>
    <s v="US"/>
    <s v="USD"/>
    <n v="1442775956"/>
    <n v="1437591956"/>
    <b v="0"/>
    <n v="1"/>
    <b v="0"/>
    <x v="38"/>
  </r>
  <r>
    <x v="2"/>
    <s v="US"/>
    <s v="USD"/>
    <n v="1470011780"/>
    <n v="1464827780"/>
    <b v="0"/>
    <n v="1"/>
    <b v="0"/>
    <x v="38"/>
  </r>
  <r>
    <x v="2"/>
    <s v="US"/>
    <s v="USD"/>
    <n v="1432151326"/>
    <n v="1429559326"/>
    <b v="0"/>
    <n v="14"/>
    <b v="0"/>
    <x v="38"/>
  </r>
  <r>
    <x v="2"/>
    <s v="GB"/>
    <s v="GBP"/>
    <n v="1475848800"/>
    <n v="1474027501"/>
    <b v="0"/>
    <n v="42"/>
    <b v="0"/>
    <x v="38"/>
  </r>
  <r>
    <x v="2"/>
    <s v="US"/>
    <s v="USD"/>
    <n v="1454890620"/>
    <n v="1450724449"/>
    <b v="0"/>
    <n v="27"/>
    <b v="0"/>
    <x v="38"/>
  </r>
  <r>
    <x v="2"/>
    <s v="US"/>
    <s v="USD"/>
    <n v="1455251591"/>
    <n v="1452659591"/>
    <b v="0"/>
    <n v="5"/>
    <b v="0"/>
    <x v="38"/>
  </r>
  <r>
    <x v="2"/>
    <s v="US"/>
    <s v="USD"/>
    <n v="1413816975"/>
    <n v="1411224975"/>
    <b v="0"/>
    <n v="13"/>
    <b v="0"/>
    <x v="38"/>
  </r>
  <r>
    <x v="2"/>
    <s v="FR"/>
    <s v="EUR"/>
    <n v="1437033360"/>
    <n v="1434445937"/>
    <b v="0"/>
    <n v="12"/>
    <b v="0"/>
    <x v="38"/>
  </r>
  <r>
    <x v="2"/>
    <s v="GB"/>
    <s v="GBP"/>
    <n v="1471939818"/>
    <n v="1467619818"/>
    <b v="0"/>
    <n v="90"/>
    <b v="0"/>
    <x v="38"/>
  </r>
  <r>
    <x v="2"/>
    <s v="US"/>
    <s v="USD"/>
    <n v="1434080706"/>
    <n v="1428896706"/>
    <b v="0"/>
    <n v="2"/>
    <b v="0"/>
    <x v="38"/>
  </r>
  <r>
    <x v="2"/>
    <s v="AU"/>
    <s v="AUD"/>
    <n v="1422928800"/>
    <n v="1420235311"/>
    <b v="0"/>
    <n v="5"/>
    <b v="0"/>
    <x v="38"/>
  </r>
  <r>
    <x v="2"/>
    <s v="US"/>
    <s v="USD"/>
    <n v="1413694800"/>
    <n v="1408986916"/>
    <b v="0"/>
    <n v="31"/>
    <b v="0"/>
    <x v="38"/>
  </r>
  <r>
    <x v="2"/>
    <s v="GB"/>
    <s v="GBP"/>
    <n v="1442440800"/>
    <n v="1440497876"/>
    <b v="0"/>
    <n v="4"/>
    <b v="0"/>
    <x v="38"/>
  </r>
  <r>
    <x v="2"/>
    <s v="US"/>
    <s v="USD"/>
    <n v="1431372751"/>
    <n v="1430767951"/>
    <b v="0"/>
    <n v="29"/>
    <b v="0"/>
    <x v="38"/>
  </r>
  <r>
    <x v="2"/>
    <s v="US"/>
    <s v="USD"/>
    <n v="1430234394"/>
    <n v="1425053994"/>
    <b v="0"/>
    <n v="2"/>
    <b v="0"/>
    <x v="38"/>
  </r>
  <r>
    <x v="2"/>
    <s v="US"/>
    <s v="USD"/>
    <n v="1409194810"/>
    <n v="1406170810"/>
    <b v="0"/>
    <n v="114"/>
    <b v="0"/>
    <x v="38"/>
  </r>
  <r>
    <x v="2"/>
    <s v="US"/>
    <s v="USD"/>
    <n v="1487465119"/>
    <n v="1484009119"/>
    <b v="0"/>
    <n v="1"/>
    <b v="0"/>
    <x v="38"/>
  </r>
  <r>
    <x v="2"/>
    <s v="US"/>
    <s v="USD"/>
    <n v="1412432220"/>
    <n v="1409753820"/>
    <b v="0"/>
    <n v="76"/>
    <b v="0"/>
    <x v="38"/>
  </r>
  <r>
    <x v="2"/>
    <s v="US"/>
    <s v="USD"/>
    <n v="1477968934"/>
    <n v="1472784934"/>
    <b v="0"/>
    <n v="9"/>
    <b v="0"/>
    <x v="38"/>
  </r>
  <r>
    <x v="2"/>
    <s v="US"/>
    <s v="USD"/>
    <n v="1429291982"/>
    <n v="1426699982"/>
    <b v="0"/>
    <n v="37"/>
    <b v="0"/>
    <x v="38"/>
  </r>
  <r>
    <x v="2"/>
    <s v="US"/>
    <s v="USD"/>
    <n v="1411312250"/>
    <n v="1406128250"/>
    <b v="0"/>
    <n v="0"/>
    <b v="0"/>
    <x v="38"/>
  </r>
  <r>
    <x v="2"/>
    <s v="SE"/>
    <s v="SEK"/>
    <n v="1465123427"/>
    <n v="1462531427"/>
    <b v="0"/>
    <n v="1"/>
    <b v="0"/>
    <x v="38"/>
  </r>
  <r>
    <x v="2"/>
    <s v="US"/>
    <s v="USD"/>
    <n v="1427890925"/>
    <n v="1426681325"/>
    <b v="0"/>
    <n v="10"/>
    <b v="0"/>
    <x v="38"/>
  </r>
  <r>
    <x v="2"/>
    <s v="GB"/>
    <s v="GBP"/>
    <n v="1464354720"/>
    <n v="1463648360"/>
    <b v="0"/>
    <n v="1"/>
    <b v="0"/>
    <x v="38"/>
  </r>
  <r>
    <x v="2"/>
    <s v="SE"/>
    <s v="SEK"/>
    <n v="1467473723"/>
    <n v="1465832123"/>
    <b v="0"/>
    <n v="2"/>
    <b v="0"/>
    <x v="38"/>
  </r>
  <r>
    <x v="2"/>
    <s v="US"/>
    <s v="USD"/>
    <n v="1427414732"/>
    <n v="1424826332"/>
    <b v="0"/>
    <n v="1"/>
    <b v="0"/>
    <x v="38"/>
  </r>
  <r>
    <x v="2"/>
    <s v="NL"/>
    <s v="EUR"/>
    <n v="1462484196"/>
    <n v="1457303796"/>
    <b v="0"/>
    <n v="10"/>
    <b v="0"/>
    <x v="38"/>
  </r>
  <r>
    <x v="1"/>
    <s v="CA"/>
    <s v="CAD"/>
    <n v="1411748335"/>
    <n v="1406564335"/>
    <b v="0"/>
    <n v="1"/>
    <b v="0"/>
    <x v="38"/>
  </r>
  <r>
    <x v="1"/>
    <s v="US"/>
    <s v="USD"/>
    <n v="1478733732"/>
    <n v="1478298132"/>
    <b v="0"/>
    <n v="2"/>
    <b v="0"/>
    <x v="38"/>
  </r>
  <r>
    <x v="1"/>
    <s v="US"/>
    <s v="USD"/>
    <n v="1468108198"/>
    <n v="1465516198"/>
    <b v="0"/>
    <n v="348"/>
    <b v="0"/>
    <x v="38"/>
  </r>
  <r>
    <x v="1"/>
    <s v="US"/>
    <s v="USD"/>
    <n v="1422902601"/>
    <n v="1417718601"/>
    <b v="0"/>
    <n v="4"/>
    <b v="0"/>
    <x v="38"/>
  </r>
  <r>
    <x v="1"/>
    <s v="US"/>
    <s v="USD"/>
    <n v="1452142672"/>
    <n v="1449550672"/>
    <b v="0"/>
    <n v="0"/>
    <b v="0"/>
    <x v="38"/>
  </r>
  <r>
    <x v="1"/>
    <s v="US"/>
    <s v="USD"/>
    <n v="1459121162"/>
    <n v="1456532762"/>
    <b v="0"/>
    <n v="17"/>
    <b v="0"/>
    <x v="38"/>
  </r>
  <r>
    <x v="1"/>
    <s v="US"/>
    <s v="USD"/>
    <n v="1425242029"/>
    <n v="1422650029"/>
    <b v="0"/>
    <n v="0"/>
    <b v="0"/>
    <x v="38"/>
  </r>
  <r>
    <x v="3"/>
    <s v="US"/>
    <s v="USD"/>
    <n v="1489690141"/>
    <n v="1487101741"/>
    <b v="0"/>
    <n v="117"/>
    <b v="0"/>
    <x v="6"/>
  </r>
  <r>
    <x v="3"/>
    <s v="US"/>
    <s v="USD"/>
    <n v="1492542819"/>
    <n v="1489090419"/>
    <b v="0"/>
    <n v="1"/>
    <b v="0"/>
    <x v="6"/>
  </r>
  <r>
    <x v="3"/>
    <s v="US"/>
    <s v="USD"/>
    <n v="1492145940"/>
    <n v="1489504916"/>
    <b v="0"/>
    <n v="4"/>
    <b v="0"/>
    <x v="6"/>
  </r>
  <r>
    <x v="3"/>
    <s v="US"/>
    <s v="USD"/>
    <n v="1491656045"/>
    <n v="1489067645"/>
    <b v="0"/>
    <n v="12"/>
    <b v="0"/>
    <x v="6"/>
  </r>
  <r>
    <x v="3"/>
    <s v="US"/>
    <s v="USD"/>
    <n v="1492759460"/>
    <n v="1487579060"/>
    <b v="0"/>
    <n v="1"/>
    <b v="0"/>
    <x v="6"/>
  </r>
  <r>
    <x v="3"/>
    <s v="GB"/>
    <s v="GBP"/>
    <n v="1490358834"/>
    <n v="1487770434"/>
    <b v="0"/>
    <n v="16"/>
    <b v="0"/>
    <x v="6"/>
  </r>
  <r>
    <x v="3"/>
    <s v="GB"/>
    <s v="GBP"/>
    <n v="1490631419"/>
    <n v="1488820619"/>
    <b v="0"/>
    <n v="12"/>
    <b v="0"/>
    <x v="6"/>
  </r>
  <r>
    <x v="3"/>
    <s v="US"/>
    <s v="USD"/>
    <n v="1491277121"/>
    <n v="1489376321"/>
    <b v="0"/>
    <n v="7"/>
    <b v="0"/>
    <x v="6"/>
  </r>
  <r>
    <x v="3"/>
    <s v="GB"/>
    <s v="GBP"/>
    <n v="1491001140"/>
    <n v="1487847954"/>
    <b v="0"/>
    <n v="22"/>
    <b v="0"/>
    <x v="6"/>
  </r>
  <r>
    <x v="3"/>
    <s v="US"/>
    <s v="USD"/>
    <n v="1493838720"/>
    <n v="1489439669"/>
    <b v="0"/>
    <n v="1"/>
    <b v="0"/>
    <x v="6"/>
  </r>
  <r>
    <x v="3"/>
    <s v="GB"/>
    <s v="GBP"/>
    <n v="1491233407"/>
    <n v="1489591807"/>
    <b v="0"/>
    <n v="0"/>
    <b v="0"/>
    <x v="6"/>
  </r>
  <r>
    <x v="3"/>
    <s v="MX"/>
    <s v="MXN"/>
    <n v="1490416380"/>
    <n v="1487485760"/>
    <b v="0"/>
    <n v="6"/>
    <b v="0"/>
    <x v="6"/>
  </r>
  <r>
    <x v="3"/>
    <s v="FR"/>
    <s v="EUR"/>
    <n v="1491581703"/>
    <n v="1488993303"/>
    <b v="0"/>
    <n v="4"/>
    <b v="0"/>
    <x v="6"/>
  </r>
  <r>
    <x v="3"/>
    <s v="NL"/>
    <s v="EUR"/>
    <n v="1492372800"/>
    <n v="1488823488"/>
    <b v="0"/>
    <n v="8"/>
    <b v="0"/>
    <x v="6"/>
  </r>
  <r>
    <x v="3"/>
    <s v="GB"/>
    <s v="GBP"/>
    <n v="1489922339"/>
    <n v="1487333939"/>
    <b v="0"/>
    <n v="3"/>
    <b v="0"/>
    <x v="6"/>
  </r>
  <r>
    <x v="3"/>
    <s v="GB"/>
    <s v="GBP"/>
    <n v="1491726956"/>
    <n v="1489480556"/>
    <b v="0"/>
    <n v="0"/>
    <b v="0"/>
    <x v="6"/>
  </r>
  <r>
    <x v="3"/>
    <s v="US"/>
    <s v="USD"/>
    <n v="1489903200"/>
    <n v="1488459307"/>
    <b v="0"/>
    <n v="30"/>
    <b v="0"/>
    <x v="6"/>
  </r>
  <r>
    <x v="3"/>
    <s v="US"/>
    <s v="USD"/>
    <n v="1490659134"/>
    <n v="1485478734"/>
    <b v="0"/>
    <n v="0"/>
    <b v="0"/>
    <x v="6"/>
  </r>
  <r>
    <x v="3"/>
    <s v="MX"/>
    <s v="MXN"/>
    <n v="1492356166"/>
    <n v="1488471766"/>
    <b v="0"/>
    <n v="12"/>
    <b v="0"/>
    <x v="6"/>
  </r>
  <r>
    <x v="0"/>
    <s v="US"/>
    <s v="USD"/>
    <n v="1415319355"/>
    <n v="1411859755"/>
    <b v="1"/>
    <n v="213"/>
    <b v="1"/>
    <x v="6"/>
  </r>
  <r>
    <x v="0"/>
    <s v="US"/>
    <s v="USD"/>
    <n v="1412136000"/>
    <n v="1410278284"/>
    <b v="1"/>
    <n v="57"/>
    <b v="1"/>
    <x v="6"/>
  </r>
  <r>
    <x v="0"/>
    <s v="US"/>
    <s v="USD"/>
    <n v="1354845600"/>
    <n v="1352766300"/>
    <b v="1"/>
    <n v="25"/>
    <b v="1"/>
    <x v="6"/>
  </r>
  <r>
    <x v="0"/>
    <s v="US"/>
    <s v="USD"/>
    <n v="1295928000"/>
    <n v="1288160403"/>
    <b v="1"/>
    <n v="104"/>
    <b v="1"/>
    <x v="6"/>
  </r>
  <r>
    <x v="0"/>
    <s v="US"/>
    <s v="USD"/>
    <n v="1410379774"/>
    <n v="1407787774"/>
    <b v="1"/>
    <n v="34"/>
    <b v="1"/>
    <x v="6"/>
  </r>
  <r>
    <x v="0"/>
    <s v="GB"/>
    <s v="GBP"/>
    <n v="1383425367"/>
    <n v="1380833367"/>
    <b v="1"/>
    <n v="67"/>
    <b v="1"/>
    <x v="6"/>
  </r>
  <r>
    <x v="0"/>
    <s v="US"/>
    <s v="USD"/>
    <n v="1304225940"/>
    <n v="1301542937"/>
    <b v="1"/>
    <n v="241"/>
    <b v="1"/>
    <x v="6"/>
  </r>
  <r>
    <x v="0"/>
    <s v="US"/>
    <s v="USD"/>
    <n v="1333310458"/>
    <n v="1330722058"/>
    <b v="1"/>
    <n v="123"/>
    <b v="1"/>
    <x v="6"/>
  </r>
  <r>
    <x v="0"/>
    <s v="GB"/>
    <s v="GBP"/>
    <n v="1356004725"/>
    <n v="1353412725"/>
    <b v="1"/>
    <n v="302"/>
    <b v="1"/>
    <x v="6"/>
  </r>
  <r>
    <x v="0"/>
    <s v="US"/>
    <s v="USD"/>
    <n v="1338591144"/>
    <n v="1335567144"/>
    <b v="1"/>
    <n v="89"/>
    <b v="1"/>
    <x v="6"/>
  </r>
  <r>
    <x v="0"/>
    <s v="US"/>
    <s v="USD"/>
    <n v="1405746000"/>
    <n v="1404932105"/>
    <b v="1"/>
    <n v="41"/>
    <b v="1"/>
    <x v="6"/>
  </r>
  <r>
    <x v="0"/>
    <s v="US"/>
    <s v="USD"/>
    <n v="1374523752"/>
    <n v="1371931752"/>
    <b v="1"/>
    <n v="69"/>
    <b v="1"/>
    <x v="6"/>
  </r>
  <r>
    <x v="0"/>
    <s v="US"/>
    <s v="USD"/>
    <n v="1326927600"/>
    <n v="1323221761"/>
    <b v="1"/>
    <n v="52"/>
    <b v="1"/>
    <x v="6"/>
  </r>
  <r>
    <x v="0"/>
    <s v="US"/>
    <s v="USD"/>
    <n v="1407905940"/>
    <n v="1405923687"/>
    <b v="1"/>
    <n v="57"/>
    <b v="1"/>
    <x v="6"/>
  </r>
  <r>
    <x v="0"/>
    <s v="GB"/>
    <s v="GBP"/>
    <n v="1413377522"/>
    <n v="1410785522"/>
    <b v="1"/>
    <n v="74"/>
    <b v="1"/>
    <x v="6"/>
  </r>
  <r>
    <x v="0"/>
    <s v="US"/>
    <s v="USD"/>
    <n v="1404698400"/>
    <n v="1402331262"/>
    <b v="1"/>
    <n v="63"/>
    <b v="1"/>
    <x v="6"/>
  </r>
  <r>
    <x v="0"/>
    <s v="US"/>
    <s v="USD"/>
    <n v="1402855525"/>
    <n v="1400263525"/>
    <b v="1"/>
    <n v="72"/>
    <b v="1"/>
    <x v="6"/>
  </r>
  <r>
    <x v="0"/>
    <s v="US"/>
    <s v="USD"/>
    <n v="1402341615"/>
    <n v="1399490415"/>
    <b v="1"/>
    <n v="71"/>
    <b v="1"/>
    <x v="6"/>
  </r>
  <r>
    <x v="0"/>
    <s v="US"/>
    <s v="USD"/>
    <n v="1304395140"/>
    <n v="1302493760"/>
    <b v="1"/>
    <n v="21"/>
    <b v="1"/>
    <x v="6"/>
  </r>
  <r>
    <x v="0"/>
    <s v="US"/>
    <s v="USD"/>
    <n v="1416988740"/>
    <n v="1414514153"/>
    <b v="1"/>
    <n v="930"/>
    <b v="1"/>
    <x v="6"/>
  </r>
  <r>
    <x v="0"/>
    <s v="US"/>
    <s v="USD"/>
    <n v="1406952781"/>
    <n v="1405743181"/>
    <b v="1"/>
    <n v="55"/>
    <b v="1"/>
    <x v="6"/>
  </r>
  <r>
    <x v="0"/>
    <s v="US"/>
    <s v="USD"/>
    <n v="1402696800"/>
    <n v="1399948353"/>
    <b v="1"/>
    <n v="61"/>
    <b v="1"/>
    <x v="6"/>
  </r>
  <r>
    <x v="0"/>
    <s v="US"/>
    <s v="USD"/>
    <n v="1386910740"/>
    <n v="1384364561"/>
    <b v="1"/>
    <n v="82"/>
    <b v="1"/>
    <x v="6"/>
  </r>
  <r>
    <x v="0"/>
    <s v="US"/>
    <s v="USD"/>
    <n v="1404273600"/>
    <n v="1401414944"/>
    <b v="1"/>
    <n v="71"/>
    <b v="1"/>
    <x v="6"/>
  </r>
  <r>
    <x v="0"/>
    <s v="GB"/>
    <s v="GBP"/>
    <n v="1462545358"/>
    <n v="1459953358"/>
    <b v="1"/>
    <n v="117"/>
    <b v="1"/>
    <x v="6"/>
  </r>
  <r>
    <x v="0"/>
    <s v="US"/>
    <s v="USD"/>
    <n v="1329240668"/>
    <n v="1326648668"/>
    <b v="1"/>
    <n v="29"/>
    <b v="1"/>
    <x v="6"/>
  </r>
  <r>
    <x v="0"/>
    <s v="US"/>
    <s v="USD"/>
    <n v="1411765492"/>
    <n v="1409173492"/>
    <b v="1"/>
    <n v="74"/>
    <b v="1"/>
    <x v="6"/>
  </r>
  <r>
    <x v="0"/>
    <s v="US"/>
    <s v="USD"/>
    <n v="1408999508"/>
    <n v="1407789908"/>
    <b v="1"/>
    <n v="23"/>
    <b v="1"/>
    <x v="6"/>
  </r>
  <r>
    <x v="0"/>
    <s v="US"/>
    <s v="USD"/>
    <n v="1297977427"/>
    <n v="1292793427"/>
    <b v="1"/>
    <n v="60"/>
    <b v="1"/>
    <x v="6"/>
  </r>
  <r>
    <x v="0"/>
    <s v="US"/>
    <s v="USD"/>
    <n v="1376838000"/>
    <n v="1374531631"/>
    <b v="1"/>
    <n v="55"/>
    <b v="1"/>
    <x v="6"/>
  </r>
  <r>
    <x v="0"/>
    <s v="US"/>
    <s v="USD"/>
    <n v="1403366409"/>
    <n v="1400774409"/>
    <b v="1"/>
    <n v="51"/>
    <b v="1"/>
    <x v="6"/>
  </r>
  <r>
    <x v="0"/>
    <s v="GB"/>
    <s v="GBP"/>
    <n v="1405521075"/>
    <n v="1402929075"/>
    <b v="1"/>
    <n v="78"/>
    <b v="1"/>
    <x v="6"/>
  </r>
  <r>
    <x v="0"/>
    <s v="US"/>
    <s v="USD"/>
    <n v="1367859071"/>
    <n v="1365699071"/>
    <b v="1"/>
    <n v="62"/>
    <b v="1"/>
    <x v="6"/>
  </r>
  <r>
    <x v="0"/>
    <s v="GB"/>
    <s v="GBP"/>
    <n v="1403258049"/>
    <n v="1400666049"/>
    <b v="1"/>
    <n v="45"/>
    <b v="1"/>
    <x v="6"/>
  </r>
  <r>
    <x v="0"/>
    <s v="GB"/>
    <s v="GBP"/>
    <n v="1402848000"/>
    <n v="1400570787"/>
    <b v="1"/>
    <n v="15"/>
    <b v="1"/>
    <x v="6"/>
  </r>
  <r>
    <x v="0"/>
    <s v="US"/>
    <s v="USD"/>
    <n v="1328029200"/>
    <n v="1323211621"/>
    <b v="1"/>
    <n v="151"/>
    <b v="1"/>
    <x v="6"/>
  </r>
  <r>
    <x v="0"/>
    <s v="US"/>
    <s v="USD"/>
    <n v="1377284669"/>
    <n v="1375729469"/>
    <b v="1"/>
    <n v="68"/>
    <b v="1"/>
    <x v="6"/>
  </r>
  <r>
    <x v="0"/>
    <s v="US"/>
    <s v="USD"/>
    <n v="1404258631"/>
    <n v="1401666631"/>
    <b v="1"/>
    <n v="46"/>
    <b v="1"/>
    <x v="6"/>
  </r>
  <r>
    <x v="0"/>
    <s v="GB"/>
    <s v="GBP"/>
    <n v="1405553241"/>
    <n v="1404948441"/>
    <b v="1"/>
    <n v="24"/>
    <b v="1"/>
    <x v="6"/>
  </r>
  <r>
    <x v="0"/>
    <s v="GB"/>
    <s v="GBP"/>
    <n v="1410901200"/>
    <n v="1408313438"/>
    <b v="1"/>
    <n v="70"/>
    <b v="1"/>
    <x v="6"/>
  </r>
  <r>
    <x v="0"/>
    <s v="US"/>
    <s v="USD"/>
    <n v="1407167973"/>
    <n v="1405439973"/>
    <b v="1"/>
    <n v="244"/>
    <b v="1"/>
    <x v="6"/>
  </r>
  <r>
    <x v="2"/>
    <s v="GB"/>
    <s v="GBP"/>
    <n v="1433930302"/>
    <n v="1432115902"/>
    <b v="0"/>
    <n v="9"/>
    <b v="0"/>
    <x v="40"/>
  </r>
  <r>
    <x v="2"/>
    <s v="SE"/>
    <s v="SEK"/>
    <n v="1432455532"/>
    <n v="1429863532"/>
    <b v="0"/>
    <n v="19"/>
    <b v="0"/>
    <x v="40"/>
  </r>
  <r>
    <x v="2"/>
    <s v="CA"/>
    <s v="CAD"/>
    <n v="1481258275"/>
    <n v="1478662675"/>
    <b v="0"/>
    <n v="0"/>
    <b v="0"/>
    <x v="40"/>
  </r>
  <r>
    <x v="2"/>
    <s v="US"/>
    <s v="USD"/>
    <n v="1471370869"/>
    <n v="1466186869"/>
    <b v="0"/>
    <n v="4"/>
    <b v="0"/>
    <x v="40"/>
  </r>
  <r>
    <x v="2"/>
    <s v="GB"/>
    <s v="GBP"/>
    <n v="1425160800"/>
    <n v="1421274859"/>
    <b v="0"/>
    <n v="8"/>
    <b v="0"/>
    <x v="40"/>
  </r>
  <r>
    <x v="2"/>
    <s v="GB"/>
    <s v="GBP"/>
    <n v="1424474056"/>
    <n v="1420586056"/>
    <b v="0"/>
    <n v="24"/>
    <b v="0"/>
    <x v="40"/>
  </r>
  <r>
    <x v="2"/>
    <s v="US"/>
    <s v="USD"/>
    <n v="1437960598"/>
    <n v="1435368598"/>
    <b v="0"/>
    <n v="0"/>
    <b v="0"/>
    <x v="40"/>
  </r>
  <r>
    <x v="2"/>
    <s v="US"/>
    <s v="USD"/>
    <n v="1423750542"/>
    <n v="1421158542"/>
    <b v="0"/>
    <n v="39"/>
    <b v="0"/>
    <x v="40"/>
  </r>
  <r>
    <x v="2"/>
    <s v="US"/>
    <s v="USD"/>
    <n v="1438437600"/>
    <n v="1433254875"/>
    <b v="0"/>
    <n v="6"/>
    <b v="0"/>
    <x v="40"/>
  </r>
  <r>
    <x v="2"/>
    <s v="NO"/>
    <s v="NOK"/>
    <n v="1423050618"/>
    <n v="1420458618"/>
    <b v="0"/>
    <n v="4"/>
    <b v="0"/>
    <x v="40"/>
  </r>
  <r>
    <x v="2"/>
    <s v="DK"/>
    <s v="DKK"/>
    <n v="1424081477"/>
    <n v="1420798277"/>
    <b v="0"/>
    <n v="3"/>
    <b v="0"/>
    <x v="40"/>
  </r>
  <r>
    <x v="2"/>
    <s v="US"/>
    <s v="USD"/>
    <n v="1410037200"/>
    <n v="1407435418"/>
    <b v="0"/>
    <n v="53"/>
    <b v="0"/>
    <x v="40"/>
  </r>
  <r>
    <x v="2"/>
    <s v="US"/>
    <s v="USD"/>
    <n v="1461994440"/>
    <n v="1459410101"/>
    <b v="0"/>
    <n v="1"/>
    <b v="0"/>
    <x v="40"/>
  </r>
  <r>
    <x v="2"/>
    <s v="GB"/>
    <s v="GBP"/>
    <n v="1409509477"/>
    <n v="1407695077"/>
    <b v="0"/>
    <n v="2"/>
    <b v="0"/>
    <x v="40"/>
  </r>
  <r>
    <x v="2"/>
    <s v="US"/>
    <s v="USD"/>
    <n v="1450072740"/>
    <n v="1445027346"/>
    <b v="0"/>
    <n v="25"/>
    <b v="0"/>
    <x v="40"/>
  </r>
  <r>
    <x v="2"/>
    <s v="US"/>
    <s v="USD"/>
    <n v="1443224622"/>
    <n v="1440632622"/>
    <b v="0"/>
    <n v="6"/>
    <b v="0"/>
    <x v="40"/>
  </r>
  <r>
    <x v="2"/>
    <s v="US"/>
    <s v="USD"/>
    <n v="1437149640"/>
    <n v="1434558479"/>
    <b v="0"/>
    <n v="0"/>
    <b v="0"/>
    <x v="40"/>
  </r>
  <r>
    <x v="2"/>
    <s v="GB"/>
    <s v="GBP"/>
    <n v="1430470772"/>
    <n v="1427878772"/>
    <b v="0"/>
    <n v="12"/>
    <b v="0"/>
    <x v="40"/>
  </r>
  <r>
    <x v="2"/>
    <s v="US"/>
    <s v="USD"/>
    <n v="1442644651"/>
    <n v="1440052651"/>
    <b v="0"/>
    <n v="0"/>
    <b v="0"/>
    <x v="40"/>
  </r>
  <r>
    <x v="2"/>
    <s v="US"/>
    <s v="USD"/>
    <n v="1429767607"/>
    <n v="1424587207"/>
    <b v="0"/>
    <n v="36"/>
    <b v="0"/>
    <x v="40"/>
  </r>
  <r>
    <x v="0"/>
    <s v="US"/>
    <s v="USD"/>
    <n v="1406557877"/>
    <n v="1404743477"/>
    <b v="1"/>
    <n v="82"/>
    <b v="1"/>
    <x v="6"/>
  </r>
  <r>
    <x v="0"/>
    <s v="US"/>
    <s v="USD"/>
    <n v="1403305200"/>
    <n v="1400512658"/>
    <b v="1"/>
    <n v="226"/>
    <b v="1"/>
    <x v="6"/>
  </r>
  <r>
    <x v="0"/>
    <s v="US"/>
    <s v="USD"/>
    <n v="1338523140"/>
    <n v="1334442519"/>
    <b v="1"/>
    <n v="60"/>
    <b v="1"/>
    <x v="6"/>
  </r>
  <r>
    <x v="0"/>
    <s v="US"/>
    <s v="USD"/>
    <n v="1408068000"/>
    <n v="1405346680"/>
    <b v="1"/>
    <n v="322"/>
    <b v="1"/>
    <x v="6"/>
  </r>
  <r>
    <x v="0"/>
    <s v="US"/>
    <s v="USD"/>
    <n v="1407524751"/>
    <n v="1404932751"/>
    <b v="1"/>
    <n v="94"/>
    <b v="1"/>
    <x v="6"/>
  </r>
  <r>
    <x v="0"/>
    <s v="GB"/>
    <s v="GBP"/>
    <n v="1437934759"/>
    <n v="1434478759"/>
    <b v="1"/>
    <n v="47"/>
    <b v="1"/>
    <x v="6"/>
  </r>
  <r>
    <x v="0"/>
    <s v="GB"/>
    <s v="GBP"/>
    <n v="1452038100"/>
    <n v="1448823673"/>
    <b v="1"/>
    <n v="115"/>
    <b v="1"/>
    <x v="6"/>
  </r>
  <r>
    <x v="0"/>
    <s v="US"/>
    <s v="USD"/>
    <n v="1441857540"/>
    <n v="1438617471"/>
    <b v="1"/>
    <n v="134"/>
    <b v="1"/>
    <x v="6"/>
  </r>
  <r>
    <x v="0"/>
    <s v="GB"/>
    <s v="GBP"/>
    <n v="1436625000"/>
    <n v="1433934371"/>
    <b v="1"/>
    <n v="35"/>
    <b v="1"/>
    <x v="6"/>
  </r>
  <r>
    <x v="0"/>
    <s v="US"/>
    <s v="USD"/>
    <n v="1478264784"/>
    <n v="1475672784"/>
    <b v="1"/>
    <n v="104"/>
    <b v="1"/>
    <x v="6"/>
  </r>
  <r>
    <x v="0"/>
    <s v="GB"/>
    <s v="GBP"/>
    <n v="1419984000"/>
    <n v="1417132986"/>
    <b v="1"/>
    <n v="184"/>
    <b v="1"/>
    <x v="6"/>
  </r>
  <r>
    <x v="0"/>
    <s v="US"/>
    <s v="USD"/>
    <n v="1427063747"/>
    <n v="1424043347"/>
    <b v="1"/>
    <n v="119"/>
    <b v="1"/>
    <x v="6"/>
  </r>
  <r>
    <x v="0"/>
    <s v="US"/>
    <s v="USD"/>
    <n v="1489352400"/>
    <n v="1486411204"/>
    <b v="1"/>
    <n v="59"/>
    <b v="1"/>
    <x v="6"/>
  </r>
  <r>
    <x v="0"/>
    <s v="GB"/>
    <s v="GBP"/>
    <n v="1436114603"/>
    <n v="1433090603"/>
    <b v="1"/>
    <n v="113"/>
    <b v="1"/>
    <x v="6"/>
  </r>
  <r>
    <x v="0"/>
    <s v="US"/>
    <s v="USD"/>
    <n v="1445722140"/>
    <n v="1443016697"/>
    <b v="1"/>
    <n v="84"/>
    <b v="1"/>
    <x v="6"/>
  </r>
  <r>
    <x v="0"/>
    <s v="US"/>
    <s v="USD"/>
    <n v="1440100976"/>
    <n v="1437508976"/>
    <b v="1"/>
    <n v="74"/>
    <b v="1"/>
    <x v="6"/>
  </r>
  <r>
    <x v="0"/>
    <s v="US"/>
    <s v="USD"/>
    <n v="1484024400"/>
    <n v="1479932713"/>
    <b v="1"/>
    <n v="216"/>
    <b v="1"/>
    <x v="6"/>
  </r>
  <r>
    <x v="0"/>
    <s v="US"/>
    <s v="USD"/>
    <n v="1464987600"/>
    <n v="1463145938"/>
    <b v="1"/>
    <n v="39"/>
    <b v="1"/>
    <x v="6"/>
  </r>
  <r>
    <x v="0"/>
    <s v="GB"/>
    <s v="GBP"/>
    <n v="1446213612"/>
    <n v="1443621612"/>
    <b v="1"/>
    <n v="21"/>
    <b v="1"/>
    <x v="6"/>
  </r>
  <r>
    <x v="0"/>
    <s v="GB"/>
    <s v="GBP"/>
    <n v="1484687436"/>
    <n v="1482095436"/>
    <b v="0"/>
    <n v="30"/>
    <b v="1"/>
    <x v="6"/>
  </r>
  <r>
    <x v="0"/>
    <s v="US"/>
    <s v="USD"/>
    <n v="1450328340"/>
    <n v="1447606884"/>
    <b v="1"/>
    <n v="37"/>
    <b v="1"/>
    <x v="6"/>
  </r>
  <r>
    <x v="0"/>
    <s v="US"/>
    <s v="USD"/>
    <n v="1416470398"/>
    <n v="1413874798"/>
    <b v="1"/>
    <n v="202"/>
    <b v="1"/>
    <x v="6"/>
  </r>
  <r>
    <x v="0"/>
    <s v="US"/>
    <s v="USD"/>
    <n v="1412135940"/>
    <n v="1410840126"/>
    <b v="1"/>
    <n v="37"/>
    <b v="1"/>
    <x v="6"/>
  </r>
  <r>
    <x v="0"/>
    <s v="US"/>
    <s v="USD"/>
    <n v="1460846347"/>
    <n v="1458254347"/>
    <b v="0"/>
    <n v="28"/>
    <b v="1"/>
    <x v="6"/>
  </r>
  <r>
    <x v="0"/>
    <s v="US"/>
    <s v="USD"/>
    <n v="1462334340"/>
    <n v="1459711917"/>
    <b v="1"/>
    <n v="26"/>
    <b v="1"/>
    <x v="6"/>
  </r>
  <r>
    <x v="0"/>
    <s v="US"/>
    <s v="USD"/>
    <n v="1488482355"/>
    <n v="1485890355"/>
    <b v="0"/>
    <n v="61"/>
    <b v="1"/>
    <x v="6"/>
  </r>
  <r>
    <x v="0"/>
    <s v="GB"/>
    <s v="GBP"/>
    <n v="1485991860"/>
    <n v="1483124208"/>
    <b v="0"/>
    <n v="115"/>
    <b v="1"/>
    <x v="6"/>
  </r>
  <r>
    <x v="0"/>
    <s v="US"/>
    <s v="USD"/>
    <n v="1467361251"/>
    <n v="1464769251"/>
    <b v="1"/>
    <n v="181"/>
    <b v="1"/>
    <x v="6"/>
  </r>
  <r>
    <x v="0"/>
    <s v="US"/>
    <s v="USD"/>
    <n v="1482962433"/>
    <n v="1480370433"/>
    <b v="0"/>
    <n v="110"/>
    <b v="1"/>
    <x v="6"/>
  </r>
  <r>
    <x v="0"/>
    <s v="US"/>
    <s v="USD"/>
    <n v="1443499140"/>
    <n v="1441452184"/>
    <b v="1"/>
    <n v="269"/>
    <b v="1"/>
    <x v="6"/>
  </r>
  <r>
    <x v="0"/>
    <s v="GB"/>
    <s v="GBP"/>
    <n v="1435752898"/>
    <n v="1433160898"/>
    <b v="1"/>
    <n v="79"/>
    <b v="1"/>
    <x v="6"/>
  </r>
  <r>
    <x v="0"/>
    <s v="GB"/>
    <s v="GBP"/>
    <n v="1445817540"/>
    <n v="1443665293"/>
    <b v="1"/>
    <n v="104"/>
    <b v="1"/>
    <x v="6"/>
  </r>
  <r>
    <x v="0"/>
    <s v="GB"/>
    <s v="GBP"/>
    <n v="1487286000"/>
    <n v="1484843948"/>
    <b v="0"/>
    <n v="34"/>
    <b v="1"/>
    <x v="6"/>
  </r>
  <r>
    <x v="0"/>
    <s v="US"/>
    <s v="USD"/>
    <n v="1413269940"/>
    <n v="1410421670"/>
    <b v="1"/>
    <n v="167"/>
    <b v="1"/>
    <x v="6"/>
  </r>
  <r>
    <x v="0"/>
    <s v="US"/>
    <s v="USD"/>
    <n v="1411150092"/>
    <n v="1408558092"/>
    <b v="1"/>
    <n v="183"/>
    <b v="1"/>
    <x v="6"/>
  </r>
  <r>
    <x v="0"/>
    <s v="US"/>
    <s v="USD"/>
    <n v="1444348800"/>
    <n v="1442283562"/>
    <b v="1"/>
    <n v="71"/>
    <b v="1"/>
    <x v="6"/>
  </r>
  <r>
    <x v="0"/>
    <s v="GB"/>
    <s v="GBP"/>
    <n v="1480613982"/>
    <n v="1478018382"/>
    <b v="0"/>
    <n v="69"/>
    <b v="1"/>
    <x v="6"/>
  </r>
  <r>
    <x v="0"/>
    <s v="US"/>
    <s v="USD"/>
    <n v="1434074400"/>
    <n v="1431354258"/>
    <b v="0"/>
    <n v="270"/>
    <b v="1"/>
    <x v="6"/>
  </r>
  <r>
    <x v="0"/>
    <s v="US"/>
    <s v="USD"/>
    <n v="1442030340"/>
    <n v="1439551200"/>
    <b v="1"/>
    <n v="193"/>
    <b v="1"/>
    <x v="6"/>
  </r>
  <r>
    <x v="0"/>
    <s v="GB"/>
    <s v="GBP"/>
    <n v="1436696712"/>
    <n v="1434104712"/>
    <b v="1"/>
    <n v="57"/>
    <b v="1"/>
    <x v="6"/>
  </r>
  <r>
    <x v="0"/>
    <s v="US"/>
    <s v="USD"/>
    <n v="1428178757"/>
    <n v="1425590357"/>
    <b v="1"/>
    <n v="200"/>
    <b v="1"/>
    <x v="6"/>
  </r>
  <r>
    <x v="0"/>
    <s v="US"/>
    <s v="USD"/>
    <n v="1434822914"/>
    <n v="1432230914"/>
    <b v="1"/>
    <n v="88"/>
    <b v="1"/>
    <x v="6"/>
  </r>
  <r>
    <x v="0"/>
    <s v="US"/>
    <s v="USD"/>
    <n v="1415213324"/>
    <n v="1412617724"/>
    <b v="1"/>
    <n v="213"/>
    <b v="1"/>
    <x v="6"/>
  </r>
  <r>
    <x v="0"/>
    <s v="US"/>
    <s v="USD"/>
    <n v="1434907966"/>
    <n v="1432315966"/>
    <b v="1"/>
    <n v="20"/>
    <b v="1"/>
    <x v="6"/>
  </r>
  <r>
    <x v="0"/>
    <s v="GB"/>
    <s v="GBP"/>
    <n v="1473247240"/>
    <n v="1470655240"/>
    <b v="1"/>
    <n v="50"/>
    <b v="1"/>
    <x v="6"/>
  </r>
  <r>
    <x v="0"/>
    <s v="US"/>
    <s v="USD"/>
    <n v="1473306300"/>
    <n v="1471701028"/>
    <b v="1"/>
    <n v="115"/>
    <b v="1"/>
    <x v="6"/>
  </r>
  <r>
    <x v="0"/>
    <s v="GB"/>
    <s v="GBP"/>
    <n v="1427331809"/>
    <n v="1424743409"/>
    <b v="1"/>
    <n v="186"/>
    <b v="1"/>
    <x v="6"/>
  </r>
  <r>
    <x v="0"/>
    <s v="GB"/>
    <s v="GBP"/>
    <n v="1412706375"/>
    <n v="1410114375"/>
    <b v="1"/>
    <n v="18"/>
    <b v="1"/>
    <x v="6"/>
  </r>
  <r>
    <x v="0"/>
    <s v="US"/>
    <s v="USD"/>
    <n v="1433995140"/>
    <n v="1432129577"/>
    <b v="1"/>
    <n v="176"/>
    <b v="1"/>
    <x v="6"/>
  </r>
  <r>
    <x v="0"/>
    <s v="GB"/>
    <s v="GBP"/>
    <n v="1487769952"/>
    <n v="1485177952"/>
    <b v="0"/>
    <n v="41"/>
    <b v="1"/>
    <x v="6"/>
  </r>
  <r>
    <x v="0"/>
    <s v="US"/>
    <s v="USD"/>
    <n v="1420751861"/>
    <n v="1418159861"/>
    <b v="1"/>
    <n v="75"/>
    <b v="1"/>
    <x v="6"/>
  </r>
  <r>
    <x v="0"/>
    <s v="US"/>
    <s v="USD"/>
    <n v="1475294340"/>
    <n v="1472753745"/>
    <b v="1"/>
    <n v="97"/>
    <b v="1"/>
    <x v="6"/>
  </r>
  <r>
    <x v="0"/>
    <s v="US"/>
    <s v="USD"/>
    <n v="1448903318"/>
    <n v="1445875718"/>
    <b v="1"/>
    <n v="73"/>
    <b v="1"/>
    <x v="6"/>
  </r>
  <r>
    <x v="0"/>
    <s v="US"/>
    <s v="USD"/>
    <n v="1437067476"/>
    <n v="1434475476"/>
    <b v="1"/>
    <n v="49"/>
    <b v="1"/>
    <x v="6"/>
  </r>
  <r>
    <x v="0"/>
    <s v="US"/>
    <s v="USD"/>
    <n v="1419220800"/>
    <n v="1416555262"/>
    <b v="1"/>
    <n v="134"/>
    <b v="1"/>
    <x v="6"/>
  </r>
  <r>
    <x v="0"/>
    <s v="US"/>
    <s v="USD"/>
    <n v="1446238800"/>
    <n v="1444220588"/>
    <b v="1"/>
    <n v="68"/>
    <b v="1"/>
    <x v="6"/>
  </r>
  <r>
    <x v="0"/>
    <s v="US"/>
    <s v="USD"/>
    <n v="1422482400"/>
    <n v="1421089938"/>
    <b v="1"/>
    <n v="49"/>
    <b v="1"/>
    <x v="6"/>
  </r>
  <r>
    <x v="0"/>
    <s v="IE"/>
    <s v="EUR"/>
    <n v="1449162000"/>
    <n v="1446570315"/>
    <b v="1"/>
    <n v="63"/>
    <b v="1"/>
    <x v="6"/>
  </r>
  <r>
    <x v="0"/>
    <s v="US"/>
    <s v="USD"/>
    <n v="1434142800"/>
    <n v="1431435122"/>
    <b v="1"/>
    <n v="163"/>
    <b v="1"/>
    <x v="6"/>
  </r>
  <r>
    <x v="0"/>
    <s v="US"/>
    <s v="USD"/>
    <n v="1437156660"/>
    <n v="1434564660"/>
    <b v="1"/>
    <n v="288"/>
    <b v="1"/>
    <x v="6"/>
  </r>
  <r>
    <x v="0"/>
    <s v="US"/>
    <s v="USD"/>
    <n v="1472074928"/>
    <n v="1470692528"/>
    <b v="1"/>
    <n v="42"/>
    <b v="1"/>
    <x v="6"/>
  </r>
  <r>
    <x v="0"/>
    <s v="GB"/>
    <s v="GBP"/>
    <n v="1434452400"/>
    <n v="1431509397"/>
    <b v="1"/>
    <n v="70"/>
    <b v="1"/>
    <x v="6"/>
  </r>
  <r>
    <x v="0"/>
    <s v="GB"/>
    <s v="GBP"/>
    <n v="1436705265"/>
    <n v="1434113265"/>
    <b v="1"/>
    <n v="30"/>
    <b v="1"/>
    <x v="6"/>
  </r>
  <r>
    <x v="0"/>
    <s v="GB"/>
    <s v="GBP"/>
    <n v="1414927775"/>
    <n v="1412332175"/>
    <b v="1"/>
    <n v="51"/>
    <b v="1"/>
    <x v="6"/>
  </r>
  <r>
    <x v="0"/>
    <s v="US"/>
    <s v="USD"/>
    <n v="1446814809"/>
    <n v="1444219209"/>
    <b v="1"/>
    <n v="145"/>
    <b v="1"/>
    <x v="6"/>
  </r>
  <r>
    <x v="0"/>
    <s v="US"/>
    <s v="USD"/>
    <n v="1473879600"/>
    <n v="1472498042"/>
    <b v="1"/>
    <n v="21"/>
    <b v="1"/>
    <x v="6"/>
  </r>
  <r>
    <x v="0"/>
    <s v="US"/>
    <s v="USD"/>
    <n v="1458075600"/>
    <n v="1454259272"/>
    <b v="1"/>
    <n v="286"/>
    <b v="1"/>
    <x v="6"/>
  </r>
  <r>
    <x v="0"/>
    <s v="US"/>
    <s v="USD"/>
    <n v="1423456200"/>
    <n v="1421183271"/>
    <b v="1"/>
    <n v="12"/>
    <b v="1"/>
    <x v="6"/>
  </r>
  <r>
    <x v="0"/>
    <s v="CA"/>
    <s v="CAD"/>
    <n v="1459483140"/>
    <n v="1456526879"/>
    <b v="1"/>
    <n v="100"/>
    <b v="1"/>
    <x v="6"/>
  </r>
  <r>
    <x v="0"/>
    <s v="GB"/>
    <s v="GBP"/>
    <n v="1416331406"/>
    <n v="1413735806"/>
    <b v="1"/>
    <n v="100"/>
    <b v="1"/>
    <x v="6"/>
  </r>
  <r>
    <x v="0"/>
    <s v="GB"/>
    <s v="GBP"/>
    <n v="1433017303"/>
    <n v="1430425303"/>
    <b v="1"/>
    <n v="34"/>
    <b v="1"/>
    <x v="6"/>
  </r>
  <r>
    <x v="0"/>
    <s v="US"/>
    <s v="USD"/>
    <n v="1459474059"/>
    <n v="1456885659"/>
    <b v="0"/>
    <n v="63"/>
    <b v="1"/>
    <x v="6"/>
  </r>
  <r>
    <x v="0"/>
    <s v="US"/>
    <s v="USD"/>
    <n v="1433134800"/>
    <n v="1430158198"/>
    <b v="0"/>
    <n v="30"/>
    <b v="1"/>
    <x v="6"/>
  </r>
  <r>
    <x v="0"/>
    <s v="US"/>
    <s v="USD"/>
    <n v="1441153705"/>
    <n v="1438561705"/>
    <b v="0"/>
    <n v="47"/>
    <b v="1"/>
    <x v="6"/>
  </r>
  <r>
    <x v="0"/>
    <s v="US"/>
    <s v="USD"/>
    <n v="1461904788"/>
    <n v="1458103188"/>
    <b v="0"/>
    <n v="237"/>
    <b v="1"/>
    <x v="6"/>
  </r>
  <r>
    <x v="0"/>
    <s v="GB"/>
    <s v="GBP"/>
    <n v="1455138000"/>
    <n v="1452448298"/>
    <b v="0"/>
    <n v="47"/>
    <b v="1"/>
    <x v="6"/>
  </r>
  <r>
    <x v="0"/>
    <s v="US"/>
    <s v="USD"/>
    <n v="1454047140"/>
    <n v="1452546853"/>
    <b v="0"/>
    <n v="15"/>
    <b v="1"/>
    <x v="6"/>
  </r>
  <r>
    <x v="0"/>
    <s v="US"/>
    <s v="USD"/>
    <n v="1488258000"/>
    <n v="1485556626"/>
    <b v="0"/>
    <n v="81"/>
    <b v="1"/>
    <x v="6"/>
  </r>
  <r>
    <x v="0"/>
    <s v="US"/>
    <s v="USD"/>
    <n v="1471291782"/>
    <n v="1468699782"/>
    <b v="0"/>
    <n v="122"/>
    <b v="1"/>
    <x v="6"/>
  </r>
  <r>
    <x v="0"/>
    <s v="CA"/>
    <s v="CAD"/>
    <n v="1448733628"/>
    <n v="1446573628"/>
    <b v="0"/>
    <n v="34"/>
    <b v="1"/>
    <x v="6"/>
  </r>
  <r>
    <x v="0"/>
    <s v="GB"/>
    <s v="GBP"/>
    <n v="1466463600"/>
    <n v="1463337315"/>
    <b v="0"/>
    <n v="207"/>
    <b v="1"/>
    <x v="6"/>
  </r>
  <r>
    <x v="0"/>
    <s v="GB"/>
    <s v="GBP"/>
    <n v="1487580602"/>
    <n v="1485161402"/>
    <b v="0"/>
    <n v="25"/>
    <b v="1"/>
    <x v="6"/>
  </r>
  <r>
    <x v="0"/>
    <s v="GB"/>
    <s v="GBP"/>
    <n v="1489234891"/>
    <n v="1486642891"/>
    <b v="0"/>
    <n v="72"/>
    <b v="1"/>
    <x v="6"/>
  </r>
  <r>
    <x v="0"/>
    <s v="US"/>
    <s v="USD"/>
    <n v="1442462340"/>
    <n v="1439743900"/>
    <b v="0"/>
    <n v="14"/>
    <b v="1"/>
    <x v="6"/>
  </r>
  <r>
    <x v="0"/>
    <s v="GB"/>
    <s v="GBP"/>
    <n v="1449257348"/>
    <n v="1444069748"/>
    <b v="0"/>
    <n v="15"/>
    <b v="1"/>
    <x v="6"/>
  </r>
  <r>
    <x v="0"/>
    <s v="NZ"/>
    <s v="NZD"/>
    <n v="1488622352"/>
    <n v="1486030352"/>
    <b v="0"/>
    <n v="91"/>
    <b v="1"/>
    <x v="6"/>
  </r>
  <r>
    <x v="0"/>
    <s v="GB"/>
    <s v="GBP"/>
    <n v="1434459554"/>
    <n v="1431867554"/>
    <b v="0"/>
    <n v="24"/>
    <b v="1"/>
    <x v="6"/>
  </r>
  <r>
    <x v="0"/>
    <s v="GB"/>
    <s v="GBP"/>
    <n v="1474886229"/>
    <n v="1472294229"/>
    <b v="0"/>
    <n v="27"/>
    <b v="1"/>
    <x v="6"/>
  </r>
  <r>
    <x v="0"/>
    <s v="GB"/>
    <s v="GBP"/>
    <n v="1448229600"/>
    <n v="1446401372"/>
    <b v="0"/>
    <n v="47"/>
    <b v="1"/>
    <x v="6"/>
  </r>
  <r>
    <x v="0"/>
    <s v="GB"/>
    <s v="GBP"/>
    <n v="1438037940"/>
    <n v="1436380256"/>
    <b v="0"/>
    <n v="44"/>
    <b v="1"/>
    <x v="6"/>
  </r>
  <r>
    <x v="0"/>
    <s v="US"/>
    <s v="USD"/>
    <n v="1442102400"/>
    <n v="1440370768"/>
    <b v="0"/>
    <n v="72"/>
    <b v="1"/>
    <x v="6"/>
  </r>
  <r>
    <x v="0"/>
    <s v="US"/>
    <s v="USD"/>
    <n v="1444860063"/>
    <n v="1442268063"/>
    <b v="0"/>
    <n v="63"/>
    <b v="1"/>
    <x v="6"/>
  </r>
  <r>
    <x v="0"/>
    <s v="US"/>
    <s v="USD"/>
    <n v="1430329862"/>
    <n v="1428515462"/>
    <b v="0"/>
    <n v="88"/>
    <b v="1"/>
    <x v="6"/>
  </r>
  <r>
    <x v="0"/>
    <s v="US"/>
    <s v="USD"/>
    <n v="1470034740"/>
    <n v="1466185176"/>
    <b v="0"/>
    <n v="70"/>
    <b v="1"/>
    <x v="6"/>
  </r>
  <r>
    <x v="0"/>
    <s v="ES"/>
    <s v="EUR"/>
    <n v="1481099176"/>
    <n v="1478507176"/>
    <b v="0"/>
    <n v="50"/>
    <b v="1"/>
    <x v="6"/>
  </r>
  <r>
    <x v="0"/>
    <s v="US"/>
    <s v="USD"/>
    <n v="1427553484"/>
    <n v="1424533084"/>
    <b v="0"/>
    <n v="35"/>
    <b v="1"/>
    <x v="6"/>
  </r>
  <r>
    <x v="0"/>
    <s v="US"/>
    <s v="USD"/>
    <n v="1482418752"/>
    <n v="1479826752"/>
    <b v="0"/>
    <n v="175"/>
    <b v="1"/>
    <x v="6"/>
  </r>
  <r>
    <x v="0"/>
    <s v="US"/>
    <s v="USD"/>
    <n v="1438374748"/>
    <n v="1435782748"/>
    <b v="0"/>
    <n v="20"/>
    <b v="1"/>
    <x v="6"/>
  </r>
  <r>
    <x v="0"/>
    <s v="US"/>
    <s v="USD"/>
    <n v="1465527600"/>
    <n v="1462252542"/>
    <b v="0"/>
    <n v="54"/>
    <b v="1"/>
    <x v="6"/>
  </r>
  <r>
    <x v="0"/>
    <s v="US"/>
    <s v="USD"/>
    <n v="1463275339"/>
    <n v="1460683339"/>
    <b v="0"/>
    <n v="20"/>
    <b v="1"/>
    <x v="6"/>
  </r>
  <r>
    <x v="0"/>
    <s v="US"/>
    <s v="USD"/>
    <n v="1460581365"/>
    <n v="1458766965"/>
    <b v="0"/>
    <n v="57"/>
    <b v="1"/>
    <x v="6"/>
  </r>
  <r>
    <x v="0"/>
    <s v="GB"/>
    <s v="GBP"/>
    <n v="1476632178"/>
    <n v="1473953778"/>
    <b v="0"/>
    <n v="31"/>
    <b v="1"/>
    <x v="6"/>
  </r>
  <r>
    <x v="0"/>
    <s v="US"/>
    <s v="USD"/>
    <n v="1444169825"/>
    <n v="1441577825"/>
    <b v="0"/>
    <n v="31"/>
    <b v="1"/>
    <x v="6"/>
  </r>
  <r>
    <x v="0"/>
    <s v="US"/>
    <s v="USD"/>
    <n v="1445065210"/>
    <n v="1442473210"/>
    <b v="0"/>
    <n v="45"/>
    <b v="1"/>
    <x v="6"/>
  </r>
  <r>
    <x v="0"/>
    <s v="US"/>
    <s v="USD"/>
    <n v="1478901600"/>
    <n v="1477077946"/>
    <b v="0"/>
    <n v="41"/>
    <b v="1"/>
    <x v="6"/>
  </r>
  <r>
    <x v="0"/>
    <s v="US"/>
    <s v="USD"/>
    <n v="1453856400"/>
    <n v="1452664317"/>
    <b v="0"/>
    <n v="29"/>
    <b v="1"/>
    <x v="6"/>
  </r>
  <r>
    <x v="0"/>
    <s v="GB"/>
    <s v="GBP"/>
    <n v="1431115500"/>
    <n v="1428733511"/>
    <b v="0"/>
    <n v="58"/>
    <b v="1"/>
    <x v="6"/>
  </r>
  <r>
    <x v="0"/>
    <s v="GB"/>
    <s v="GBP"/>
    <n v="1462519041"/>
    <n v="1459927041"/>
    <b v="0"/>
    <n v="89"/>
    <b v="1"/>
    <x v="6"/>
  </r>
  <r>
    <x v="0"/>
    <s v="US"/>
    <s v="USD"/>
    <n v="1407506040"/>
    <n v="1404680075"/>
    <b v="0"/>
    <n v="125"/>
    <b v="1"/>
    <x v="6"/>
  </r>
  <r>
    <x v="0"/>
    <s v="US"/>
    <s v="USD"/>
    <n v="1465347424"/>
    <n v="1462755424"/>
    <b v="0"/>
    <n v="18"/>
    <b v="1"/>
    <x v="6"/>
  </r>
  <r>
    <x v="0"/>
    <s v="CA"/>
    <s v="CAD"/>
    <n v="1460341800"/>
    <n v="1456902893"/>
    <b v="0"/>
    <n v="32"/>
    <b v="1"/>
    <x v="6"/>
  </r>
  <r>
    <x v="0"/>
    <s v="GB"/>
    <s v="GBP"/>
    <n v="1422712986"/>
    <n v="1418824986"/>
    <b v="0"/>
    <n v="16"/>
    <b v="1"/>
    <x v="6"/>
  </r>
  <r>
    <x v="0"/>
    <s v="US"/>
    <s v="USD"/>
    <n v="1466557557"/>
    <n v="1463965557"/>
    <b v="0"/>
    <n v="38"/>
    <b v="1"/>
    <x v="6"/>
  </r>
  <r>
    <x v="0"/>
    <s v="US"/>
    <s v="USD"/>
    <n v="1413431940"/>
    <n v="1412216665"/>
    <b v="0"/>
    <n v="15"/>
    <b v="1"/>
    <x v="6"/>
  </r>
  <r>
    <x v="0"/>
    <s v="US"/>
    <s v="USD"/>
    <n v="1466567700"/>
    <n v="1464653696"/>
    <b v="0"/>
    <n v="23"/>
    <b v="1"/>
    <x v="6"/>
  </r>
  <r>
    <x v="0"/>
    <s v="GB"/>
    <s v="GBP"/>
    <n v="1474793208"/>
    <n v="1472201208"/>
    <b v="0"/>
    <n v="49"/>
    <b v="1"/>
    <x v="6"/>
  </r>
  <r>
    <x v="0"/>
    <s v="IE"/>
    <s v="EUR"/>
    <n v="1465135190"/>
    <n v="1463925590"/>
    <b v="0"/>
    <n v="10"/>
    <b v="1"/>
    <x v="6"/>
  </r>
  <r>
    <x v="0"/>
    <s v="GB"/>
    <s v="GBP"/>
    <n v="1428256277"/>
    <n v="1425235877"/>
    <b v="0"/>
    <n v="15"/>
    <b v="1"/>
    <x v="6"/>
  </r>
  <r>
    <x v="0"/>
    <s v="US"/>
    <s v="USD"/>
    <n v="1425830905"/>
    <n v="1423242505"/>
    <b v="0"/>
    <n v="57"/>
    <b v="1"/>
    <x v="6"/>
  </r>
  <r>
    <x v="0"/>
    <s v="GB"/>
    <s v="GBP"/>
    <n v="1462697966"/>
    <n v="1460105966"/>
    <b v="0"/>
    <n v="33"/>
    <b v="1"/>
    <x v="6"/>
  </r>
  <r>
    <x v="0"/>
    <s v="US"/>
    <s v="USD"/>
    <n v="1404522000"/>
    <n v="1404308883"/>
    <b v="0"/>
    <n v="9"/>
    <b v="1"/>
    <x v="6"/>
  </r>
  <r>
    <x v="0"/>
    <s v="GB"/>
    <s v="GBP"/>
    <n v="1406502000"/>
    <n v="1405583108"/>
    <b v="0"/>
    <n v="26"/>
    <b v="1"/>
    <x v="6"/>
  </r>
  <r>
    <x v="0"/>
    <s v="GB"/>
    <s v="GBP"/>
    <n v="1427919468"/>
    <n v="1425331068"/>
    <b v="0"/>
    <n v="69"/>
    <b v="1"/>
    <x v="6"/>
  </r>
  <r>
    <x v="0"/>
    <s v="US"/>
    <s v="USD"/>
    <n v="1444149886"/>
    <n v="1441125886"/>
    <b v="0"/>
    <n v="65"/>
    <b v="1"/>
    <x v="6"/>
  </r>
  <r>
    <x v="0"/>
    <s v="US"/>
    <s v="USD"/>
    <n v="1405802330"/>
    <n v="1403210330"/>
    <b v="0"/>
    <n v="83"/>
    <b v="1"/>
    <x v="6"/>
  </r>
  <r>
    <x v="0"/>
    <s v="US"/>
    <s v="USD"/>
    <n v="1434384880"/>
    <n v="1432484080"/>
    <b v="0"/>
    <n v="111"/>
    <b v="1"/>
    <x v="6"/>
  </r>
  <r>
    <x v="0"/>
    <s v="US"/>
    <s v="USD"/>
    <n v="1438259422"/>
    <n v="1435667422"/>
    <b v="0"/>
    <n v="46"/>
    <b v="1"/>
    <x v="6"/>
  </r>
  <r>
    <x v="0"/>
    <s v="GB"/>
    <s v="GBP"/>
    <n v="1407106800"/>
    <n v="1404749446"/>
    <b v="0"/>
    <n v="63"/>
    <b v="1"/>
    <x v="6"/>
  </r>
  <r>
    <x v="0"/>
    <s v="GB"/>
    <s v="GBP"/>
    <n v="1459845246"/>
    <n v="1457429646"/>
    <b v="0"/>
    <n v="9"/>
    <b v="1"/>
    <x v="6"/>
  </r>
  <r>
    <x v="0"/>
    <s v="GB"/>
    <s v="GBP"/>
    <n v="1412974800"/>
    <n v="1411109167"/>
    <b v="0"/>
    <n v="34"/>
    <b v="1"/>
    <x v="6"/>
  </r>
  <r>
    <x v="0"/>
    <s v="US"/>
    <s v="USD"/>
    <n v="1487944080"/>
    <n v="1486129680"/>
    <b v="0"/>
    <n v="112"/>
    <b v="1"/>
    <x v="6"/>
  </r>
  <r>
    <x v="0"/>
    <s v="US"/>
    <s v="USD"/>
    <n v="1469721518"/>
    <n v="1467129518"/>
    <b v="0"/>
    <n v="47"/>
    <b v="1"/>
    <x v="6"/>
  </r>
  <r>
    <x v="0"/>
    <s v="US"/>
    <s v="USD"/>
    <n v="1481066554"/>
    <n v="1478906554"/>
    <b v="0"/>
    <n v="38"/>
    <b v="1"/>
    <x v="6"/>
  </r>
  <r>
    <x v="0"/>
    <s v="GB"/>
    <s v="GBP"/>
    <n v="1465750800"/>
    <n v="1463771421"/>
    <b v="0"/>
    <n v="28"/>
    <b v="1"/>
    <x v="6"/>
  </r>
  <r>
    <x v="0"/>
    <s v="US"/>
    <s v="USD"/>
    <n v="1427864340"/>
    <n v="1425020810"/>
    <b v="0"/>
    <n v="78"/>
    <b v="1"/>
    <x v="6"/>
  </r>
  <r>
    <x v="0"/>
    <s v="GB"/>
    <s v="GBP"/>
    <n v="1460553480"/>
    <n v="1458770384"/>
    <b v="0"/>
    <n v="23"/>
    <b v="1"/>
    <x v="6"/>
  </r>
  <r>
    <x v="0"/>
    <s v="US"/>
    <s v="USD"/>
    <n v="1409374093"/>
    <n v="1406782093"/>
    <b v="0"/>
    <n v="40"/>
    <b v="1"/>
    <x v="6"/>
  </r>
  <r>
    <x v="0"/>
    <s v="US"/>
    <s v="USD"/>
    <n v="1429317420"/>
    <n v="1424226768"/>
    <b v="0"/>
    <n v="13"/>
    <b v="1"/>
    <x v="6"/>
  </r>
  <r>
    <x v="0"/>
    <s v="US"/>
    <s v="USD"/>
    <n v="1424910910"/>
    <n v="1424306110"/>
    <b v="0"/>
    <n v="18"/>
    <b v="1"/>
    <x v="6"/>
  </r>
  <r>
    <x v="0"/>
    <s v="GB"/>
    <s v="GBP"/>
    <n v="1462741200"/>
    <n v="1461503654"/>
    <b v="0"/>
    <n v="22"/>
    <b v="1"/>
    <x v="6"/>
  </r>
  <r>
    <x v="0"/>
    <s v="US"/>
    <s v="USD"/>
    <n v="1461988740"/>
    <n v="1459949080"/>
    <b v="0"/>
    <n v="79"/>
    <b v="1"/>
    <x v="6"/>
  </r>
  <r>
    <x v="0"/>
    <s v="US"/>
    <s v="USD"/>
    <n v="1465837200"/>
    <n v="1463971172"/>
    <b v="0"/>
    <n v="14"/>
    <b v="1"/>
    <x v="6"/>
  </r>
  <r>
    <x v="0"/>
    <s v="LU"/>
    <s v="EUR"/>
    <n v="1448838000"/>
    <n v="1445791811"/>
    <b v="0"/>
    <n v="51"/>
    <b v="1"/>
    <x v="6"/>
  </r>
  <r>
    <x v="0"/>
    <s v="GB"/>
    <s v="GBP"/>
    <n v="1406113200"/>
    <n v="1402910965"/>
    <b v="0"/>
    <n v="54"/>
    <b v="1"/>
    <x v="6"/>
  </r>
  <r>
    <x v="0"/>
    <s v="GB"/>
    <s v="GBP"/>
    <n v="1467414000"/>
    <n v="1462492178"/>
    <b v="0"/>
    <n v="70"/>
    <b v="1"/>
    <x v="6"/>
  </r>
  <r>
    <x v="0"/>
    <s v="GB"/>
    <s v="GBP"/>
    <n v="1462230000"/>
    <n v="1461061350"/>
    <b v="0"/>
    <n v="44"/>
    <b v="1"/>
    <x v="6"/>
  </r>
  <r>
    <x v="0"/>
    <s v="US"/>
    <s v="USD"/>
    <n v="1446091260"/>
    <n v="1443029206"/>
    <b v="0"/>
    <n v="55"/>
    <b v="1"/>
    <x v="6"/>
  </r>
  <r>
    <x v="0"/>
    <s v="GB"/>
    <s v="GBP"/>
    <n v="1462879020"/>
    <n v="1461941527"/>
    <b v="0"/>
    <n v="15"/>
    <b v="1"/>
    <x v="6"/>
  </r>
  <r>
    <x v="0"/>
    <s v="GB"/>
    <s v="GBP"/>
    <n v="1468611272"/>
    <n v="1466019272"/>
    <b v="0"/>
    <n v="27"/>
    <b v="1"/>
    <x v="6"/>
  </r>
  <r>
    <x v="0"/>
    <s v="GB"/>
    <s v="GBP"/>
    <n v="1406887310"/>
    <n v="1404295310"/>
    <b v="0"/>
    <n v="21"/>
    <b v="1"/>
    <x v="6"/>
  </r>
  <r>
    <x v="0"/>
    <s v="US"/>
    <s v="USD"/>
    <n v="1416385679"/>
    <n v="1413790079"/>
    <b v="0"/>
    <n v="162"/>
    <b v="1"/>
    <x v="6"/>
  </r>
  <r>
    <x v="0"/>
    <s v="US"/>
    <s v="USD"/>
    <n v="1487985734"/>
    <n v="1484097734"/>
    <b v="0"/>
    <n v="23"/>
    <b v="1"/>
    <x v="6"/>
  </r>
  <r>
    <x v="0"/>
    <s v="SG"/>
    <s v="SGD"/>
    <n v="1481731140"/>
    <n v="1479866343"/>
    <b v="0"/>
    <n v="72"/>
    <b v="1"/>
    <x v="6"/>
  </r>
  <r>
    <x v="0"/>
    <s v="US"/>
    <s v="USD"/>
    <n v="1409587140"/>
    <n v="1408062990"/>
    <b v="0"/>
    <n v="68"/>
    <b v="1"/>
    <x v="6"/>
  </r>
  <r>
    <x v="0"/>
    <s v="US"/>
    <s v="USD"/>
    <n v="1425704100"/>
    <n v="1424484717"/>
    <b v="0"/>
    <n v="20"/>
    <b v="1"/>
    <x v="6"/>
  </r>
  <r>
    <x v="0"/>
    <s v="US"/>
    <s v="USD"/>
    <n v="1408464000"/>
    <n v="1406831445"/>
    <b v="0"/>
    <n v="26"/>
    <b v="1"/>
    <x v="6"/>
  </r>
  <r>
    <x v="0"/>
    <s v="GB"/>
    <s v="GBP"/>
    <n v="1458075600"/>
    <n v="1456183649"/>
    <b v="0"/>
    <n v="72"/>
    <b v="1"/>
    <x v="6"/>
  </r>
  <r>
    <x v="0"/>
    <s v="US"/>
    <s v="USD"/>
    <n v="1449973592"/>
    <n v="1447381592"/>
    <b v="0"/>
    <n v="3"/>
    <b v="1"/>
    <x v="6"/>
  </r>
  <r>
    <x v="0"/>
    <s v="US"/>
    <s v="USD"/>
    <n v="1431481037"/>
    <n v="1428889037"/>
    <b v="0"/>
    <n v="18"/>
    <b v="1"/>
    <x v="6"/>
  </r>
  <r>
    <x v="0"/>
    <s v="GB"/>
    <s v="GBP"/>
    <n v="1438467894"/>
    <n v="1436307894"/>
    <b v="0"/>
    <n v="30"/>
    <b v="1"/>
    <x v="6"/>
  </r>
  <r>
    <x v="0"/>
    <s v="US"/>
    <s v="USD"/>
    <n v="1420088400"/>
    <n v="1416977259"/>
    <b v="0"/>
    <n v="23"/>
    <b v="1"/>
    <x v="6"/>
  </r>
  <r>
    <x v="0"/>
    <s v="IE"/>
    <s v="EUR"/>
    <n v="1484441980"/>
    <n v="1479257980"/>
    <b v="0"/>
    <n v="54"/>
    <b v="1"/>
    <x v="6"/>
  </r>
  <r>
    <x v="0"/>
    <s v="US"/>
    <s v="USD"/>
    <n v="1481961600"/>
    <n v="1479283285"/>
    <b v="0"/>
    <n v="26"/>
    <b v="1"/>
    <x v="6"/>
  </r>
  <r>
    <x v="0"/>
    <s v="US"/>
    <s v="USD"/>
    <n v="1449089965"/>
    <n v="1446670765"/>
    <b v="0"/>
    <n v="9"/>
    <b v="1"/>
    <x v="6"/>
  </r>
  <r>
    <x v="0"/>
    <s v="US"/>
    <s v="USD"/>
    <n v="1408942740"/>
    <n v="1407157756"/>
    <b v="0"/>
    <n v="27"/>
    <b v="1"/>
    <x v="6"/>
  </r>
  <r>
    <x v="0"/>
    <s v="GB"/>
    <s v="GBP"/>
    <n v="1437235200"/>
    <n v="1435177840"/>
    <b v="0"/>
    <n v="30"/>
    <b v="1"/>
    <x v="6"/>
  </r>
  <r>
    <x v="0"/>
    <s v="CA"/>
    <s v="CAD"/>
    <n v="1446053616"/>
    <n v="1443461616"/>
    <b v="0"/>
    <n v="52"/>
    <b v="1"/>
    <x v="6"/>
  </r>
  <r>
    <x v="0"/>
    <s v="GB"/>
    <s v="GBP"/>
    <n v="1400423973"/>
    <n v="1399387173"/>
    <b v="0"/>
    <n v="17"/>
    <b v="1"/>
    <x v="6"/>
  </r>
  <r>
    <x v="0"/>
    <s v="US"/>
    <s v="USD"/>
    <n v="1429976994"/>
    <n v="1424796594"/>
    <b v="0"/>
    <n v="19"/>
    <b v="1"/>
    <x v="6"/>
  </r>
  <r>
    <x v="0"/>
    <s v="GB"/>
    <s v="GBP"/>
    <n v="1426870560"/>
    <n v="1424280899"/>
    <b v="0"/>
    <n v="77"/>
    <b v="1"/>
    <x v="6"/>
  </r>
  <r>
    <x v="0"/>
    <s v="GB"/>
    <s v="GBP"/>
    <n v="1409490480"/>
    <n v="1407400306"/>
    <b v="0"/>
    <n v="21"/>
    <b v="1"/>
    <x v="6"/>
  </r>
  <r>
    <x v="0"/>
    <s v="GB"/>
    <s v="GBP"/>
    <n v="1440630000"/>
    <n v="1439122800"/>
    <b v="0"/>
    <n v="38"/>
    <b v="1"/>
    <x v="6"/>
  </r>
  <r>
    <x v="0"/>
    <s v="US"/>
    <s v="USD"/>
    <n v="1417305178"/>
    <n v="1414277578"/>
    <b v="0"/>
    <n v="28"/>
    <b v="1"/>
    <x v="6"/>
  </r>
  <r>
    <x v="0"/>
    <s v="US"/>
    <s v="USD"/>
    <n v="1426044383"/>
    <n v="1423455983"/>
    <b v="0"/>
    <n v="48"/>
    <b v="1"/>
    <x v="6"/>
  </r>
  <r>
    <x v="0"/>
    <s v="GB"/>
    <s v="GBP"/>
    <n v="1470092340"/>
    <n v="1467973256"/>
    <b v="0"/>
    <n v="46"/>
    <b v="1"/>
    <x v="6"/>
  </r>
  <r>
    <x v="0"/>
    <s v="US"/>
    <s v="USD"/>
    <n v="1466707620"/>
    <n v="1464979620"/>
    <b v="0"/>
    <n v="30"/>
    <b v="1"/>
    <x v="6"/>
  </r>
  <r>
    <x v="0"/>
    <s v="US"/>
    <s v="USD"/>
    <n v="1448074800"/>
    <n v="1444874768"/>
    <b v="0"/>
    <n v="64"/>
    <b v="1"/>
    <x v="6"/>
  </r>
  <r>
    <x v="0"/>
    <s v="US"/>
    <s v="USD"/>
    <n v="1418244552"/>
    <n v="1415652552"/>
    <b v="0"/>
    <n v="15"/>
    <b v="1"/>
    <x v="6"/>
  </r>
  <r>
    <x v="0"/>
    <s v="US"/>
    <s v="USD"/>
    <n v="1417620506"/>
    <n v="1415028506"/>
    <b v="0"/>
    <n v="41"/>
    <b v="1"/>
    <x v="6"/>
  </r>
  <r>
    <x v="0"/>
    <s v="US"/>
    <s v="USD"/>
    <n v="1418581088"/>
    <n v="1415125088"/>
    <b v="0"/>
    <n v="35"/>
    <b v="1"/>
    <x v="6"/>
  </r>
  <r>
    <x v="0"/>
    <s v="GB"/>
    <s v="GBP"/>
    <n v="1434625441"/>
    <n v="1432033441"/>
    <b v="0"/>
    <n v="45"/>
    <b v="1"/>
    <x v="6"/>
  </r>
  <r>
    <x v="0"/>
    <s v="US"/>
    <s v="USD"/>
    <n v="1464960682"/>
    <n v="1462368682"/>
    <b v="0"/>
    <n v="62"/>
    <b v="1"/>
    <x v="6"/>
  </r>
  <r>
    <x v="0"/>
    <s v="US"/>
    <s v="USD"/>
    <n v="1405017345"/>
    <n v="1403721345"/>
    <b v="0"/>
    <n v="22"/>
    <b v="1"/>
    <x v="6"/>
  </r>
  <r>
    <x v="0"/>
    <s v="US"/>
    <s v="USD"/>
    <n v="1407536880"/>
    <n v="1404997548"/>
    <b v="0"/>
    <n v="18"/>
    <b v="1"/>
    <x v="6"/>
  </r>
  <r>
    <x v="0"/>
    <s v="GB"/>
    <s v="GBP"/>
    <n v="1462565855"/>
    <n v="1458245855"/>
    <b v="0"/>
    <n v="12"/>
    <b v="1"/>
    <x v="6"/>
  </r>
  <r>
    <x v="0"/>
    <s v="US"/>
    <s v="USD"/>
    <n v="1415234760"/>
    <n v="1413065230"/>
    <b v="0"/>
    <n v="44"/>
    <b v="1"/>
    <x v="6"/>
  </r>
  <r>
    <x v="0"/>
    <s v="GB"/>
    <s v="GBP"/>
    <n v="1406470645"/>
    <n v="1403878645"/>
    <b v="0"/>
    <n v="27"/>
    <b v="1"/>
    <x v="6"/>
  </r>
  <r>
    <x v="0"/>
    <s v="GB"/>
    <s v="GBP"/>
    <n v="1433009400"/>
    <n v="1431795944"/>
    <b v="0"/>
    <n v="38"/>
    <b v="1"/>
    <x v="6"/>
  </r>
  <r>
    <x v="0"/>
    <s v="US"/>
    <s v="USD"/>
    <n v="1401595140"/>
    <n v="1399286589"/>
    <b v="0"/>
    <n v="28"/>
    <b v="1"/>
    <x v="6"/>
  </r>
  <r>
    <x v="0"/>
    <s v="GB"/>
    <s v="GBP"/>
    <n v="1455832800"/>
    <n v="1452338929"/>
    <b v="0"/>
    <n v="24"/>
    <b v="1"/>
    <x v="6"/>
  </r>
  <r>
    <x v="0"/>
    <s v="US"/>
    <s v="USD"/>
    <n v="1416589200"/>
    <n v="1414605776"/>
    <b v="0"/>
    <n v="65"/>
    <b v="1"/>
    <x v="6"/>
  </r>
  <r>
    <x v="0"/>
    <s v="GB"/>
    <s v="GBP"/>
    <n v="1424556325"/>
    <n v="1421964325"/>
    <b v="0"/>
    <n v="46"/>
    <b v="1"/>
    <x v="6"/>
  </r>
  <r>
    <x v="0"/>
    <s v="US"/>
    <s v="USD"/>
    <n v="1409266414"/>
    <n v="1405378414"/>
    <b v="0"/>
    <n v="85"/>
    <b v="1"/>
    <x v="6"/>
  </r>
  <r>
    <x v="0"/>
    <s v="GB"/>
    <s v="GBP"/>
    <n v="1438968146"/>
    <n v="1436376146"/>
    <b v="0"/>
    <n v="66"/>
    <b v="1"/>
    <x v="6"/>
  </r>
  <r>
    <x v="0"/>
    <s v="US"/>
    <s v="USD"/>
    <n v="1447295460"/>
    <n v="1444747843"/>
    <b v="0"/>
    <n v="165"/>
    <b v="1"/>
    <x v="6"/>
  </r>
  <r>
    <x v="0"/>
    <s v="GB"/>
    <s v="GBP"/>
    <n v="1435230324"/>
    <n v="1432638324"/>
    <b v="0"/>
    <n v="17"/>
    <b v="1"/>
    <x v="6"/>
  </r>
  <r>
    <x v="0"/>
    <s v="US"/>
    <s v="USD"/>
    <n v="1434542702"/>
    <n v="1432814702"/>
    <b v="0"/>
    <n v="3"/>
    <b v="1"/>
    <x v="6"/>
  </r>
  <r>
    <x v="0"/>
    <s v="GB"/>
    <s v="GBP"/>
    <n v="1456876740"/>
    <n v="1455063886"/>
    <b v="0"/>
    <n v="17"/>
    <b v="1"/>
    <x v="6"/>
  </r>
  <r>
    <x v="0"/>
    <s v="US"/>
    <s v="USD"/>
    <n v="1405511376"/>
    <n v="1401623376"/>
    <b v="0"/>
    <n v="91"/>
    <b v="1"/>
    <x v="6"/>
  </r>
  <r>
    <x v="0"/>
    <s v="GB"/>
    <s v="GBP"/>
    <n v="1404641289"/>
    <n v="1402049289"/>
    <b v="0"/>
    <n v="67"/>
    <b v="1"/>
    <x v="6"/>
  </r>
  <r>
    <x v="0"/>
    <s v="US"/>
    <s v="USD"/>
    <n v="1405727304"/>
    <n v="1403135304"/>
    <b v="0"/>
    <n v="18"/>
    <b v="1"/>
    <x v="6"/>
  </r>
  <r>
    <x v="0"/>
    <s v="GB"/>
    <s v="GBP"/>
    <n v="1469998680"/>
    <n v="1466710358"/>
    <b v="0"/>
    <n v="21"/>
    <b v="1"/>
    <x v="6"/>
  </r>
  <r>
    <x v="0"/>
    <s v="US"/>
    <s v="USD"/>
    <n v="1465196400"/>
    <n v="1462841990"/>
    <b v="0"/>
    <n v="40"/>
    <b v="1"/>
    <x v="6"/>
  </r>
  <r>
    <x v="0"/>
    <s v="US"/>
    <s v="USD"/>
    <n v="1444264372"/>
    <n v="1442536372"/>
    <b v="0"/>
    <n v="78"/>
    <b v="1"/>
    <x v="6"/>
  </r>
  <r>
    <x v="0"/>
    <s v="GB"/>
    <s v="GBP"/>
    <n v="1411858862"/>
    <n v="1409266862"/>
    <b v="0"/>
    <n v="26"/>
    <b v="1"/>
    <x v="6"/>
  </r>
  <r>
    <x v="0"/>
    <s v="US"/>
    <s v="USD"/>
    <n v="1425099540"/>
    <n v="1424280938"/>
    <b v="0"/>
    <n v="14"/>
    <b v="1"/>
    <x v="6"/>
  </r>
  <r>
    <x v="0"/>
    <s v="US"/>
    <s v="USD"/>
    <n v="1480579140"/>
    <n v="1478030325"/>
    <b v="0"/>
    <n v="44"/>
    <b v="1"/>
    <x v="6"/>
  </r>
  <r>
    <x v="0"/>
    <s v="US"/>
    <s v="USD"/>
    <n v="1460935800"/>
    <n v="1459999656"/>
    <b v="0"/>
    <n v="9"/>
    <b v="1"/>
    <x v="6"/>
  </r>
  <r>
    <x v="0"/>
    <s v="GB"/>
    <s v="GBP"/>
    <n v="1429813800"/>
    <n v="1427363645"/>
    <b v="0"/>
    <n v="30"/>
    <b v="1"/>
    <x v="6"/>
  </r>
  <r>
    <x v="0"/>
    <s v="US"/>
    <s v="USD"/>
    <n v="1414284180"/>
    <n v="1410558948"/>
    <b v="0"/>
    <n v="45"/>
    <b v="1"/>
    <x v="6"/>
  </r>
  <r>
    <x v="0"/>
    <s v="US"/>
    <s v="USD"/>
    <n v="1400875307"/>
    <n v="1398283307"/>
    <b v="0"/>
    <n v="56"/>
    <b v="1"/>
    <x v="6"/>
  </r>
  <r>
    <x v="0"/>
    <s v="IE"/>
    <s v="EUR"/>
    <n v="1459978200"/>
    <n v="1458416585"/>
    <b v="0"/>
    <n v="46"/>
    <b v="1"/>
    <x v="6"/>
  </r>
  <r>
    <x v="0"/>
    <s v="GB"/>
    <s v="GBP"/>
    <n v="1455408000"/>
    <n v="1454638202"/>
    <b v="0"/>
    <n v="34"/>
    <b v="1"/>
    <x v="6"/>
  </r>
  <r>
    <x v="0"/>
    <s v="US"/>
    <s v="USD"/>
    <n v="1425495563"/>
    <n v="1422903563"/>
    <b v="0"/>
    <n v="98"/>
    <b v="1"/>
    <x v="6"/>
  </r>
  <r>
    <x v="0"/>
    <s v="GB"/>
    <s v="GBP"/>
    <n v="1450051200"/>
    <n v="1447594176"/>
    <b v="0"/>
    <n v="46"/>
    <b v="1"/>
    <x v="6"/>
  </r>
  <r>
    <x v="0"/>
    <s v="US"/>
    <s v="USD"/>
    <n v="1429912341"/>
    <n v="1427320341"/>
    <b v="0"/>
    <n v="10"/>
    <b v="1"/>
    <x v="6"/>
  </r>
  <r>
    <x v="0"/>
    <s v="US"/>
    <s v="USD"/>
    <n v="1423119540"/>
    <n v="1421252084"/>
    <b v="0"/>
    <n v="76"/>
    <b v="1"/>
    <x v="6"/>
  </r>
  <r>
    <x v="0"/>
    <s v="US"/>
    <s v="USD"/>
    <n v="1412434136"/>
    <n v="1409669336"/>
    <b v="0"/>
    <n v="104"/>
    <b v="1"/>
    <x v="6"/>
  </r>
  <r>
    <x v="0"/>
    <s v="US"/>
    <s v="USD"/>
    <n v="1411264800"/>
    <n v="1409620903"/>
    <b v="0"/>
    <n v="87"/>
    <b v="1"/>
    <x v="6"/>
  </r>
  <r>
    <x v="0"/>
    <s v="GB"/>
    <s v="GBP"/>
    <n v="1404314952"/>
    <n v="1401722952"/>
    <b v="0"/>
    <n v="29"/>
    <b v="1"/>
    <x v="6"/>
  </r>
  <r>
    <x v="0"/>
    <s v="GB"/>
    <s v="GBP"/>
    <n v="1425142800"/>
    <n v="1422983847"/>
    <b v="0"/>
    <n v="51"/>
    <b v="1"/>
    <x v="6"/>
  </r>
  <r>
    <x v="0"/>
    <s v="GB"/>
    <s v="GBP"/>
    <n v="1478046661"/>
    <n v="1476837061"/>
    <b v="0"/>
    <n v="12"/>
    <b v="1"/>
    <x v="6"/>
  </r>
  <r>
    <x v="0"/>
    <s v="GB"/>
    <s v="GBP"/>
    <n v="1406760101"/>
    <n v="1404168101"/>
    <b v="0"/>
    <n v="72"/>
    <b v="1"/>
    <x v="6"/>
  </r>
  <r>
    <x v="0"/>
    <s v="US"/>
    <s v="USD"/>
    <n v="1408383153"/>
    <n v="1405791153"/>
    <b v="0"/>
    <n v="21"/>
    <b v="1"/>
    <x v="6"/>
  </r>
  <r>
    <x v="0"/>
    <s v="US"/>
    <s v="USD"/>
    <n v="1454709600"/>
    <n v="1452520614"/>
    <b v="0"/>
    <n v="42"/>
    <b v="1"/>
    <x v="6"/>
  </r>
  <r>
    <x v="0"/>
    <s v="US"/>
    <s v="USD"/>
    <n v="1402974000"/>
    <n v="1400290255"/>
    <b v="0"/>
    <n v="71"/>
    <b v="1"/>
    <x v="6"/>
  </r>
  <r>
    <x v="0"/>
    <s v="US"/>
    <s v="USD"/>
    <n v="1404983269"/>
    <n v="1402391269"/>
    <b v="0"/>
    <n v="168"/>
    <b v="1"/>
    <x v="6"/>
  </r>
  <r>
    <x v="0"/>
    <s v="US"/>
    <s v="USD"/>
    <n v="1470538800"/>
    <n v="1469112493"/>
    <b v="0"/>
    <n v="19"/>
    <b v="1"/>
    <x v="6"/>
  </r>
  <r>
    <x v="0"/>
    <s v="US"/>
    <s v="USD"/>
    <n v="1408638480"/>
    <n v="1406811593"/>
    <b v="0"/>
    <n v="37"/>
    <b v="1"/>
    <x v="6"/>
  </r>
  <r>
    <x v="0"/>
    <s v="US"/>
    <s v="USD"/>
    <n v="1440003820"/>
    <n v="1437411820"/>
    <b v="0"/>
    <n v="36"/>
    <b v="1"/>
    <x v="6"/>
  </r>
  <r>
    <x v="0"/>
    <s v="GB"/>
    <s v="GBP"/>
    <n v="1430600400"/>
    <n v="1428358567"/>
    <b v="0"/>
    <n v="14"/>
    <b v="1"/>
    <x v="6"/>
  </r>
  <r>
    <x v="0"/>
    <s v="US"/>
    <s v="USD"/>
    <n v="1453179540"/>
    <n v="1452030730"/>
    <b v="0"/>
    <n v="18"/>
    <b v="1"/>
    <x v="6"/>
  </r>
  <r>
    <x v="0"/>
    <s v="US"/>
    <s v="USD"/>
    <n v="1405095300"/>
    <n v="1403146628"/>
    <b v="0"/>
    <n v="82"/>
    <b v="1"/>
    <x v="6"/>
  </r>
  <r>
    <x v="0"/>
    <s v="US"/>
    <s v="USD"/>
    <n v="1447445820"/>
    <n v="1445077121"/>
    <b v="0"/>
    <n v="43"/>
    <b v="1"/>
    <x v="6"/>
  </r>
  <r>
    <x v="0"/>
    <s v="US"/>
    <s v="USD"/>
    <n v="1433016672"/>
    <n v="1430424672"/>
    <b v="0"/>
    <n v="8"/>
    <b v="1"/>
    <x v="6"/>
  </r>
  <r>
    <x v="0"/>
    <s v="US"/>
    <s v="USD"/>
    <n v="1410266146"/>
    <n v="1407674146"/>
    <b v="0"/>
    <n v="45"/>
    <b v="1"/>
    <x v="6"/>
  </r>
  <r>
    <x v="0"/>
    <s v="AU"/>
    <s v="AUD"/>
    <n v="1465394340"/>
    <n v="1464677986"/>
    <b v="0"/>
    <n v="20"/>
    <b v="1"/>
    <x v="6"/>
  </r>
  <r>
    <x v="0"/>
    <s v="GB"/>
    <s v="GBP"/>
    <n v="1445604236"/>
    <n v="1443185036"/>
    <b v="0"/>
    <n v="31"/>
    <b v="1"/>
    <x v="6"/>
  </r>
  <r>
    <x v="0"/>
    <s v="GB"/>
    <s v="GBP"/>
    <n v="1423138800"/>
    <n v="1421092725"/>
    <b v="0"/>
    <n v="25"/>
    <b v="1"/>
    <x v="6"/>
  </r>
  <r>
    <x v="0"/>
    <s v="US"/>
    <s v="USD"/>
    <n v="1458332412"/>
    <n v="1454448012"/>
    <b v="0"/>
    <n v="14"/>
    <b v="1"/>
    <x v="6"/>
  </r>
  <r>
    <x v="0"/>
    <s v="US"/>
    <s v="USD"/>
    <n v="1418784689"/>
    <n v="1416192689"/>
    <b v="0"/>
    <n v="45"/>
    <b v="1"/>
    <x v="6"/>
  </r>
  <r>
    <x v="0"/>
    <s v="US"/>
    <s v="USD"/>
    <n v="1468036800"/>
    <n v="1465607738"/>
    <b v="0"/>
    <n v="20"/>
    <b v="1"/>
    <x v="6"/>
  </r>
  <r>
    <x v="0"/>
    <s v="GB"/>
    <s v="GBP"/>
    <n v="1427990071"/>
    <n v="1422809671"/>
    <b v="0"/>
    <n v="39"/>
    <b v="1"/>
    <x v="6"/>
  </r>
  <r>
    <x v="0"/>
    <s v="US"/>
    <s v="USD"/>
    <n v="1429636927"/>
    <n v="1427304127"/>
    <b v="0"/>
    <n v="16"/>
    <b v="1"/>
    <x v="6"/>
  </r>
  <r>
    <x v="0"/>
    <s v="US"/>
    <s v="USD"/>
    <n v="1406087940"/>
    <n v="1404141626"/>
    <b v="0"/>
    <n v="37"/>
    <b v="1"/>
    <x v="6"/>
  </r>
  <r>
    <x v="0"/>
    <s v="GB"/>
    <s v="GBP"/>
    <n v="1471130956"/>
    <n v="1465946956"/>
    <b v="0"/>
    <n v="14"/>
    <b v="1"/>
    <x v="6"/>
  </r>
  <r>
    <x v="0"/>
    <s v="GB"/>
    <s v="GBP"/>
    <n v="1406825159"/>
    <n v="1404233159"/>
    <b v="0"/>
    <n v="21"/>
    <b v="1"/>
    <x v="6"/>
  </r>
  <r>
    <x v="0"/>
    <s v="US"/>
    <s v="USD"/>
    <n v="1476381627"/>
    <n v="1473789627"/>
    <b v="0"/>
    <n v="69"/>
    <b v="1"/>
    <x v="6"/>
  </r>
  <r>
    <x v="0"/>
    <s v="US"/>
    <s v="USD"/>
    <n v="1406876340"/>
    <n v="1404190567"/>
    <b v="0"/>
    <n v="16"/>
    <b v="1"/>
    <x v="6"/>
  </r>
  <r>
    <x v="0"/>
    <s v="US"/>
    <s v="USD"/>
    <n v="1423720740"/>
    <n v="1421081857"/>
    <b v="0"/>
    <n v="55"/>
    <b v="1"/>
    <x v="6"/>
  </r>
  <r>
    <x v="0"/>
    <s v="US"/>
    <s v="USD"/>
    <n v="1422937620"/>
    <n v="1420606303"/>
    <b v="0"/>
    <n v="27"/>
    <b v="1"/>
    <x v="6"/>
  </r>
  <r>
    <x v="0"/>
    <s v="GB"/>
    <s v="GBP"/>
    <n v="1463743860"/>
    <n v="1461151860"/>
    <b v="0"/>
    <n v="36"/>
    <b v="1"/>
    <x v="6"/>
  </r>
  <r>
    <x v="0"/>
    <s v="GB"/>
    <s v="GBP"/>
    <n v="1408106352"/>
    <n v="1406896752"/>
    <b v="0"/>
    <n v="19"/>
    <b v="1"/>
    <x v="6"/>
  </r>
  <r>
    <x v="0"/>
    <s v="US"/>
    <s v="USD"/>
    <n v="1477710000"/>
    <n v="1475248279"/>
    <b v="0"/>
    <n v="12"/>
    <b v="1"/>
    <x v="6"/>
  </r>
  <r>
    <x v="0"/>
    <s v="US"/>
    <s v="USD"/>
    <n v="1436551200"/>
    <n v="1435181628"/>
    <b v="0"/>
    <n v="17"/>
    <b v="1"/>
    <x v="6"/>
  </r>
  <r>
    <x v="0"/>
    <s v="CA"/>
    <s v="CAD"/>
    <n v="1476158340"/>
    <n v="1472594585"/>
    <b v="0"/>
    <n v="114"/>
    <b v="1"/>
    <x v="6"/>
  </r>
  <r>
    <x v="0"/>
    <s v="US"/>
    <s v="USD"/>
    <n v="1471921637"/>
    <n v="1469329637"/>
    <b v="0"/>
    <n v="93"/>
    <b v="1"/>
    <x v="6"/>
  </r>
  <r>
    <x v="0"/>
    <s v="GB"/>
    <s v="GBP"/>
    <n v="1439136000"/>
    <n v="1436972472"/>
    <b v="0"/>
    <n v="36"/>
    <b v="1"/>
    <x v="6"/>
  </r>
  <r>
    <x v="0"/>
    <s v="US"/>
    <s v="USD"/>
    <n v="1461108450"/>
    <n v="1455928050"/>
    <b v="0"/>
    <n v="61"/>
    <b v="1"/>
    <x v="6"/>
  </r>
  <r>
    <x v="0"/>
    <s v="US"/>
    <s v="USD"/>
    <n v="1426864032"/>
    <n v="1424275632"/>
    <b v="0"/>
    <n v="47"/>
    <b v="1"/>
    <x v="6"/>
  </r>
  <r>
    <x v="0"/>
    <s v="US"/>
    <s v="USD"/>
    <n v="1474426800"/>
    <n v="1471976529"/>
    <b v="0"/>
    <n v="17"/>
    <b v="1"/>
    <x v="6"/>
  </r>
  <r>
    <x v="0"/>
    <s v="US"/>
    <s v="USD"/>
    <n v="1461857045"/>
    <n v="1459265045"/>
    <b v="0"/>
    <n v="63"/>
    <b v="1"/>
    <x v="6"/>
  </r>
  <r>
    <x v="0"/>
    <s v="US"/>
    <s v="USD"/>
    <n v="1468618680"/>
    <n v="1465345902"/>
    <b v="0"/>
    <n v="9"/>
    <b v="1"/>
    <x v="6"/>
  </r>
  <r>
    <x v="0"/>
    <s v="GB"/>
    <s v="GBP"/>
    <n v="1409515200"/>
    <n v="1405971690"/>
    <b v="0"/>
    <n v="30"/>
    <b v="1"/>
    <x v="6"/>
  </r>
  <r>
    <x v="0"/>
    <s v="US"/>
    <s v="USD"/>
    <n v="1415253540"/>
    <n v="1413432331"/>
    <b v="0"/>
    <n v="23"/>
    <b v="1"/>
    <x v="6"/>
  </r>
  <r>
    <x v="0"/>
    <s v="US"/>
    <s v="USD"/>
    <n v="1426883220"/>
    <n v="1425067296"/>
    <b v="0"/>
    <n v="33"/>
    <b v="1"/>
    <x v="6"/>
  </r>
  <r>
    <x v="0"/>
    <s v="GB"/>
    <s v="GBP"/>
    <n v="1469016131"/>
    <n v="1466424131"/>
    <b v="0"/>
    <n v="39"/>
    <b v="1"/>
    <x v="6"/>
  </r>
  <r>
    <x v="0"/>
    <s v="GB"/>
    <s v="GBP"/>
    <n v="1414972800"/>
    <n v="1412629704"/>
    <b v="0"/>
    <n v="17"/>
    <b v="1"/>
    <x v="6"/>
  </r>
  <r>
    <x v="0"/>
    <s v="US"/>
    <s v="USD"/>
    <n v="1414378800"/>
    <n v="1412836990"/>
    <b v="0"/>
    <n v="6"/>
    <b v="1"/>
    <x v="6"/>
  </r>
  <r>
    <x v="0"/>
    <s v="US"/>
    <s v="USD"/>
    <n v="1431831600"/>
    <n v="1430761243"/>
    <b v="0"/>
    <n v="39"/>
    <b v="1"/>
    <x v="6"/>
  </r>
  <r>
    <x v="0"/>
    <s v="US"/>
    <s v="USD"/>
    <n v="1426539600"/>
    <n v="1424296822"/>
    <b v="0"/>
    <n v="57"/>
    <b v="1"/>
    <x v="6"/>
  </r>
  <r>
    <x v="0"/>
    <s v="GB"/>
    <s v="GBP"/>
    <n v="1403382680"/>
    <n v="1400790680"/>
    <b v="0"/>
    <n v="56"/>
    <b v="1"/>
    <x v="6"/>
  </r>
  <r>
    <x v="0"/>
    <s v="US"/>
    <s v="USD"/>
    <n v="1436562000"/>
    <n v="1434440227"/>
    <b v="0"/>
    <n v="13"/>
    <b v="1"/>
    <x v="6"/>
  </r>
  <r>
    <x v="0"/>
    <s v="AU"/>
    <s v="AUD"/>
    <n v="1420178188"/>
    <n v="1418709388"/>
    <b v="0"/>
    <n v="95"/>
    <b v="1"/>
    <x v="6"/>
  </r>
  <r>
    <x v="0"/>
    <s v="GB"/>
    <s v="GBP"/>
    <n v="1404671466"/>
    <n v="1402079466"/>
    <b v="0"/>
    <n v="80"/>
    <b v="1"/>
    <x v="6"/>
  </r>
  <r>
    <x v="0"/>
    <s v="US"/>
    <s v="USD"/>
    <n v="1404403381"/>
    <n v="1401811381"/>
    <b v="0"/>
    <n v="133"/>
    <b v="1"/>
    <x v="6"/>
  </r>
  <r>
    <x v="0"/>
    <s v="US"/>
    <s v="USD"/>
    <n v="1466014499"/>
    <n v="1463422499"/>
    <b v="0"/>
    <n v="44"/>
    <b v="1"/>
    <x v="6"/>
  </r>
  <r>
    <x v="0"/>
    <s v="US"/>
    <s v="USD"/>
    <n v="1454431080"/>
    <n v="1451839080"/>
    <b v="0"/>
    <n v="30"/>
    <b v="1"/>
    <x v="6"/>
  </r>
  <r>
    <x v="0"/>
    <s v="US"/>
    <s v="USD"/>
    <n v="1433314740"/>
    <n v="1430600401"/>
    <b v="0"/>
    <n v="56"/>
    <b v="1"/>
    <x v="6"/>
  </r>
  <r>
    <x v="0"/>
    <s v="GB"/>
    <s v="GBP"/>
    <n v="1435185252"/>
    <n v="1432593252"/>
    <b v="0"/>
    <n v="66"/>
    <b v="1"/>
    <x v="6"/>
  </r>
  <r>
    <x v="0"/>
    <s v="US"/>
    <s v="USD"/>
    <n v="1429286400"/>
    <n v="1427221560"/>
    <b v="0"/>
    <n v="29"/>
    <b v="1"/>
    <x v="6"/>
  </r>
  <r>
    <x v="0"/>
    <s v="GB"/>
    <s v="GBP"/>
    <n v="1400965200"/>
    <n v="1398352531"/>
    <b v="0"/>
    <n v="72"/>
    <b v="1"/>
    <x v="6"/>
  </r>
  <r>
    <x v="0"/>
    <s v="US"/>
    <s v="USD"/>
    <n v="1460574924"/>
    <n v="1457982924"/>
    <b v="0"/>
    <n v="27"/>
    <b v="1"/>
    <x v="6"/>
  </r>
  <r>
    <x v="0"/>
    <s v="US"/>
    <s v="USD"/>
    <n v="1431928784"/>
    <n v="1430114384"/>
    <b v="0"/>
    <n v="10"/>
    <b v="1"/>
    <x v="6"/>
  </r>
  <r>
    <x v="0"/>
    <s v="US"/>
    <s v="USD"/>
    <n v="1445818397"/>
    <n v="1442794397"/>
    <b v="0"/>
    <n v="35"/>
    <b v="1"/>
    <x v="6"/>
  </r>
  <r>
    <x v="0"/>
    <s v="US"/>
    <s v="USD"/>
    <n v="1408252260"/>
    <n v="1406580436"/>
    <b v="0"/>
    <n v="29"/>
    <b v="1"/>
    <x v="6"/>
  </r>
  <r>
    <x v="0"/>
    <s v="US"/>
    <s v="USD"/>
    <n v="1480140000"/>
    <n v="1479186575"/>
    <b v="0"/>
    <n v="13"/>
    <b v="1"/>
    <x v="6"/>
  </r>
  <r>
    <x v="0"/>
    <s v="CA"/>
    <s v="CAD"/>
    <n v="1414862280"/>
    <n v="1412360309"/>
    <b v="0"/>
    <n v="72"/>
    <b v="1"/>
    <x v="6"/>
  </r>
  <r>
    <x v="0"/>
    <s v="US"/>
    <s v="USD"/>
    <n v="1473625166"/>
    <n v="1470169166"/>
    <b v="0"/>
    <n v="78"/>
    <b v="1"/>
    <x v="6"/>
  </r>
  <r>
    <x v="0"/>
    <s v="US"/>
    <s v="USD"/>
    <n v="1464904800"/>
    <n v="1463852904"/>
    <b v="0"/>
    <n v="49"/>
    <b v="1"/>
    <x v="6"/>
  </r>
  <r>
    <x v="0"/>
    <s v="CA"/>
    <s v="CAD"/>
    <n v="1464471840"/>
    <n v="1459309704"/>
    <b v="0"/>
    <n v="42"/>
    <b v="1"/>
    <x v="6"/>
  </r>
  <r>
    <x v="0"/>
    <s v="US"/>
    <s v="USD"/>
    <n v="1435733940"/>
    <n v="1431046325"/>
    <b v="0"/>
    <n v="35"/>
    <b v="1"/>
    <x v="6"/>
  </r>
  <r>
    <x v="0"/>
    <s v="US"/>
    <s v="USD"/>
    <n v="1457326740"/>
    <n v="1455919438"/>
    <b v="0"/>
    <n v="42"/>
    <b v="1"/>
    <x v="6"/>
  </r>
  <r>
    <x v="0"/>
    <s v="GB"/>
    <s v="GBP"/>
    <n v="1441995595"/>
    <n v="1439835595"/>
    <b v="0"/>
    <n v="42"/>
    <b v="1"/>
    <x v="6"/>
  </r>
  <r>
    <x v="0"/>
    <s v="US"/>
    <s v="USD"/>
    <n v="1458100740"/>
    <n v="1456862924"/>
    <b v="0"/>
    <n v="31"/>
    <b v="1"/>
    <x v="6"/>
  </r>
  <r>
    <x v="0"/>
    <s v="GB"/>
    <s v="GBP"/>
    <n v="1469359728"/>
    <n v="1466767728"/>
    <b v="0"/>
    <n v="38"/>
    <b v="1"/>
    <x v="6"/>
  </r>
  <r>
    <x v="0"/>
    <s v="US"/>
    <s v="USD"/>
    <n v="1447959491"/>
    <n v="1445363891"/>
    <b v="0"/>
    <n v="8"/>
    <b v="1"/>
    <x v="6"/>
  </r>
  <r>
    <x v="0"/>
    <s v="US"/>
    <s v="USD"/>
    <n v="1399953600"/>
    <n v="1398983245"/>
    <b v="0"/>
    <n v="39"/>
    <b v="1"/>
    <x v="6"/>
  </r>
  <r>
    <x v="0"/>
    <s v="US"/>
    <s v="USD"/>
    <n v="1408815440"/>
    <n v="1404927440"/>
    <b v="0"/>
    <n v="29"/>
    <b v="1"/>
    <x v="6"/>
  </r>
  <r>
    <x v="0"/>
    <s v="US"/>
    <s v="USD"/>
    <n v="1464732537"/>
    <n v="1462140537"/>
    <b v="0"/>
    <n v="72"/>
    <b v="1"/>
    <x v="6"/>
  </r>
  <r>
    <x v="0"/>
    <s v="GB"/>
    <s v="GBP"/>
    <n v="1462914000"/>
    <n v="1460914253"/>
    <b v="0"/>
    <n v="15"/>
    <b v="1"/>
    <x v="6"/>
  </r>
  <r>
    <x v="0"/>
    <s v="US"/>
    <s v="USD"/>
    <n v="1416545700"/>
    <n v="1415392666"/>
    <b v="0"/>
    <n v="33"/>
    <b v="1"/>
    <x v="6"/>
  </r>
  <r>
    <x v="0"/>
    <s v="US"/>
    <s v="USD"/>
    <n v="1404312846"/>
    <n v="1402584846"/>
    <b v="0"/>
    <n v="15"/>
    <b v="1"/>
    <x v="6"/>
  </r>
  <r>
    <x v="0"/>
    <s v="GB"/>
    <s v="GBP"/>
    <n v="1415385000"/>
    <n v="1413406695"/>
    <b v="0"/>
    <n v="19"/>
    <b v="1"/>
    <x v="6"/>
  </r>
  <r>
    <x v="0"/>
    <s v="GB"/>
    <s v="GBP"/>
    <n v="1429789992"/>
    <n v="1424609592"/>
    <b v="0"/>
    <n v="17"/>
    <b v="1"/>
    <x v="6"/>
  </r>
  <r>
    <x v="0"/>
    <s v="US"/>
    <s v="USD"/>
    <n v="1401857940"/>
    <n v="1400725112"/>
    <b v="0"/>
    <n v="44"/>
    <b v="1"/>
    <x v="6"/>
  </r>
  <r>
    <x v="0"/>
    <s v="US"/>
    <s v="USD"/>
    <n v="1422853140"/>
    <n v="1421439552"/>
    <b v="0"/>
    <n v="10"/>
    <b v="1"/>
    <x v="6"/>
  </r>
  <r>
    <x v="0"/>
    <s v="US"/>
    <s v="USD"/>
    <n v="1433097171"/>
    <n v="1430505171"/>
    <b v="0"/>
    <n v="46"/>
    <b v="1"/>
    <x v="6"/>
  </r>
  <r>
    <x v="0"/>
    <s v="US"/>
    <s v="USD"/>
    <n v="1410145200"/>
    <n v="1407197670"/>
    <b v="0"/>
    <n v="11"/>
    <b v="1"/>
    <x v="6"/>
  </r>
  <r>
    <x v="0"/>
    <s v="GB"/>
    <s v="GBP"/>
    <n v="1404471600"/>
    <n v="1401910634"/>
    <b v="0"/>
    <n v="13"/>
    <b v="1"/>
    <x v="6"/>
  </r>
  <r>
    <x v="0"/>
    <s v="US"/>
    <s v="USD"/>
    <n v="1412259660"/>
    <n v="1410461299"/>
    <b v="0"/>
    <n v="33"/>
    <b v="1"/>
    <x v="6"/>
  </r>
  <r>
    <x v="0"/>
    <s v="GB"/>
    <s v="GBP"/>
    <n v="1425478950"/>
    <n v="1422886950"/>
    <b v="0"/>
    <n v="28"/>
    <b v="1"/>
    <x v="6"/>
  </r>
  <r>
    <x v="0"/>
    <s v="GB"/>
    <s v="GBP"/>
    <n v="1441547220"/>
    <n v="1439322412"/>
    <b v="0"/>
    <n v="21"/>
    <b v="1"/>
    <x v="6"/>
  </r>
  <r>
    <x v="0"/>
    <s v="US"/>
    <s v="USD"/>
    <n v="1411980020"/>
    <n v="1409388020"/>
    <b v="0"/>
    <n v="13"/>
    <b v="1"/>
    <x v="6"/>
  </r>
  <r>
    <x v="0"/>
    <s v="GB"/>
    <s v="GBP"/>
    <n v="1442311560"/>
    <n v="1439924246"/>
    <b v="0"/>
    <n v="34"/>
    <b v="1"/>
    <x v="6"/>
  </r>
  <r>
    <x v="0"/>
    <s v="GB"/>
    <s v="GBP"/>
    <n v="1474844400"/>
    <n v="1469871148"/>
    <b v="0"/>
    <n v="80"/>
    <b v="1"/>
    <x v="6"/>
  </r>
  <r>
    <x v="0"/>
    <s v="US"/>
    <s v="USD"/>
    <n v="1410580800"/>
    <n v="1409336373"/>
    <b v="0"/>
    <n v="74"/>
    <b v="1"/>
    <x v="6"/>
  </r>
  <r>
    <x v="0"/>
    <s v="US"/>
    <s v="USD"/>
    <n v="1439136000"/>
    <n v="1438188106"/>
    <b v="0"/>
    <n v="7"/>
    <b v="1"/>
    <x v="6"/>
  </r>
  <r>
    <x v="0"/>
    <s v="US"/>
    <s v="USD"/>
    <n v="1461823140"/>
    <n v="1459411371"/>
    <b v="0"/>
    <n v="34"/>
    <b v="1"/>
    <x v="6"/>
  </r>
  <r>
    <x v="0"/>
    <s v="US"/>
    <s v="USD"/>
    <n v="1436587140"/>
    <n v="1434069205"/>
    <b v="0"/>
    <n v="86"/>
    <b v="1"/>
    <x v="6"/>
  </r>
  <r>
    <x v="0"/>
    <s v="GB"/>
    <s v="GBP"/>
    <n v="1484740918"/>
    <n v="1483012918"/>
    <b v="0"/>
    <n v="37"/>
    <b v="1"/>
    <x v="6"/>
  </r>
  <r>
    <x v="0"/>
    <s v="US"/>
    <s v="USD"/>
    <n v="1436749200"/>
    <n v="1434997018"/>
    <b v="0"/>
    <n v="18"/>
    <b v="1"/>
    <x v="6"/>
  </r>
  <r>
    <x v="0"/>
    <s v="GB"/>
    <s v="GBP"/>
    <n v="1460318400"/>
    <n v="1457881057"/>
    <b v="0"/>
    <n v="22"/>
    <b v="1"/>
    <x v="6"/>
  </r>
  <r>
    <x v="0"/>
    <s v="US"/>
    <s v="USD"/>
    <n v="1467301334"/>
    <n v="1464709334"/>
    <b v="0"/>
    <n v="26"/>
    <b v="1"/>
    <x v="6"/>
  </r>
  <r>
    <x v="0"/>
    <s v="US"/>
    <s v="USD"/>
    <n v="1411012740"/>
    <n v="1409667827"/>
    <b v="0"/>
    <n v="27"/>
    <b v="1"/>
    <x v="6"/>
  </r>
  <r>
    <x v="0"/>
    <s v="US"/>
    <s v="USD"/>
    <n v="1447269367"/>
    <n v="1444673767"/>
    <b v="0"/>
    <n v="8"/>
    <b v="1"/>
    <x v="6"/>
  </r>
  <r>
    <x v="0"/>
    <s v="US"/>
    <s v="USD"/>
    <n v="1443711623"/>
    <n v="1440687623"/>
    <b v="0"/>
    <n v="204"/>
    <b v="1"/>
    <x v="6"/>
  </r>
  <r>
    <x v="0"/>
    <s v="GB"/>
    <s v="GBP"/>
    <n v="1443808800"/>
    <n v="1441120910"/>
    <b v="0"/>
    <n v="46"/>
    <b v="1"/>
    <x v="6"/>
  </r>
  <r>
    <x v="0"/>
    <s v="GB"/>
    <s v="GBP"/>
    <n v="1450612740"/>
    <n v="1448040425"/>
    <b v="0"/>
    <n v="17"/>
    <b v="1"/>
    <x v="6"/>
  </r>
  <r>
    <x v="0"/>
    <s v="CA"/>
    <s v="CAD"/>
    <n v="1416211140"/>
    <n v="1413016216"/>
    <b v="0"/>
    <n v="28"/>
    <b v="1"/>
    <x v="6"/>
  </r>
  <r>
    <x v="0"/>
    <s v="GB"/>
    <s v="GBP"/>
    <n v="1471428340"/>
    <n v="1469009140"/>
    <b v="0"/>
    <n v="83"/>
    <b v="1"/>
    <x v="6"/>
  </r>
  <r>
    <x v="0"/>
    <s v="US"/>
    <s v="USD"/>
    <n v="1473358122"/>
    <n v="1471543722"/>
    <b v="0"/>
    <n v="13"/>
    <b v="1"/>
    <x v="6"/>
  </r>
  <r>
    <x v="0"/>
    <s v="GB"/>
    <s v="GBP"/>
    <n v="1466899491"/>
    <n v="1464307491"/>
    <b v="0"/>
    <n v="8"/>
    <b v="1"/>
    <x v="6"/>
  </r>
  <r>
    <x v="0"/>
    <s v="GB"/>
    <s v="GBP"/>
    <n v="1441042275"/>
    <n v="1438882275"/>
    <b v="0"/>
    <n v="32"/>
    <b v="1"/>
    <x v="6"/>
  </r>
  <r>
    <x v="0"/>
    <s v="US"/>
    <s v="USD"/>
    <n v="1410099822"/>
    <n v="1404915822"/>
    <b v="0"/>
    <n v="85"/>
    <b v="1"/>
    <x v="6"/>
  </r>
  <r>
    <x v="0"/>
    <s v="DE"/>
    <s v="EUR"/>
    <n v="1435255659"/>
    <n v="1432663659"/>
    <b v="0"/>
    <n v="29"/>
    <b v="1"/>
    <x v="6"/>
  </r>
  <r>
    <x v="0"/>
    <s v="US"/>
    <s v="USD"/>
    <n v="1425758257"/>
    <n v="1423166257"/>
    <b v="0"/>
    <n v="24"/>
    <b v="1"/>
    <x v="6"/>
  </r>
  <r>
    <x v="0"/>
    <s v="US"/>
    <s v="USD"/>
    <n v="1428780159"/>
    <n v="1426188159"/>
    <b v="0"/>
    <n v="8"/>
    <b v="1"/>
    <x v="6"/>
  </r>
  <r>
    <x v="0"/>
    <s v="US"/>
    <s v="USD"/>
    <n v="1427860740"/>
    <n v="1426002684"/>
    <b v="0"/>
    <n v="19"/>
    <b v="1"/>
    <x v="6"/>
  </r>
  <r>
    <x v="0"/>
    <s v="US"/>
    <s v="USD"/>
    <n v="1463198340"/>
    <n v="1461117201"/>
    <b v="0"/>
    <n v="336"/>
    <b v="1"/>
    <x v="6"/>
  </r>
  <r>
    <x v="0"/>
    <s v="US"/>
    <s v="USD"/>
    <n v="1457139600"/>
    <n v="1455230214"/>
    <b v="0"/>
    <n v="13"/>
    <b v="1"/>
    <x v="6"/>
  </r>
  <r>
    <x v="0"/>
    <s v="GB"/>
    <s v="GBP"/>
    <n v="1441358873"/>
    <n v="1438939673"/>
    <b v="0"/>
    <n v="42"/>
    <b v="1"/>
    <x v="6"/>
  </r>
  <r>
    <x v="0"/>
    <s v="GB"/>
    <s v="GBP"/>
    <n v="1462224398"/>
    <n v="1459632398"/>
    <b v="0"/>
    <n v="64"/>
    <b v="1"/>
    <x v="6"/>
  </r>
  <r>
    <x v="0"/>
    <s v="US"/>
    <s v="USD"/>
    <n v="1400796420"/>
    <n v="1398342170"/>
    <b v="0"/>
    <n v="25"/>
    <b v="1"/>
    <x v="6"/>
  </r>
  <r>
    <x v="0"/>
    <s v="GB"/>
    <s v="GBP"/>
    <n v="1403964324"/>
    <n v="1401372324"/>
    <b v="0"/>
    <n v="20"/>
    <b v="1"/>
    <x v="6"/>
  </r>
  <r>
    <x v="0"/>
    <s v="US"/>
    <s v="USD"/>
    <n v="1439337600"/>
    <n v="1436575280"/>
    <b v="0"/>
    <n v="104"/>
    <b v="1"/>
    <x v="6"/>
  </r>
  <r>
    <x v="0"/>
    <s v="US"/>
    <s v="USD"/>
    <n v="1423674000"/>
    <n v="1421025159"/>
    <b v="0"/>
    <n v="53"/>
    <b v="1"/>
    <x v="6"/>
  </r>
  <r>
    <x v="0"/>
    <s v="IT"/>
    <s v="EUR"/>
    <n v="1479382594"/>
    <n v="1476786994"/>
    <b v="0"/>
    <n v="14"/>
    <b v="1"/>
    <x v="6"/>
  </r>
  <r>
    <x v="0"/>
    <s v="GB"/>
    <s v="GBP"/>
    <n v="1408289724"/>
    <n v="1403105724"/>
    <b v="0"/>
    <n v="20"/>
    <b v="1"/>
    <x v="6"/>
  </r>
  <r>
    <x v="0"/>
    <s v="US"/>
    <s v="USD"/>
    <n v="1399271911"/>
    <n v="1396334311"/>
    <b v="0"/>
    <n v="558"/>
    <b v="1"/>
    <x v="6"/>
  </r>
  <r>
    <x v="0"/>
    <s v="GB"/>
    <s v="GBP"/>
    <n v="1435352400"/>
    <n v="1431718575"/>
    <b v="0"/>
    <n v="22"/>
    <b v="1"/>
    <x v="6"/>
  </r>
  <r>
    <x v="0"/>
    <s v="AU"/>
    <s v="AUD"/>
    <n v="1438333080"/>
    <n v="1436408308"/>
    <b v="0"/>
    <n v="24"/>
    <b v="1"/>
    <x v="6"/>
  </r>
  <r>
    <x v="0"/>
    <s v="CA"/>
    <s v="CAD"/>
    <n v="1432694700"/>
    <n v="1429651266"/>
    <b v="0"/>
    <n v="74"/>
    <b v="1"/>
    <x v="6"/>
  </r>
  <r>
    <x v="0"/>
    <s v="US"/>
    <s v="USD"/>
    <n v="1438799760"/>
    <n v="1437236378"/>
    <b v="0"/>
    <n v="54"/>
    <b v="1"/>
    <x v="6"/>
  </r>
  <r>
    <x v="0"/>
    <s v="GB"/>
    <s v="GBP"/>
    <n v="1457906400"/>
    <n v="1457115427"/>
    <b v="0"/>
    <n v="31"/>
    <b v="1"/>
    <x v="6"/>
  </r>
  <r>
    <x v="0"/>
    <s v="GB"/>
    <s v="GBP"/>
    <n v="1470078000"/>
    <n v="1467648456"/>
    <b v="0"/>
    <n v="25"/>
    <b v="1"/>
    <x v="6"/>
  </r>
  <r>
    <x v="0"/>
    <s v="GB"/>
    <s v="GBP"/>
    <n v="1444060800"/>
    <n v="1440082649"/>
    <b v="0"/>
    <n v="17"/>
    <b v="1"/>
    <x v="6"/>
  </r>
  <r>
    <x v="0"/>
    <s v="US"/>
    <s v="USD"/>
    <n v="1420048208"/>
    <n v="1417456208"/>
    <b v="0"/>
    <n v="12"/>
    <b v="1"/>
    <x v="6"/>
  </r>
  <r>
    <x v="0"/>
    <s v="GB"/>
    <s v="GBP"/>
    <n v="1422015083"/>
    <n v="1419423083"/>
    <b v="0"/>
    <n v="38"/>
    <b v="1"/>
    <x v="6"/>
  </r>
  <r>
    <x v="0"/>
    <s v="GB"/>
    <s v="GBP"/>
    <n v="1433964444"/>
    <n v="1431372444"/>
    <b v="0"/>
    <n v="41"/>
    <b v="1"/>
    <x v="6"/>
  </r>
  <r>
    <x v="0"/>
    <s v="US"/>
    <s v="USD"/>
    <n v="1410975994"/>
    <n v="1408383994"/>
    <b v="0"/>
    <n v="19"/>
    <b v="1"/>
    <x v="6"/>
  </r>
  <r>
    <x v="0"/>
    <s v="US"/>
    <s v="USD"/>
    <n v="1420734696"/>
    <n v="1418142696"/>
    <b v="0"/>
    <n v="41"/>
    <b v="1"/>
    <x v="6"/>
  </r>
  <r>
    <x v="0"/>
    <s v="US"/>
    <s v="USD"/>
    <n v="1420009200"/>
    <n v="1417593483"/>
    <b v="0"/>
    <n v="26"/>
    <b v="1"/>
    <x v="6"/>
  </r>
  <r>
    <x v="0"/>
    <s v="GB"/>
    <s v="GBP"/>
    <n v="1414701413"/>
    <n v="1412109413"/>
    <b v="0"/>
    <n v="25"/>
    <b v="1"/>
    <x v="6"/>
  </r>
  <r>
    <x v="0"/>
    <s v="GB"/>
    <s v="GBP"/>
    <n v="1434894082"/>
    <n v="1432302082"/>
    <b v="0"/>
    <n v="9"/>
    <b v="1"/>
    <x v="6"/>
  </r>
  <r>
    <x v="0"/>
    <s v="GB"/>
    <s v="GBP"/>
    <n v="1415440846"/>
    <n v="1412845246"/>
    <b v="0"/>
    <n v="78"/>
    <b v="1"/>
    <x v="6"/>
  </r>
  <r>
    <x v="0"/>
    <s v="US"/>
    <s v="USD"/>
    <n v="1415921848"/>
    <n v="1413326248"/>
    <b v="0"/>
    <n v="45"/>
    <b v="1"/>
    <x v="6"/>
  </r>
  <r>
    <x v="0"/>
    <s v="US"/>
    <s v="USD"/>
    <n v="1470887940"/>
    <n v="1468176527"/>
    <b v="0"/>
    <n v="102"/>
    <b v="1"/>
    <x v="6"/>
  </r>
  <r>
    <x v="0"/>
    <s v="US"/>
    <s v="USD"/>
    <n v="1480947054"/>
    <n v="1475759454"/>
    <b v="0"/>
    <n v="5"/>
    <b v="1"/>
    <x v="6"/>
  </r>
  <r>
    <x v="0"/>
    <s v="US"/>
    <s v="USD"/>
    <n v="1430029680"/>
    <n v="1427741583"/>
    <b v="0"/>
    <n v="27"/>
    <b v="1"/>
    <x v="6"/>
  </r>
  <r>
    <x v="0"/>
    <s v="GB"/>
    <s v="GBP"/>
    <n v="1462037777"/>
    <n v="1459445777"/>
    <b v="0"/>
    <n v="37"/>
    <b v="1"/>
    <x v="6"/>
  </r>
  <r>
    <x v="0"/>
    <s v="GB"/>
    <s v="GBP"/>
    <n v="1459444656"/>
    <n v="1456856256"/>
    <b v="0"/>
    <n v="14"/>
    <b v="1"/>
    <x v="6"/>
  </r>
  <r>
    <x v="0"/>
    <s v="US"/>
    <s v="USD"/>
    <n v="1425185940"/>
    <n v="1421900022"/>
    <b v="0"/>
    <n v="27"/>
    <b v="1"/>
    <x v="6"/>
  </r>
  <r>
    <x v="0"/>
    <s v="GB"/>
    <s v="GBP"/>
    <n v="1406719110"/>
    <n v="1405509510"/>
    <b v="0"/>
    <n v="45"/>
    <b v="1"/>
    <x v="6"/>
  </r>
  <r>
    <x v="0"/>
    <s v="US"/>
    <s v="USD"/>
    <n v="1459822682"/>
    <n v="1458613082"/>
    <b v="0"/>
    <n v="49"/>
    <b v="1"/>
    <x v="6"/>
  </r>
  <r>
    <x v="0"/>
    <s v="US"/>
    <s v="USD"/>
    <n v="1460970805"/>
    <n v="1455790405"/>
    <b v="0"/>
    <n v="24"/>
    <b v="1"/>
    <x v="6"/>
  </r>
  <r>
    <x v="0"/>
    <s v="GB"/>
    <s v="GBP"/>
    <n v="1436772944"/>
    <n v="1434180944"/>
    <b v="0"/>
    <n v="112"/>
    <b v="1"/>
    <x v="6"/>
  </r>
  <r>
    <x v="0"/>
    <s v="US"/>
    <s v="USD"/>
    <n v="1419181890"/>
    <n v="1416589890"/>
    <b v="0"/>
    <n v="23"/>
    <b v="1"/>
    <x v="6"/>
  </r>
  <r>
    <x v="0"/>
    <s v="US"/>
    <s v="USD"/>
    <n v="1474649070"/>
    <n v="1469465070"/>
    <b v="0"/>
    <n v="54"/>
    <b v="1"/>
    <x v="6"/>
  </r>
  <r>
    <x v="0"/>
    <s v="GB"/>
    <s v="GBP"/>
    <n v="1467054000"/>
    <n v="1463144254"/>
    <b v="0"/>
    <n v="28"/>
    <b v="1"/>
    <x v="6"/>
  </r>
  <r>
    <x v="0"/>
    <s v="GB"/>
    <s v="GBP"/>
    <n v="1430348400"/>
    <n v="1428436410"/>
    <b v="0"/>
    <n v="11"/>
    <b v="1"/>
    <x v="6"/>
  </r>
  <r>
    <x v="0"/>
    <s v="US"/>
    <s v="USD"/>
    <n v="1432654347"/>
    <n v="1430494347"/>
    <b v="0"/>
    <n v="62"/>
    <b v="1"/>
    <x v="6"/>
  </r>
  <r>
    <x v="0"/>
    <s v="GB"/>
    <s v="GBP"/>
    <n v="1413792034"/>
    <n v="1411200034"/>
    <b v="0"/>
    <n v="73"/>
    <b v="1"/>
    <x v="6"/>
  </r>
  <r>
    <x v="0"/>
    <s v="US"/>
    <s v="USD"/>
    <n v="1422075540"/>
    <n v="1419979544"/>
    <b v="0"/>
    <n v="18"/>
    <b v="1"/>
    <x v="6"/>
  </r>
  <r>
    <x v="0"/>
    <s v="US"/>
    <s v="USD"/>
    <n v="1423630740"/>
    <n v="1418673307"/>
    <b v="0"/>
    <n v="35"/>
    <b v="1"/>
    <x v="6"/>
  </r>
  <r>
    <x v="0"/>
    <s v="US"/>
    <s v="USD"/>
    <n v="1420489560"/>
    <n v="1417469639"/>
    <b v="0"/>
    <n v="43"/>
    <b v="1"/>
    <x v="6"/>
  </r>
  <r>
    <x v="0"/>
    <s v="US"/>
    <s v="USD"/>
    <n v="1472952982"/>
    <n v="1470792982"/>
    <b v="0"/>
    <n v="36"/>
    <b v="1"/>
    <x v="6"/>
  </r>
  <r>
    <x v="0"/>
    <s v="US"/>
    <s v="USD"/>
    <n v="1426229940"/>
    <n v="1423959123"/>
    <b v="0"/>
    <n v="62"/>
    <b v="1"/>
    <x v="6"/>
  </r>
  <r>
    <x v="0"/>
    <s v="CA"/>
    <s v="CAD"/>
    <n v="1409072982"/>
    <n v="1407258582"/>
    <b v="0"/>
    <n v="15"/>
    <b v="1"/>
    <x v="6"/>
  </r>
  <r>
    <x v="0"/>
    <s v="US"/>
    <s v="USD"/>
    <n v="1456984740"/>
    <n v="1455717790"/>
    <b v="0"/>
    <n v="33"/>
    <b v="1"/>
    <x v="6"/>
  </r>
  <r>
    <x v="0"/>
    <s v="US"/>
    <s v="USD"/>
    <n v="1409720340"/>
    <n v="1408129822"/>
    <b v="0"/>
    <n v="27"/>
    <b v="1"/>
    <x v="6"/>
  </r>
  <r>
    <x v="0"/>
    <s v="US"/>
    <s v="USD"/>
    <n v="1440892800"/>
    <n v="1438715077"/>
    <b v="0"/>
    <n v="17"/>
    <b v="1"/>
    <x v="6"/>
  </r>
  <r>
    <x v="0"/>
    <s v="US"/>
    <s v="USD"/>
    <n v="1476390164"/>
    <n v="1473970964"/>
    <b v="0"/>
    <n v="4"/>
    <b v="1"/>
    <x v="6"/>
  </r>
  <r>
    <x v="0"/>
    <s v="GB"/>
    <s v="GBP"/>
    <n v="1421452682"/>
    <n v="1418860682"/>
    <b v="0"/>
    <n v="53"/>
    <b v="1"/>
    <x v="6"/>
  </r>
  <r>
    <x v="0"/>
    <s v="US"/>
    <s v="USD"/>
    <n v="1463520479"/>
    <n v="1458336479"/>
    <b v="0"/>
    <n v="49"/>
    <b v="1"/>
    <x v="6"/>
  </r>
  <r>
    <x v="0"/>
    <s v="US"/>
    <s v="USD"/>
    <n v="1446759880"/>
    <n v="1444164280"/>
    <b v="0"/>
    <n v="57"/>
    <b v="1"/>
    <x v="6"/>
  </r>
  <r>
    <x v="0"/>
    <s v="US"/>
    <s v="USD"/>
    <n v="1461913140"/>
    <n v="1461370956"/>
    <b v="0"/>
    <n v="69"/>
    <b v="1"/>
    <x v="6"/>
  </r>
  <r>
    <x v="0"/>
    <s v="GB"/>
    <s v="GBP"/>
    <n v="1455390126"/>
    <n v="1452798126"/>
    <b v="0"/>
    <n v="15"/>
    <b v="1"/>
    <x v="6"/>
  </r>
  <r>
    <x v="0"/>
    <s v="GB"/>
    <s v="GBP"/>
    <n v="1471185057"/>
    <n v="1468593057"/>
    <b v="0"/>
    <n v="64"/>
    <b v="1"/>
    <x v="6"/>
  </r>
  <r>
    <x v="0"/>
    <s v="GB"/>
    <s v="GBP"/>
    <n v="1450137600"/>
    <n v="1448924882"/>
    <b v="0"/>
    <n v="20"/>
    <b v="1"/>
    <x v="6"/>
  </r>
  <r>
    <x v="0"/>
    <s v="GB"/>
    <s v="GBP"/>
    <n v="1466172000"/>
    <n v="1463418090"/>
    <b v="0"/>
    <n v="27"/>
    <b v="1"/>
    <x v="6"/>
  </r>
  <r>
    <x v="0"/>
    <s v="GB"/>
    <s v="GBP"/>
    <n v="1459378085"/>
    <n v="1456789685"/>
    <b v="0"/>
    <n v="21"/>
    <b v="1"/>
    <x v="6"/>
  </r>
  <r>
    <x v="0"/>
    <s v="GB"/>
    <s v="GBP"/>
    <n v="1439806936"/>
    <n v="1437214936"/>
    <b v="0"/>
    <n v="31"/>
    <b v="1"/>
    <x v="6"/>
  </r>
  <r>
    <x v="0"/>
    <s v="GB"/>
    <s v="GBP"/>
    <n v="1428483201"/>
    <n v="1425891201"/>
    <b v="0"/>
    <n v="51"/>
    <b v="1"/>
    <x v="6"/>
  </r>
  <r>
    <x v="0"/>
    <s v="CA"/>
    <s v="CAD"/>
    <n v="1402334811"/>
    <n v="1401470811"/>
    <b v="0"/>
    <n v="57"/>
    <b v="1"/>
    <x v="6"/>
  </r>
  <r>
    <x v="0"/>
    <s v="US"/>
    <s v="USD"/>
    <n v="1403964574"/>
    <n v="1401372574"/>
    <b v="0"/>
    <n v="20"/>
    <b v="1"/>
    <x v="6"/>
  </r>
  <r>
    <x v="0"/>
    <s v="US"/>
    <s v="USD"/>
    <n v="1434675616"/>
    <n v="1432083616"/>
    <b v="0"/>
    <n v="71"/>
    <b v="1"/>
    <x v="6"/>
  </r>
  <r>
    <x v="0"/>
    <s v="GB"/>
    <s v="GBP"/>
    <n v="1449756896"/>
    <n v="1447164896"/>
    <b v="0"/>
    <n v="72"/>
    <b v="1"/>
    <x v="6"/>
  </r>
  <r>
    <x v="0"/>
    <s v="GB"/>
    <s v="GBP"/>
    <n v="1426801664"/>
    <n v="1424213264"/>
    <b v="0"/>
    <n v="45"/>
    <b v="1"/>
    <x v="6"/>
  </r>
  <r>
    <x v="0"/>
    <s v="GB"/>
    <s v="GBP"/>
    <n v="1488240000"/>
    <n v="1486996729"/>
    <b v="0"/>
    <n v="51"/>
    <b v="1"/>
    <x v="6"/>
  </r>
  <r>
    <x v="0"/>
    <s v="GB"/>
    <s v="GBP"/>
    <n v="1433343850"/>
    <n v="1430751850"/>
    <b v="0"/>
    <n v="56"/>
    <b v="1"/>
    <x v="6"/>
  </r>
  <r>
    <x v="0"/>
    <s v="US"/>
    <s v="USD"/>
    <n v="1479592800"/>
    <n v="1476760226"/>
    <b v="0"/>
    <n v="17"/>
    <b v="1"/>
    <x v="6"/>
  </r>
  <r>
    <x v="0"/>
    <s v="US"/>
    <s v="USD"/>
    <n v="1425528000"/>
    <n v="1422916261"/>
    <b v="0"/>
    <n v="197"/>
    <b v="1"/>
    <x v="6"/>
  </r>
  <r>
    <x v="0"/>
    <s v="US"/>
    <s v="USD"/>
    <n v="1475269200"/>
    <n v="1473200844"/>
    <b v="0"/>
    <n v="70"/>
    <b v="1"/>
    <x v="6"/>
  </r>
  <r>
    <x v="0"/>
    <s v="US"/>
    <s v="USD"/>
    <n v="1411874580"/>
    <n v="1409030371"/>
    <b v="0"/>
    <n v="21"/>
    <b v="1"/>
    <x v="6"/>
  </r>
  <r>
    <x v="0"/>
    <s v="US"/>
    <s v="USD"/>
    <n v="1406358000"/>
    <n v="1404841270"/>
    <b v="0"/>
    <n v="34"/>
    <b v="1"/>
    <x v="6"/>
  </r>
  <r>
    <x v="0"/>
    <s v="US"/>
    <s v="USD"/>
    <n v="1471977290"/>
    <n v="1466793290"/>
    <b v="0"/>
    <n v="39"/>
    <b v="1"/>
    <x v="6"/>
  </r>
  <r>
    <x v="0"/>
    <s v="GB"/>
    <s v="GBP"/>
    <n v="1435851577"/>
    <n v="1433259577"/>
    <b v="0"/>
    <n v="78"/>
    <b v="1"/>
    <x v="6"/>
  </r>
  <r>
    <x v="0"/>
    <s v="GB"/>
    <s v="GBP"/>
    <n v="1408204857"/>
    <n v="1406390457"/>
    <b v="0"/>
    <n v="48"/>
    <b v="1"/>
    <x v="6"/>
  </r>
  <r>
    <x v="0"/>
    <s v="US"/>
    <s v="USD"/>
    <n v="1463803140"/>
    <n v="1459446487"/>
    <b v="0"/>
    <n v="29"/>
    <b v="1"/>
    <x v="6"/>
  </r>
  <r>
    <x v="2"/>
    <s v="US"/>
    <s v="USD"/>
    <n v="1450040396"/>
    <n v="1444852796"/>
    <b v="0"/>
    <n v="0"/>
    <b v="0"/>
    <x v="40"/>
  </r>
  <r>
    <x v="2"/>
    <s v="US"/>
    <s v="USD"/>
    <n v="1462467600"/>
    <n v="1457403364"/>
    <b v="0"/>
    <n v="2"/>
    <b v="0"/>
    <x v="40"/>
  </r>
  <r>
    <x v="2"/>
    <s v="GB"/>
    <s v="GBP"/>
    <n v="1417295990"/>
    <n v="1414700390"/>
    <b v="0"/>
    <n v="1"/>
    <b v="0"/>
    <x v="40"/>
  </r>
  <r>
    <x v="2"/>
    <s v="US"/>
    <s v="USD"/>
    <n v="1411444740"/>
    <n v="1409335497"/>
    <b v="0"/>
    <n v="59"/>
    <b v="0"/>
    <x v="40"/>
  </r>
  <r>
    <x v="2"/>
    <s v="GB"/>
    <s v="GBP"/>
    <n v="1416781749"/>
    <n v="1415053749"/>
    <b v="0"/>
    <n v="1"/>
    <b v="0"/>
    <x v="40"/>
  </r>
  <r>
    <x v="2"/>
    <s v="US"/>
    <s v="USD"/>
    <n v="1479517200"/>
    <n v="1475765867"/>
    <b v="0"/>
    <n v="31"/>
    <b v="0"/>
    <x v="40"/>
  </r>
  <r>
    <x v="2"/>
    <s v="CA"/>
    <s v="CAD"/>
    <n v="1484366340"/>
    <n v="1480219174"/>
    <b v="0"/>
    <n v="18"/>
    <b v="0"/>
    <x v="40"/>
  </r>
  <r>
    <x v="2"/>
    <s v="US"/>
    <s v="USD"/>
    <n v="1461186676"/>
    <n v="1458594676"/>
    <b v="0"/>
    <n v="10"/>
    <b v="0"/>
    <x v="40"/>
  </r>
  <r>
    <x v="2"/>
    <s v="US"/>
    <s v="USD"/>
    <n v="1442248829"/>
    <n v="1439224829"/>
    <b v="0"/>
    <n v="0"/>
    <b v="0"/>
    <x v="40"/>
  </r>
  <r>
    <x v="2"/>
    <s v="US"/>
    <s v="USD"/>
    <n v="1420130935"/>
    <n v="1417538935"/>
    <b v="0"/>
    <n v="14"/>
    <b v="0"/>
    <x v="40"/>
  </r>
  <r>
    <x v="2"/>
    <s v="CA"/>
    <s v="CAD"/>
    <n v="1429456132"/>
    <n v="1424275732"/>
    <b v="0"/>
    <n v="2"/>
    <b v="0"/>
    <x v="40"/>
  </r>
  <r>
    <x v="2"/>
    <s v="US"/>
    <s v="USD"/>
    <n v="1475853060"/>
    <n v="1470672906"/>
    <b v="0"/>
    <n v="1"/>
    <b v="0"/>
    <x v="40"/>
  </r>
  <r>
    <x v="2"/>
    <s v="US"/>
    <s v="USD"/>
    <n v="1431283530"/>
    <n v="1428691530"/>
    <b v="0"/>
    <n v="3"/>
    <b v="0"/>
    <x v="40"/>
  </r>
  <r>
    <x v="2"/>
    <s v="US"/>
    <s v="USD"/>
    <n v="1412485200"/>
    <n v="1410966179"/>
    <b v="0"/>
    <n v="0"/>
    <b v="0"/>
    <x v="40"/>
  </r>
  <r>
    <x v="2"/>
    <s v="DE"/>
    <s v="EUR"/>
    <n v="1448902800"/>
    <n v="1445369727"/>
    <b v="0"/>
    <n v="2"/>
    <b v="0"/>
    <x v="40"/>
  </r>
  <r>
    <x v="2"/>
    <s v="US"/>
    <s v="USD"/>
    <n v="1447734439"/>
    <n v="1444274839"/>
    <b v="0"/>
    <n v="0"/>
    <b v="0"/>
    <x v="40"/>
  </r>
  <r>
    <x v="2"/>
    <s v="US"/>
    <s v="USD"/>
    <n v="1457413140"/>
    <n v="1454996887"/>
    <b v="0"/>
    <n v="12"/>
    <b v="0"/>
    <x v="40"/>
  </r>
  <r>
    <x v="2"/>
    <s v="CA"/>
    <s v="CAD"/>
    <n v="1479773838"/>
    <n v="1477178238"/>
    <b v="0"/>
    <n v="1"/>
    <b v="0"/>
    <x v="40"/>
  </r>
  <r>
    <x v="2"/>
    <s v="US"/>
    <s v="USD"/>
    <n v="1434497400"/>
    <n v="1431770802"/>
    <b v="0"/>
    <n v="8"/>
    <b v="0"/>
    <x v="40"/>
  </r>
  <r>
    <x v="2"/>
    <s v="GB"/>
    <s v="GBP"/>
    <n v="1475258327"/>
    <n v="1471370327"/>
    <b v="0"/>
    <n v="2"/>
    <b v="0"/>
    <x v="40"/>
  </r>
  <r>
    <x v="0"/>
    <s v="US"/>
    <s v="USD"/>
    <n v="1412492445"/>
    <n v="1409900445"/>
    <b v="0"/>
    <n v="73"/>
    <b v="1"/>
    <x v="6"/>
  </r>
  <r>
    <x v="0"/>
    <s v="CA"/>
    <s v="CAD"/>
    <n v="1402938394"/>
    <n v="1400691994"/>
    <b v="0"/>
    <n v="8"/>
    <b v="1"/>
    <x v="6"/>
  </r>
  <r>
    <x v="0"/>
    <s v="GB"/>
    <s v="GBP"/>
    <n v="1454412584"/>
    <n v="1452598184"/>
    <b v="0"/>
    <n v="17"/>
    <b v="1"/>
    <x v="6"/>
  </r>
  <r>
    <x v="0"/>
    <s v="US"/>
    <s v="USD"/>
    <n v="1407686340"/>
    <n v="1404833442"/>
    <b v="0"/>
    <n v="9"/>
    <b v="1"/>
    <x v="6"/>
  </r>
  <r>
    <x v="0"/>
    <s v="CA"/>
    <s v="CAD"/>
    <n v="1472097540"/>
    <n v="1471188502"/>
    <b v="0"/>
    <n v="17"/>
    <b v="1"/>
    <x v="6"/>
  </r>
  <r>
    <x v="0"/>
    <s v="GB"/>
    <s v="GBP"/>
    <n v="1438764207"/>
    <n v="1436172207"/>
    <b v="0"/>
    <n v="33"/>
    <b v="1"/>
    <x v="6"/>
  </r>
  <r>
    <x v="0"/>
    <s v="GB"/>
    <s v="GBP"/>
    <n v="1459702800"/>
    <n v="1457690386"/>
    <b v="0"/>
    <n v="38"/>
    <b v="1"/>
    <x v="6"/>
  </r>
  <r>
    <x v="0"/>
    <s v="US"/>
    <s v="USD"/>
    <n v="1437202740"/>
    <n v="1434654998"/>
    <b v="0"/>
    <n v="79"/>
    <b v="1"/>
    <x v="6"/>
  </r>
  <r>
    <x v="0"/>
    <s v="CH"/>
    <s v="CHF"/>
    <n v="1485989940"/>
    <n v="1483393836"/>
    <b v="0"/>
    <n v="46"/>
    <b v="1"/>
    <x v="6"/>
  </r>
  <r>
    <x v="0"/>
    <s v="DK"/>
    <s v="DKK"/>
    <n v="1464817320"/>
    <n v="1462806419"/>
    <b v="0"/>
    <n v="20"/>
    <b v="1"/>
    <x v="6"/>
  </r>
  <r>
    <x v="0"/>
    <s v="US"/>
    <s v="USD"/>
    <n v="1404273540"/>
    <n v="1400272580"/>
    <b v="0"/>
    <n v="20"/>
    <b v="1"/>
    <x v="6"/>
  </r>
  <r>
    <x v="0"/>
    <s v="US"/>
    <s v="USD"/>
    <n v="1426775940"/>
    <n v="1424414350"/>
    <b v="0"/>
    <n v="13"/>
    <b v="1"/>
    <x v="6"/>
  </r>
  <r>
    <x v="0"/>
    <s v="GB"/>
    <s v="GBP"/>
    <n v="1419368925"/>
    <n v="1417208925"/>
    <b v="0"/>
    <n v="22"/>
    <b v="1"/>
    <x v="6"/>
  </r>
  <r>
    <x v="0"/>
    <s v="US"/>
    <s v="USD"/>
    <n v="1460260800"/>
    <n v="1458336672"/>
    <b v="0"/>
    <n v="36"/>
    <b v="1"/>
    <x v="6"/>
  </r>
  <r>
    <x v="0"/>
    <s v="CA"/>
    <s v="CAD"/>
    <n v="1427775414"/>
    <n v="1425187014"/>
    <b v="0"/>
    <n v="40"/>
    <b v="1"/>
    <x v="6"/>
  </r>
  <r>
    <x v="0"/>
    <s v="GB"/>
    <s v="GBP"/>
    <n v="1482321030"/>
    <n v="1477133430"/>
    <b v="0"/>
    <n v="9"/>
    <b v="1"/>
    <x v="6"/>
  </r>
  <r>
    <x v="0"/>
    <s v="US"/>
    <s v="USD"/>
    <n v="1466056689"/>
    <n v="1464847089"/>
    <b v="0"/>
    <n v="19"/>
    <b v="1"/>
    <x v="6"/>
  </r>
  <r>
    <x v="0"/>
    <s v="FR"/>
    <s v="EUR"/>
    <n v="1446062040"/>
    <n v="1445109822"/>
    <b v="0"/>
    <n v="14"/>
    <b v="1"/>
    <x v="6"/>
  </r>
  <r>
    <x v="0"/>
    <s v="US"/>
    <s v="USD"/>
    <n v="1406185200"/>
    <n v="1404337382"/>
    <b v="0"/>
    <n v="38"/>
    <b v="1"/>
    <x v="6"/>
  </r>
  <r>
    <x v="0"/>
    <s v="GB"/>
    <s v="GBP"/>
    <n v="1437261419"/>
    <n v="1434669419"/>
    <b v="0"/>
    <n v="58"/>
    <b v="1"/>
    <x v="6"/>
  </r>
  <r>
    <x v="0"/>
    <s v="US"/>
    <s v="USD"/>
    <n v="1437676380"/>
    <n v="1435670452"/>
    <b v="0"/>
    <n v="28"/>
    <b v="1"/>
    <x v="6"/>
  </r>
  <r>
    <x v="0"/>
    <s v="GB"/>
    <s v="GBP"/>
    <n v="1434039137"/>
    <n v="1431447137"/>
    <b v="0"/>
    <n v="17"/>
    <b v="1"/>
    <x v="6"/>
  </r>
  <r>
    <x v="0"/>
    <s v="GB"/>
    <s v="GBP"/>
    <n v="1433113200"/>
    <n v="1431951611"/>
    <b v="0"/>
    <n v="12"/>
    <b v="1"/>
    <x v="6"/>
  </r>
  <r>
    <x v="0"/>
    <s v="US"/>
    <s v="USD"/>
    <n v="1405915140"/>
    <n v="1404140667"/>
    <b v="0"/>
    <n v="40"/>
    <b v="1"/>
    <x v="6"/>
  </r>
  <r>
    <x v="0"/>
    <s v="GB"/>
    <s v="GBP"/>
    <n v="1411771384"/>
    <n v="1409179384"/>
    <b v="0"/>
    <n v="57"/>
    <b v="1"/>
    <x v="6"/>
  </r>
  <r>
    <x v="0"/>
    <s v="GB"/>
    <s v="GBP"/>
    <n v="1415191920"/>
    <n v="1412233497"/>
    <b v="0"/>
    <n v="114"/>
    <b v="1"/>
    <x v="6"/>
  </r>
  <r>
    <x v="0"/>
    <s v="DE"/>
    <s v="EUR"/>
    <n v="1472936229"/>
    <n v="1467752229"/>
    <b v="0"/>
    <n v="31"/>
    <b v="1"/>
    <x v="6"/>
  </r>
  <r>
    <x v="0"/>
    <s v="GB"/>
    <s v="GBP"/>
    <n v="1463353200"/>
    <n v="1462285182"/>
    <b v="0"/>
    <n v="3"/>
    <b v="1"/>
    <x v="6"/>
  </r>
  <r>
    <x v="0"/>
    <s v="US"/>
    <s v="USD"/>
    <n v="1410550484"/>
    <n v="1408995284"/>
    <b v="0"/>
    <n v="16"/>
    <b v="1"/>
    <x v="6"/>
  </r>
  <r>
    <x v="0"/>
    <s v="US"/>
    <s v="USD"/>
    <n v="1404359940"/>
    <n v="1402580818"/>
    <b v="0"/>
    <n v="199"/>
    <b v="1"/>
    <x v="6"/>
  </r>
  <r>
    <x v="0"/>
    <s v="GB"/>
    <s v="GBP"/>
    <n v="1433076298"/>
    <n v="1430052298"/>
    <b v="0"/>
    <n v="31"/>
    <b v="1"/>
    <x v="6"/>
  </r>
  <r>
    <x v="0"/>
    <s v="US"/>
    <s v="USD"/>
    <n v="1404190740"/>
    <n v="1401214581"/>
    <b v="0"/>
    <n v="30"/>
    <b v="1"/>
    <x v="6"/>
  </r>
  <r>
    <x v="0"/>
    <s v="US"/>
    <s v="USD"/>
    <n v="1475664834"/>
    <n v="1473850434"/>
    <b v="0"/>
    <n v="34"/>
    <b v="1"/>
    <x v="6"/>
  </r>
  <r>
    <x v="0"/>
    <s v="US"/>
    <s v="USD"/>
    <n v="1452872290"/>
    <n v="1452008290"/>
    <b v="0"/>
    <n v="18"/>
    <b v="1"/>
    <x v="6"/>
  </r>
  <r>
    <x v="0"/>
    <s v="US"/>
    <s v="USD"/>
    <n v="1402901940"/>
    <n v="1399998418"/>
    <b v="0"/>
    <n v="67"/>
    <b v="1"/>
    <x v="6"/>
  </r>
  <r>
    <x v="0"/>
    <s v="US"/>
    <s v="USD"/>
    <n v="1476931696"/>
    <n v="1474339696"/>
    <b v="0"/>
    <n v="66"/>
    <b v="1"/>
    <x v="6"/>
  </r>
  <r>
    <x v="0"/>
    <s v="US"/>
    <s v="USD"/>
    <n v="1441167586"/>
    <n v="1438575586"/>
    <b v="0"/>
    <n v="23"/>
    <b v="1"/>
    <x v="6"/>
  </r>
  <r>
    <x v="0"/>
    <s v="US"/>
    <s v="USD"/>
    <n v="1400533200"/>
    <n v="1398348859"/>
    <b v="0"/>
    <n v="126"/>
    <b v="1"/>
    <x v="6"/>
  </r>
  <r>
    <x v="0"/>
    <s v="US"/>
    <s v="USD"/>
    <n v="1440820740"/>
    <n v="1439567660"/>
    <b v="0"/>
    <n v="6"/>
    <b v="1"/>
    <x v="6"/>
  </r>
  <r>
    <x v="0"/>
    <s v="US"/>
    <s v="USD"/>
    <n v="1403846055"/>
    <n v="1401254055"/>
    <b v="0"/>
    <n v="25"/>
    <b v="1"/>
    <x v="6"/>
  </r>
  <r>
    <x v="0"/>
    <s v="GB"/>
    <s v="GBP"/>
    <n v="1407524004"/>
    <n v="1404932004"/>
    <b v="0"/>
    <n v="39"/>
    <b v="1"/>
    <x v="6"/>
  </r>
  <r>
    <x v="0"/>
    <s v="US"/>
    <s v="USD"/>
    <n v="1434925500"/>
    <n v="1432410639"/>
    <b v="0"/>
    <n v="62"/>
    <b v="1"/>
    <x v="6"/>
  </r>
  <r>
    <x v="0"/>
    <s v="US"/>
    <s v="USD"/>
    <n v="1417101683"/>
    <n v="1414506083"/>
    <b v="0"/>
    <n v="31"/>
    <b v="1"/>
    <x v="6"/>
  </r>
  <r>
    <x v="0"/>
    <s v="US"/>
    <s v="USD"/>
    <n v="1425272340"/>
    <n v="1421426929"/>
    <b v="0"/>
    <n v="274"/>
    <b v="1"/>
    <x v="6"/>
  </r>
  <r>
    <x v="0"/>
    <s v="US"/>
    <s v="USD"/>
    <n v="1411084800"/>
    <n v="1410304179"/>
    <b v="0"/>
    <n v="17"/>
    <b v="1"/>
    <x v="6"/>
  </r>
  <r>
    <x v="0"/>
    <s v="GB"/>
    <s v="GBP"/>
    <n v="1448922600"/>
    <n v="1446352529"/>
    <b v="0"/>
    <n v="14"/>
    <b v="1"/>
    <x v="6"/>
  </r>
  <r>
    <x v="0"/>
    <s v="US"/>
    <s v="USD"/>
    <n v="1465178400"/>
    <n v="1461985967"/>
    <b v="0"/>
    <n v="60"/>
    <b v="1"/>
    <x v="6"/>
  </r>
  <r>
    <x v="0"/>
    <s v="US"/>
    <s v="USD"/>
    <n v="1421009610"/>
    <n v="1419281610"/>
    <b v="0"/>
    <n v="33"/>
    <b v="1"/>
    <x v="6"/>
  </r>
  <r>
    <x v="0"/>
    <s v="GB"/>
    <s v="GBP"/>
    <n v="1423838916"/>
    <n v="1418654916"/>
    <b v="0"/>
    <n v="78"/>
    <b v="1"/>
    <x v="6"/>
  </r>
  <r>
    <x v="0"/>
    <s v="GB"/>
    <s v="GBP"/>
    <n v="1462878648"/>
    <n v="1461064248"/>
    <b v="0"/>
    <n v="30"/>
    <b v="1"/>
    <x v="6"/>
  </r>
  <r>
    <x v="0"/>
    <s v="US"/>
    <s v="USD"/>
    <n v="1456946487"/>
    <n v="1454354487"/>
    <b v="0"/>
    <n v="136"/>
    <b v="1"/>
    <x v="6"/>
  </r>
  <r>
    <x v="0"/>
    <s v="US"/>
    <s v="USD"/>
    <n v="1413383216"/>
    <n v="1410791216"/>
    <b v="0"/>
    <n v="40"/>
    <b v="1"/>
    <x v="6"/>
  </r>
  <r>
    <x v="0"/>
    <s v="US"/>
    <s v="USD"/>
    <n v="1412092800"/>
    <n v="1409493800"/>
    <b v="0"/>
    <n v="18"/>
    <b v="1"/>
    <x v="6"/>
  </r>
  <r>
    <x v="0"/>
    <s v="GB"/>
    <s v="GBP"/>
    <n v="1433422793"/>
    <n v="1430830793"/>
    <b v="0"/>
    <n v="39"/>
    <b v="1"/>
    <x v="6"/>
  </r>
  <r>
    <x v="0"/>
    <s v="GB"/>
    <s v="GBP"/>
    <n v="1468191540"/>
    <n v="1464958484"/>
    <b v="0"/>
    <n v="21"/>
    <b v="1"/>
    <x v="6"/>
  </r>
  <r>
    <x v="0"/>
    <s v="US"/>
    <s v="USD"/>
    <n v="1471071540"/>
    <n v="1467720388"/>
    <b v="0"/>
    <n v="30"/>
    <b v="1"/>
    <x v="6"/>
  </r>
  <r>
    <x v="0"/>
    <s v="GB"/>
    <s v="GBP"/>
    <n v="1464712394"/>
    <n v="1459528394"/>
    <b v="0"/>
    <n v="27"/>
    <b v="1"/>
    <x v="6"/>
  </r>
  <r>
    <x v="0"/>
    <s v="US"/>
    <s v="USD"/>
    <n v="1403546400"/>
    <n v="1401714114"/>
    <b v="0"/>
    <n v="35"/>
    <b v="1"/>
    <x v="6"/>
  </r>
  <r>
    <x v="0"/>
    <s v="US"/>
    <s v="USD"/>
    <n v="1410558949"/>
    <n v="1409262949"/>
    <b v="0"/>
    <n v="13"/>
    <b v="1"/>
    <x v="6"/>
  </r>
  <r>
    <x v="0"/>
    <s v="US"/>
    <s v="USD"/>
    <n v="1469165160"/>
    <n v="1467335378"/>
    <b v="0"/>
    <n v="23"/>
    <b v="1"/>
    <x v="6"/>
  </r>
  <r>
    <x v="0"/>
    <s v="US"/>
    <s v="USD"/>
    <n v="1404444286"/>
    <n v="1403234686"/>
    <b v="0"/>
    <n v="39"/>
    <b v="1"/>
    <x v="6"/>
  </r>
  <r>
    <x v="0"/>
    <s v="GB"/>
    <s v="GBP"/>
    <n v="1403715546"/>
    <n v="1401123546"/>
    <b v="0"/>
    <n v="35"/>
    <b v="1"/>
    <x v="6"/>
  </r>
  <r>
    <x v="0"/>
    <s v="US"/>
    <s v="USD"/>
    <n v="1428068988"/>
    <n v="1425908988"/>
    <b v="0"/>
    <n v="27"/>
    <b v="1"/>
    <x v="6"/>
  </r>
  <r>
    <x v="0"/>
    <s v="US"/>
    <s v="USD"/>
    <n v="1402848000"/>
    <n v="1400606573"/>
    <b v="0"/>
    <n v="21"/>
    <b v="1"/>
    <x v="6"/>
  </r>
  <r>
    <x v="0"/>
    <s v="US"/>
    <s v="USD"/>
    <n v="1433055540"/>
    <n v="1431230867"/>
    <b v="0"/>
    <n v="104"/>
    <b v="1"/>
    <x v="6"/>
  </r>
  <r>
    <x v="0"/>
    <s v="US"/>
    <s v="USD"/>
    <n v="1465062166"/>
    <n v="1463334166"/>
    <b v="0"/>
    <n v="19"/>
    <b v="1"/>
    <x v="6"/>
  </r>
  <r>
    <x v="0"/>
    <s v="US"/>
    <s v="USD"/>
    <n v="1432612740"/>
    <n v="1429881667"/>
    <b v="0"/>
    <n v="97"/>
    <b v="1"/>
    <x v="6"/>
  </r>
  <r>
    <x v="0"/>
    <s v="GB"/>
    <s v="GBP"/>
    <n v="1427806320"/>
    <n v="1422834819"/>
    <b v="0"/>
    <n v="27"/>
    <b v="1"/>
    <x v="6"/>
  </r>
  <r>
    <x v="0"/>
    <s v="US"/>
    <s v="USD"/>
    <n v="1453411109"/>
    <n v="1450819109"/>
    <b v="0"/>
    <n v="24"/>
    <b v="1"/>
    <x v="6"/>
  </r>
  <r>
    <x v="0"/>
    <s v="GB"/>
    <s v="GBP"/>
    <n v="1431204449"/>
    <n v="1428526049"/>
    <b v="0"/>
    <n v="13"/>
    <b v="1"/>
    <x v="6"/>
  </r>
  <r>
    <x v="0"/>
    <s v="GB"/>
    <s v="GBP"/>
    <n v="1425057075"/>
    <n v="1422465075"/>
    <b v="0"/>
    <n v="46"/>
    <b v="1"/>
    <x v="6"/>
  </r>
  <r>
    <x v="0"/>
    <s v="GB"/>
    <s v="GBP"/>
    <n v="1434994266"/>
    <n v="1432402266"/>
    <b v="0"/>
    <n v="4"/>
    <b v="1"/>
    <x v="6"/>
  </r>
  <r>
    <x v="0"/>
    <s v="US"/>
    <s v="USD"/>
    <n v="1435881006"/>
    <n v="1433980206"/>
    <b v="0"/>
    <n v="40"/>
    <b v="1"/>
    <x v="6"/>
  </r>
  <r>
    <x v="0"/>
    <s v="US"/>
    <s v="USD"/>
    <n v="1415230084"/>
    <n v="1413412084"/>
    <b v="0"/>
    <n v="44"/>
    <b v="1"/>
    <x v="6"/>
  </r>
  <r>
    <x v="0"/>
    <s v="CA"/>
    <s v="CAD"/>
    <n v="1455231540"/>
    <n v="1452614847"/>
    <b v="0"/>
    <n v="35"/>
    <b v="1"/>
    <x v="6"/>
  </r>
  <r>
    <x v="0"/>
    <s v="GB"/>
    <s v="GBP"/>
    <n v="1417374262"/>
    <n v="1414778662"/>
    <b v="0"/>
    <n v="63"/>
    <b v="1"/>
    <x v="6"/>
  </r>
  <r>
    <x v="0"/>
    <s v="GB"/>
    <s v="GBP"/>
    <n v="1462402800"/>
    <n v="1459856860"/>
    <b v="0"/>
    <n v="89"/>
    <b v="1"/>
    <x v="6"/>
  </r>
  <r>
    <x v="0"/>
    <s v="GB"/>
    <s v="GBP"/>
    <n v="1455831000"/>
    <n v="1454366467"/>
    <b v="0"/>
    <n v="15"/>
    <b v="1"/>
    <x v="6"/>
  </r>
  <r>
    <x v="0"/>
    <s v="US"/>
    <s v="USD"/>
    <n v="1461963600"/>
    <n v="1459567371"/>
    <b v="0"/>
    <n v="46"/>
    <b v="1"/>
    <x v="6"/>
  </r>
  <r>
    <x v="0"/>
    <s v="US"/>
    <s v="USD"/>
    <n v="1476939300"/>
    <n v="1474273294"/>
    <b v="0"/>
    <n v="33"/>
    <b v="1"/>
    <x v="6"/>
  </r>
  <r>
    <x v="2"/>
    <s v="US"/>
    <s v="USD"/>
    <n v="1439957176"/>
    <n v="1437365176"/>
    <b v="0"/>
    <n v="31"/>
    <b v="0"/>
    <x v="6"/>
  </r>
  <r>
    <x v="2"/>
    <s v="US"/>
    <s v="USD"/>
    <n v="1427082912"/>
    <n v="1423198512"/>
    <b v="0"/>
    <n v="5"/>
    <b v="0"/>
    <x v="6"/>
  </r>
  <r>
    <x v="2"/>
    <s v="US"/>
    <s v="USD"/>
    <n v="1439828159"/>
    <n v="1437236159"/>
    <b v="0"/>
    <n v="1"/>
    <b v="0"/>
    <x v="6"/>
  </r>
  <r>
    <x v="2"/>
    <s v="US"/>
    <s v="USD"/>
    <n v="1420860180"/>
    <n v="1418234646"/>
    <b v="0"/>
    <n v="12"/>
    <b v="0"/>
    <x v="6"/>
  </r>
  <r>
    <x v="2"/>
    <s v="NL"/>
    <s v="EUR"/>
    <n v="1422100800"/>
    <n v="1416932133"/>
    <b v="0"/>
    <n v="4"/>
    <b v="0"/>
    <x v="6"/>
  </r>
  <r>
    <x v="2"/>
    <s v="US"/>
    <s v="USD"/>
    <n v="1429396200"/>
    <n v="1428539708"/>
    <b v="0"/>
    <n v="0"/>
    <b v="0"/>
    <x v="6"/>
  </r>
  <r>
    <x v="2"/>
    <s v="US"/>
    <s v="USD"/>
    <n v="1432589896"/>
    <n v="1427405896"/>
    <b v="0"/>
    <n v="7"/>
    <b v="0"/>
    <x v="6"/>
  </r>
  <r>
    <x v="2"/>
    <s v="GB"/>
    <s v="GBP"/>
    <n v="1432831089"/>
    <n v="1430239089"/>
    <b v="0"/>
    <n v="2"/>
    <b v="0"/>
    <x v="6"/>
  </r>
  <r>
    <x v="2"/>
    <s v="GB"/>
    <s v="GBP"/>
    <n v="1427133600"/>
    <n v="1423847093"/>
    <b v="0"/>
    <n v="1"/>
    <b v="0"/>
    <x v="6"/>
  </r>
  <r>
    <x v="2"/>
    <s v="US"/>
    <s v="USD"/>
    <n v="1447311540"/>
    <n v="1445358903"/>
    <b v="0"/>
    <n v="4"/>
    <b v="0"/>
    <x v="6"/>
  </r>
  <r>
    <x v="2"/>
    <s v="GB"/>
    <s v="GBP"/>
    <n v="1405461600"/>
    <n v="1403562705"/>
    <b v="0"/>
    <n v="6"/>
    <b v="0"/>
    <x v="6"/>
  </r>
  <r>
    <x v="2"/>
    <s v="GB"/>
    <s v="GBP"/>
    <n v="1468752468"/>
    <n v="1467024468"/>
    <b v="0"/>
    <n v="8"/>
    <b v="0"/>
    <x v="6"/>
  </r>
  <r>
    <x v="2"/>
    <s v="US"/>
    <s v="USD"/>
    <n v="1407808438"/>
    <n v="1405217355"/>
    <b v="0"/>
    <n v="14"/>
    <b v="0"/>
    <x v="6"/>
  </r>
  <r>
    <x v="2"/>
    <s v="US"/>
    <s v="USD"/>
    <n v="1450389950"/>
    <n v="1447797950"/>
    <b v="0"/>
    <n v="0"/>
    <b v="0"/>
    <x v="6"/>
  </r>
  <r>
    <x v="2"/>
    <s v="US"/>
    <s v="USD"/>
    <n v="1409980144"/>
    <n v="1407388144"/>
    <b v="0"/>
    <n v="4"/>
    <b v="0"/>
    <x v="6"/>
  </r>
  <r>
    <x v="2"/>
    <s v="US"/>
    <s v="USD"/>
    <n v="1404406964"/>
    <n v="1401814964"/>
    <b v="0"/>
    <n v="0"/>
    <b v="0"/>
    <x v="6"/>
  </r>
  <r>
    <x v="2"/>
    <s v="US"/>
    <s v="USD"/>
    <n v="1404532740"/>
    <n v="1401823952"/>
    <b v="0"/>
    <n v="0"/>
    <b v="0"/>
    <x v="6"/>
  </r>
  <r>
    <x v="2"/>
    <s v="US"/>
    <s v="USD"/>
    <n v="1407689102"/>
    <n v="1405097102"/>
    <b v="0"/>
    <n v="1"/>
    <b v="0"/>
    <x v="6"/>
  </r>
  <r>
    <x v="2"/>
    <s v="US"/>
    <s v="USD"/>
    <n v="1475918439"/>
    <n v="1473326439"/>
    <b v="0"/>
    <n v="1"/>
    <b v="0"/>
    <x v="6"/>
  </r>
  <r>
    <x v="2"/>
    <s v="GB"/>
    <s v="GBP"/>
    <n v="1436137140"/>
    <n v="1433833896"/>
    <b v="0"/>
    <n v="1"/>
    <b v="0"/>
    <x v="6"/>
  </r>
  <r>
    <x v="0"/>
    <s v="US"/>
    <s v="USD"/>
    <n v="1455602340"/>
    <n v="1453827436"/>
    <b v="0"/>
    <n v="52"/>
    <b v="1"/>
    <x v="40"/>
  </r>
  <r>
    <x v="0"/>
    <s v="US"/>
    <s v="USD"/>
    <n v="1461902340"/>
    <n v="1459220588"/>
    <b v="0"/>
    <n v="7"/>
    <b v="1"/>
    <x v="40"/>
  </r>
  <r>
    <x v="0"/>
    <s v="US"/>
    <s v="USD"/>
    <n v="1423555140"/>
    <n v="1421105608"/>
    <b v="0"/>
    <n v="28"/>
    <b v="1"/>
    <x v="40"/>
  </r>
  <r>
    <x v="0"/>
    <s v="US"/>
    <s v="USD"/>
    <n v="1459641073"/>
    <n v="1454460673"/>
    <b v="0"/>
    <n v="11"/>
    <b v="1"/>
    <x v="40"/>
  </r>
  <r>
    <x v="0"/>
    <s v="GB"/>
    <s v="GBP"/>
    <n v="1476651600"/>
    <n v="1473189335"/>
    <b v="0"/>
    <n v="15"/>
    <b v="1"/>
    <x v="40"/>
  </r>
  <r>
    <x v="0"/>
    <s v="US"/>
    <s v="USD"/>
    <n v="1433289600"/>
    <n v="1430768800"/>
    <b v="0"/>
    <n v="30"/>
    <b v="1"/>
    <x v="40"/>
  </r>
  <r>
    <x v="0"/>
    <s v="US"/>
    <s v="USD"/>
    <n v="1406350740"/>
    <n v="1403125737"/>
    <b v="0"/>
    <n v="27"/>
    <b v="1"/>
    <x v="40"/>
  </r>
  <r>
    <x v="0"/>
    <s v="GB"/>
    <s v="GBP"/>
    <n v="1460753307"/>
    <n v="1458161307"/>
    <b v="0"/>
    <n v="28"/>
    <b v="1"/>
    <x v="40"/>
  </r>
  <r>
    <x v="0"/>
    <s v="US"/>
    <s v="USD"/>
    <n v="1402515198"/>
    <n v="1399923198"/>
    <b v="0"/>
    <n v="17"/>
    <b v="1"/>
    <x v="40"/>
  </r>
  <r>
    <x v="0"/>
    <s v="US"/>
    <s v="USD"/>
    <n v="1417465515"/>
    <n v="1415737515"/>
    <b v="0"/>
    <n v="50"/>
    <b v="1"/>
    <x v="40"/>
  </r>
  <r>
    <x v="0"/>
    <s v="US"/>
    <s v="USD"/>
    <n v="1400475600"/>
    <n v="1397819938"/>
    <b v="0"/>
    <n v="26"/>
    <b v="1"/>
    <x v="40"/>
  </r>
  <r>
    <x v="0"/>
    <s v="US"/>
    <s v="USD"/>
    <n v="1440556553"/>
    <n v="1435372553"/>
    <b v="0"/>
    <n v="88"/>
    <b v="1"/>
    <x v="40"/>
  </r>
  <r>
    <x v="0"/>
    <s v="US"/>
    <s v="USD"/>
    <n v="1399293386"/>
    <n v="1397133386"/>
    <b v="0"/>
    <n v="91"/>
    <b v="1"/>
    <x v="40"/>
  </r>
  <r>
    <x v="0"/>
    <s v="GB"/>
    <s v="GBP"/>
    <n v="1439247600"/>
    <n v="1434625937"/>
    <b v="0"/>
    <n v="3"/>
    <b v="1"/>
    <x v="40"/>
  </r>
  <r>
    <x v="0"/>
    <s v="GB"/>
    <s v="GBP"/>
    <n v="1438543889"/>
    <n v="1436383889"/>
    <b v="0"/>
    <n v="28"/>
    <b v="1"/>
    <x v="40"/>
  </r>
  <r>
    <x v="0"/>
    <s v="US"/>
    <s v="USD"/>
    <n v="1427907626"/>
    <n v="1425319226"/>
    <b v="0"/>
    <n v="77"/>
    <b v="1"/>
    <x v="40"/>
  </r>
  <r>
    <x v="0"/>
    <s v="US"/>
    <s v="USD"/>
    <n v="1464482160"/>
    <n v="1462824832"/>
    <b v="0"/>
    <n v="27"/>
    <b v="1"/>
    <x v="40"/>
  </r>
  <r>
    <x v="0"/>
    <s v="US"/>
    <s v="USD"/>
    <n v="1406745482"/>
    <n v="1404153482"/>
    <b v="0"/>
    <n v="107"/>
    <b v="1"/>
    <x v="40"/>
  </r>
  <r>
    <x v="0"/>
    <s v="US"/>
    <s v="USD"/>
    <n v="1404360045"/>
    <n v="1401336045"/>
    <b v="0"/>
    <n v="96"/>
    <b v="1"/>
    <x v="40"/>
  </r>
  <r>
    <x v="0"/>
    <s v="US"/>
    <s v="USD"/>
    <n v="1425185940"/>
    <n v="1423960097"/>
    <b v="0"/>
    <n v="56"/>
    <b v="1"/>
    <x v="40"/>
  </r>
  <r>
    <x v="0"/>
    <s v="US"/>
    <s v="USD"/>
    <n v="1402594090"/>
    <n v="1400002090"/>
    <b v="0"/>
    <n v="58"/>
    <b v="1"/>
    <x v="40"/>
  </r>
  <r>
    <x v="0"/>
    <s v="US"/>
    <s v="USD"/>
    <n v="1460730079"/>
    <n v="1458138079"/>
    <b v="0"/>
    <n v="15"/>
    <b v="1"/>
    <x v="40"/>
  </r>
  <r>
    <x v="0"/>
    <s v="GB"/>
    <s v="GBP"/>
    <n v="1434234010"/>
    <n v="1431642010"/>
    <b v="0"/>
    <n v="20"/>
    <b v="1"/>
    <x v="40"/>
  </r>
  <r>
    <x v="0"/>
    <s v="US"/>
    <s v="USD"/>
    <n v="1463529600"/>
    <n v="1462307652"/>
    <b v="0"/>
    <n v="38"/>
    <b v="1"/>
    <x v="40"/>
  </r>
  <r>
    <x v="0"/>
    <s v="US"/>
    <s v="USD"/>
    <n v="1480399200"/>
    <n v="1478616506"/>
    <b v="0"/>
    <n v="33"/>
    <b v="1"/>
    <x v="40"/>
  </r>
  <r>
    <x v="0"/>
    <s v="US"/>
    <s v="USD"/>
    <n v="1479175680"/>
    <n v="1476317247"/>
    <b v="0"/>
    <n v="57"/>
    <b v="1"/>
    <x v="40"/>
  </r>
  <r>
    <x v="0"/>
    <s v="CA"/>
    <s v="CAD"/>
    <n v="1428606055"/>
    <n v="1427223655"/>
    <b v="0"/>
    <n v="25"/>
    <b v="1"/>
    <x v="40"/>
  </r>
  <r>
    <x v="0"/>
    <s v="US"/>
    <s v="USD"/>
    <n v="1428552000"/>
    <n v="1426199843"/>
    <b v="0"/>
    <n v="14"/>
    <b v="1"/>
    <x v="40"/>
  </r>
  <r>
    <x v="0"/>
    <s v="US"/>
    <s v="USD"/>
    <n v="1406854800"/>
    <n v="1403599778"/>
    <b v="0"/>
    <n v="94"/>
    <b v="1"/>
    <x v="40"/>
  </r>
  <r>
    <x v="0"/>
    <s v="US"/>
    <s v="USD"/>
    <n v="1411790400"/>
    <n v="1409884821"/>
    <b v="0"/>
    <n v="59"/>
    <b v="1"/>
    <x v="40"/>
  </r>
  <r>
    <x v="0"/>
    <s v="US"/>
    <s v="USD"/>
    <n v="1423942780"/>
    <n v="1418758780"/>
    <b v="0"/>
    <n v="36"/>
    <b v="1"/>
    <x v="40"/>
  </r>
  <r>
    <x v="0"/>
    <s v="US"/>
    <s v="USD"/>
    <n v="1459010340"/>
    <n v="1456421940"/>
    <b v="0"/>
    <n v="115"/>
    <b v="1"/>
    <x v="40"/>
  </r>
  <r>
    <x v="0"/>
    <s v="US"/>
    <s v="USD"/>
    <n v="1436817960"/>
    <n v="1433999785"/>
    <b v="0"/>
    <n v="30"/>
    <b v="1"/>
    <x v="40"/>
  </r>
  <r>
    <x v="0"/>
    <s v="US"/>
    <s v="USD"/>
    <n v="1410210685"/>
    <n v="1408050685"/>
    <b v="0"/>
    <n v="52"/>
    <b v="1"/>
    <x v="40"/>
  </r>
  <r>
    <x v="0"/>
    <s v="GB"/>
    <s v="GBP"/>
    <n v="1469401200"/>
    <n v="1466887297"/>
    <b v="0"/>
    <n v="27"/>
    <b v="1"/>
    <x v="40"/>
  </r>
  <r>
    <x v="0"/>
    <s v="US"/>
    <s v="USD"/>
    <n v="1458057600"/>
    <n v="1455938520"/>
    <b v="0"/>
    <n v="24"/>
    <b v="1"/>
    <x v="40"/>
  </r>
  <r>
    <x v="0"/>
    <s v="CA"/>
    <s v="CAD"/>
    <n v="1468193532"/>
    <n v="1465601532"/>
    <b v="0"/>
    <n v="10"/>
    <b v="1"/>
    <x v="40"/>
  </r>
  <r>
    <x v="0"/>
    <s v="GB"/>
    <s v="GBP"/>
    <n v="1470132180"/>
    <n v="1467040769"/>
    <b v="0"/>
    <n v="30"/>
    <b v="1"/>
    <x v="40"/>
  </r>
  <r>
    <x v="0"/>
    <s v="US"/>
    <s v="USD"/>
    <n v="1464310475"/>
    <n v="1461718475"/>
    <b v="0"/>
    <n v="71"/>
    <b v="1"/>
    <x v="40"/>
  </r>
  <r>
    <x v="0"/>
    <s v="US"/>
    <s v="USD"/>
    <n v="1436587140"/>
    <n v="1434113406"/>
    <b v="0"/>
    <n v="10"/>
    <b v="1"/>
    <x v="40"/>
  </r>
  <r>
    <x v="2"/>
    <s v="US"/>
    <s v="USD"/>
    <n v="1450887480"/>
    <n v="1448469719"/>
    <b v="0"/>
    <n v="1"/>
    <b v="0"/>
    <x v="40"/>
  </r>
  <r>
    <x v="2"/>
    <s v="GB"/>
    <s v="GBP"/>
    <n v="1434395418"/>
    <n v="1431630618"/>
    <b v="0"/>
    <n v="4"/>
    <b v="0"/>
    <x v="40"/>
  </r>
  <r>
    <x v="2"/>
    <s v="US"/>
    <s v="USD"/>
    <n v="1479834023"/>
    <n v="1477238423"/>
    <b v="0"/>
    <n v="0"/>
    <b v="0"/>
    <x v="40"/>
  </r>
  <r>
    <x v="2"/>
    <s v="US"/>
    <s v="USD"/>
    <n v="1404664592"/>
    <n v="1399480592"/>
    <b v="0"/>
    <n v="0"/>
    <b v="0"/>
    <x v="40"/>
  </r>
  <r>
    <x v="2"/>
    <s v="US"/>
    <s v="USD"/>
    <n v="1436957022"/>
    <n v="1434365022"/>
    <b v="0"/>
    <n v="2"/>
    <b v="0"/>
    <x v="40"/>
  </r>
  <r>
    <x v="2"/>
    <s v="US"/>
    <s v="USD"/>
    <n v="1418769129"/>
    <n v="1416954729"/>
    <b v="0"/>
    <n v="24"/>
    <b v="0"/>
    <x v="40"/>
  </r>
  <r>
    <x v="2"/>
    <s v="GB"/>
    <s v="GBP"/>
    <n v="1433685354"/>
    <n v="1431093354"/>
    <b v="0"/>
    <n v="1"/>
    <b v="0"/>
    <x v="40"/>
  </r>
  <r>
    <x v="2"/>
    <s v="GB"/>
    <s v="GBP"/>
    <n v="1440801000"/>
    <n v="1437042490"/>
    <b v="0"/>
    <n v="2"/>
    <b v="0"/>
    <x v="40"/>
  </r>
  <r>
    <x v="2"/>
    <s v="US"/>
    <s v="USD"/>
    <n v="1484354556"/>
    <n v="1479170556"/>
    <b v="0"/>
    <n v="1"/>
    <b v="0"/>
    <x v="40"/>
  </r>
  <r>
    <x v="2"/>
    <s v="US"/>
    <s v="USD"/>
    <n v="1429564165"/>
    <n v="1426972165"/>
    <b v="0"/>
    <n v="37"/>
    <b v="0"/>
    <x v="40"/>
  </r>
  <r>
    <x v="2"/>
    <s v="US"/>
    <s v="USD"/>
    <n v="1407691248"/>
    <n v="1405099248"/>
    <b v="0"/>
    <n v="5"/>
    <b v="0"/>
    <x v="40"/>
  </r>
  <r>
    <x v="2"/>
    <s v="US"/>
    <s v="USD"/>
    <n v="1457734843"/>
    <n v="1455142843"/>
    <b v="0"/>
    <n v="4"/>
    <b v="0"/>
    <x v="40"/>
  </r>
  <r>
    <x v="2"/>
    <s v="US"/>
    <s v="USD"/>
    <n v="1420952340"/>
    <n v="1418146883"/>
    <b v="0"/>
    <n v="16"/>
    <b v="0"/>
    <x v="40"/>
  </r>
  <r>
    <x v="2"/>
    <s v="US"/>
    <s v="USD"/>
    <n v="1420215216"/>
    <n v="1417536816"/>
    <b v="0"/>
    <n v="9"/>
    <b v="0"/>
    <x v="40"/>
  </r>
  <r>
    <x v="2"/>
    <s v="US"/>
    <s v="USD"/>
    <n v="1445482906"/>
    <n v="1442890906"/>
    <b v="0"/>
    <n v="0"/>
    <b v="0"/>
    <x v="40"/>
  </r>
  <r>
    <x v="2"/>
    <s v="US"/>
    <s v="USD"/>
    <n v="1457133568"/>
    <n v="1454541568"/>
    <b v="0"/>
    <n v="40"/>
    <b v="0"/>
    <x v="40"/>
  </r>
  <r>
    <x v="2"/>
    <s v="US"/>
    <s v="USD"/>
    <n v="1469948400"/>
    <n v="1465172024"/>
    <b v="0"/>
    <n v="0"/>
    <b v="0"/>
    <x v="40"/>
  </r>
  <r>
    <x v="2"/>
    <s v="US"/>
    <s v="USD"/>
    <n v="1411852640"/>
    <n v="1406668640"/>
    <b v="0"/>
    <n v="2"/>
    <b v="0"/>
    <x v="40"/>
  </r>
  <r>
    <x v="2"/>
    <s v="AU"/>
    <s v="AUD"/>
    <n v="1404022381"/>
    <n v="1402294381"/>
    <b v="0"/>
    <n v="1"/>
    <b v="0"/>
    <x v="40"/>
  </r>
  <r>
    <x v="2"/>
    <s v="US"/>
    <s v="USD"/>
    <n v="1428097739"/>
    <n v="1427492939"/>
    <b v="0"/>
    <n v="9"/>
    <b v="0"/>
    <x v="40"/>
  </r>
  <r>
    <x v="0"/>
    <s v="GB"/>
    <s v="GBP"/>
    <n v="1429955619"/>
    <n v="1424775219"/>
    <b v="0"/>
    <n v="24"/>
    <b v="1"/>
    <x v="6"/>
  </r>
  <r>
    <x v="0"/>
    <s v="GB"/>
    <s v="GBP"/>
    <n v="1406761200"/>
    <n v="1402403907"/>
    <b v="0"/>
    <n v="38"/>
    <b v="1"/>
    <x v="6"/>
  </r>
  <r>
    <x v="0"/>
    <s v="US"/>
    <s v="USD"/>
    <n v="1426965758"/>
    <n v="1424377358"/>
    <b v="0"/>
    <n v="26"/>
    <b v="1"/>
    <x v="6"/>
  </r>
  <r>
    <x v="0"/>
    <s v="GB"/>
    <s v="GBP"/>
    <n v="1464692400"/>
    <n v="1461769373"/>
    <b v="0"/>
    <n v="19"/>
    <b v="1"/>
    <x v="6"/>
  </r>
  <r>
    <x v="0"/>
    <s v="CA"/>
    <s v="CAD"/>
    <n v="1433131140"/>
    <n v="1429120908"/>
    <b v="0"/>
    <n v="11"/>
    <b v="1"/>
    <x v="6"/>
  </r>
  <r>
    <x v="0"/>
    <s v="US"/>
    <s v="USD"/>
    <n v="1465940580"/>
    <n v="1462603021"/>
    <b v="0"/>
    <n v="27"/>
    <b v="1"/>
    <x v="6"/>
  </r>
  <r>
    <x v="0"/>
    <s v="US"/>
    <s v="USD"/>
    <n v="1427860740"/>
    <n v="1424727712"/>
    <b v="0"/>
    <n v="34"/>
    <b v="1"/>
    <x v="6"/>
  </r>
  <r>
    <x v="0"/>
    <s v="GB"/>
    <s v="GBP"/>
    <n v="1440111600"/>
    <n v="1437545657"/>
    <b v="0"/>
    <n v="20"/>
    <b v="1"/>
    <x v="6"/>
  </r>
  <r>
    <x v="0"/>
    <s v="US"/>
    <s v="USD"/>
    <n v="1405614823"/>
    <n v="1403022823"/>
    <b v="0"/>
    <n v="37"/>
    <b v="1"/>
    <x v="6"/>
  </r>
  <r>
    <x v="0"/>
    <s v="US"/>
    <s v="USD"/>
    <n v="1445659140"/>
    <n v="1444236216"/>
    <b v="0"/>
    <n v="20"/>
    <b v="1"/>
    <x v="6"/>
  </r>
  <r>
    <x v="0"/>
    <s v="US"/>
    <s v="USD"/>
    <n v="1426187582"/>
    <n v="1423599182"/>
    <b v="0"/>
    <n v="10"/>
    <b v="1"/>
    <x v="6"/>
  </r>
  <r>
    <x v="0"/>
    <s v="US"/>
    <s v="USD"/>
    <n v="1437166920"/>
    <n v="1435554104"/>
    <b v="0"/>
    <n v="26"/>
    <b v="1"/>
    <x v="6"/>
  </r>
  <r>
    <x v="0"/>
    <s v="GB"/>
    <s v="GBP"/>
    <n v="1436110717"/>
    <n v="1433518717"/>
    <b v="0"/>
    <n v="20"/>
    <b v="1"/>
    <x v="6"/>
  </r>
  <r>
    <x v="0"/>
    <s v="US"/>
    <s v="USD"/>
    <n v="1451881207"/>
    <n v="1449116407"/>
    <b v="0"/>
    <n v="46"/>
    <b v="1"/>
    <x v="6"/>
  </r>
  <r>
    <x v="0"/>
    <s v="DE"/>
    <s v="EUR"/>
    <n v="1453244340"/>
    <n v="1448136417"/>
    <b v="0"/>
    <n v="76"/>
    <b v="1"/>
    <x v="6"/>
  </r>
  <r>
    <x v="0"/>
    <s v="US"/>
    <s v="USD"/>
    <n v="1437364740"/>
    <n v="1434405044"/>
    <b v="0"/>
    <n v="41"/>
    <b v="1"/>
    <x v="6"/>
  </r>
  <r>
    <x v="0"/>
    <s v="GB"/>
    <s v="GBP"/>
    <n v="1470058860"/>
    <n v="1469026903"/>
    <b v="0"/>
    <n v="7"/>
    <b v="1"/>
    <x v="6"/>
  </r>
  <r>
    <x v="0"/>
    <s v="US"/>
    <s v="USD"/>
    <n v="1434505214"/>
    <n v="1432690814"/>
    <b v="0"/>
    <n v="49"/>
    <b v="1"/>
    <x v="6"/>
  </r>
  <r>
    <x v="0"/>
    <s v="GB"/>
    <s v="GBP"/>
    <n v="1430993394"/>
    <n v="1428401394"/>
    <b v="0"/>
    <n v="26"/>
    <b v="1"/>
    <x v="6"/>
  </r>
  <r>
    <x v="0"/>
    <s v="GB"/>
    <s v="GBP"/>
    <n v="1427414400"/>
    <n v="1422656201"/>
    <b v="0"/>
    <n v="65"/>
    <b v="1"/>
    <x v="6"/>
  </r>
  <r>
    <x v="0"/>
    <s v="US"/>
    <s v="USD"/>
    <n v="1420033187"/>
    <n v="1414845587"/>
    <b v="0"/>
    <n v="28"/>
    <b v="1"/>
    <x v="6"/>
  </r>
  <r>
    <x v="0"/>
    <s v="US"/>
    <s v="USD"/>
    <n v="1472676371"/>
    <n v="1470948371"/>
    <b v="0"/>
    <n v="8"/>
    <b v="1"/>
    <x v="6"/>
  </r>
  <r>
    <x v="0"/>
    <s v="US"/>
    <s v="USD"/>
    <n v="1464371211"/>
    <n v="1463161611"/>
    <b v="0"/>
    <n v="3"/>
    <b v="1"/>
    <x v="6"/>
  </r>
  <r>
    <x v="0"/>
    <s v="US"/>
    <s v="USD"/>
    <n v="1415222545"/>
    <n v="1413404545"/>
    <b v="0"/>
    <n v="9"/>
    <b v="1"/>
    <x v="6"/>
  </r>
  <r>
    <x v="0"/>
    <s v="US"/>
    <s v="USD"/>
    <n v="1455936335"/>
    <n v="1452048335"/>
    <b v="0"/>
    <n v="9"/>
    <b v="1"/>
    <x v="6"/>
  </r>
  <r>
    <x v="0"/>
    <s v="CA"/>
    <s v="CAD"/>
    <n v="1417460940"/>
    <n v="1416516972"/>
    <b v="0"/>
    <n v="20"/>
    <b v="1"/>
    <x v="6"/>
  </r>
  <r>
    <x v="0"/>
    <s v="GB"/>
    <s v="GBP"/>
    <n v="1434624067"/>
    <n v="1432032067"/>
    <b v="0"/>
    <n v="57"/>
    <b v="1"/>
    <x v="6"/>
  </r>
  <r>
    <x v="0"/>
    <s v="GB"/>
    <s v="GBP"/>
    <n v="1461278208"/>
    <n v="1459463808"/>
    <b v="0"/>
    <n v="8"/>
    <b v="1"/>
    <x v="6"/>
  </r>
  <r>
    <x v="0"/>
    <s v="US"/>
    <s v="USD"/>
    <n v="1470197340"/>
    <n v="1467497652"/>
    <b v="0"/>
    <n v="14"/>
    <b v="1"/>
    <x v="6"/>
  </r>
  <r>
    <x v="0"/>
    <s v="GB"/>
    <s v="GBP"/>
    <n v="1435947758"/>
    <n v="1432837358"/>
    <b v="0"/>
    <n v="17"/>
    <b v="1"/>
    <x v="6"/>
  </r>
  <r>
    <x v="0"/>
    <s v="SE"/>
    <s v="SEK"/>
    <n v="1432314209"/>
    <n v="1429722209"/>
    <b v="0"/>
    <n v="100"/>
    <b v="1"/>
    <x v="6"/>
  </r>
  <r>
    <x v="0"/>
    <s v="US"/>
    <s v="USD"/>
    <n v="1438226724"/>
    <n v="1433042724"/>
    <b v="0"/>
    <n v="32"/>
    <b v="1"/>
    <x v="6"/>
  </r>
  <r>
    <x v="0"/>
    <s v="GB"/>
    <s v="GBP"/>
    <n v="1459180229"/>
    <n v="1457023829"/>
    <b v="0"/>
    <n v="3"/>
    <b v="1"/>
    <x v="6"/>
  </r>
  <r>
    <x v="2"/>
    <s v="US"/>
    <s v="USD"/>
    <n v="1405882287"/>
    <n v="1400698287"/>
    <b v="1"/>
    <n v="34"/>
    <b v="0"/>
    <x v="6"/>
  </r>
  <r>
    <x v="2"/>
    <s v="GB"/>
    <s v="GBP"/>
    <n v="1399809052"/>
    <n v="1397217052"/>
    <b v="1"/>
    <n v="23"/>
    <b v="0"/>
    <x v="6"/>
  </r>
  <r>
    <x v="2"/>
    <s v="US"/>
    <s v="USD"/>
    <n v="1401587064"/>
    <n v="1399427064"/>
    <b v="1"/>
    <n v="19"/>
    <b v="0"/>
    <x v="6"/>
  </r>
  <r>
    <x v="2"/>
    <s v="US"/>
    <s v="USD"/>
    <n v="1401778740"/>
    <n v="1399474134"/>
    <b v="1"/>
    <n v="50"/>
    <b v="0"/>
    <x v="6"/>
  </r>
  <r>
    <x v="2"/>
    <s v="US"/>
    <s v="USD"/>
    <n v="1443711774"/>
    <n v="1441119774"/>
    <b v="1"/>
    <n v="12"/>
    <b v="0"/>
    <x v="6"/>
  </r>
  <r>
    <x v="2"/>
    <s v="US"/>
    <s v="USD"/>
    <n v="1412405940"/>
    <n v="1409721542"/>
    <b v="1"/>
    <n v="8"/>
    <b v="0"/>
    <x v="6"/>
  </r>
  <r>
    <x v="2"/>
    <s v="US"/>
    <s v="USD"/>
    <n v="1437283391"/>
    <n v="1433395391"/>
    <b v="1"/>
    <n v="9"/>
    <b v="0"/>
    <x v="6"/>
  </r>
  <r>
    <x v="2"/>
    <s v="US"/>
    <s v="USD"/>
    <n v="1445196989"/>
    <n v="1442604989"/>
    <b v="1"/>
    <n v="43"/>
    <b v="0"/>
    <x v="6"/>
  </r>
  <r>
    <x v="2"/>
    <s v="DE"/>
    <s v="EUR"/>
    <n v="1434047084"/>
    <n v="1431455084"/>
    <b v="1"/>
    <n v="28"/>
    <b v="0"/>
    <x v="6"/>
  </r>
  <r>
    <x v="2"/>
    <s v="US"/>
    <s v="USD"/>
    <n v="1420081143"/>
    <n v="1417489143"/>
    <b v="1"/>
    <n v="4"/>
    <b v="0"/>
    <x v="6"/>
  </r>
  <r>
    <x v="2"/>
    <s v="GB"/>
    <s v="GBP"/>
    <n v="1437129179"/>
    <n v="1434537179"/>
    <b v="1"/>
    <n v="24"/>
    <b v="0"/>
    <x v="6"/>
  </r>
  <r>
    <x v="2"/>
    <s v="US"/>
    <s v="USD"/>
    <n v="1427427276"/>
    <n v="1425270876"/>
    <b v="0"/>
    <n v="2"/>
    <b v="0"/>
    <x v="6"/>
  </r>
  <r>
    <x v="2"/>
    <s v="US"/>
    <s v="USD"/>
    <n v="1409602178"/>
    <n v="1406578178"/>
    <b v="0"/>
    <n v="2"/>
    <b v="0"/>
    <x v="6"/>
  </r>
  <r>
    <x v="2"/>
    <s v="US"/>
    <s v="USD"/>
    <n v="1431206058"/>
    <n v="1428614058"/>
    <b v="0"/>
    <n v="20"/>
    <b v="0"/>
    <x v="6"/>
  </r>
  <r>
    <x v="2"/>
    <s v="US"/>
    <s v="USD"/>
    <n v="1427408271"/>
    <n v="1424819871"/>
    <b v="0"/>
    <n v="1"/>
    <b v="0"/>
    <x v="6"/>
  </r>
  <r>
    <x v="2"/>
    <s v="US"/>
    <s v="USD"/>
    <n v="1425833403"/>
    <n v="1423245003"/>
    <b v="0"/>
    <n v="1"/>
    <b v="0"/>
    <x v="6"/>
  </r>
  <r>
    <x v="2"/>
    <s v="US"/>
    <s v="USD"/>
    <n v="1406913120"/>
    <n v="1404927690"/>
    <b v="0"/>
    <n v="4"/>
    <b v="0"/>
    <x v="6"/>
  </r>
  <r>
    <x v="2"/>
    <s v="GB"/>
    <s v="GBP"/>
    <n v="1432328400"/>
    <n v="1430734844"/>
    <b v="0"/>
    <n v="1"/>
    <b v="0"/>
    <x v="6"/>
  </r>
  <r>
    <x v="2"/>
    <s v="US"/>
    <s v="USD"/>
    <n v="1403730000"/>
    <n v="1401485207"/>
    <b v="0"/>
    <n v="1"/>
    <b v="0"/>
    <x v="6"/>
  </r>
  <r>
    <x v="2"/>
    <s v="US"/>
    <s v="USD"/>
    <n v="1407858710"/>
    <n v="1405266710"/>
    <b v="0"/>
    <n v="13"/>
    <b v="0"/>
    <x v="6"/>
  </r>
  <r>
    <x v="2"/>
    <s v="US"/>
    <s v="USD"/>
    <n v="1415828820"/>
    <n v="1412258977"/>
    <b v="0"/>
    <n v="1"/>
    <b v="0"/>
    <x v="6"/>
  </r>
  <r>
    <x v="2"/>
    <s v="US"/>
    <s v="USD"/>
    <n v="1473699540"/>
    <n v="1472451356"/>
    <b v="0"/>
    <n v="1"/>
    <b v="0"/>
    <x v="6"/>
  </r>
  <r>
    <x v="2"/>
    <s v="US"/>
    <s v="USD"/>
    <n v="1446739905"/>
    <n v="1441552305"/>
    <b v="0"/>
    <n v="0"/>
    <b v="0"/>
    <x v="6"/>
  </r>
  <r>
    <x v="2"/>
    <s v="US"/>
    <s v="USD"/>
    <n v="1447799054"/>
    <n v="1445203454"/>
    <b v="0"/>
    <n v="3"/>
    <b v="0"/>
    <x v="6"/>
  </r>
  <r>
    <x v="2"/>
    <s v="CA"/>
    <s v="CAD"/>
    <n v="1409376600"/>
    <n v="1405957098"/>
    <b v="0"/>
    <n v="14"/>
    <b v="0"/>
    <x v="6"/>
  </r>
  <r>
    <x v="2"/>
    <s v="US"/>
    <s v="USD"/>
    <n v="1458703740"/>
    <n v="1454453021"/>
    <b v="0"/>
    <n v="2"/>
    <b v="0"/>
    <x v="6"/>
  </r>
  <r>
    <x v="2"/>
    <s v="US"/>
    <s v="USD"/>
    <n v="1466278339"/>
    <n v="1463686339"/>
    <b v="0"/>
    <n v="5"/>
    <b v="0"/>
    <x v="6"/>
  </r>
  <r>
    <x v="1"/>
    <s v="GB"/>
    <s v="GBP"/>
    <n v="1410191405"/>
    <n v="1408031405"/>
    <b v="0"/>
    <n v="1"/>
    <b v="0"/>
    <x v="40"/>
  </r>
  <r>
    <x v="1"/>
    <s v="US"/>
    <s v="USD"/>
    <n v="1426302660"/>
    <n v="1423761792"/>
    <b v="0"/>
    <n v="15"/>
    <b v="0"/>
    <x v="40"/>
  </r>
  <r>
    <x v="1"/>
    <s v="US"/>
    <s v="USD"/>
    <n v="1404360478"/>
    <n v="1401768478"/>
    <b v="0"/>
    <n v="10"/>
    <b v="0"/>
    <x v="40"/>
  </r>
  <r>
    <x v="1"/>
    <s v="US"/>
    <s v="USD"/>
    <n v="1490809450"/>
    <n v="1485629050"/>
    <b v="0"/>
    <n v="3"/>
    <b v="0"/>
    <x v="40"/>
  </r>
  <r>
    <x v="1"/>
    <s v="US"/>
    <s v="USD"/>
    <n v="1439522996"/>
    <n v="1435202996"/>
    <b v="0"/>
    <n v="0"/>
    <b v="0"/>
    <x v="40"/>
  </r>
  <r>
    <x v="1"/>
    <s v="US"/>
    <s v="USD"/>
    <n v="1444322535"/>
    <n v="1441730535"/>
    <b v="0"/>
    <n v="0"/>
    <b v="0"/>
    <x v="40"/>
  </r>
  <r>
    <x v="1"/>
    <s v="NZ"/>
    <s v="NZD"/>
    <n v="1422061200"/>
    <n v="1420244622"/>
    <b v="0"/>
    <n v="0"/>
    <b v="0"/>
    <x v="40"/>
  </r>
  <r>
    <x v="1"/>
    <s v="DK"/>
    <s v="DKK"/>
    <n v="1472896800"/>
    <n v="1472804365"/>
    <b v="0"/>
    <n v="0"/>
    <b v="0"/>
    <x v="40"/>
  </r>
  <r>
    <x v="1"/>
    <s v="GB"/>
    <s v="GBP"/>
    <n v="1454425128"/>
    <n v="1451833128"/>
    <b v="0"/>
    <n v="46"/>
    <b v="0"/>
    <x v="40"/>
  </r>
  <r>
    <x v="1"/>
    <s v="US"/>
    <s v="USD"/>
    <n v="1481213752"/>
    <n v="1478621752"/>
    <b v="0"/>
    <n v="14"/>
    <b v="0"/>
    <x v="40"/>
  </r>
  <r>
    <x v="1"/>
    <s v="US"/>
    <s v="USD"/>
    <n v="1435636740"/>
    <n v="1433014746"/>
    <b v="0"/>
    <n v="1"/>
    <b v="0"/>
    <x v="40"/>
  </r>
  <r>
    <x v="1"/>
    <s v="GB"/>
    <s v="GBP"/>
    <n v="1422218396"/>
    <n v="1419626396"/>
    <b v="0"/>
    <n v="0"/>
    <b v="0"/>
    <x v="40"/>
  </r>
  <r>
    <x v="1"/>
    <s v="GB"/>
    <s v="GBP"/>
    <n v="1406761200"/>
    <n v="1403724820"/>
    <b v="0"/>
    <n v="17"/>
    <b v="0"/>
    <x v="40"/>
  </r>
  <r>
    <x v="1"/>
    <s v="US"/>
    <s v="USD"/>
    <n v="1487550399"/>
    <n v="1484958399"/>
    <b v="0"/>
    <n v="1"/>
    <b v="0"/>
    <x v="40"/>
  </r>
  <r>
    <x v="1"/>
    <s v="AU"/>
    <s v="AUD"/>
    <n v="1454281380"/>
    <n v="1451950570"/>
    <b v="0"/>
    <n v="0"/>
    <b v="0"/>
    <x v="40"/>
  </r>
  <r>
    <x v="1"/>
    <s v="GB"/>
    <s v="GBP"/>
    <n v="1409668069"/>
    <n v="1407076069"/>
    <b v="0"/>
    <n v="0"/>
    <b v="0"/>
    <x v="40"/>
  </r>
  <r>
    <x v="1"/>
    <s v="US"/>
    <s v="USD"/>
    <n v="1427479192"/>
    <n v="1425322792"/>
    <b v="0"/>
    <n v="0"/>
    <b v="0"/>
    <x v="40"/>
  </r>
  <r>
    <x v="1"/>
    <s v="US"/>
    <s v="USD"/>
    <n v="1462834191"/>
    <n v="1460242191"/>
    <b v="0"/>
    <n v="0"/>
    <b v="0"/>
    <x v="40"/>
  </r>
  <r>
    <x v="1"/>
    <s v="AU"/>
    <s v="AUD"/>
    <n v="1418275702"/>
    <n v="1415683702"/>
    <b v="0"/>
    <n v="0"/>
    <b v="0"/>
    <x v="40"/>
  </r>
  <r>
    <x v="1"/>
    <s v="US"/>
    <s v="USD"/>
    <n v="1430517600"/>
    <n v="1426538129"/>
    <b v="0"/>
    <n v="2"/>
    <b v="0"/>
    <x v="40"/>
  </r>
  <r>
    <x v="2"/>
    <s v="GB"/>
    <s v="GBP"/>
    <n v="1488114358"/>
    <n v="1485522358"/>
    <b v="0"/>
    <n v="14"/>
    <b v="0"/>
    <x v="6"/>
  </r>
  <r>
    <x v="2"/>
    <s v="US"/>
    <s v="USD"/>
    <n v="1420413960"/>
    <n v="1417651630"/>
    <b v="0"/>
    <n v="9"/>
    <b v="0"/>
    <x v="6"/>
  </r>
  <r>
    <x v="2"/>
    <s v="US"/>
    <s v="USD"/>
    <n v="1439662344"/>
    <n v="1434478344"/>
    <b v="0"/>
    <n v="8"/>
    <b v="0"/>
    <x v="6"/>
  </r>
  <r>
    <x v="2"/>
    <s v="US"/>
    <s v="USD"/>
    <n v="1427086740"/>
    <n v="1424488244"/>
    <b v="0"/>
    <n v="7"/>
    <b v="0"/>
    <x v="6"/>
  </r>
  <r>
    <x v="2"/>
    <s v="US"/>
    <s v="USD"/>
    <n v="1408863600"/>
    <n v="1408203557"/>
    <b v="0"/>
    <n v="0"/>
    <b v="0"/>
    <x v="6"/>
  </r>
  <r>
    <x v="2"/>
    <s v="US"/>
    <s v="USD"/>
    <n v="1404194400"/>
    <n v="1400600840"/>
    <b v="0"/>
    <n v="84"/>
    <b v="0"/>
    <x v="6"/>
  </r>
  <r>
    <x v="2"/>
    <s v="US"/>
    <s v="USD"/>
    <n v="1481000340"/>
    <n v="1478386812"/>
    <b v="0"/>
    <n v="11"/>
    <b v="0"/>
    <x v="6"/>
  </r>
  <r>
    <x v="2"/>
    <s v="US"/>
    <s v="USD"/>
    <n v="1425103218"/>
    <n v="1422424818"/>
    <b v="0"/>
    <n v="1"/>
    <b v="0"/>
    <x v="6"/>
  </r>
  <r>
    <x v="2"/>
    <s v="US"/>
    <s v="USD"/>
    <n v="1402979778"/>
    <n v="1401770178"/>
    <b v="0"/>
    <n v="4"/>
    <b v="0"/>
    <x v="6"/>
  </r>
  <r>
    <x v="2"/>
    <s v="NZ"/>
    <s v="NZD"/>
    <n v="1420750683"/>
    <n v="1418158683"/>
    <b v="0"/>
    <n v="10"/>
    <b v="0"/>
    <x v="6"/>
  </r>
  <r>
    <x v="2"/>
    <s v="GB"/>
    <s v="GBP"/>
    <n v="1439827200"/>
    <n v="1436355270"/>
    <b v="0"/>
    <n v="16"/>
    <b v="0"/>
    <x v="6"/>
  </r>
  <r>
    <x v="2"/>
    <s v="US"/>
    <s v="USD"/>
    <n v="1407868561"/>
    <n v="1406140561"/>
    <b v="0"/>
    <n v="2"/>
    <b v="0"/>
    <x v="6"/>
  </r>
  <r>
    <x v="2"/>
    <s v="US"/>
    <s v="USD"/>
    <n v="1433988791"/>
    <n v="1431396791"/>
    <b v="0"/>
    <n v="5"/>
    <b v="0"/>
    <x v="6"/>
  </r>
  <r>
    <x v="2"/>
    <s v="US"/>
    <s v="USD"/>
    <n v="1450554599"/>
    <n v="1447098599"/>
    <b v="0"/>
    <n v="1"/>
    <b v="0"/>
    <x v="6"/>
  </r>
  <r>
    <x v="2"/>
    <s v="GB"/>
    <s v="GBP"/>
    <n v="1479125642"/>
    <n v="1476962042"/>
    <b v="0"/>
    <n v="31"/>
    <b v="0"/>
    <x v="6"/>
  </r>
  <r>
    <x v="2"/>
    <s v="US"/>
    <s v="USD"/>
    <n v="1439581080"/>
    <n v="1435709765"/>
    <b v="0"/>
    <n v="0"/>
    <b v="0"/>
    <x v="6"/>
  </r>
  <r>
    <x v="2"/>
    <s v="US"/>
    <s v="USD"/>
    <n v="1429074240"/>
    <n v="1427866200"/>
    <b v="0"/>
    <n v="2"/>
    <b v="0"/>
    <x v="6"/>
  </r>
  <r>
    <x v="2"/>
    <s v="GB"/>
    <s v="GBP"/>
    <n v="1434063600"/>
    <n v="1430405903"/>
    <b v="0"/>
    <n v="7"/>
    <b v="0"/>
    <x v="6"/>
  </r>
  <r>
    <x v="2"/>
    <s v="GB"/>
    <s v="GBP"/>
    <n v="1435325100"/>
    <n v="1432072893"/>
    <b v="0"/>
    <n v="16"/>
    <b v="0"/>
    <x v="6"/>
  </r>
  <r>
    <x v="2"/>
    <s v="US"/>
    <s v="USD"/>
    <n v="1414354080"/>
    <n v="1411587606"/>
    <b v="0"/>
    <n v="4"/>
    <b v="0"/>
    <x v="6"/>
  </r>
  <r>
    <x v="2"/>
    <s v="US"/>
    <s v="USD"/>
    <n v="1406603696"/>
    <n v="1405307696"/>
    <b v="0"/>
    <n v="4"/>
    <b v="0"/>
    <x v="6"/>
  </r>
  <r>
    <x v="2"/>
    <s v="US"/>
    <s v="USD"/>
    <n v="1410424642"/>
    <n v="1407832642"/>
    <b v="0"/>
    <n v="4"/>
    <b v="0"/>
    <x v="6"/>
  </r>
  <r>
    <x v="2"/>
    <s v="US"/>
    <s v="USD"/>
    <n v="1441649397"/>
    <n v="1439057397"/>
    <b v="0"/>
    <n v="3"/>
    <b v="0"/>
    <x v="6"/>
  </r>
  <r>
    <x v="2"/>
    <s v="US"/>
    <s v="USD"/>
    <n v="1417033777"/>
    <n v="1414438177"/>
    <b v="0"/>
    <n v="36"/>
    <b v="0"/>
    <x v="6"/>
  </r>
  <r>
    <x v="2"/>
    <s v="US"/>
    <s v="USD"/>
    <n v="1429936500"/>
    <n v="1424759330"/>
    <b v="0"/>
    <n v="1"/>
    <b v="0"/>
    <x v="6"/>
  </r>
  <r>
    <x v="2"/>
    <s v="US"/>
    <s v="USD"/>
    <n v="1448863449"/>
    <n v="1446267849"/>
    <b v="0"/>
    <n v="7"/>
    <b v="0"/>
    <x v="6"/>
  </r>
  <r>
    <x v="2"/>
    <s v="GB"/>
    <s v="GBP"/>
    <n v="1431298740"/>
    <n v="1429558756"/>
    <b v="0"/>
    <n v="27"/>
    <b v="0"/>
    <x v="6"/>
  </r>
  <r>
    <x v="2"/>
    <s v="GB"/>
    <s v="GBP"/>
    <n v="1464824309"/>
    <n v="1462232309"/>
    <b v="0"/>
    <n v="1"/>
    <b v="0"/>
    <x v="6"/>
  </r>
  <r>
    <x v="2"/>
    <s v="DK"/>
    <s v="DKK"/>
    <n v="1464952752"/>
    <n v="1462360752"/>
    <b v="0"/>
    <n v="0"/>
    <b v="0"/>
    <x v="6"/>
  </r>
  <r>
    <x v="2"/>
    <s v="GB"/>
    <s v="GBP"/>
    <n v="1410439161"/>
    <n v="1407847161"/>
    <b v="0"/>
    <n v="1"/>
    <b v="0"/>
    <x v="6"/>
  </r>
  <r>
    <x v="2"/>
    <s v="GB"/>
    <s v="GBP"/>
    <n v="1407168000"/>
    <n v="1406131023"/>
    <b v="0"/>
    <n v="3"/>
    <b v="0"/>
    <x v="6"/>
  </r>
  <r>
    <x v="2"/>
    <s v="GB"/>
    <s v="GBP"/>
    <n v="1453075200"/>
    <n v="1450628773"/>
    <b v="0"/>
    <n v="3"/>
    <b v="0"/>
    <x v="6"/>
  </r>
  <r>
    <x v="2"/>
    <s v="GB"/>
    <s v="GBP"/>
    <n v="1479032260"/>
    <n v="1476436660"/>
    <b v="0"/>
    <n v="3"/>
    <b v="0"/>
    <x v="6"/>
  </r>
  <r>
    <x v="2"/>
    <s v="GB"/>
    <s v="GBP"/>
    <n v="1414346400"/>
    <n v="1413291655"/>
    <b v="0"/>
    <n v="0"/>
    <b v="0"/>
    <x v="6"/>
  </r>
  <r>
    <x v="2"/>
    <s v="US"/>
    <s v="USD"/>
    <n v="1425337200"/>
    <n v="1421432810"/>
    <b v="0"/>
    <n v="6"/>
    <b v="0"/>
    <x v="6"/>
  </r>
  <r>
    <x v="2"/>
    <s v="GB"/>
    <s v="GBP"/>
    <n v="1428622271"/>
    <n v="1426203071"/>
    <b v="0"/>
    <n v="17"/>
    <b v="0"/>
    <x v="6"/>
  </r>
  <r>
    <x v="2"/>
    <s v="US"/>
    <s v="USD"/>
    <n v="1403823722"/>
    <n v="1401231722"/>
    <b v="0"/>
    <n v="40"/>
    <b v="0"/>
    <x v="6"/>
  </r>
  <r>
    <x v="2"/>
    <s v="US"/>
    <s v="USD"/>
    <n v="1406753639"/>
    <n v="1404161639"/>
    <b v="0"/>
    <n v="3"/>
    <b v="0"/>
    <x v="6"/>
  </r>
  <r>
    <x v="2"/>
    <s v="AU"/>
    <s v="AUD"/>
    <n v="1419645748"/>
    <n v="1417053748"/>
    <b v="0"/>
    <n v="1"/>
    <b v="0"/>
    <x v="6"/>
  </r>
  <r>
    <x v="2"/>
    <s v="GB"/>
    <s v="GBP"/>
    <n v="1407565504"/>
    <n v="1404973504"/>
    <b v="0"/>
    <n v="2"/>
    <b v="0"/>
    <x v="6"/>
  </r>
  <r>
    <x v="2"/>
    <s v="US"/>
    <s v="USD"/>
    <n v="1444971540"/>
    <n v="1442593427"/>
    <b v="0"/>
    <n v="7"/>
    <b v="0"/>
    <x v="6"/>
  </r>
  <r>
    <x v="2"/>
    <s v="US"/>
    <s v="USD"/>
    <n v="1474228265"/>
    <n v="1471636265"/>
    <b v="0"/>
    <n v="14"/>
    <b v="0"/>
    <x v="6"/>
  </r>
  <r>
    <x v="2"/>
    <s v="AU"/>
    <s v="AUD"/>
    <n v="1459490400"/>
    <n v="1457078868"/>
    <b v="0"/>
    <n v="0"/>
    <b v="0"/>
    <x v="6"/>
  </r>
  <r>
    <x v="2"/>
    <s v="US"/>
    <s v="USD"/>
    <n v="1441510707"/>
    <n v="1439350707"/>
    <b v="0"/>
    <n v="0"/>
    <b v="0"/>
    <x v="6"/>
  </r>
  <r>
    <x v="2"/>
    <s v="US"/>
    <s v="USD"/>
    <n v="1458097364"/>
    <n v="1455508964"/>
    <b v="0"/>
    <n v="1"/>
    <b v="0"/>
    <x v="6"/>
  </r>
  <r>
    <x v="2"/>
    <s v="US"/>
    <s v="USD"/>
    <n v="1468716180"/>
    <n v="1466205262"/>
    <b v="0"/>
    <n v="12"/>
    <b v="0"/>
    <x v="6"/>
  </r>
  <r>
    <x v="2"/>
    <s v="US"/>
    <s v="USD"/>
    <n v="1443704400"/>
    <n v="1439827639"/>
    <b v="0"/>
    <n v="12"/>
    <b v="0"/>
    <x v="6"/>
  </r>
  <r>
    <x v="2"/>
    <s v="GB"/>
    <s v="GBP"/>
    <n v="1443973546"/>
    <n v="1438789546"/>
    <b v="0"/>
    <n v="23"/>
    <b v="0"/>
    <x v="6"/>
  </r>
  <r>
    <x v="2"/>
    <s v="US"/>
    <s v="USD"/>
    <n v="1480576720"/>
    <n v="1477981120"/>
    <b v="0"/>
    <n v="0"/>
    <b v="0"/>
    <x v="6"/>
  </r>
  <r>
    <x v="2"/>
    <s v="US"/>
    <s v="USD"/>
    <n v="1468249760"/>
    <n v="1465830560"/>
    <b v="0"/>
    <n v="10"/>
    <b v="0"/>
    <x v="6"/>
  </r>
  <r>
    <x v="2"/>
    <s v="US"/>
    <s v="USD"/>
    <n v="1435441454"/>
    <n v="1432763054"/>
    <b v="0"/>
    <n v="5"/>
    <b v="0"/>
    <x v="6"/>
  </r>
  <r>
    <x v="2"/>
    <s v="AU"/>
    <s v="AUD"/>
    <n v="1412656200"/>
    <n v="1412328979"/>
    <b v="0"/>
    <n v="1"/>
    <b v="0"/>
    <x v="6"/>
  </r>
  <r>
    <x v="2"/>
    <s v="US"/>
    <s v="USD"/>
    <n v="1420199351"/>
    <n v="1416311351"/>
    <b v="0"/>
    <n v="2"/>
    <b v="0"/>
    <x v="6"/>
  </r>
  <r>
    <x v="2"/>
    <s v="US"/>
    <s v="USD"/>
    <n v="1416877200"/>
    <n v="1414505137"/>
    <b v="0"/>
    <n v="2"/>
    <b v="0"/>
    <x v="6"/>
  </r>
  <r>
    <x v="2"/>
    <s v="US"/>
    <s v="USD"/>
    <n v="1434490914"/>
    <n v="1429306914"/>
    <b v="0"/>
    <n v="0"/>
    <b v="0"/>
    <x v="6"/>
  </r>
  <r>
    <x v="2"/>
    <s v="US"/>
    <s v="USD"/>
    <n v="1446483000"/>
    <n v="1443811268"/>
    <b v="0"/>
    <n v="13"/>
    <b v="0"/>
    <x v="6"/>
  </r>
  <r>
    <x v="2"/>
    <s v="US"/>
    <s v="USD"/>
    <n v="1440690875"/>
    <n v="1438098875"/>
    <b v="0"/>
    <n v="0"/>
    <b v="0"/>
    <x v="6"/>
  </r>
  <r>
    <x v="2"/>
    <s v="US"/>
    <s v="USD"/>
    <n v="1431717268"/>
    <n v="1429125268"/>
    <b v="0"/>
    <n v="1"/>
    <b v="0"/>
    <x v="6"/>
  </r>
  <r>
    <x v="2"/>
    <s v="US"/>
    <s v="USD"/>
    <n v="1425110400"/>
    <n v="1422388822"/>
    <b v="0"/>
    <n v="5"/>
    <b v="0"/>
    <x v="6"/>
  </r>
  <r>
    <x v="2"/>
    <s v="US"/>
    <s v="USD"/>
    <n v="1475378744"/>
    <n v="1472786744"/>
    <b v="0"/>
    <n v="2"/>
    <b v="0"/>
    <x v="6"/>
  </r>
  <r>
    <x v="2"/>
    <s v="AU"/>
    <s v="AUD"/>
    <n v="1410076123"/>
    <n v="1404892123"/>
    <b v="0"/>
    <n v="0"/>
    <b v="0"/>
    <x v="6"/>
  </r>
  <r>
    <x v="2"/>
    <s v="AU"/>
    <s v="AUD"/>
    <n v="1423623221"/>
    <n v="1421031221"/>
    <b v="0"/>
    <n v="32"/>
    <b v="0"/>
    <x v="6"/>
  </r>
  <r>
    <x v="2"/>
    <s v="US"/>
    <s v="USD"/>
    <n v="1460140500"/>
    <n v="1457628680"/>
    <b v="0"/>
    <n v="1"/>
    <b v="0"/>
    <x v="6"/>
  </r>
  <r>
    <x v="2"/>
    <s v="IE"/>
    <s v="EUR"/>
    <n v="1462301342"/>
    <n v="1457120942"/>
    <b v="0"/>
    <n v="1"/>
    <b v="0"/>
    <x v="6"/>
  </r>
  <r>
    <x v="2"/>
    <s v="US"/>
    <s v="USD"/>
    <n v="1445885890"/>
    <n v="1440701890"/>
    <b v="0"/>
    <n v="1"/>
    <b v="0"/>
    <x v="6"/>
  </r>
  <r>
    <x v="2"/>
    <s v="US"/>
    <s v="USD"/>
    <n v="1469834940"/>
    <n v="1467162586"/>
    <b v="0"/>
    <n v="0"/>
    <b v="0"/>
    <x v="6"/>
  </r>
  <r>
    <x v="2"/>
    <s v="CA"/>
    <s v="CAD"/>
    <n v="1405352264"/>
    <n v="1400168264"/>
    <b v="0"/>
    <n v="0"/>
    <b v="0"/>
    <x v="6"/>
  </r>
  <r>
    <x v="2"/>
    <s v="US"/>
    <s v="USD"/>
    <n v="1448745741"/>
    <n v="1446150141"/>
    <b v="0"/>
    <n v="8"/>
    <b v="0"/>
    <x v="6"/>
  </r>
  <r>
    <x v="2"/>
    <s v="US"/>
    <s v="USD"/>
    <n v="1461543600"/>
    <n v="1459203727"/>
    <b v="0"/>
    <n v="0"/>
    <b v="0"/>
    <x v="6"/>
  </r>
  <r>
    <x v="2"/>
    <s v="US"/>
    <s v="USD"/>
    <n v="1468020354"/>
    <n v="1464045954"/>
    <b v="0"/>
    <n v="1"/>
    <b v="0"/>
    <x v="6"/>
  </r>
  <r>
    <x v="2"/>
    <s v="US"/>
    <s v="USD"/>
    <n v="1406988000"/>
    <n v="1403822912"/>
    <b v="0"/>
    <n v="16"/>
    <b v="0"/>
    <x v="6"/>
  </r>
  <r>
    <x v="2"/>
    <s v="US"/>
    <s v="USD"/>
    <n v="1411930556"/>
    <n v="1409338556"/>
    <b v="0"/>
    <n v="12"/>
    <b v="0"/>
    <x v="6"/>
  </r>
  <r>
    <x v="2"/>
    <s v="US"/>
    <s v="USD"/>
    <n v="1451852256"/>
    <n v="1449260256"/>
    <b v="0"/>
    <n v="4"/>
    <b v="0"/>
    <x v="6"/>
  </r>
  <r>
    <x v="2"/>
    <s v="GB"/>
    <s v="GBP"/>
    <n v="1399584210"/>
    <n v="1397683410"/>
    <b v="0"/>
    <n v="2"/>
    <b v="0"/>
    <x v="6"/>
  </r>
  <r>
    <x v="2"/>
    <s v="GB"/>
    <s v="GBP"/>
    <n v="1448722494"/>
    <n v="1446562494"/>
    <b v="0"/>
    <n v="3"/>
    <b v="0"/>
    <x v="6"/>
  </r>
  <r>
    <x v="2"/>
    <s v="CA"/>
    <s v="CAD"/>
    <n v="1447821717"/>
    <n v="1445226117"/>
    <b v="0"/>
    <n v="0"/>
    <b v="0"/>
    <x v="6"/>
  </r>
  <r>
    <x v="2"/>
    <s v="US"/>
    <s v="USD"/>
    <n v="1429460386"/>
    <n v="1424279986"/>
    <b v="0"/>
    <n v="3"/>
    <b v="0"/>
    <x v="6"/>
  </r>
  <r>
    <x v="2"/>
    <s v="US"/>
    <s v="USD"/>
    <n v="1460608780"/>
    <n v="1455428380"/>
    <b v="0"/>
    <n v="4"/>
    <b v="0"/>
    <x v="6"/>
  </r>
  <r>
    <x v="2"/>
    <s v="US"/>
    <s v="USD"/>
    <n v="1406170740"/>
    <n v="1402506278"/>
    <b v="0"/>
    <n v="2"/>
    <b v="0"/>
    <x v="6"/>
  </r>
  <r>
    <x v="2"/>
    <s v="US"/>
    <s v="USD"/>
    <n v="1488783507"/>
    <n v="1486191507"/>
    <b v="0"/>
    <n v="10"/>
    <b v="0"/>
    <x v="6"/>
  </r>
  <r>
    <x v="2"/>
    <s v="US"/>
    <s v="USD"/>
    <n v="1463945673"/>
    <n v="1458761673"/>
    <b v="0"/>
    <n v="11"/>
    <b v="0"/>
    <x v="6"/>
  </r>
  <r>
    <x v="2"/>
    <s v="US"/>
    <s v="USD"/>
    <n v="1472442900"/>
    <n v="1471638646"/>
    <b v="0"/>
    <n v="6"/>
    <b v="0"/>
    <x v="6"/>
  </r>
  <r>
    <x v="2"/>
    <s v="US"/>
    <s v="USD"/>
    <n v="1460925811"/>
    <n v="1458333811"/>
    <b v="0"/>
    <n v="2"/>
    <b v="0"/>
    <x v="6"/>
  </r>
  <r>
    <x v="2"/>
    <s v="US"/>
    <s v="USD"/>
    <n v="1405947126"/>
    <n v="1403355126"/>
    <b v="0"/>
    <n v="6"/>
    <b v="0"/>
    <x v="6"/>
  </r>
  <r>
    <x v="2"/>
    <s v="US"/>
    <s v="USD"/>
    <n v="1423186634"/>
    <n v="1418002634"/>
    <b v="0"/>
    <n v="8"/>
    <b v="0"/>
    <x v="6"/>
  </r>
  <r>
    <x v="2"/>
    <s v="US"/>
    <s v="USD"/>
    <n v="1462766400"/>
    <n v="1460219110"/>
    <b v="0"/>
    <n v="37"/>
    <b v="0"/>
    <x v="6"/>
  </r>
  <r>
    <x v="2"/>
    <s v="GB"/>
    <s v="GBP"/>
    <n v="1464872848"/>
    <n v="1462280848"/>
    <b v="0"/>
    <n v="11"/>
    <b v="0"/>
    <x v="6"/>
  </r>
  <r>
    <x v="2"/>
    <s v="US"/>
    <s v="USD"/>
    <n v="1468442898"/>
    <n v="1465850898"/>
    <b v="0"/>
    <n v="0"/>
    <b v="0"/>
    <x v="6"/>
  </r>
  <r>
    <x v="2"/>
    <s v="US"/>
    <s v="USD"/>
    <n v="1406876400"/>
    <n v="1405024561"/>
    <b v="0"/>
    <n v="10"/>
    <b v="0"/>
    <x v="6"/>
  </r>
  <r>
    <x v="2"/>
    <s v="US"/>
    <s v="USD"/>
    <n v="1469213732"/>
    <n v="1466621732"/>
    <b v="0"/>
    <n v="6"/>
    <b v="0"/>
    <x v="6"/>
  </r>
  <r>
    <x v="2"/>
    <s v="US"/>
    <s v="USD"/>
    <n v="1422717953"/>
    <n v="1417533953"/>
    <b v="0"/>
    <n v="8"/>
    <b v="0"/>
    <x v="6"/>
  </r>
  <r>
    <x v="2"/>
    <s v="GB"/>
    <s v="GBP"/>
    <n v="1427659200"/>
    <n v="1425678057"/>
    <b v="0"/>
    <n v="6"/>
    <b v="0"/>
    <x v="6"/>
  </r>
  <r>
    <x v="2"/>
    <s v="US"/>
    <s v="USD"/>
    <n v="1404570147"/>
    <n v="1401978147"/>
    <b v="0"/>
    <n v="7"/>
    <b v="0"/>
    <x v="6"/>
  </r>
  <r>
    <x v="2"/>
    <s v="US"/>
    <s v="USD"/>
    <n v="1468729149"/>
    <n v="1463545149"/>
    <b v="0"/>
    <n v="7"/>
    <b v="0"/>
    <x v="6"/>
  </r>
  <r>
    <x v="2"/>
    <s v="GB"/>
    <s v="GBP"/>
    <n v="1436297180"/>
    <n v="1431113180"/>
    <b v="0"/>
    <n v="5"/>
    <b v="0"/>
    <x v="6"/>
  </r>
  <r>
    <x v="2"/>
    <s v="US"/>
    <s v="USD"/>
    <n v="1400569140"/>
    <n v="1397854356"/>
    <b v="0"/>
    <n v="46"/>
    <b v="0"/>
    <x v="6"/>
  </r>
  <r>
    <x v="2"/>
    <s v="GB"/>
    <s v="GBP"/>
    <n v="1415404800"/>
    <n v="1412809644"/>
    <b v="0"/>
    <n v="10"/>
    <b v="0"/>
    <x v="6"/>
  </r>
  <r>
    <x v="2"/>
    <s v="US"/>
    <s v="USD"/>
    <n v="1456002300"/>
    <n v="1454173120"/>
    <b v="0"/>
    <n v="19"/>
    <b v="0"/>
    <x v="6"/>
  </r>
  <r>
    <x v="2"/>
    <s v="GB"/>
    <s v="GBP"/>
    <n v="1462539840"/>
    <n v="1460034594"/>
    <b v="0"/>
    <n v="13"/>
    <b v="0"/>
    <x v="6"/>
  </r>
  <r>
    <x v="2"/>
    <s v="GB"/>
    <s v="GBP"/>
    <n v="1400278290"/>
    <n v="1399414290"/>
    <b v="0"/>
    <n v="13"/>
    <b v="0"/>
    <x v="6"/>
  </r>
  <r>
    <x v="2"/>
    <s v="US"/>
    <s v="USD"/>
    <n v="1440813413"/>
    <n v="1439517413"/>
    <b v="0"/>
    <n v="4"/>
    <b v="0"/>
    <x v="6"/>
  </r>
  <r>
    <x v="2"/>
    <s v="US"/>
    <s v="USD"/>
    <n v="1447009181"/>
    <n v="1444413581"/>
    <b v="0"/>
    <n v="0"/>
    <b v="0"/>
    <x v="6"/>
  </r>
  <r>
    <x v="2"/>
    <s v="GB"/>
    <s v="GBP"/>
    <n v="1456934893"/>
    <n v="1454342893"/>
    <b v="0"/>
    <n v="3"/>
    <b v="0"/>
    <x v="6"/>
  </r>
  <r>
    <x v="2"/>
    <s v="US"/>
    <s v="USD"/>
    <n v="1433086082"/>
    <n v="1430494082"/>
    <b v="0"/>
    <n v="1"/>
    <b v="0"/>
    <x v="6"/>
  </r>
  <r>
    <x v="2"/>
    <s v="US"/>
    <s v="USD"/>
    <n v="1449876859"/>
    <n v="1444689259"/>
    <b v="0"/>
    <n v="9"/>
    <b v="0"/>
    <x v="6"/>
  </r>
  <r>
    <x v="2"/>
    <s v="US"/>
    <s v="USD"/>
    <n v="1431549912"/>
    <n v="1428957912"/>
    <b v="0"/>
    <n v="1"/>
    <b v="0"/>
    <x v="6"/>
  </r>
  <r>
    <x v="2"/>
    <s v="US"/>
    <s v="USD"/>
    <n v="1405761690"/>
    <n v="1403169690"/>
    <b v="0"/>
    <n v="1"/>
    <b v="0"/>
    <x v="6"/>
  </r>
  <r>
    <x v="2"/>
    <s v="GB"/>
    <s v="GBP"/>
    <n v="1423913220"/>
    <n v="1421339077"/>
    <b v="0"/>
    <n v="4"/>
    <b v="0"/>
    <x v="6"/>
  </r>
  <r>
    <x v="2"/>
    <s v="US"/>
    <s v="USD"/>
    <n v="1416499440"/>
    <n v="1415341464"/>
    <b v="0"/>
    <n v="17"/>
    <b v="0"/>
    <x v="6"/>
  </r>
  <r>
    <x v="2"/>
    <s v="GB"/>
    <s v="GBP"/>
    <n v="1428222221"/>
    <n v="1425633821"/>
    <b v="0"/>
    <n v="0"/>
    <b v="0"/>
    <x v="6"/>
  </r>
  <r>
    <x v="2"/>
    <s v="US"/>
    <s v="USD"/>
    <n v="1427580426"/>
    <n v="1424992026"/>
    <b v="0"/>
    <n v="12"/>
    <b v="0"/>
    <x v="6"/>
  </r>
  <r>
    <x v="2"/>
    <s v="US"/>
    <s v="USD"/>
    <n v="1409514709"/>
    <n v="1406058798"/>
    <b v="0"/>
    <n v="14"/>
    <b v="0"/>
    <x v="6"/>
  </r>
  <r>
    <x v="2"/>
    <s v="US"/>
    <s v="USD"/>
    <n v="1462631358"/>
    <n v="1457450958"/>
    <b v="0"/>
    <n v="1"/>
    <b v="0"/>
    <x v="6"/>
  </r>
  <r>
    <x v="2"/>
    <s v="GB"/>
    <s v="GBP"/>
    <n v="1488394800"/>
    <n v="1486681708"/>
    <b v="0"/>
    <n v="14"/>
    <b v="0"/>
    <x v="6"/>
  </r>
  <r>
    <x v="2"/>
    <s v="US"/>
    <s v="USD"/>
    <n v="1411779761"/>
    <n v="1409187761"/>
    <b v="0"/>
    <n v="4"/>
    <b v="0"/>
    <x v="6"/>
  </r>
  <r>
    <x v="2"/>
    <s v="US"/>
    <s v="USD"/>
    <n v="1424009147"/>
    <n v="1421417147"/>
    <b v="0"/>
    <n v="2"/>
    <b v="0"/>
    <x v="6"/>
  </r>
  <r>
    <x v="2"/>
    <s v="US"/>
    <s v="USD"/>
    <n v="1412740457"/>
    <n v="1410148457"/>
    <b v="0"/>
    <n v="1"/>
    <b v="0"/>
    <x v="6"/>
  </r>
  <r>
    <x v="2"/>
    <s v="US"/>
    <s v="USD"/>
    <n v="1413832985"/>
    <n v="1408648985"/>
    <b v="0"/>
    <n v="2"/>
    <b v="0"/>
    <x v="6"/>
  </r>
  <r>
    <x v="2"/>
    <s v="US"/>
    <s v="USD"/>
    <n v="1455647587"/>
    <n v="1453487587"/>
    <b v="0"/>
    <n v="1"/>
    <b v="0"/>
    <x v="6"/>
  </r>
  <r>
    <x v="2"/>
    <s v="US"/>
    <s v="USD"/>
    <n v="1409070480"/>
    <n v="1406572381"/>
    <b v="0"/>
    <n v="1"/>
    <b v="0"/>
    <x v="6"/>
  </r>
  <r>
    <x v="2"/>
    <s v="GB"/>
    <s v="GBP"/>
    <n v="1437606507"/>
    <n v="1435014507"/>
    <b v="0"/>
    <n v="4"/>
    <b v="0"/>
    <x v="6"/>
  </r>
  <r>
    <x v="2"/>
    <s v="GB"/>
    <s v="GBP"/>
    <n v="1410281360"/>
    <n v="1406825360"/>
    <b v="0"/>
    <n v="3"/>
    <b v="0"/>
    <x v="6"/>
  </r>
  <r>
    <x v="2"/>
    <s v="US"/>
    <s v="USD"/>
    <n v="1414348166"/>
    <n v="1412879366"/>
    <b v="0"/>
    <n v="38"/>
    <b v="0"/>
    <x v="6"/>
  </r>
  <r>
    <x v="2"/>
    <s v="GB"/>
    <s v="GBP"/>
    <n v="1422450278"/>
    <n v="1419858278"/>
    <b v="0"/>
    <n v="4"/>
    <b v="0"/>
    <x v="6"/>
  </r>
  <r>
    <x v="2"/>
    <s v="GB"/>
    <s v="GBP"/>
    <n v="1430571849"/>
    <n v="1427979849"/>
    <b v="0"/>
    <n v="0"/>
    <b v="0"/>
    <x v="6"/>
  </r>
  <r>
    <x v="2"/>
    <s v="US"/>
    <s v="USD"/>
    <n v="1424070823"/>
    <n v="1421478823"/>
    <b v="0"/>
    <n v="2"/>
    <b v="0"/>
    <x v="6"/>
  </r>
  <r>
    <x v="2"/>
    <s v="US"/>
    <s v="USD"/>
    <n v="1457157269"/>
    <n v="1455861269"/>
    <b v="0"/>
    <n v="0"/>
    <b v="0"/>
    <x v="6"/>
  </r>
  <r>
    <x v="2"/>
    <s v="US"/>
    <s v="USD"/>
    <n v="1437331463"/>
    <n v="1434739463"/>
    <b v="0"/>
    <n v="1"/>
    <b v="0"/>
    <x v="6"/>
  </r>
  <r>
    <x v="2"/>
    <s v="GB"/>
    <s v="GBP"/>
    <n v="1410987400"/>
    <n v="1408395400"/>
    <b v="0"/>
    <n v="7"/>
    <b v="0"/>
    <x v="6"/>
  </r>
  <r>
    <x v="2"/>
    <s v="US"/>
    <s v="USD"/>
    <n v="1409846874"/>
    <n v="1407254874"/>
    <b v="0"/>
    <n v="2"/>
    <b v="0"/>
    <x v="6"/>
  </r>
  <r>
    <x v="2"/>
    <s v="GB"/>
    <s v="GBP"/>
    <n v="1475877108"/>
    <n v="1473285108"/>
    <b v="0"/>
    <n v="4"/>
    <b v="0"/>
    <x v="6"/>
  </r>
  <r>
    <x v="2"/>
    <s v="US"/>
    <s v="USD"/>
    <n v="1460737680"/>
    <n v="1455725596"/>
    <b v="0"/>
    <n v="4"/>
    <b v="0"/>
    <x v="6"/>
  </r>
  <r>
    <x v="2"/>
    <s v="US"/>
    <s v="USD"/>
    <n v="1427168099"/>
    <n v="1424579699"/>
    <b v="0"/>
    <n v="3"/>
    <b v="0"/>
    <x v="6"/>
  </r>
  <r>
    <x v="2"/>
    <s v="US"/>
    <s v="USD"/>
    <n v="1414360358"/>
    <n v="1409176358"/>
    <b v="0"/>
    <n v="2"/>
    <b v="0"/>
    <x v="6"/>
  </r>
  <r>
    <x v="2"/>
    <s v="US"/>
    <s v="USD"/>
    <n v="1422759240"/>
    <n v="1418824867"/>
    <b v="0"/>
    <n v="197"/>
    <b v="0"/>
    <x v="6"/>
  </r>
  <r>
    <x v="2"/>
    <s v="US"/>
    <s v="USD"/>
    <n v="1458860363"/>
    <n v="1454975963"/>
    <b v="0"/>
    <n v="0"/>
    <b v="0"/>
    <x v="6"/>
  </r>
  <r>
    <x v="2"/>
    <s v="US"/>
    <s v="USD"/>
    <n v="1441037097"/>
    <n v="1438445097"/>
    <b v="0"/>
    <n v="1"/>
    <b v="0"/>
    <x v="6"/>
  </r>
  <r>
    <x v="2"/>
    <s v="FR"/>
    <s v="EUR"/>
    <n v="1437889336"/>
    <n v="1432705336"/>
    <b v="0"/>
    <n v="4"/>
    <b v="0"/>
    <x v="6"/>
  </r>
  <r>
    <x v="2"/>
    <s v="US"/>
    <s v="USD"/>
    <n v="1449247439"/>
    <n v="1444059839"/>
    <b v="0"/>
    <n v="0"/>
    <b v="0"/>
    <x v="6"/>
  </r>
  <r>
    <x v="2"/>
    <s v="US"/>
    <s v="USD"/>
    <n v="1487811600"/>
    <n v="1486077481"/>
    <b v="0"/>
    <n v="7"/>
    <b v="0"/>
    <x v="6"/>
  </r>
  <r>
    <x v="2"/>
    <s v="US"/>
    <s v="USD"/>
    <n v="1402007500"/>
    <n v="1399415500"/>
    <b v="0"/>
    <n v="11"/>
    <b v="0"/>
    <x v="6"/>
  </r>
  <r>
    <x v="2"/>
    <s v="US"/>
    <s v="USD"/>
    <n v="1450053370"/>
    <n v="1447461370"/>
    <b v="0"/>
    <n v="0"/>
    <b v="0"/>
    <x v="6"/>
  </r>
  <r>
    <x v="2"/>
    <s v="US"/>
    <s v="USD"/>
    <n v="1454525340"/>
    <n v="1452008599"/>
    <b v="0"/>
    <n v="6"/>
    <b v="0"/>
    <x v="6"/>
  </r>
  <r>
    <x v="2"/>
    <s v="US"/>
    <s v="USD"/>
    <n v="1418914964"/>
    <n v="1414591364"/>
    <b v="0"/>
    <n v="0"/>
    <b v="0"/>
    <x v="6"/>
  </r>
  <r>
    <x v="2"/>
    <s v="US"/>
    <s v="USD"/>
    <n v="1450211116"/>
    <n v="1445023516"/>
    <b v="0"/>
    <n v="7"/>
    <b v="0"/>
    <x v="6"/>
  </r>
  <r>
    <x v="2"/>
    <s v="GB"/>
    <s v="GBP"/>
    <n v="1475398800"/>
    <n v="1472711224"/>
    <b v="0"/>
    <n v="94"/>
    <b v="0"/>
    <x v="6"/>
  </r>
  <r>
    <x v="2"/>
    <s v="US"/>
    <s v="USD"/>
    <n v="1428097450"/>
    <n v="1425509050"/>
    <b v="0"/>
    <n v="2"/>
    <b v="0"/>
    <x v="6"/>
  </r>
  <r>
    <x v="2"/>
    <s v="US"/>
    <s v="USD"/>
    <n v="1413925887"/>
    <n v="1411333887"/>
    <b v="0"/>
    <n v="25"/>
    <b v="0"/>
    <x v="6"/>
  </r>
  <r>
    <x v="2"/>
    <s v="US"/>
    <s v="USD"/>
    <n v="1404253800"/>
    <n v="1402784964"/>
    <b v="0"/>
    <n v="17"/>
    <b v="0"/>
    <x v="6"/>
  </r>
  <r>
    <x v="2"/>
    <s v="US"/>
    <s v="USD"/>
    <n v="1464099900"/>
    <n v="1462585315"/>
    <b v="0"/>
    <n v="2"/>
    <b v="0"/>
    <x v="6"/>
  </r>
  <r>
    <x v="2"/>
    <s v="US"/>
    <s v="USD"/>
    <n v="1413573010"/>
    <n v="1408389010"/>
    <b v="0"/>
    <n v="4"/>
    <b v="0"/>
    <x v="6"/>
  </r>
  <r>
    <x v="2"/>
    <s v="US"/>
    <s v="USD"/>
    <n v="1448949540"/>
    <n v="1446048367"/>
    <b v="0"/>
    <n v="5"/>
    <b v="0"/>
    <x v="6"/>
  </r>
  <r>
    <x v="2"/>
    <s v="US"/>
    <s v="USD"/>
    <n v="1437188400"/>
    <n v="1432100004"/>
    <b v="0"/>
    <n v="2"/>
    <b v="0"/>
    <x v="6"/>
  </r>
  <r>
    <x v="2"/>
    <s v="GB"/>
    <s v="GBP"/>
    <n v="1473160954"/>
    <n v="1467976954"/>
    <b v="0"/>
    <n v="2"/>
    <b v="0"/>
    <x v="6"/>
  </r>
  <r>
    <x v="2"/>
    <s v="US"/>
    <s v="USD"/>
    <n v="1421781360"/>
    <n v="1419213664"/>
    <b v="0"/>
    <n v="3"/>
    <b v="0"/>
    <x v="6"/>
  </r>
  <r>
    <x v="2"/>
    <s v="CA"/>
    <s v="CAD"/>
    <n v="1416524325"/>
    <n v="1415228325"/>
    <b v="0"/>
    <n v="0"/>
    <b v="0"/>
    <x v="6"/>
  </r>
  <r>
    <x v="2"/>
    <s v="US"/>
    <s v="USD"/>
    <n v="1428642000"/>
    <n v="1426050982"/>
    <b v="0"/>
    <n v="4"/>
    <b v="0"/>
    <x v="6"/>
  </r>
  <r>
    <x v="2"/>
    <s v="AU"/>
    <s v="AUD"/>
    <n v="1408596589"/>
    <n v="1406004589"/>
    <b v="0"/>
    <n v="1"/>
    <b v="0"/>
    <x v="6"/>
  </r>
  <r>
    <x v="2"/>
    <s v="US"/>
    <s v="USD"/>
    <n v="1413992210"/>
    <n v="1411400210"/>
    <b v="0"/>
    <n v="12"/>
    <b v="0"/>
    <x v="6"/>
  </r>
  <r>
    <x v="2"/>
    <s v="US"/>
    <s v="USD"/>
    <n v="1420938000"/>
    <n v="1418862743"/>
    <b v="0"/>
    <n v="4"/>
    <b v="0"/>
    <x v="6"/>
  </r>
  <r>
    <x v="2"/>
    <s v="GB"/>
    <s v="GBP"/>
    <n v="1460373187"/>
    <n v="1457352787"/>
    <b v="0"/>
    <n v="91"/>
    <b v="0"/>
    <x v="6"/>
  </r>
  <r>
    <x v="2"/>
    <s v="US"/>
    <s v="USD"/>
    <n v="1436914815"/>
    <n v="1434322815"/>
    <b v="0"/>
    <n v="1"/>
    <b v="0"/>
    <x v="6"/>
  </r>
  <r>
    <x v="2"/>
    <s v="US"/>
    <s v="USD"/>
    <n v="1414077391"/>
    <n v="1411485391"/>
    <b v="0"/>
    <n v="1"/>
    <b v="0"/>
    <x v="6"/>
  </r>
  <r>
    <x v="2"/>
    <s v="US"/>
    <s v="USD"/>
    <n v="1399618380"/>
    <n v="1399058797"/>
    <b v="0"/>
    <n v="0"/>
    <b v="0"/>
    <x v="6"/>
  </r>
  <r>
    <x v="2"/>
    <s v="US"/>
    <s v="USD"/>
    <n v="1413234316"/>
    <n v="1408050316"/>
    <b v="0"/>
    <n v="13"/>
    <b v="0"/>
    <x v="6"/>
  </r>
  <r>
    <x v="2"/>
    <s v="GB"/>
    <s v="GBP"/>
    <n v="1416081600"/>
    <n v="1413477228"/>
    <b v="0"/>
    <n v="2"/>
    <b v="0"/>
    <x v="6"/>
  </r>
  <r>
    <x v="2"/>
    <s v="US"/>
    <s v="USD"/>
    <n v="1475294400"/>
    <n v="1472674285"/>
    <b v="0"/>
    <n v="0"/>
    <b v="0"/>
    <x v="6"/>
  </r>
  <r>
    <x v="2"/>
    <s v="GB"/>
    <s v="GBP"/>
    <n v="1403192031"/>
    <n v="1400600031"/>
    <b v="0"/>
    <n v="21"/>
    <b v="0"/>
    <x v="6"/>
  </r>
  <r>
    <x v="2"/>
    <s v="US"/>
    <s v="USD"/>
    <n v="1467575940"/>
    <n v="1465856639"/>
    <b v="0"/>
    <n v="9"/>
    <b v="0"/>
    <x v="6"/>
  </r>
  <r>
    <x v="2"/>
    <s v="GB"/>
    <s v="GBP"/>
    <n v="1448492400"/>
    <n v="1446506080"/>
    <b v="0"/>
    <n v="6"/>
    <b v="0"/>
    <x v="6"/>
  </r>
  <r>
    <x v="2"/>
    <s v="US"/>
    <s v="USD"/>
    <n v="1459483140"/>
    <n v="1458178044"/>
    <b v="0"/>
    <n v="4"/>
    <b v="0"/>
    <x v="6"/>
  </r>
  <r>
    <x v="2"/>
    <s v="CA"/>
    <s v="CAD"/>
    <n v="1410836400"/>
    <n v="1408116152"/>
    <b v="0"/>
    <n v="7"/>
    <b v="0"/>
    <x v="6"/>
  </r>
  <r>
    <x v="2"/>
    <s v="CA"/>
    <s v="CAD"/>
    <n v="1403539200"/>
    <n v="1400604056"/>
    <b v="0"/>
    <n v="5"/>
    <b v="0"/>
    <x v="6"/>
  </r>
  <r>
    <x v="2"/>
    <s v="US"/>
    <s v="USD"/>
    <n v="1461205423"/>
    <n v="1456025023"/>
    <b v="0"/>
    <n v="0"/>
    <b v="0"/>
    <x v="6"/>
  </r>
  <r>
    <x v="2"/>
    <s v="US"/>
    <s v="USD"/>
    <n v="1467481468"/>
    <n v="1464889468"/>
    <b v="0"/>
    <n v="3"/>
    <b v="0"/>
    <x v="6"/>
  </r>
  <r>
    <x v="2"/>
    <s v="GB"/>
    <s v="GBP"/>
    <n v="1403886084"/>
    <n v="1401294084"/>
    <b v="0"/>
    <n v="9"/>
    <b v="0"/>
    <x v="6"/>
  </r>
  <r>
    <x v="2"/>
    <s v="AU"/>
    <s v="AUD"/>
    <n v="1430316426"/>
    <n v="1427724426"/>
    <b v="0"/>
    <n v="6"/>
    <b v="0"/>
    <x v="6"/>
  </r>
  <r>
    <x v="2"/>
    <s v="US"/>
    <s v="USD"/>
    <n v="1407883811"/>
    <n v="1405291811"/>
    <b v="0"/>
    <n v="4"/>
    <b v="0"/>
    <x v="6"/>
  </r>
  <r>
    <x v="2"/>
    <s v="US"/>
    <s v="USD"/>
    <n v="1463619388"/>
    <n v="1461027388"/>
    <b v="0"/>
    <n v="1"/>
    <b v="0"/>
    <x v="6"/>
  </r>
  <r>
    <x v="2"/>
    <s v="US"/>
    <s v="USD"/>
    <n v="1443408550"/>
    <n v="1439952550"/>
    <b v="0"/>
    <n v="17"/>
    <b v="0"/>
    <x v="6"/>
  </r>
  <r>
    <x v="2"/>
    <s v="US"/>
    <s v="USD"/>
    <n v="1484348700"/>
    <n v="1481756855"/>
    <b v="0"/>
    <n v="1"/>
    <b v="0"/>
    <x v="6"/>
  </r>
  <r>
    <x v="2"/>
    <s v="GB"/>
    <s v="GBP"/>
    <n v="1425124800"/>
    <n v="1421596356"/>
    <b v="0"/>
    <n v="13"/>
    <b v="0"/>
    <x v="6"/>
  </r>
  <r>
    <x v="2"/>
    <s v="US"/>
    <s v="USD"/>
    <n v="1425178800"/>
    <n v="1422374420"/>
    <b v="0"/>
    <n v="6"/>
    <b v="0"/>
    <x v="6"/>
  </r>
  <r>
    <x v="2"/>
    <s v="MX"/>
    <s v="MXN"/>
    <n v="1482779931"/>
    <n v="1480187931"/>
    <b v="0"/>
    <n v="0"/>
    <b v="0"/>
    <x v="6"/>
  </r>
  <r>
    <x v="2"/>
    <s v="GB"/>
    <s v="GBP"/>
    <n v="1408646111"/>
    <n v="1403462111"/>
    <b v="0"/>
    <n v="2"/>
    <b v="0"/>
    <x v="6"/>
  </r>
  <r>
    <x v="2"/>
    <s v="US"/>
    <s v="USD"/>
    <n v="1431144000"/>
    <n v="1426407426"/>
    <b v="0"/>
    <n v="2"/>
    <b v="0"/>
    <x v="6"/>
  </r>
  <r>
    <x v="2"/>
    <s v="GB"/>
    <s v="GBP"/>
    <n v="1446732975"/>
    <n v="1444137375"/>
    <b v="0"/>
    <n v="21"/>
    <b v="0"/>
    <x v="6"/>
  </r>
  <r>
    <x v="2"/>
    <s v="GB"/>
    <s v="GBP"/>
    <n v="1404149280"/>
    <n v="1400547969"/>
    <b v="0"/>
    <n v="13"/>
    <b v="0"/>
    <x v="6"/>
  </r>
  <r>
    <x v="2"/>
    <s v="US"/>
    <s v="USD"/>
    <n v="1413921060"/>
    <n v="1411499149"/>
    <b v="0"/>
    <n v="0"/>
    <b v="0"/>
    <x v="6"/>
  </r>
  <r>
    <x v="2"/>
    <s v="US"/>
    <s v="USD"/>
    <n v="1482339794"/>
    <n v="1479747794"/>
    <b v="0"/>
    <n v="6"/>
    <b v="0"/>
    <x v="6"/>
  </r>
  <r>
    <x v="2"/>
    <s v="GB"/>
    <s v="GBP"/>
    <n v="1485543242"/>
    <n v="1482951242"/>
    <b v="0"/>
    <n v="0"/>
    <b v="0"/>
    <x v="6"/>
  </r>
  <r>
    <x v="2"/>
    <s v="US"/>
    <s v="USD"/>
    <n v="1466375521"/>
    <n v="1463783521"/>
    <b v="0"/>
    <n v="1"/>
    <b v="0"/>
    <x v="6"/>
  </r>
  <r>
    <x v="2"/>
    <s v="US"/>
    <s v="USD"/>
    <n v="1465930440"/>
    <n v="1463849116"/>
    <b v="0"/>
    <n v="0"/>
    <b v="0"/>
    <x v="6"/>
  </r>
  <r>
    <x v="2"/>
    <s v="US"/>
    <s v="USD"/>
    <n v="1425819425"/>
    <n v="1423231025"/>
    <b v="0"/>
    <n v="12"/>
    <b v="0"/>
    <x v="6"/>
  </r>
  <r>
    <x v="2"/>
    <s v="US"/>
    <s v="USD"/>
    <n v="1447542000"/>
    <n v="1446179553"/>
    <b v="0"/>
    <n v="2"/>
    <b v="0"/>
    <x v="6"/>
  </r>
  <r>
    <x v="2"/>
    <s v="US"/>
    <s v="USD"/>
    <n v="1452795416"/>
    <n v="1450203416"/>
    <b v="0"/>
    <n v="6"/>
    <b v="0"/>
    <x v="6"/>
  </r>
  <r>
    <x v="2"/>
    <s v="IT"/>
    <s v="EUR"/>
    <n v="1476008906"/>
    <n v="1473416906"/>
    <b v="0"/>
    <n v="1"/>
    <b v="0"/>
    <x v="6"/>
  </r>
  <r>
    <x v="2"/>
    <s v="US"/>
    <s v="USD"/>
    <n v="1427169540"/>
    <n v="1424701775"/>
    <b v="0"/>
    <n v="1"/>
    <b v="0"/>
    <x v="6"/>
  </r>
  <r>
    <x v="2"/>
    <s v="US"/>
    <s v="USD"/>
    <n v="1448078400"/>
    <n v="1445985299"/>
    <b v="0"/>
    <n v="5"/>
    <b v="0"/>
    <x v="6"/>
  </r>
  <r>
    <x v="2"/>
    <s v="US"/>
    <s v="USD"/>
    <n v="1468777786"/>
    <n v="1466185786"/>
    <b v="0"/>
    <n v="0"/>
    <b v="0"/>
    <x v="6"/>
  </r>
  <r>
    <x v="2"/>
    <s v="GB"/>
    <s v="GBP"/>
    <n v="1421403960"/>
    <n v="1418827324"/>
    <b v="0"/>
    <n v="3"/>
    <b v="0"/>
    <x v="6"/>
  </r>
  <r>
    <x v="2"/>
    <s v="US"/>
    <s v="USD"/>
    <n v="1433093700"/>
    <n v="1430242488"/>
    <b v="0"/>
    <n v="8"/>
    <b v="0"/>
    <x v="6"/>
  </r>
  <r>
    <x v="2"/>
    <s v="US"/>
    <s v="USD"/>
    <n v="1438959600"/>
    <n v="1437754137"/>
    <b v="0"/>
    <n v="3"/>
    <b v="0"/>
    <x v="6"/>
  </r>
  <r>
    <x v="2"/>
    <s v="US"/>
    <s v="USD"/>
    <n v="1421410151"/>
    <n v="1418818151"/>
    <b v="0"/>
    <n v="8"/>
    <b v="0"/>
    <x v="6"/>
  </r>
  <r>
    <x v="2"/>
    <s v="US"/>
    <s v="USD"/>
    <n v="1428205247"/>
    <n v="1423024847"/>
    <b v="0"/>
    <n v="1"/>
    <b v="0"/>
    <x v="6"/>
  </r>
  <r>
    <x v="2"/>
    <s v="GB"/>
    <s v="GBP"/>
    <n v="1440272093"/>
    <n v="1435088093"/>
    <b v="0"/>
    <n v="4"/>
    <b v="0"/>
    <x v="6"/>
  </r>
  <r>
    <x v="2"/>
    <s v="US"/>
    <s v="USD"/>
    <n v="1413953940"/>
    <n v="1410141900"/>
    <b v="0"/>
    <n v="8"/>
    <b v="0"/>
    <x v="6"/>
  </r>
  <r>
    <x v="2"/>
    <s v="MX"/>
    <s v="MXN"/>
    <n v="1482108350"/>
    <n v="1479516350"/>
    <b v="0"/>
    <n v="1"/>
    <b v="0"/>
    <x v="6"/>
  </r>
  <r>
    <x v="2"/>
    <s v="GB"/>
    <s v="GBP"/>
    <n v="1488271860"/>
    <n v="1484484219"/>
    <b v="0"/>
    <n v="5"/>
    <b v="0"/>
    <x v="6"/>
  </r>
  <r>
    <x v="2"/>
    <s v="GB"/>
    <s v="GBP"/>
    <n v="1454284500"/>
    <n v="1449431237"/>
    <b v="0"/>
    <n v="0"/>
    <b v="0"/>
    <x v="6"/>
  </r>
  <r>
    <x v="2"/>
    <s v="US"/>
    <s v="USD"/>
    <n v="1465060797"/>
    <n v="1462468797"/>
    <b v="0"/>
    <n v="0"/>
    <b v="0"/>
    <x v="6"/>
  </r>
  <r>
    <x v="2"/>
    <s v="US"/>
    <s v="USD"/>
    <n v="1472847873"/>
    <n v="1468959873"/>
    <b v="0"/>
    <n v="1"/>
    <b v="0"/>
    <x v="6"/>
  </r>
  <r>
    <x v="2"/>
    <s v="US"/>
    <s v="USD"/>
    <n v="1414205990"/>
    <n v="1413341990"/>
    <b v="0"/>
    <n v="0"/>
    <b v="0"/>
    <x v="6"/>
  </r>
  <r>
    <x v="2"/>
    <s v="US"/>
    <s v="USD"/>
    <n v="1485380482"/>
    <n v="1482788482"/>
    <b v="0"/>
    <n v="0"/>
    <b v="0"/>
    <x v="6"/>
  </r>
  <r>
    <x v="2"/>
    <s v="US"/>
    <s v="USD"/>
    <n v="1463343673"/>
    <n v="1460751673"/>
    <b v="0"/>
    <n v="6"/>
    <b v="0"/>
    <x v="6"/>
  </r>
  <r>
    <x v="2"/>
    <s v="US"/>
    <s v="USD"/>
    <n v="1440613920"/>
    <n v="1435953566"/>
    <b v="0"/>
    <n v="6"/>
    <b v="0"/>
    <x v="6"/>
  </r>
  <r>
    <x v="2"/>
    <s v="AU"/>
    <s v="AUD"/>
    <n v="1477550434"/>
    <n v="1474958434"/>
    <b v="0"/>
    <n v="14"/>
    <b v="0"/>
    <x v="6"/>
  </r>
  <r>
    <x v="2"/>
    <s v="MX"/>
    <s v="MXN"/>
    <n v="1482711309"/>
    <n v="1479860109"/>
    <b v="0"/>
    <n v="6"/>
    <b v="0"/>
    <x v="6"/>
  </r>
  <r>
    <x v="2"/>
    <s v="US"/>
    <s v="USD"/>
    <n v="1427936400"/>
    <n v="1424221866"/>
    <b v="0"/>
    <n v="33"/>
    <b v="0"/>
    <x v="6"/>
  </r>
  <r>
    <x v="2"/>
    <s v="US"/>
    <s v="USD"/>
    <n v="1411596001"/>
    <n v="1409608801"/>
    <b v="0"/>
    <n v="4"/>
    <b v="0"/>
    <x v="6"/>
  </r>
  <r>
    <x v="2"/>
    <s v="US"/>
    <s v="USD"/>
    <n v="1488517200"/>
    <n v="1485909937"/>
    <b v="0"/>
    <n v="1"/>
    <b v="0"/>
    <x v="6"/>
  </r>
  <r>
    <x v="2"/>
    <s v="GB"/>
    <s v="GBP"/>
    <n v="1448805404"/>
    <n v="1446209804"/>
    <b v="0"/>
    <n v="0"/>
    <b v="0"/>
    <x v="6"/>
  </r>
  <r>
    <x v="2"/>
    <s v="GB"/>
    <s v="GBP"/>
    <n v="1469113351"/>
    <n v="1463929351"/>
    <b v="0"/>
    <n v="6"/>
    <b v="0"/>
    <x v="6"/>
  </r>
  <r>
    <x v="2"/>
    <s v="US"/>
    <s v="USD"/>
    <n v="1424747740"/>
    <n v="1422155740"/>
    <b v="0"/>
    <n v="6"/>
    <b v="0"/>
    <x v="6"/>
  </r>
  <r>
    <x v="2"/>
    <s v="IE"/>
    <s v="EUR"/>
    <n v="1456617600"/>
    <n v="1454280186"/>
    <b v="0"/>
    <n v="1"/>
    <b v="0"/>
    <x v="6"/>
  </r>
  <r>
    <x v="2"/>
    <s v="US"/>
    <s v="USD"/>
    <n v="1452234840"/>
    <n v="1450619123"/>
    <b v="0"/>
    <n v="3"/>
    <b v="0"/>
    <x v="6"/>
  </r>
  <r>
    <x v="4"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s v="film &amp; video"/>
    <x v="0"/>
  </r>
  <r>
    <n v="1"/>
    <s v="GIRLS STATE a new musical comedy TV project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s v="film &amp; video"/>
    <x v="0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s v="film &amp; video"/>
    <x v="0"/>
  </r>
  <r>
    <n v="3"/>
    <s v="GIRLS STATE a new musical comedy TV project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s v="film &amp; video"/>
    <x v="0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s v="film &amp; video"/>
    <x v="0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s v="film &amp; video"/>
    <x v="0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s v="film &amp; video"/>
    <x v="0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s v="film &amp; video"/>
    <x v="0"/>
  </r>
  <r>
    <n v="8"/>
    <s v="GIRLS STATE a new musical comedy TV project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s v="film &amp; video"/>
    <x v="0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s v="film &amp; video"/>
    <x v="0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s v="film &amp; video"/>
    <x v="0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s v="film &amp; video"/>
    <x v="0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s v="film &amp; video"/>
    <x v="0"/>
  </r>
  <r>
    <n v="13"/>
    <s v="GIRLS STATE a new musical comedy TV project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s v="film &amp; video"/>
    <x v="0"/>
  </r>
  <r>
    <n v="14"/>
    <s v="GIRLS STATE a new musical comedy TV project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s v="film &amp; video"/>
    <x v="0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s v="film &amp; video"/>
    <x v="0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s v="film &amp; video"/>
    <x v="0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s v="film &amp; video"/>
    <x v="0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s v="film &amp; video"/>
    <x v="0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s v="film &amp; video"/>
    <x v="0"/>
  </r>
  <r>
    <n v="20"/>
    <s v="GIRLS STATE a new musical comedy TV project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s v="film &amp; video"/>
    <x v="0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s v="film &amp; video"/>
    <x v="0"/>
  </r>
  <r>
    <n v="22"/>
    <s v="GIRLS STATE a new musical comedy TV project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s v="film &amp; video"/>
    <x v="0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s v="film &amp; video"/>
    <x v="0"/>
  </r>
  <r>
    <n v="24"/>
    <s v="GIRLS STATE a new musical comedy TV project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s v="film &amp; video"/>
    <x v="0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s v="film &amp; video"/>
    <x v="0"/>
  </r>
  <r>
    <n v="26"/>
    <s v="GIRLS STATE a new musical comedy TV project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s v="film &amp; video"/>
    <x v="0"/>
  </r>
  <r>
    <n v="27"/>
    <s v="GIRLS STATE a new musical comedy TV projec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s v="film &amp; video"/>
    <x v="0"/>
  </r>
  <r>
    <n v="28"/>
    <s v="GIRLS STATE a new musical comedy TV project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s v="film &amp; video"/>
    <x v="0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s v="film &amp; video"/>
    <x v="0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s v="film &amp; video"/>
    <x v="0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s v="film &amp; video"/>
    <x v="0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s v="film &amp; video"/>
    <x v="0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s v="film &amp; video"/>
    <x v="0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s v="film &amp; video"/>
    <x v="0"/>
  </r>
  <r>
    <n v="35"/>
    <s v="GIRLS STATE a new musical comedy TV project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s v="film &amp; video"/>
    <x v="0"/>
  </r>
  <r>
    <n v="36"/>
    <s v="GIRLS STATE a new musical comedy TV project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s v="film &amp; video"/>
    <x v="0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s v="film &amp; video"/>
    <x v="0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s v="film &amp; video"/>
    <x v="0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s v="film &amp; video"/>
    <x v="0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s v="film &amp; video"/>
    <x v="0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s v="film &amp; video"/>
    <x v="0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s v="film &amp; video"/>
    <x v="0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s v="film &amp; video"/>
    <x v="0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s v="film &amp; video"/>
    <x v="0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s v="film &amp; video"/>
    <x v="0"/>
  </r>
  <r>
    <n v="46"/>
    <s v="GIRLS STATE a new musical comedy TV project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s v="film &amp; video"/>
    <x v="0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s v="film &amp; video"/>
    <x v="0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s v="film &amp; video"/>
    <x v="0"/>
  </r>
  <r>
    <n v="49"/>
    <s v="GIRLS STATE a new musical comedy TV project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s v="film &amp; video"/>
    <x v="0"/>
  </r>
  <r>
    <n v="50"/>
    <s v="GIRLS STATE a new musical comedy TV project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s v="film &amp; video"/>
    <x v="0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s v="film &amp; video"/>
    <x v="0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s v="film &amp; video"/>
    <x v="0"/>
  </r>
  <r>
    <n v="53"/>
    <s v="GIRLS STATE a new musical comedy TV project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s v="film &amp; video"/>
    <x v="0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s v="film &amp; video"/>
    <x v="0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s v="film &amp; video"/>
    <x v="0"/>
  </r>
  <r>
    <n v="56"/>
    <s v="GIRLS STATE a new musical comedy TV project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s v="film &amp; video"/>
    <x v="0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s v="film &amp; video"/>
    <x v="0"/>
  </r>
  <r>
    <n v="58"/>
    <s v="GIRLS STATE a new musical comedy TV project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s v="film &amp; video"/>
    <x v="0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s v="film &amp; video"/>
    <x v="0"/>
  </r>
  <r>
    <n v="60"/>
    <s v="GIRLS STATE a new musical comedy TV project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s v="film &amp; video"/>
    <x v="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s v="film &amp; video"/>
    <x v="1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s v="film &amp; video"/>
    <x v="1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s v="film &amp; video"/>
    <x v="1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s v="film &amp; video"/>
    <x v="1"/>
  </r>
  <r>
    <n v="65"/>
    <s v="GIRLS STATE a new musical comedy TV project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s v="film &amp; video"/>
    <x v="1"/>
  </r>
  <r>
    <n v="66"/>
    <s v="GIRLS STATE a new musical comedy TV project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s v="film &amp; video"/>
    <x v="1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s v="film &amp; video"/>
    <x v="1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s v="film &amp; video"/>
    <x v="1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s v="film &amp; video"/>
    <x v="1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s v="film &amp; video"/>
    <x v="1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s v="film &amp; video"/>
    <x v="1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s v="film &amp; video"/>
    <x v="1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s v="film &amp; video"/>
    <x v="1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s v="film &amp; video"/>
    <x v="1"/>
  </r>
  <r>
    <n v="75"/>
    <s v="GIRLS STATE a new musical comedy TV project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s v="film &amp; video"/>
    <x v="1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s v="film &amp; video"/>
    <x v="1"/>
  </r>
  <r>
    <n v="77"/>
    <s v="GIRLS STATE a new musical comedy TV project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s v="film &amp; video"/>
    <x v="1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s v="film &amp; video"/>
    <x v="1"/>
  </r>
  <r>
    <n v="79"/>
    <s v="GIRLS STATE a new musical comedy TV project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s v="film &amp; video"/>
    <x v="1"/>
  </r>
  <r>
    <n v="80"/>
    <s v="GIRLS STATE a new musical comedy TV project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s v="film &amp; video"/>
    <x v="1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s v="film &amp; video"/>
    <x v="1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s v="film &amp; video"/>
    <x v="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s v="film &amp; video"/>
    <x v="1"/>
  </r>
  <r>
    <n v="84"/>
    <s v="GIRLS STATE a new musical comedy TV project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s v="film &amp; video"/>
    <x v="1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s v="film &amp; video"/>
    <x v="1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s v="film &amp; video"/>
    <x v="1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s v="film &amp; video"/>
    <x v="1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s v="film &amp; video"/>
    <x v="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s v="film &amp; video"/>
    <x v="1"/>
  </r>
  <r>
    <n v="90"/>
    <s v="GIRLS STATE a new musical comedy TV project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s v="film &amp; video"/>
    <x v="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s v="film &amp; video"/>
    <x v="1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s v="film &amp; video"/>
    <x v="1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s v="film &amp; video"/>
    <x v="1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s v="film &amp; video"/>
    <x v="1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s v="film &amp; video"/>
    <x v="1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s v="film &amp; video"/>
    <x v="1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s v="film &amp; video"/>
    <x v="1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s v="film &amp; video"/>
    <x v="1"/>
  </r>
  <r>
    <n v="99"/>
    <s v="GIRLS STATE a new musical comedy TV project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s v="film &amp; video"/>
    <x v="1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s v="film &amp; video"/>
    <x v="1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s v="film &amp; video"/>
    <x v="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s v="film &amp; video"/>
    <x v="1"/>
  </r>
  <r>
    <n v="103"/>
    <s v="GIRLS STATE a new musical comedy TV project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s v="film &amp; video"/>
    <x v="1"/>
  </r>
  <r>
    <n v="104"/>
    <s v="GIRLS STATE a new musical comedy TV projec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s v="film &amp; video"/>
    <x v="1"/>
  </r>
  <r>
    <n v="105"/>
    <s v="GIRLS STATE a new musical comedy TV project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s v="film &amp; video"/>
    <x v="1"/>
  </r>
  <r>
    <n v="106"/>
    <s v="GIRLS STATE a new musical comedy TV project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s v="film &amp; video"/>
    <x v="1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s v="film &amp; video"/>
    <x v="1"/>
  </r>
  <r>
    <n v="108"/>
    <s v="GIRLS STATE a new musical comedy TV project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s v="film &amp; video"/>
    <x v="1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s v="film &amp; video"/>
    <x v="1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s v="film &amp; video"/>
    <x v="1"/>
  </r>
  <r>
    <n v="111"/>
    <s v="GIRLS STATE a new musical comedy TV project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s v="film &amp; video"/>
    <x v="1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s v="film &amp; video"/>
    <x v="1"/>
  </r>
  <r>
    <n v="113"/>
    <s v="GIRLS STATE a new musical comedy TV project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s v="film &amp; video"/>
    <x v="1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s v="film &amp; video"/>
    <x v="1"/>
  </r>
  <r>
    <n v="115"/>
    <s v="GIRLS STATE a new musical comedy TV project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s v="film &amp; video"/>
    <x v="1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s v="film &amp; video"/>
    <x v="1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s v="film &amp; video"/>
    <x v="1"/>
  </r>
  <r>
    <n v="118"/>
    <s v="GIRLS STATE a new musical comedy TV project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s v="film &amp; video"/>
    <x v="1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s v="film &amp; video"/>
    <x v="1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s v="film &amp; video"/>
    <x v="2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s v="film &amp; video"/>
    <x v="2"/>
  </r>
  <r>
    <n v="122"/>
    <s v="GIRLS STATE a new musical comedy TV project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s v="film &amp; video"/>
    <x v="2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s v="film &amp; video"/>
    <x v="2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e v="#DIV/0!"/>
    <s v="film &amp; video"/>
    <x v="2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s v="film &amp; video"/>
    <x v="2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s v="film &amp; video"/>
    <x v="2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s v="film &amp; video"/>
    <x v="2"/>
  </r>
  <r>
    <n v="128"/>
    <s v="GIRLS STATE a new musical comedy TV project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s v="film &amp; video"/>
    <x v="2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e v="#DIV/0!"/>
    <s v="film &amp; video"/>
    <x v="2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12879.86"/>
    <s v="film &amp; video"/>
    <x v="2"/>
  </r>
  <r>
    <n v="131"/>
    <s v="GIRLS STATE a new musical comedy TV project"/>
    <s v="I"/>
    <n v="1200"/>
    <n v="60046"/>
    <x v="1"/>
    <x v="0"/>
    <s v="USD"/>
    <n v="1467763200"/>
    <n v="1466453161"/>
    <b v="0"/>
    <n v="0"/>
    <b v="0"/>
    <x v="2"/>
    <n v="5004"/>
    <e v="#DIV/0!"/>
    <s v="film &amp; video"/>
    <x v="2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s v="film &amp; video"/>
    <x v="2"/>
  </r>
  <r>
    <n v="133"/>
    <s v="GIRLS STATE a new musical comedy TV project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e v="#DIV/0!"/>
    <s v="film &amp; video"/>
    <x v="2"/>
  </r>
  <r>
    <n v="134"/>
    <s v="GIRLS STATE a new musical comedy TV project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e v="#DIV/0!"/>
    <s v="film &amp; video"/>
    <x v="2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s v="film &amp; video"/>
    <x v="2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e v="#DIV/0!"/>
    <s v="film &amp; video"/>
    <x v="2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e v="#DIV/0!"/>
    <s v="film &amp; video"/>
    <x v="2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s v="film &amp; video"/>
    <x v="2"/>
  </r>
  <r>
    <n v="139"/>
    <s v="GIRLS STATE a new musical comedy TV project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s v="film &amp; video"/>
    <x v="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e v="#DIV/0!"/>
    <s v="film &amp; video"/>
    <x v="2"/>
  </r>
  <r>
    <n v="141"/>
    <s v="GIRLS STATE a new musical comedy TV project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s v="film &amp; video"/>
    <x v="2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s v="film &amp; video"/>
    <x v="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e v="#DIV/0!"/>
    <s v="film &amp; video"/>
    <x v="2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s v="film &amp; video"/>
    <x v="2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s v="film &amp; video"/>
    <x v="2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s v="film &amp; video"/>
    <x v="2"/>
  </r>
  <r>
    <n v="147"/>
    <s v="GIRLS STATE a new musical comedy TV project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e v="#DIV/0!"/>
    <s v="film &amp; video"/>
    <x v="2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s v="film &amp; video"/>
    <x v="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s v="film &amp; video"/>
    <x v="2"/>
  </r>
  <r>
    <n v="150"/>
    <s v="GIRLS STATE a new musical comedy TV project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s v="film &amp; video"/>
    <x v="2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s v="film &amp; video"/>
    <x v="2"/>
  </r>
  <r>
    <n v="152"/>
    <s v="GIRLS STATE a new musical comedy TV project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s v="film &amp; video"/>
    <x v="2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s v="film &amp; video"/>
    <x v="2"/>
  </r>
  <r>
    <n v="154"/>
    <s v="GIRLS STATE a new musical comedy TV project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s v="film &amp; video"/>
    <x v="2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s v="film &amp; video"/>
    <x v="2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s v="film &amp; video"/>
    <x v="2"/>
  </r>
  <r>
    <n v="157"/>
    <s v="GIRLS STATE a new musical comedy TV project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s v="film &amp; video"/>
    <x v="2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e v="#DIV/0!"/>
    <s v="film &amp; video"/>
    <x v="2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s v="film &amp; video"/>
    <x v="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e v="#DIV/0!"/>
    <s v="film &amp; video"/>
    <x v="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s v="film &amp; video"/>
    <x v="3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s v="film &amp; video"/>
    <x v="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e v="#DIV/0!"/>
    <s v="film &amp; video"/>
    <x v="3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s v="film &amp; video"/>
    <x v="3"/>
  </r>
  <r>
    <n v="165"/>
    <s v="GIRLS STATE a new musical comedy TV projec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e v="#DIV/0!"/>
    <s v="film &amp; video"/>
    <x v="3"/>
  </r>
  <r>
    <n v="166"/>
    <s v="GIRLS STATE a new musical comedy TV project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s v="film &amp; video"/>
    <x v="3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s v="film &amp; video"/>
    <x v="3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s v="film &amp; video"/>
    <x v="3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s v="film &amp; video"/>
    <x v="3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s v="film &amp; video"/>
    <x v="3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s v="film &amp; video"/>
    <x v="3"/>
  </r>
  <r>
    <n v="172"/>
    <s v="GIRLS STATE a new musical comedy TV project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e v="#DIV/0!"/>
    <s v="film &amp; video"/>
    <x v="3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e v="#DIV/0!"/>
    <s v="film &amp; video"/>
    <x v="3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e v="#DIV/0!"/>
    <s v="film &amp; video"/>
    <x v="3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s v="film &amp; video"/>
    <x v="3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e v="#DIV/0!"/>
    <s v="film &amp; video"/>
    <x v="3"/>
  </r>
  <r>
    <n v="177"/>
    <s v="GIRLS STATE a new musical comedy TV project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s v="film &amp; video"/>
    <x v="3"/>
  </r>
  <r>
    <n v="178"/>
    <s v="GIRLS STATE a new musical comedy TV project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e v="#DIV/0!"/>
    <s v="film &amp; video"/>
    <x v="3"/>
  </r>
  <r>
    <n v="179"/>
    <s v="GIRLS STATE a new musical comedy TV project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s v="film &amp; video"/>
    <x v="3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s v="film &amp; video"/>
    <x v="3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s v="film &amp; video"/>
    <x v="3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e v="#DIV/0!"/>
    <s v="film &amp; video"/>
    <x v="3"/>
  </r>
  <r>
    <n v="183"/>
    <s v="GIRLS STATE a new musical comedy TV project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s v="film &amp; video"/>
    <x v="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s v="film &amp; video"/>
    <x v="3"/>
  </r>
  <r>
    <n v="185"/>
    <s v="GIRLS STATE a new musical comedy TV project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s v="film &amp; video"/>
    <x v="3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e v="#DIV/0!"/>
    <s v="film &amp; video"/>
    <x v="3"/>
  </r>
  <r>
    <n v="187"/>
    <s v="GIRLS STATE a new musical comedy TV project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s v="film &amp; video"/>
    <x v="3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e v="#DIV/0!"/>
    <s v="film &amp; video"/>
    <x v="3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s v="film &amp; video"/>
    <x v="3"/>
  </r>
  <r>
    <n v="190"/>
    <s v="GIRLS STATE a new musical comedy TV project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s v="film &amp; video"/>
    <x v="3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s v="film &amp; video"/>
    <x v="3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s v="film &amp; video"/>
    <x v="3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e v="#DIV/0!"/>
    <s v="film &amp; video"/>
    <x v="3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s v="film &amp; video"/>
    <x v="3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e v="#DIV/0!"/>
    <s v="film &amp; video"/>
    <x v="3"/>
  </r>
  <r>
    <n v="196"/>
    <s v="GIRLS STATE a new musical comedy TV project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s v="film &amp; video"/>
    <x v="3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s v="film &amp; video"/>
    <x v="3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s v="film &amp; video"/>
    <x v="3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e v="#DIV/0!"/>
    <s v="film &amp; video"/>
    <x v="3"/>
  </r>
  <r>
    <n v="200"/>
    <s v="GIRLS STATE a new musical comedy TV project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s v="film &amp; video"/>
    <x v="3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s v="film &amp; video"/>
    <x v="3"/>
  </r>
  <r>
    <n v="202"/>
    <s v="GIRLS STATE a new musical comedy TV project"/>
    <s v="new web series created by jonney terry"/>
    <n v="6000"/>
    <n v="40153"/>
    <x v="2"/>
    <x v="0"/>
    <s v="USD"/>
    <n v="1444337940"/>
    <n v="1441750564"/>
    <b v="0"/>
    <n v="0"/>
    <b v="0"/>
    <x v="3"/>
    <n v="669"/>
    <e v="#DIV/0!"/>
    <s v="film &amp; video"/>
    <x v="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s v="film &amp; video"/>
    <x v="3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s v="film &amp; video"/>
    <x v="3"/>
  </r>
  <r>
    <n v="205"/>
    <s v="GIRLS STATE a new musical comedy TV project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s v="film &amp; video"/>
    <x v="3"/>
  </r>
  <r>
    <n v="206"/>
    <s v="GIRLS STATE a new musical comedy TV projec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e v="#DIV/0!"/>
    <s v="film &amp; video"/>
    <x v="3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s v="film &amp; video"/>
    <x v="3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e v="#DIV/0!"/>
    <s v="film &amp; video"/>
    <x v="3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e v="#DIV/0!"/>
    <s v="film &amp; video"/>
    <x v="3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s v="film &amp; video"/>
    <x v="3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s v="film &amp; video"/>
    <x v="3"/>
  </r>
  <r>
    <n v="212"/>
    <s v="GIRLS STATE a new musical comedy TV project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s v="film &amp; video"/>
    <x v="3"/>
  </r>
  <r>
    <n v="213"/>
    <s v="GIRLS STATE a new musical comedy TV project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s v="film &amp; video"/>
    <x v="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s v="film &amp; video"/>
    <x v="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s v="film &amp; video"/>
    <x v="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s v="film &amp; video"/>
    <x v="3"/>
  </r>
  <r>
    <n v="217"/>
    <s v="GIRLS STATE a new musical comedy TV project"/>
    <s v="A roadmovie by paw"/>
    <n v="100000"/>
    <n v="38500"/>
    <x v="2"/>
    <x v="11"/>
    <s v="SEK"/>
    <n v="1419780149"/>
    <n v="1417101749"/>
    <b v="0"/>
    <n v="38"/>
    <b v="0"/>
    <x v="3"/>
    <n v="39"/>
    <n v="1013.16"/>
    <s v="film &amp; video"/>
    <x v="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s v="film &amp; video"/>
    <x v="3"/>
  </r>
  <r>
    <n v="219"/>
    <s v="GIRLS STATE a new musical comedy TV project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s v="film &amp; video"/>
    <x v="3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s v="film &amp; video"/>
    <x v="3"/>
  </r>
  <r>
    <n v="221"/>
    <s v="GIRLS STATE a new musical comedy TV project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e v="#DIV/0!"/>
    <s v="film &amp; video"/>
    <x v="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s v="film &amp; video"/>
    <x v="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e v="#DIV/0!"/>
    <s v="film &amp; video"/>
    <x v="3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e v="#DIV/0!"/>
    <s v="film &amp; video"/>
    <x v="3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e v="#DIV/0!"/>
    <s v="film &amp; video"/>
    <x v="3"/>
  </r>
  <r>
    <n v="226"/>
    <s v="GIRLS STATE a new musical comedy TV project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s v="film &amp; video"/>
    <x v="3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e v="#DIV/0!"/>
    <s v="film &amp; video"/>
    <x v="3"/>
  </r>
  <r>
    <n v="228"/>
    <s v="GIRLS STATE a new musical comedy TV project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e v="#DIV/0!"/>
    <s v="film &amp; video"/>
    <x v="3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e v="#DIV/0!"/>
    <s v="film &amp; video"/>
    <x v="3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s v="film &amp; video"/>
    <x v="3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e v="#DIV/0!"/>
    <s v="film &amp; video"/>
    <x v="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s v="film &amp; video"/>
    <x v="3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e v="#DIV/0!"/>
    <s v="film &amp; video"/>
    <x v="3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s v="film &amp; video"/>
    <x v="3"/>
  </r>
  <r>
    <n v="235"/>
    <s v="GIRLS STATE a new musical comedy TV project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e v="#DIV/0!"/>
    <s v="film &amp; video"/>
    <x v="3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e v="#DIV/0!"/>
    <s v="film &amp; video"/>
    <x v="3"/>
  </r>
  <r>
    <n v="237"/>
    <s v="GIRLS STATE a new musical comedy TV project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s v="film &amp; video"/>
    <x v="3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e v="#DIV/0!"/>
    <s v="film &amp; video"/>
    <x v="3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s v="film &amp; video"/>
    <x v="3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s v="film &amp; video"/>
    <x v="4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s v="film &amp; video"/>
    <x v="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s v="film &amp; video"/>
    <x v="4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s v="film &amp; video"/>
    <x v="4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s v="film &amp; video"/>
    <x v="4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s v="film &amp; video"/>
    <x v="4"/>
  </r>
  <r>
    <n v="246"/>
    <s v="GIRLS STATE a new musical comedy TV project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s v="film &amp; video"/>
    <x v="4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s v="film &amp; video"/>
    <x v="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s v="film &amp; video"/>
    <x v="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s v="film &amp; video"/>
    <x v="4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s v="film &amp; video"/>
    <x v="4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s v="film &amp; video"/>
    <x v="4"/>
  </r>
  <r>
    <n v="252"/>
    <s v="GIRLS STATE a new musical comedy TV project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s v="film &amp; video"/>
    <x v="4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s v="film &amp; video"/>
    <x v="4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s v="film &amp; video"/>
    <x v="4"/>
  </r>
  <r>
    <n v="255"/>
    <s v="GIRLS STATE a new musical comedy TV project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s v="film &amp; video"/>
    <x v="4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s v="film &amp; video"/>
    <x v="4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s v="film &amp; video"/>
    <x v="4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s v="film &amp; video"/>
    <x v="4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s v="film &amp; video"/>
    <x v="4"/>
  </r>
  <r>
    <n v="260"/>
    <s v="GIRLS STATE a new musical comedy TV project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s v="film &amp; video"/>
    <x v="4"/>
  </r>
  <r>
    <n v="261"/>
    <s v="GIRLS STATE a new musical comedy TV project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s v="film &amp; video"/>
    <x v="4"/>
  </r>
  <r>
    <n v="262"/>
    <s v="GIRLS STATE a new musical comedy TV projec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s v="film &amp; video"/>
    <x v="4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s v="film &amp; video"/>
    <x v="4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s v="film &amp; video"/>
    <x v="4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s v="film &amp; video"/>
    <x v="4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s v="film &amp; video"/>
    <x v="4"/>
  </r>
  <r>
    <n v="267"/>
    <s v="GIRLS STATE a new musical comedy TV project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s v="film &amp; video"/>
    <x v="4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s v="film &amp; video"/>
    <x v="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s v="film &amp; video"/>
    <x v="4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s v="film &amp; video"/>
    <x v="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s v="film &amp; video"/>
    <x v="4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s v="film &amp; video"/>
    <x v="4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s v="film &amp; video"/>
    <x v="4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s v="film &amp; video"/>
    <x v="4"/>
  </r>
  <r>
    <n v="275"/>
    <s v="GIRLS STATE a new musical comedy TV project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s v="film &amp; video"/>
    <x v="4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s v="film &amp; video"/>
    <x v="4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s v="film &amp; video"/>
    <x v="4"/>
  </r>
  <r>
    <n v="278"/>
    <s v="GIRLS STATE a new musical comedy TV project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s v="film &amp; video"/>
    <x v="4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s v="film &amp; video"/>
    <x v="4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s v="film &amp; video"/>
    <x v="4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s v="film &amp; video"/>
    <x v="4"/>
  </r>
  <r>
    <n v="282"/>
    <s v="GIRLS STATE a new musical comedy TV project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s v="film &amp; video"/>
    <x v="4"/>
  </r>
  <r>
    <n v="283"/>
    <s v="GIRLS STATE a new musical comedy TV project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s v="film &amp; video"/>
    <x v="4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s v="film &amp; video"/>
    <x v="4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s v="film &amp; video"/>
    <x v="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s v="film &amp; video"/>
    <x v="4"/>
  </r>
  <r>
    <n v="287"/>
    <s v="GIRLS STATE a new musical comedy TV project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s v="film &amp; video"/>
    <x v="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s v="film &amp; video"/>
    <x v="4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s v="film &amp; video"/>
    <x v="4"/>
  </r>
  <r>
    <n v="290"/>
    <s v="GIRLS STATE a new musical comedy TV projec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s v="film &amp; video"/>
    <x v="4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s v="film &amp; video"/>
    <x v="4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s v="film &amp; video"/>
    <x v="4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s v="film &amp; video"/>
    <x v="4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s v="film &amp; video"/>
    <x v="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s v="film &amp; video"/>
    <x v="4"/>
  </r>
  <r>
    <n v="296"/>
    <s v="GIRLS STATE a new musical comedy TV project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s v="film &amp; video"/>
    <x v="4"/>
  </r>
  <r>
    <n v="297"/>
    <s v="GIRLS STATE a new musical comedy TV project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s v="film &amp; video"/>
    <x v="4"/>
  </r>
  <r>
    <n v="298"/>
    <s v="GIRLS STATE a new musical comedy TV project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s v="film &amp; video"/>
    <x v="4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s v="film &amp; video"/>
    <x v="4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s v="film &amp; video"/>
    <x v="4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s v="film &amp; video"/>
    <x v="4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s v="film &amp; video"/>
    <x v="4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s v="film &amp; video"/>
    <x v="4"/>
  </r>
  <r>
    <n v="304"/>
    <s v="GIRLS STATE a new musical comedy TV project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s v="film &amp; video"/>
    <x v="4"/>
  </r>
  <r>
    <n v="305"/>
    <s v="GIRLS STATE a new musical comedy TV project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s v="film &amp; video"/>
    <x v="4"/>
  </r>
  <r>
    <n v="306"/>
    <s v="GIRLS STATE a new musical comedy TV project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s v="film &amp; video"/>
    <x v="4"/>
  </r>
  <r>
    <n v="307"/>
    <s v="GIRLS STATE a new musical comedy TV project"/>
    <s v="Why is grammar important?"/>
    <n v="22000"/>
    <n v="27541"/>
    <x v="0"/>
    <x v="0"/>
    <s v="USD"/>
    <n v="1360276801"/>
    <n v="1357684801"/>
    <b v="1"/>
    <n v="576"/>
    <b v="1"/>
    <x v="4"/>
    <n v="125"/>
    <n v="47.81"/>
    <s v="film &amp; video"/>
    <x v="4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s v="film &amp; video"/>
    <x v="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s v="film &amp; video"/>
    <x v="4"/>
  </r>
  <r>
    <n v="310"/>
    <s v="GIRLS STATE a new musical comedy TV project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s v="film &amp; video"/>
    <x v="4"/>
  </r>
  <r>
    <n v="311"/>
    <s v="GIRLS STATE a new musical comedy TV project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s v="film &amp; video"/>
    <x v="4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s v="film &amp; video"/>
    <x v="4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s v="film &amp; video"/>
    <x v="4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s v="film &amp; video"/>
    <x v="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s v="film &amp; video"/>
    <x v="4"/>
  </r>
  <r>
    <n v="316"/>
    <s v="GIRLS STATE a new musical comedy TV project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s v="film &amp; video"/>
    <x v="4"/>
  </r>
  <r>
    <n v="317"/>
    <s v="GIRLS STATE a new musical comedy TV project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s v="film &amp; video"/>
    <x v="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s v="film &amp; video"/>
    <x v="4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s v="film &amp; video"/>
    <x v="4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s v="film &amp; video"/>
    <x v="4"/>
  </r>
  <r>
    <n v="321"/>
    <s v="GIRLS STATE a new musical comedy TV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s v="film &amp; video"/>
    <x v="4"/>
  </r>
  <r>
    <n v="322"/>
    <s v="GIRLS STATE a new musical comedy TV project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s v="film &amp; video"/>
    <x v="4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s v="film &amp; video"/>
    <x v="4"/>
  </r>
  <r>
    <n v="324"/>
    <s v="GIRLS STATE a new musical comedy TV project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s v="film &amp; video"/>
    <x v="4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s v="film &amp; video"/>
    <x v="4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s v="film &amp; video"/>
    <x v="4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s v="film &amp; video"/>
    <x v="4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s v="film &amp; video"/>
    <x v="4"/>
  </r>
  <r>
    <n v="329"/>
    <s v="GIRLS STATE a new musical comedy TV project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s v="film &amp; video"/>
    <x v="4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s v="film &amp; video"/>
    <x v="4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s v="film &amp; video"/>
    <x v="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s v="film &amp; video"/>
    <x v="4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s v="film &amp; video"/>
    <x v="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s v="film &amp; video"/>
    <x v="4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s v="film &amp; video"/>
    <x v="4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s v="film &amp; video"/>
    <x v="4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s v="film &amp; video"/>
    <x v="4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s v="film &amp; video"/>
    <x v="4"/>
  </r>
  <r>
    <n v="339"/>
    <s v="GIRLS STATE a new musical comedy TV project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s v="film &amp; video"/>
    <x v="4"/>
  </r>
  <r>
    <n v="340"/>
    <s v="GIRLS STATE a new musical comedy TV project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s v="film &amp; video"/>
    <x v="4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s v="film &amp; video"/>
    <x v="4"/>
  </r>
  <r>
    <n v="342"/>
    <s v="GIRLS STATE a new musical comedy TV project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s v="film &amp; video"/>
    <x v="4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s v="film &amp; video"/>
    <x v="4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s v="film &amp; video"/>
    <x v="4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s v="film &amp; video"/>
    <x v="4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s v="film &amp; video"/>
    <x v="4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s v="film &amp; video"/>
    <x v="4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s v="film &amp; video"/>
    <x v="4"/>
  </r>
  <r>
    <n v="349"/>
    <s v="GIRLS STATE a new musical comedy TV project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s v="film &amp; video"/>
    <x v="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s v="film &amp; video"/>
    <x v="4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s v="film &amp; video"/>
    <x v="4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s v="film &amp; video"/>
    <x v="4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s v="film &amp; video"/>
    <x v="4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s v="film &amp; video"/>
    <x v="4"/>
  </r>
  <r>
    <n v="355"/>
    <s v="GIRLS STATE a new musical comedy TV project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s v="film &amp; video"/>
    <x v="4"/>
  </r>
  <r>
    <n v="356"/>
    <s v="GIRLS STATE a new musical comedy TV project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s v="film &amp; video"/>
    <x v="4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s v="film &amp; video"/>
    <x v="4"/>
  </r>
  <r>
    <n v="358"/>
    <s v="GIRLS STATE a new musical comedy TV project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s v="film &amp; video"/>
    <x v="4"/>
  </r>
  <r>
    <n v="359"/>
    <s v="GIRLS STATE a new musical comedy TV project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s v="film &amp; video"/>
    <x v="4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s v="film &amp; video"/>
    <x v="4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s v="film &amp; video"/>
    <x v="4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s v="film &amp; video"/>
    <x v="4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s v="film &amp; video"/>
    <x v="4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s v="film &amp; video"/>
    <x v="4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s v="film &amp; video"/>
    <x v="4"/>
  </r>
  <r>
    <n v="366"/>
    <s v="GIRLS STATE a new musical comedy TV project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s v="film &amp; video"/>
    <x v="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s v="film &amp; video"/>
    <x v="4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s v="film &amp; video"/>
    <x v="4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s v="film &amp; video"/>
    <x v="4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s v="film &amp; video"/>
    <x v="4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s v="film &amp; video"/>
    <x v="4"/>
  </r>
  <r>
    <n v="372"/>
    <s v="GIRLS STATE a new musical comedy TV project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s v="film &amp; video"/>
    <x v="4"/>
  </r>
  <r>
    <n v="373"/>
    <s v="GIRLS STATE a new musical comedy TV project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s v="film &amp; video"/>
    <x v="4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s v="film &amp; video"/>
    <x v="4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s v="film &amp; video"/>
    <x v="4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s v="film &amp; video"/>
    <x v="4"/>
  </r>
  <r>
    <n v="377"/>
    <s v="GIRLS STATE a new musical comedy TV project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s v="film &amp; video"/>
    <x v="4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s v="film &amp; video"/>
    <x v="4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s v="film &amp; video"/>
    <x v="4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s v="film &amp; video"/>
    <x v="4"/>
  </r>
  <r>
    <n v="381"/>
    <s v="GIRLS STATE a new musical comedy TV project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s v="film &amp; video"/>
    <x v="4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s v="film &amp; video"/>
    <x v="4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s v="film &amp; video"/>
    <x v="4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s v="film &amp; video"/>
    <x v="4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s v="film &amp; video"/>
    <x v="4"/>
  </r>
  <r>
    <n v="386"/>
    <s v="GIRLS STATE a new musical comedy TV project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s v="film &amp; video"/>
    <x v="4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s v="film &amp; video"/>
    <x v="4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s v="film &amp; video"/>
    <x v="4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s v="film &amp; video"/>
    <x v="4"/>
  </r>
  <r>
    <n v="390"/>
    <s v="GIRLS STATE a new musical comedy TV project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s v="film &amp; video"/>
    <x v="4"/>
  </r>
  <r>
    <n v="391"/>
    <s v="GIRLS STATE a new musical comedy TV project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s v="film &amp; video"/>
    <x v="4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s v="film &amp; video"/>
    <x v="4"/>
  </r>
  <r>
    <n v="393"/>
    <s v="GIRLS STATE a new musical comedy TV project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s v="film &amp; video"/>
    <x v="4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s v="film &amp; video"/>
    <x v="4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s v="film &amp; video"/>
    <x v="4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s v="film &amp; video"/>
    <x v="4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s v="film &amp; video"/>
    <x v="4"/>
  </r>
  <r>
    <n v="398"/>
    <s v="GIRLS STATE a new musical comedy TV project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s v="film &amp; video"/>
    <x v="4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s v="film &amp; video"/>
    <x v="4"/>
  </r>
  <r>
    <n v="400"/>
    <s v="GIRLS STATE a new musical comedy TV project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s v="film &amp; video"/>
    <x v="4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s v="film &amp; video"/>
    <x v="4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s v="film &amp; video"/>
    <x v="4"/>
  </r>
  <r>
    <n v="403"/>
    <s v="GIRLS STATE a new musical comedy TV project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s v="film &amp; video"/>
    <x v="4"/>
  </r>
  <r>
    <n v="404"/>
    <s v="GIRLS STATE a new musical comedy TV projec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s v="film &amp; video"/>
    <x v="4"/>
  </r>
  <r>
    <n v="405"/>
    <s v="GIRLS STATE a new musical comedy TV project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s v="film &amp; video"/>
    <x v="4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s v="film &amp; video"/>
    <x v="4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s v="film &amp; video"/>
    <x v="4"/>
  </r>
  <r>
    <n v="408"/>
    <s v="GIRLS STATE a new musical comedy TV project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s v="film &amp; video"/>
    <x v="4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s v="film &amp; video"/>
    <x v="4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s v="film &amp; video"/>
    <x v="4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s v="film &amp; video"/>
    <x v="4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s v="film &amp; video"/>
    <x v="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s v="film &amp; video"/>
    <x v="4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s v="film &amp; video"/>
    <x v="4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s v="film &amp; video"/>
    <x v="4"/>
  </r>
  <r>
    <n v="416"/>
    <s v="GIRLS STATE a new musical comedy TV project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s v="film &amp; video"/>
    <x v="4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s v="film &amp; video"/>
    <x v="4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s v="film &amp; video"/>
    <x v="4"/>
  </r>
  <r>
    <n v="419"/>
    <s v="GIRLS STATE a new musical comedy TV project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s v="film &amp; video"/>
    <x v="4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s v="film &amp; video"/>
    <x v="5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s v="film &amp; video"/>
    <x v="5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s v="film &amp; video"/>
    <x v="5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s v="film &amp; video"/>
    <x v="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s v="film &amp; video"/>
    <x v="5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s v="film &amp; video"/>
    <x v="5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s v="film &amp; video"/>
    <x v="5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e v="#DIV/0!"/>
    <s v="film &amp; video"/>
    <x v="5"/>
  </r>
  <r>
    <n v="428"/>
    <s v="GIRLS STATE a new musical comedy TV project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s v="film &amp; video"/>
    <x v="5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e v="#DIV/0!"/>
    <s v="film &amp; video"/>
    <x v="5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s v="film &amp; video"/>
    <x v="5"/>
  </r>
  <r>
    <n v="431"/>
    <s v="GIRLS STATE a new musical comedy TV project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s v="film &amp; video"/>
    <x v="5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s v="film &amp; video"/>
    <x v="5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e v="#DIV/0!"/>
    <s v="film &amp; video"/>
    <x v="5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s v="film &amp; video"/>
    <x v="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s v="film &amp; video"/>
    <x v="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e v="#DIV/0!"/>
    <s v="film &amp; video"/>
    <x v="5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e v="#DIV/0!"/>
    <s v="film &amp; video"/>
    <x v="5"/>
  </r>
  <r>
    <n v="438"/>
    <s v="GIRLS STATE a new musical comedy TV project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s v="film &amp; video"/>
    <x v="5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e v="#DIV/0!"/>
    <s v="film &amp; video"/>
    <x v="5"/>
  </r>
  <r>
    <n v="440"/>
    <s v="GIRLS STATE a new musical comedy TV project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s v="film &amp; video"/>
    <x v="5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e v="#DIV/0!"/>
    <s v="film &amp; video"/>
    <x v="5"/>
  </r>
  <r>
    <n v="442"/>
    <s v="GIRLS STATE a new musical comedy TV project"/>
    <s v="Doomsday is here"/>
    <n v="17000"/>
    <n v="18083"/>
    <x v="2"/>
    <x v="0"/>
    <s v="USD"/>
    <n v="1424380783"/>
    <n v="1421788783"/>
    <b v="0"/>
    <n v="17"/>
    <b v="0"/>
    <x v="5"/>
    <n v="106"/>
    <n v="1063.71"/>
    <s v="film &amp; video"/>
    <x v="5"/>
  </r>
  <r>
    <n v="443"/>
    <s v="GIRLS STATE a new musical comedy TV project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s v="film &amp; video"/>
    <x v="5"/>
  </r>
  <r>
    <n v="444"/>
    <s v="GIRLS STATE a new musical comedy TV project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s v="film &amp; video"/>
    <x v="5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s v="film &amp; video"/>
    <x v="5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s v="film &amp; video"/>
    <x v="5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s v="film &amp; video"/>
    <x v="5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s v="film &amp; video"/>
    <x v="5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s v="film &amp; video"/>
    <x v="5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s v="film &amp; video"/>
    <x v="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e v="#DIV/0!"/>
    <s v="film &amp; video"/>
    <x v="5"/>
  </r>
  <r>
    <n v="452"/>
    <s v="GIRLS STATE a new musical comedy TV project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s v="film &amp; video"/>
    <x v="5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s v="film &amp; video"/>
    <x v="5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s v="film &amp; video"/>
    <x v="5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s v="film &amp; video"/>
    <x v="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s v="film &amp; video"/>
    <x v="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e v="#DIV/0!"/>
    <s v="film &amp; video"/>
    <x v="5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s v="film &amp; video"/>
    <x v="5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s v="film &amp; video"/>
    <x v="5"/>
  </r>
  <r>
    <n v="460"/>
    <s v="GIRLS STATE a new musical comedy TV project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s v="film &amp; video"/>
    <x v="5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e v="#DIV/0!"/>
    <s v="film &amp; video"/>
    <x v="5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e v="#DIV/0!"/>
    <s v="film &amp; video"/>
    <x v="5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s v="film &amp; video"/>
    <x v="5"/>
  </r>
  <r>
    <n v="464"/>
    <s v="GIRLS STATE a new musical comedy TV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s v="film &amp; video"/>
    <x v="5"/>
  </r>
  <r>
    <n v="465"/>
    <s v="GIRLS STATE a new musical comedy TV projec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s v="film &amp; video"/>
    <x v="5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s v="film &amp; video"/>
    <x v="5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s v="film &amp; video"/>
    <x v="5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e v="#DIV/0!"/>
    <s v="film &amp; video"/>
    <x v="5"/>
  </r>
  <r>
    <n v="469"/>
    <s v="GIRLS STATE a new musical comedy TV project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e v="#DIV/0!"/>
    <s v="film &amp; video"/>
    <x v="5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s v="film &amp; video"/>
    <x v="5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s v="film &amp; video"/>
    <x v="5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s v="film &amp; video"/>
    <x v="5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s v="film &amp; video"/>
    <x v="5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s v="film &amp; video"/>
    <x v="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e v="#DIV/0!"/>
    <s v="film &amp; video"/>
    <x v="5"/>
  </r>
  <r>
    <n v="476"/>
    <s v="GIRLS STATE a new musical comedy TV project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s v="film &amp; video"/>
    <x v="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e v="#DIV/0!"/>
    <s v="film &amp; video"/>
    <x v="5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e v="#DIV/0!"/>
    <s v="film &amp; video"/>
    <x v="5"/>
  </r>
  <r>
    <n v="479"/>
    <s v="GIRLS STATE a new musical comedy TV project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s v="film &amp; video"/>
    <x v="5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s v="film &amp; video"/>
    <x v="5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s v="film &amp; video"/>
    <x v="5"/>
  </r>
  <r>
    <n v="482"/>
    <s v="GIRLS STATE a new musical comedy TV project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s v="film &amp; video"/>
    <x v="5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s v="film &amp; video"/>
    <x v="5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s v="film &amp; video"/>
    <x v="5"/>
  </r>
  <r>
    <n v="485"/>
    <s v="GIRLS STATE a new musical comedy TV project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s v="film &amp; video"/>
    <x v="5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s v="film &amp; video"/>
    <x v="5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e v="#DIV/0!"/>
    <s v="film &amp; video"/>
    <x v="5"/>
  </r>
  <r>
    <n v="488"/>
    <s v="GIRLS STATE a new musical comedy TV project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e v="#DIV/0!"/>
    <s v="film &amp; video"/>
    <x v="5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s v="film &amp; video"/>
    <x v="5"/>
  </r>
  <r>
    <n v="490"/>
    <s v="GIRLS STATE a new musical comedy TV project"/>
    <s v="Cancelled"/>
    <n v="1000"/>
    <n v="15725"/>
    <x v="2"/>
    <x v="0"/>
    <s v="USD"/>
    <n v="1345677285"/>
    <n v="1343085285"/>
    <b v="0"/>
    <n v="0"/>
    <b v="0"/>
    <x v="5"/>
    <n v="1573"/>
    <e v="#DIV/0!"/>
    <s v="film &amp; video"/>
    <x v="5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e v="#DIV/0!"/>
    <s v="film &amp; video"/>
    <x v="5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e v="#DIV/0!"/>
    <s v="film &amp; video"/>
    <x v="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e v="#DIV/0!"/>
    <s v="film &amp; video"/>
    <x v="5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s v="film &amp; video"/>
    <x v="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e v="#DIV/0!"/>
    <s v="film &amp; video"/>
    <x v="5"/>
  </r>
  <r>
    <n v="496"/>
    <s v="GIRLS STATE a new musical comedy TV project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s v="film &amp; video"/>
    <x v="5"/>
  </r>
  <r>
    <n v="497"/>
    <s v="GIRLS STATE a new musical comedy TV project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s v="film &amp; video"/>
    <x v="5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s v="film &amp; video"/>
    <x v="5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s v="film &amp; video"/>
    <x v="5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s v="film &amp; video"/>
    <x v="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e v="#DIV/0!"/>
    <s v="film &amp; video"/>
    <x v="5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s v="film &amp; video"/>
    <x v="5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s v="film &amp; video"/>
    <x v="5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s v="film &amp; video"/>
    <x v="5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s v="film &amp; video"/>
    <x v="5"/>
  </r>
  <r>
    <n v="506"/>
    <s v="GIRLS STATE a new musical comedy TV project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s v="film &amp; video"/>
    <x v="5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s v="film &amp; video"/>
    <x v="5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s v="film &amp; video"/>
    <x v="5"/>
  </r>
  <r>
    <n v="509"/>
    <s v="GIRLS STATE a new musical comedy TV project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s v="film &amp; video"/>
    <x v="5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e v="#DIV/0!"/>
    <s v="film &amp; video"/>
    <x v="5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s v="film &amp; video"/>
    <x v="5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s v="film &amp; video"/>
    <x v="5"/>
  </r>
  <r>
    <n v="513"/>
    <s v="GIRLS STATE a new musical comedy TV project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s v="film &amp; video"/>
    <x v="5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s v="film &amp; video"/>
    <x v="5"/>
  </r>
  <r>
    <n v="515"/>
    <s v="GIRLS STATE a new musical comedy TV project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s v="film &amp; video"/>
    <x v="5"/>
  </r>
  <r>
    <n v="516"/>
    <s v="GIRLS STATE a new musical comedy TV project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e v="#DIV/0!"/>
    <s v="film &amp; video"/>
    <x v="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s v="film &amp; video"/>
    <x v="5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e v="#DIV/0!"/>
    <s v="film &amp; video"/>
    <x v="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s v="film &amp; video"/>
    <x v="5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s v="theater"/>
    <x v="6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s v="theater"/>
    <x v="6"/>
  </r>
  <r>
    <n v="522"/>
    <s v="GIRLS STATE a new musical comedy TV project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s v="theater"/>
    <x v="6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s v="theater"/>
    <x v="6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s v="theater"/>
    <x v="6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s v="theater"/>
    <x v="6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s v="theater"/>
    <x v="6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s v="theater"/>
    <x v="6"/>
  </r>
  <r>
    <n v="528"/>
    <s v="GIRLS STATE a new musical comedy TV projec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s v="theater"/>
    <x v="6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s v="theater"/>
    <x v="6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s v="theater"/>
    <x v="6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s v="theater"/>
    <x v="6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s v="theater"/>
    <x v="6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s v="theater"/>
    <x v="6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s v="theater"/>
    <x v="6"/>
  </r>
  <r>
    <n v="535"/>
    <s v="GIRLS STATE a new musical comedy TV project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s v="theater"/>
    <x v="6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s v="theater"/>
    <x v="6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s v="theater"/>
    <x v="6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s v="theater"/>
    <x v="6"/>
  </r>
  <r>
    <n v="539"/>
    <s v="GIRLS STATE a new musical comedy TV project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s v="theater"/>
    <x v="6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s v="technology"/>
    <x v="7"/>
  </r>
  <r>
    <n v="541"/>
    <s v="GIRLS STATE a new musical comedy TV project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s v="technology"/>
    <x v="7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s v="technology"/>
    <x v="7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s v="technology"/>
    <x v="7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s v="technology"/>
    <x v="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s v="technology"/>
    <x v="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s v="technology"/>
    <x v="7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e v="#DIV/0!"/>
    <s v="technology"/>
    <x v="7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s v="technology"/>
    <x v="7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s v="technology"/>
    <x v="7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s v="technology"/>
    <x v="7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s v="technology"/>
    <x v="7"/>
  </r>
  <r>
    <n v="552"/>
    <s v="GIRLS STATE a new musical comedy TV project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e v="#DIV/0!"/>
    <s v="technology"/>
    <x v="7"/>
  </r>
  <r>
    <n v="553"/>
    <s v="GIRLS STATE a new musical comedy TV project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s v="technology"/>
    <x v="7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s v="technology"/>
    <x v="7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e v="#DIV/0!"/>
    <s v="technology"/>
    <x v="7"/>
  </r>
  <r>
    <n v="556"/>
    <s v="GIRLS STATE a new musical comedy TV project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s v="technology"/>
    <x v="7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s v="technology"/>
    <x v="7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e v="#DIV/0!"/>
    <s v="technology"/>
    <x v="7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s v="technology"/>
    <x v="7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s v="technology"/>
    <x v="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s v="technology"/>
    <x v="7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e v="#DIV/0!"/>
    <s v="technology"/>
    <x v="7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s v="technology"/>
    <x v="7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s v="technology"/>
    <x v="7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e v="#DIV/0!"/>
    <s v="technology"/>
    <x v="7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s v="technology"/>
    <x v="7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e v="#DIV/0!"/>
    <s v="technology"/>
    <x v="7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s v="technology"/>
    <x v="7"/>
  </r>
  <r>
    <n v="569"/>
    <s v="GIRLS STATE a new musical comedy TV project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s v="technology"/>
    <x v="7"/>
  </r>
  <r>
    <n v="570"/>
    <s v="GIRLS STATE a new musical comedy TV project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s v="technology"/>
    <x v="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s v="technology"/>
    <x v="7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e v="#DIV/0!"/>
    <s v="technology"/>
    <x v="7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s v="technology"/>
    <x v="7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s v="technology"/>
    <x v="7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s v="technology"/>
    <x v="7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s v="technology"/>
    <x v="7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s v="technology"/>
    <x v="7"/>
  </r>
  <r>
    <n v="578"/>
    <s v="GIRLS STATE a new musical comedy TV project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s v="technology"/>
    <x v="7"/>
  </r>
  <r>
    <n v="579"/>
    <s v="GIRLS STATE a new musical comedy TV project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s v="technology"/>
    <x v="7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s v="technology"/>
    <x v="7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e v="#DIV/0!"/>
    <s v="technology"/>
    <x v="7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e v="#DIV/0!"/>
    <s v="technology"/>
    <x v="7"/>
  </r>
  <r>
    <n v="583"/>
    <s v="GIRLS STATE a new musical comedy TV project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s v="technology"/>
    <x v="7"/>
  </r>
  <r>
    <n v="584"/>
    <s v="GIRLS STATE a new musical comedy TV project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s v="technology"/>
    <x v="7"/>
  </r>
  <r>
    <n v="585"/>
    <s v="GIRLS STATE a new musical comedy TV project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e v="#DIV/0!"/>
    <s v="technology"/>
    <x v="7"/>
  </r>
  <r>
    <n v="586"/>
    <s v="GIRLS STATE a new musical comedy TV project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s v="technology"/>
    <x v="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s v="technology"/>
    <x v="7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s v="technology"/>
    <x v="7"/>
  </r>
  <r>
    <n v="589"/>
    <s v="GIRLS STATE a new musical comedy TV project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s v="technology"/>
    <x v="7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s v="technology"/>
    <x v="7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s v="technology"/>
    <x v="7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s v="technology"/>
    <x v="7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s v="technology"/>
    <x v="7"/>
  </r>
  <r>
    <n v="594"/>
    <s v="GIRLS STATE a new musical comedy TV project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s v="technology"/>
    <x v="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s v="technology"/>
    <x v="7"/>
  </r>
  <r>
    <n v="596"/>
    <s v="GIRLS STATE a new musical comedy TV project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s v="technology"/>
    <x v="7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s v="technology"/>
    <x v="7"/>
  </r>
  <r>
    <n v="598"/>
    <s v="GIRLS STATE a new musical comedy TV project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s v="technology"/>
    <x v="7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s v="technology"/>
    <x v="7"/>
  </r>
  <r>
    <n v="600"/>
    <s v="GIRLS STATE a new musical comedy TV project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s v="technology"/>
    <x v="7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s v="technology"/>
    <x v="7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e v="#DIV/0!"/>
    <s v="technology"/>
    <x v="7"/>
  </r>
  <r>
    <n v="603"/>
    <s v="GIRLS STATE a new musical comedy TV project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s v="technology"/>
    <x v="7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e v="#DIV/0!"/>
    <s v="technology"/>
    <x v="7"/>
  </r>
  <r>
    <n v="605"/>
    <s v="GIRLS STATE a new musical comedy TV project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s v="technology"/>
    <x v="7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s v="technology"/>
    <x v="7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e v="#DIV/0!"/>
    <s v="technology"/>
    <x v="7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s v="technology"/>
    <x v="7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s v="technology"/>
    <x v="7"/>
  </r>
  <r>
    <n v="610"/>
    <s v="GIRLS STATE a new musical comedy TV project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e v="#DIV/0!"/>
    <s v="technology"/>
    <x v="7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e v="#DIV/0!"/>
    <s v="technology"/>
    <x v="7"/>
  </r>
  <r>
    <n v="612"/>
    <s v="GIRLS STATE a new musical comedy TV project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e v="#DIV/0!"/>
    <s v="technology"/>
    <x v="7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s v="technology"/>
    <x v="7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e v="#DIV/0!"/>
    <s v="technology"/>
    <x v="7"/>
  </r>
  <r>
    <n v="615"/>
    <s v="GIRLS STATE a new musical comedy TV project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e v="#DIV/0!"/>
    <s v="technology"/>
    <x v="7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e v="#DIV/0!"/>
    <s v="technology"/>
    <x v="7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s v="technology"/>
    <x v="7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e v="#DIV/0!"/>
    <s v="technology"/>
    <x v="7"/>
  </r>
  <r>
    <n v="619"/>
    <s v="GIRLS STATE a new musical comedy TV project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s v="technology"/>
    <x v="7"/>
  </r>
  <r>
    <n v="620"/>
    <s v="GIRLS STATE a new musical comedy TV project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s v="technology"/>
    <x v="7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s v="technology"/>
    <x v="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s v="technology"/>
    <x v="7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e v="#DIV/0!"/>
    <s v="technology"/>
    <x v="7"/>
  </r>
  <r>
    <n v="624"/>
    <s v="GIRLS STATE a new musical comedy TV project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e v="#DIV/0!"/>
    <s v="technology"/>
    <x v="7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e v="#DIV/0!"/>
    <s v="technology"/>
    <x v="7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s v="technology"/>
    <x v="7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s v="technology"/>
    <x v="7"/>
  </r>
  <r>
    <n v="628"/>
    <s v="GIRLS STATE a new musical comedy TV project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e v="#DIV/0!"/>
    <s v="technology"/>
    <x v="7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s v="technology"/>
    <x v="7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s v="technology"/>
    <x v="7"/>
  </r>
  <r>
    <n v="631"/>
    <s v="GIRLS STATE a new musical comedy TV project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s v="technology"/>
    <x v="7"/>
  </r>
  <r>
    <n v="632"/>
    <s v="GIRLS STATE a new musical comedy TV project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e v="#DIV/0!"/>
    <s v="technology"/>
    <x v="7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s v="technology"/>
    <x v="7"/>
  </r>
  <r>
    <n v="634"/>
    <s v="GIRLS STATE a new musical comedy TV project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s v="technology"/>
    <x v="7"/>
  </r>
  <r>
    <n v="635"/>
    <s v="GIRLS STATE a new musical comedy TV project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s v="technology"/>
    <x v="7"/>
  </r>
  <r>
    <n v="636"/>
    <s v="GIRLS STATE a new musical comedy TV project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s v="technology"/>
    <x v="7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e v="#DIV/0!"/>
    <s v="technology"/>
    <x v="7"/>
  </r>
  <r>
    <n v="638"/>
    <s v="GIRLS STATE a new musical comedy TV project"/>
    <s v="O0"/>
    <n v="200000"/>
    <n v="11363"/>
    <x v="1"/>
    <x v="12"/>
    <s v="EUR"/>
    <n v="1490447662"/>
    <n v="1485267262"/>
    <b v="0"/>
    <n v="6"/>
    <b v="0"/>
    <x v="7"/>
    <n v="6"/>
    <n v="1893.83"/>
    <s v="technology"/>
    <x v="7"/>
  </r>
  <r>
    <n v="639"/>
    <s v="GIRLS STATE a new musical comedy TV project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s v="technology"/>
    <x v="7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s v="technology"/>
    <x v="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s v="technology"/>
    <x v="8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s v="technology"/>
    <x v="8"/>
  </r>
  <r>
    <n v="643"/>
    <s v="GIRLS STATE a new musical comedy TV project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s v="technology"/>
    <x v="8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s v="technology"/>
    <x v="8"/>
  </r>
  <r>
    <n v="645"/>
    <s v="GIRLS STATE a new musical comedy TV project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s v="technology"/>
    <x v="8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s v="technology"/>
    <x v="8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s v="technology"/>
    <x v="8"/>
  </r>
  <r>
    <n v="648"/>
    <s v="GIRLS STATE a new musical comedy TV projec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s v="technology"/>
    <x v="8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s v="technology"/>
    <x v="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s v="technology"/>
    <x v="8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s v="technology"/>
    <x v="8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s v="technology"/>
    <x v="8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s v="technology"/>
    <x v="8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s v="technology"/>
    <x v="8"/>
  </r>
  <r>
    <n v="655"/>
    <s v="GIRLS STATE a new musical comedy TV project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s v="technology"/>
    <x v="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s v="technology"/>
    <x v="8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s v="technology"/>
    <x v="8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s v="technology"/>
    <x v="8"/>
  </r>
  <r>
    <n v="659"/>
    <s v="GIRLS STATE a new musical comedy TV project"/>
    <s v="Sync up your lifestyle"/>
    <n v="3000"/>
    <n v="10846"/>
    <x v="0"/>
    <x v="0"/>
    <s v="USD"/>
    <n v="1440339295"/>
    <n v="1437747295"/>
    <b v="0"/>
    <n v="21"/>
    <b v="1"/>
    <x v="8"/>
    <n v="362"/>
    <n v="516.48"/>
    <s v="technology"/>
    <x v="8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s v="technology"/>
    <x v="8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s v="technology"/>
    <x v="8"/>
  </r>
  <r>
    <n v="662"/>
    <s v="GIRLS STATE a new musical comedy TV project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s v="technology"/>
    <x v="8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s v="technology"/>
    <x v="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s v="technology"/>
    <x v="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s v="technology"/>
    <x v="8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s v="technology"/>
    <x v="8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s v="technology"/>
    <x v="8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s v="technology"/>
    <x v="8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s v="technology"/>
    <x v="8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s v="technology"/>
    <x v="8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s v="technology"/>
    <x v="8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s v="technology"/>
    <x v="8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s v="technology"/>
    <x v="8"/>
  </r>
  <r>
    <n v="674"/>
    <s v="GIRLS STATE a new musical comedy TV project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s v="technology"/>
    <x v="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s v="technology"/>
    <x v="8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s v="technology"/>
    <x v="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s v="technology"/>
    <x v="8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s v="technology"/>
    <x v="8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s v="technology"/>
    <x v="8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s v="technology"/>
    <x v="8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s v="technology"/>
    <x v="8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s v="technology"/>
    <x v="8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s v="technology"/>
    <x v="8"/>
  </r>
  <r>
    <n v="684"/>
    <s v="GIRLS STATE a new musical comedy TV project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s v="technology"/>
    <x v="8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s v="technology"/>
    <x v="8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e v="#DIV/0!"/>
    <s v="technology"/>
    <x v="8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s v="technology"/>
    <x v="8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s v="technology"/>
    <x v="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s v="technology"/>
    <x v="8"/>
  </r>
  <r>
    <n v="690"/>
    <s v="GIRLS STATE a new musical comedy TV project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s v="technology"/>
    <x v="8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s v="technology"/>
    <x v="8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s v="technology"/>
    <x v="8"/>
  </r>
  <r>
    <n v="693"/>
    <s v="GIRLS STATE a new musical comedy TV project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s v="technology"/>
    <x v="8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s v="technology"/>
    <x v="8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s v="technology"/>
    <x v="8"/>
  </r>
  <r>
    <n v="696"/>
    <s v="GIRLS STATE a new musical comedy TV project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s v="technology"/>
    <x v="8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s v="technology"/>
    <x v="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s v="technology"/>
    <x v="8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s v="technology"/>
    <x v="8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s v="technology"/>
    <x v="8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s v="technology"/>
    <x v="8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s v="technology"/>
    <x v="8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s v="technology"/>
    <x v="8"/>
  </r>
  <r>
    <n v="704"/>
    <s v="GIRLS STATE a new musical comedy TV project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s v="technology"/>
    <x v="8"/>
  </r>
  <r>
    <n v="705"/>
    <s v="GIRLS STATE a new musical comedy TV project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s v="technology"/>
    <x v="8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e v="#DIV/0!"/>
    <s v="technology"/>
    <x v="8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s v="technology"/>
    <x v="8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s v="technology"/>
    <x v="8"/>
  </r>
  <r>
    <n v="709"/>
    <s v="GIRLS STATE a new musical comedy TV project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s v="technology"/>
    <x v="8"/>
  </r>
  <r>
    <n v="710"/>
    <s v="GIRLS STATE a new musical comedy TV project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e v="#DIV/0!"/>
    <s v="technology"/>
    <x v="8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s v="technology"/>
    <x v="8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s v="technology"/>
    <x v="8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s v="technology"/>
    <x v="8"/>
  </r>
  <r>
    <n v="714"/>
    <s v="GIRLS STATE a new musical comedy TV projec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s v="technology"/>
    <x v="8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s v="technology"/>
    <x v="8"/>
  </r>
  <r>
    <n v="716"/>
    <s v="GIRLS STATE a new musical comedy TV project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s v="technology"/>
    <x v="8"/>
  </r>
  <r>
    <n v="717"/>
    <s v="GIRLS STATE a new musical comedy TV projec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s v="technology"/>
    <x v="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s v="technology"/>
    <x v="8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s v="technology"/>
    <x v="8"/>
  </r>
  <r>
    <n v="720"/>
    <s v="GIRLS STATE a new musical comedy TV project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s v="publishing"/>
    <x v="9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s v="publishing"/>
    <x v="9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s v="publishing"/>
    <x v="9"/>
  </r>
  <r>
    <n v="723"/>
    <s v="GIRLS STATE a new musical comedy TV project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s v="publishing"/>
    <x v="9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s v="publishing"/>
    <x v="9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s v="publishing"/>
    <x v="9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s v="publishing"/>
    <x v="9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s v="publishing"/>
    <x v="9"/>
  </r>
  <r>
    <n v="728"/>
    <s v="GIRLS STATE a new musical comedy TV project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s v="publishing"/>
    <x v="9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s v="publishing"/>
    <x v="9"/>
  </r>
  <r>
    <n v="730"/>
    <s v="GIRLS STATE a new musical comedy TV project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s v="publishing"/>
    <x v="9"/>
  </r>
  <r>
    <n v="731"/>
    <s v="GIRLS STATE a new musical comedy TV project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s v="publishing"/>
    <x v="9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s v="publishing"/>
    <x v="9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s v="publishing"/>
    <x v="9"/>
  </r>
  <r>
    <n v="734"/>
    <s v="GIRLS STATE a new musical comedy TV project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s v="publishing"/>
    <x v="9"/>
  </r>
  <r>
    <n v="735"/>
    <s v="GIRLS STATE a new musical comedy TV project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s v="publishing"/>
    <x v="9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s v="publishing"/>
    <x v="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s v="publishing"/>
    <x v="9"/>
  </r>
  <r>
    <n v="738"/>
    <s v="GIRLS STATE a new musical comedy TV project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s v="publishing"/>
    <x v="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s v="publishing"/>
    <x v="9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s v="publishing"/>
    <x v="9"/>
  </r>
  <r>
    <n v="741"/>
    <s v="GIRLS STATE a new musical comedy TV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s v="publishing"/>
    <x v="9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s v="publishing"/>
    <x v="9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s v="publishing"/>
    <x v="9"/>
  </r>
  <r>
    <n v="744"/>
    <s v="GIRLS STATE a new musical comedy TV project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s v="publishing"/>
    <x v="9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s v="publishing"/>
    <x v="9"/>
  </r>
  <r>
    <n v="746"/>
    <s v="GIRLS STATE a new musical comedy TV project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s v="publishing"/>
    <x v="9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s v="publishing"/>
    <x v="9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s v="publishing"/>
    <x v="9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s v="publishing"/>
    <x v="9"/>
  </r>
  <r>
    <n v="750"/>
    <s v="GIRLS STATE a new musical comedy TV project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s v="publishing"/>
    <x v="9"/>
  </r>
  <r>
    <n v="751"/>
    <s v="GIRLS STATE a new musical comedy TV project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s v="publishing"/>
    <x v="9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s v="publishing"/>
    <x v="9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s v="publishing"/>
    <x v="9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s v="publishing"/>
    <x v="9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s v="publishing"/>
    <x v="9"/>
  </r>
  <r>
    <n v="756"/>
    <s v="GIRLS STATE a new musical comedy TV project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s v="publishing"/>
    <x v="9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s v="publishing"/>
    <x v="9"/>
  </r>
  <r>
    <n v="758"/>
    <s v="GIRLS STATE a new musical comedy TV project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s v="publishing"/>
    <x v="9"/>
  </r>
  <r>
    <n v="759"/>
    <s v="GIRLS STATE a new musical comedy TV project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s v="publishing"/>
    <x v="9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e v="#DIV/0!"/>
    <s v="publishing"/>
    <x v="10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s v="publishing"/>
    <x v="10"/>
  </r>
  <r>
    <n v="762"/>
    <s v="GIRLS STATE a new musical comedy TV project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e v="#DIV/0!"/>
    <s v="publishing"/>
    <x v="10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s v="publishing"/>
    <x v="10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e v="#DIV/0!"/>
    <s v="publishing"/>
    <x v="10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s v="publishing"/>
    <x v="10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e v="#DIV/0!"/>
    <s v="publishing"/>
    <x v="10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s v="publishing"/>
    <x v="10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e v="#DIV/0!"/>
    <s v="publishing"/>
    <x v="10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s v="publishing"/>
    <x v="10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e v="#DIV/0!"/>
    <s v="publishing"/>
    <x v="10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s v="publishing"/>
    <x v="10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s v="publishing"/>
    <x v="10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s v="publishing"/>
    <x v="10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s v="publishing"/>
    <x v="10"/>
  </r>
  <r>
    <n v="775"/>
    <s v="GIRLS STATE a new musical comedy TV project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s v="publishing"/>
    <x v="10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s v="publishing"/>
    <x v="10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s v="publishing"/>
    <x v="10"/>
  </r>
  <r>
    <n v="778"/>
    <s v="GIRLS STATE a new musical comedy TV project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s v="publishing"/>
    <x v="10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s v="publishing"/>
    <x v="10"/>
  </r>
  <r>
    <n v="780"/>
    <s v="GIRLS STATE a new musical comedy TV project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s v="music"/>
    <x v="11"/>
  </r>
  <r>
    <n v="781"/>
    <s v="GIRLS STATE a new musical comedy TV project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s v="music"/>
    <x v="11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s v="music"/>
    <x v="11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s v="music"/>
    <x v="11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s v="music"/>
    <x v="11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s v="music"/>
    <x v="11"/>
  </r>
  <r>
    <n v="786"/>
    <s v="GIRLS STATE a new musical comedy TV project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s v="music"/>
    <x v="11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s v="music"/>
    <x v="1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s v="music"/>
    <x v="11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s v="music"/>
    <x v="11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s v="music"/>
    <x v="11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s v="music"/>
    <x v="11"/>
  </r>
  <r>
    <n v="792"/>
    <s v="GIRLS STATE a new musical comedy TV project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s v="music"/>
    <x v="1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s v="music"/>
    <x v="11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s v="music"/>
    <x v="1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s v="music"/>
    <x v="11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s v="music"/>
    <x v="11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s v="music"/>
    <x v="11"/>
  </r>
  <r>
    <n v="798"/>
    <s v="GIRLS STATE a new musical comedy TV project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s v="music"/>
    <x v="11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s v="music"/>
    <x v="11"/>
  </r>
  <r>
    <n v="800"/>
    <s v="GIRLS STATE a new musical comedy TV project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s v="music"/>
    <x v="11"/>
  </r>
  <r>
    <n v="801"/>
    <s v="GIRLS STATE a new musical comedy TV project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s v="music"/>
    <x v="11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s v="music"/>
    <x v="1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s v="music"/>
    <x v="11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s v="music"/>
    <x v="11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s v="music"/>
    <x v="11"/>
  </r>
  <r>
    <n v="806"/>
    <s v="GIRLS STATE a new musical comedy TV project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s v="music"/>
    <x v="11"/>
  </r>
  <r>
    <n v="807"/>
    <s v="GIRLS STATE a new musical comedy TV project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s v="music"/>
    <x v="11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s v="music"/>
    <x v="11"/>
  </r>
  <r>
    <n v="809"/>
    <s v="GIRLS STATE a new musical comedy TV project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s v="music"/>
    <x v="11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s v="music"/>
    <x v="11"/>
  </r>
  <r>
    <n v="811"/>
    <s v="GIRLS STATE a new musical comedy TV project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s v="music"/>
    <x v="11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s v="music"/>
    <x v="11"/>
  </r>
  <r>
    <n v="813"/>
    <s v="GIRLS STATE a new musical comedy TV project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s v="music"/>
    <x v="11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s v="music"/>
    <x v="11"/>
  </r>
  <r>
    <n v="815"/>
    <s v="GIRLS STATE a new musical comedy TV projec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s v="music"/>
    <x v="11"/>
  </r>
  <r>
    <n v="816"/>
    <s v="GIRLS STATE a new musical comedy TV project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s v="music"/>
    <x v="11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s v="music"/>
    <x v="11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s v="music"/>
    <x v="11"/>
  </r>
  <r>
    <n v="819"/>
    <s v="GIRLS STATE a new musical comedy TV project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s v="music"/>
    <x v="11"/>
  </r>
  <r>
    <n v="820"/>
    <s v="GIRLS STATE a new musical comedy TV project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s v="music"/>
    <x v="11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s v="music"/>
    <x v="11"/>
  </r>
  <r>
    <n v="822"/>
    <s v="GIRLS STATE a new musical comedy TV project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s v="music"/>
    <x v="11"/>
  </r>
  <r>
    <n v="823"/>
    <s v="GIRLS STATE a new musical comedy TV project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s v="music"/>
    <x v="11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s v="music"/>
    <x v="11"/>
  </r>
  <r>
    <n v="825"/>
    <s v="GIRLS STATE a new musical comedy TV project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s v="music"/>
    <x v="11"/>
  </r>
  <r>
    <n v="826"/>
    <s v="GIRLS STATE a new musical comedy TV project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s v="music"/>
    <x v="11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s v="music"/>
    <x v="11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s v="music"/>
    <x v="11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s v="music"/>
    <x v="11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s v="music"/>
    <x v="11"/>
  </r>
  <r>
    <n v="831"/>
    <s v="GIRLS STATE a new musical comedy TV project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s v="music"/>
    <x v="11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s v="music"/>
    <x v="11"/>
  </r>
  <r>
    <n v="833"/>
    <s v="GIRLS STATE a new musical comedy TV project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s v="music"/>
    <x v="11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s v="music"/>
    <x v="11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s v="music"/>
    <x v="11"/>
  </r>
  <r>
    <n v="836"/>
    <s v="GIRLS STATE a new musical comedy TV projec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s v="music"/>
    <x v="11"/>
  </r>
  <r>
    <n v="837"/>
    <s v="GIRLS STATE a new musical comedy TV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s v="music"/>
    <x v="11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s v="music"/>
    <x v="11"/>
  </r>
  <r>
    <n v="839"/>
    <s v="GIRLS STATE a new musical comedy TV project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s v="music"/>
    <x v="11"/>
  </r>
  <r>
    <n v="840"/>
    <s v="GIRLS STATE a new musical comedy TV project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s v="music"/>
    <x v="1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s v="music"/>
    <x v="12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s v="music"/>
    <x v="12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s v="music"/>
    <x v="12"/>
  </r>
  <r>
    <n v="845"/>
    <s v="GIRLS STATE a new musical comedy TV project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s v="music"/>
    <x v="12"/>
  </r>
  <r>
    <n v="846"/>
    <s v="GIRLS STATE a new musical comedy TV project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s v="music"/>
    <x v="12"/>
  </r>
  <r>
    <n v="847"/>
    <s v="GIRLS STATE a new musical comedy TV project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s v="music"/>
    <x v="12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s v="music"/>
    <x v="12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s v="music"/>
    <x v="12"/>
  </r>
  <r>
    <n v="850"/>
    <s v="GIRLS STATE a new musical comedy TV project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s v="music"/>
    <x v="12"/>
  </r>
  <r>
    <n v="851"/>
    <s v="GIRLS STATE a new musical comedy TV project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s v="music"/>
    <x v="12"/>
  </r>
  <r>
    <n v="852"/>
    <s v="GIRLS STATE a new musical comedy TV project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s v="music"/>
    <x v="12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s v="music"/>
    <x v="12"/>
  </r>
  <r>
    <n v="854"/>
    <s v="GIRLS STATE a new musical comedy TV project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s v="music"/>
    <x v="12"/>
  </r>
  <r>
    <n v="855"/>
    <s v="GIRLS STATE a new musical comedy TV project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s v="music"/>
    <x v="1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s v="music"/>
    <x v="12"/>
  </r>
  <r>
    <n v="857"/>
    <s v="GIRLS STATE a new musical comedy TV project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s v="music"/>
    <x v="12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s v="music"/>
    <x v="12"/>
  </r>
  <r>
    <n v="859"/>
    <s v="GIRLS STATE a new musical comedy TV project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s v="music"/>
    <x v="12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s v="music"/>
    <x v="13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s v="music"/>
    <x v="13"/>
  </r>
  <r>
    <n v="862"/>
    <s v="GIRLS STATE a new musical comedy TV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s v="music"/>
    <x v="13"/>
  </r>
  <r>
    <n v="863"/>
    <s v="GIRLS STATE a new musical comedy TV project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s v="music"/>
    <x v="13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s v="music"/>
    <x v="13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s v="music"/>
    <x v="13"/>
  </r>
  <r>
    <n v="866"/>
    <s v="GIRLS STATE a new musical comedy TV project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s v="music"/>
    <x v="13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s v="music"/>
    <x v="13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s v="music"/>
    <x v="13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s v="music"/>
    <x v="13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s v="music"/>
    <x v="13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s v="music"/>
    <x v="13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s v="music"/>
    <x v="13"/>
  </r>
  <r>
    <n v="873"/>
    <s v="GIRLS STATE a new musical comedy TV project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s v="music"/>
    <x v="13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s v="music"/>
    <x v="13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e v="#DIV/0!"/>
    <s v="music"/>
    <x v="13"/>
  </r>
  <r>
    <n v="876"/>
    <s v="GIRLS STATE a new musical comedy TV project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s v="music"/>
    <x v="13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s v="music"/>
    <x v="13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s v="music"/>
    <x v="13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s v="music"/>
    <x v="13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s v="music"/>
    <x v="14"/>
  </r>
  <r>
    <n v="881"/>
    <s v="GIRLS STATE a new musical comedy TV project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s v="music"/>
    <x v="14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s v="music"/>
    <x v="14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s v="music"/>
    <x v="14"/>
  </r>
  <r>
    <n v="884"/>
    <s v="GIRLS STATE a new musical comedy TV project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s v="music"/>
    <x v="14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s v="music"/>
    <x v="14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s v="music"/>
    <x v="1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e v="#DIV/0!"/>
    <s v="music"/>
    <x v="14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s v="music"/>
    <x v="14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s v="music"/>
    <x v="14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s v="music"/>
    <x v="14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s v="music"/>
    <x v="14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s v="music"/>
    <x v="1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s v="music"/>
    <x v="14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s v="music"/>
    <x v="14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s v="music"/>
    <x v="1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s v="music"/>
    <x v="14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e v="#DIV/0!"/>
    <s v="music"/>
    <x v="14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s v="music"/>
    <x v="14"/>
  </r>
  <r>
    <n v="899"/>
    <s v="GIRLS STATE a new musical comedy TV project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s v="music"/>
    <x v="14"/>
  </r>
  <r>
    <n v="900"/>
    <s v="GIRLS STATE a new musical comedy TV project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s v="music"/>
    <x v="13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e v="#DIV/0!"/>
    <s v="music"/>
    <x v="13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s v="music"/>
    <x v="13"/>
  </r>
  <r>
    <n v="903"/>
    <s v="GIRLS STATE a new musical comedy TV project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s v="music"/>
    <x v="13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s v="music"/>
    <x v="13"/>
  </r>
  <r>
    <n v="905"/>
    <s v="GIRLS STATE a new musical comedy TV project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s v="music"/>
    <x v="13"/>
  </r>
  <r>
    <n v="906"/>
    <s v="GIRLS STATE a new musical comedy TV project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e v="#DIV/0!"/>
    <s v="music"/>
    <x v="13"/>
  </r>
  <r>
    <n v="907"/>
    <s v="GIRLS STATE a new musical comedy TV project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e v="#DIV/0!"/>
    <s v="music"/>
    <x v="13"/>
  </r>
  <r>
    <n v="908"/>
    <s v="GIRLS STATE a new musical comedy TV project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e v="#DIV/0!"/>
    <s v="music"/>
    <x v="13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s v="music"/>
    <x v="13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s v="music"/>
    <x v="13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e v="#DIV/0!"/>
    <s v="music"/>
    <x v="13"/>
  </r>
  <r>
    <n v="912"/>
    <s v="GIRLS STATE a new musical comedy TV project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s v="music"/>
    <x v="13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s v="music"/>
    <x v="13"/>
  </r>
  <r>
    <n v="914"/>
    <s v="GIRLS STATE a new musical comedy TV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e v="#DIV/0!"/>
    <s v="music"/>
    <x v="13"/>
  </r>
  <r>
    <n v="915"/>
    <s v="GIRLS STATE a new musical comedy TV project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s v="music"/>
    <x v="13"/>
  </r>
  <r>
    <n v="916"/>
    <s v="GIRLS STATE a new musical comedy TV project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e v="#DIV/0!"/>
    <s v="music"/>
    <x v="13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s v="music"/>
    <x v="13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s v="music"/>
    <x v="13"/>
  </r>
  <r>
    <n v="919"/>
    <s v="GIRLS STATE a new musical comedy TV project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s v="music"/>
    <x v="13"/>
  </r>
  <r>
    <n v="920"/>
    <s v="GIRLS STATE a new musical comedy TV project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e v="#DIV/0!"/>
    <s v="music"/>
    <x v="13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s v="music"/>
    <x v="13"/>
  </r>
  <r>
    <n v="922"/>
    <s v="GIRLS STATE a new musical comedy TV project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s v="music"/>
    <x v="13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s v="music"/>
    <x v="13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s v="music"/>
    <x v="13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s v="music"/>
    <x v="13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e v="#DIV/0!"/>
    <s v="music"/>
    <x v="13"/>
  </r>
  <r>
    <n v="927"/>
    <s v="GIRLS STATE a new musical comedy TV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e v="#DIV/0!"/>
    <s v="music"/>
    <x v="13"/>
  </r>
  <r>
    <n v="928"/>
    <s v="GIRLS STATE a new musical comedy TV project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s v="music"/>
    <x v="13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e v="#DIV/0!"/>
    <s v="music"/>
    <x v="1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s v="music"/>
    <x v="13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s v="music"/>
    <x v="13"/>
  </r>
  <r>
    <n v="932"/>
    <s v="GIRLS STATE a new musical comedy TV project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s v="music"/>
    <x v="13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s v="music"/>
    <x v="13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s v="music"/>
    <x v="13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s v="music"/>
    <x v="13"/>
  </r>
  <r>
    <n v="936"/>
    <s v="GIRLS STATE a new musical comedy TV project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e v="#DIV/0!"/>
    <s v="music"/>
    <x v="13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s v="music"/>
    <x v="13"/>
  </r>
  <r>
    <n v="938"/>
    <s v="GIRLS STATE a new musical comedy TV project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s v="music"/>
    <x v="13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s v="music"/>
    <x v="13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s v="technology"/>
    <x v="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s v="technology"/>
    <x v="8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s v="technology"/>
    <x v="8"/>
  </r>
  <r>
    <n v="943"/>
    <s v="GIRLS STATE a new musical comedy TV project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s v="technology"/>
    <x v="8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s v="technology"/>
    <x v="8"/>
  </r>
  <r>
    <n v="945"/>
    <s v="GIRLS STATE a new musical comedy TV project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s v="technology"/>
    <x v="8"/>
  </r>
  <r>
    <n v="946"/>
    <s v="GIRLS STATE a new musical comedy TV project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s v="technology"/>
    <x v="8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e v="#DIV/0!"/>
    <s v="technology"/>
    <x v="8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s v="technology"/>
    <x v="8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s v="technology"/>
    <x v="8"/>
  </r>
  <r>
    <n v="950"/>
    <s v="GIRLS STATE a new musical comedy TV projec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s v="technology"/>
    <x v="8"/>
  </r>
  <r>
    <n v="951"/>
    <s v="GIRLS STATE a new musical comedy TV project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s v="technology"/>
    <x v="8"/>
  </r>
  <r>
    <n v="952"/>
    <s v="GIRLS STATE a new musical comedy TV project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s v="technology"/>
    <x v="8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s v="technology"/>
    <x v="8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s v="technology"/>
    <x v="8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s v="technology"/>
    <x v="8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s v="technology"/>
    <x v="8"/>
  </r>
  <r>
    <n v="957"/>
    <s v="GIRLS STATE a new musical comedy TV project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s v="technology"/>
    <x v="8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s v="technology"/>
    <x v="8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s v="technology"/>
    <x v="8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s v="technology"/>
    <x v="8"/>
  </r>
  <r>
    <n v="961"/>
    <s v="GIRLS STATE a new musical comedy TV project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s v="technology"/>
    <x v="8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s v="technology"/>
    <x v="8"/>
  </r>
  <r>
    <n v="963"/>
    <s v="GIRLS STATE a new musical comedy TV project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s v="technology"/>
    <x v="8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s v="technology"/>
    <x v="8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s v="technology"/>
    <x v="8"/>
  </r>
  <r>
    <n v="966"/>
    <s v="GIRLS STATE a new musical comedy TV project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s v="technology"/>
    <x v="8"/>
  </r>
  <r>
    <n v="967"/>
    <s v="GIRLS STATE a new musical comedy TV project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s v="technology"/>
    <x v="8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s v="technology"/>
    <x v="8"/>
  </r>
  <r>
    <n v="969"/>
    <s v="GIRLS STATE a new musical comedy TV project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s v="technology"/>
    <x v="8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s v="technology"/>
    <x v="8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s v="technology"/>
    <x v="8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s v="technology"/>
    <x v="8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s v="technology"/>
    <x v="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s v="technology"/>
    <x v="8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s v="technology"/>
    <x v="8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s v="technology"/>
    <x v="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s v="technology"/>
    <x v="8"/>
  </r>
  <r>
    <n v="978"/>
    <s v="GIRLS STATE a new musical comedy TV project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s v="technology"/>
    <x v="8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s v="technology"/>
    <x v="8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s v="technology"/>
    <x v="8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s v="technology"/>
    <x v="8"/>
  </r>
  <r>
    <n v="982"/>
    <s v="GIRLS STATE a new musical comedy TV project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s v="technology"/>
    <x v="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s v="technology"/>
    <x v="8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s v="technology"/>
    <x v="8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s v="technology"/>
    <x v="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s v="technology"/>
    <x v="8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s v="technology"/>
    <x v="8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e v="#DIV/0!"/>
    <s v="technology"/>
    <x v="8"/>
  </r>
  <r>
    <n v="989"/>
    <s v="GIRLS STATE a new musical comedy TV project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s v="technology"/>
    <x v="8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s v="technology"/>
    <x v="8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s v="technology"/>
    <x v="8"/>
  </r>
  <r>
    <n v="992"/>
    <s v="GIRLS STATE a new musical comedy TV project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s v="technology"/>
    <x v="8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s v="technology"/>
    <x v="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s v="technology"/>
    <x v="8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s v="technology"/>
    <x v="8"/>
  </r>
  <r>
    <n v="996"/>
    <s v="GIRLS STATE a new musical comedy TV project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s v="technology"/>
    <x v="8"/>
  </r>
  <r>
    <n v="997"/>
    <s v="GIRLS STATE a new musical comedy TV project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s v="technology"/>
    <x v="8"/>
  </r>
  <r>
    <n v="998"/>
    <s v="GIRLS STATE a new musical comedy TV project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s v="technology"/>
    <x v="8"/>
  </r>
  <r>
    <n v="999"/>
    <s v="GIRLS STATE a new musical comedy TV project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s v="technology"/>
    <x v="8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s v="technology"/>
    <x v="8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s v="technology"/>
    <x v="8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s v="technology"/>
    <x v="8"/>
  </r>
  <r>
    <n v="1003"/>
    <s v="GIRLS STATE a new musical comedy TV project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s v="technology"/>
    <x v="8"/>
  </r>
  <r>
    <n v="1004"/>
    <s v="GIRLS STATE a new musical comedy TV project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s v="technology"/>
    <x v="8"/>
  </r>
  <r>
    <n v="1005"/>
    <s v="GIRLS STATE a new musical comedy TV project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s v="technology"/>
    <x v="8"/>
  </r>
  <r>
    <n v="1006"/>
    <s v="GIRLS STATE a new musical comedy TV project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s v="technology"/>
    <x v="8"/>
  </r>
  <r>
    <n v="1007"/>
    <s v="GIRLS STATE a new musical comedy TV project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s v="technology"/>
    <x v="8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s v="technology"/>
    <x v="8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s v="technology"/>
    <x v="8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s v="technology"/>
    <x v="8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s v="technology"/>
    <x v="8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s v="technology"/>
    <x v="8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s v="technology"/>
    <x v="8"/>
  </r>
  <r>
    <n v="1014"/>
    <s v="GIRLS STATE a new musical comedy TV project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s v="technology"/>
    <x v="8"/>
  </r>
  <r>
    <n v="1015"/>
    <s v="GIRLS STATE a new musical comedy TV project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s v="technology"/>
    <x v="8"/>
  </r>
  <r>
    <n v="1016"/>
    <s v="GIRLS STATE a new musical comedy TV project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s v="technology"/>
    <x v="8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s v="technology"/>
    <x v="8"/>
  </r>
  <r>
    <n v="1018"/>
    <s v="GIRLS STATE a new musical comedy TV project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s v="technology"/>
    <x v="8"/>
  </r>
  <r>
    <n v="1019"/>
    <s v="GIRLS STATE a new musical comedy TV project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s v="technology"/>
    <x v="8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s v="music"/>
    <x v="15"/>
  </r>
  <r>
    <n v="1021"/>
    <s v="GIRLS STATE a new musical comedy TV project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s v="music"/>
    <x v="15"/>
  </r>
  <r>
    <n v="1022"/>
    <s v="GIRLS STATE a new musical comedy TV project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s v="music"/>
    <x v="15"/>
  </r>
  <r>
    <n v="1023"/>
    <s v="GIRLS STATE a new musical comedy TV project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s v="music"/>
    <x v="1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s v="music"/>
    <x v="15"/>
  </r>
  <r>
    <n v="1025"/>
    <s v="GIRLS STATE a new musical comedy TV project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s v="music"/>
    <x v="15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s v="music"/>
    <x v="15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s v="music"/>
    <x v="1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s v="music"/>
    <x v="15"/>
  </r>
  <r>
    <n v="1029"/>
    <s v="GIRLS STATE a new musical comedy TV project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s v="music"/>
    <x v="15"/>
  </r>
  <r>
    <n v="1030"/>
    <s v="GIRLS STATE a new musical comedy TV project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s v="music"/>
    <x v="15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s v="music"/>
    <x v="15"/>
  </r>
  <r>
    <n v="1032"/>
    <s v="GIRLS STATE a new musical comedy TV project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s v="music"/>
    <x v="15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s v="music"/>
    <x v="15"/>
  </r>
  <r>
    <n v="1034"/>
    <s v="GIRLS STATE a new musical comedy TV project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s v="music"/>
    <x v="1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s v="music"/>
    <x v="15"/>
  </r>
  <r>
    <n v="1036"/>
    <s v="GIRLS STATE a new musical comedy TV project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s v="music"/>
    <x v="15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s v="music"/>
    <x v="15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s v="music"/>
    <x v="15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s v="music"/>
    <x v="15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s v="journalism"/>
    <x v="16"/>
  </r>
  <r>
    <n v="1041"/>
    <s v="GIRLS STATE a new musical comedy TV project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e v="#DIV/0!"/>
    <s v="journalism"/>
    <x v="16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s v="journalism"/>
    <x v="16"/>
  </r>
  <r>
    <n v="1043"/>
    <s v="GIRLS STATE a new musical comedy TV project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s v="journalism"/>
    <x v="16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s v="journalism"/>
    <x v="16"/>
  </r>
  <r>
    <n v="1045"/>
    <s v="GIRLS STATE a new musical comedy TV project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s v="journalism"/>
    <x v="16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e v="#DIV/0!"/>
    <s v="journalism"/>
    <x v="16"/>
  </r>
  <r>
    <n v="1047"/>
    <s v="GIRLS STATE a new musical comedy TV project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s v="journalism"/>
    <x v="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s v="journalism"/>
    <x v="16"/>
  </r>
  <r>
    <n v="1049"/>
    <s v="GIRLS STATE a new musical comedy TV project"/>
    <s v="------"/>
    <n v="12000"/>
    <n v="5651.58"/>
    <x v="1"/>
    <x v="0"/>
    <s v="USD"/>
    <n v="1455272445"/>
    <n v="1452680445"/>
    <b v="0"/>
    <n v="0"/>
    <b v="0"/>
    <x v="16"/>
    <n v="47"/>
    <e v="#DIV/0!"/>
    <s v="journalism"/>
    <x v="16"/>
  </r>
  <r>
    <n v="1050"/>
    <s v="GIRLS STATE a new musical comedy TV project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e v="#DIV/0!"/>
    <s v="journalism"/>
    <x v="16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e v="#DIV/0!"/>
    <s v="journalism"/>
    <x v="16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e v="#DIV/0!"/>
    <s v="journalism"/>
    <x v="16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s v="journalism"/>
    <x v="16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e v="#DIV/0!"/>
    <s v="journalism"/>
    <x v="16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e v="#DIV/0!"/>
    <s v="journalism"/>
    <x v="16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e v="#DIV/0!"/>
    <s v="journalism"/>
    <x v="16"/>
  </r>
  <r>
    <n v="1057"/>
    <s v="GIRLS STATE a new musical comedy TV project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e v="#DIV/0!"/>
    <s v="journalism"/>
    <x v="16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e v="#DIV/0!"/>
    <s v="journalism"/>
    <x v="16"/>
  </r>
  <r>
    <n v="1059"/>
    <s v="GIRLS STATE a new musical comedy TV project"/>
    <s v="Turning myself into a vocal artist."/>
    <n v="1100"/>
    <n v="5585"/>
    <x v="1"/>
    <x v="0"/>
    <s v="USD"/>
    <n v="1426269456"/>
    <n v="1423681056"/>
    <b v="0"/>
    <n v="0"/>
    <b v="0"/>
    <x v="16"/>
    <n v="508"/>
    <e v="#DIV/0!"/>
    <s v="journalism"/>
    <x v="16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s v="journalism"/>
    <x v="16"/>
  </r>
  <r>
    <n v="1061"/>
    <s v="GIRLS STATE a new musical comedy TV project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e v="#DIV/0!"/>
    <s v="journalism"/>
    <x v="16"/>
  </r>
  <r>
    <n v="1062"/>
    <s v="GIRLS STATE a new musical comedy TV project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s v="journalism"/>
    <x v="16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e v="#DIV/0!"/>
    <s v="journalism"/>
    <x v="16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s v="games"/>
    <x v="17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s v="games"/>
    <x v="17"/>
  </r>
  <r>
    <n v="1066"/>
    <s v="GIRLS STATE a new musical comedy TV project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s v="games"/>
    <x v="17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s v="games"/>
    <x v="17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s v="games"/>
    <x v="17"/>
  </r>
  <r>
    <n v="1069"/>
    <s v="GIRLS STATE a new musical comedy TV project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s v="games"/>
    <x v="17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s v="games"/>
    <x v="17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e v="#DIV/0!"/>
    <s v="games"/>
    <x v="17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s v="games"/>
    <x v="17"/>
  </r>
  <r>
    <n v="1073"/>
    <s v="GIRLS STATE a new musical comedy TV project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s v="games"/>
    <x v="17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s v="games"/>
    <x v="17"/>
  </r>
  <r>
    <n v="1075"/>
    <s v="GIRLS STATE a new musical comedy TV project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s v="games"/>
    <x v="1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s v="games"/>
    <x v="17"/>
  </r>
  <r>
    <n v="1077"/>
    <s v="GIRLS STATE a new musical comedy TV project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s v="games"/>
    <x v="17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s v="games"/>
    <x v="17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s v="games"/>
    <x v="17"/>
  </r>
  <r>
    <n v="1080"/>
    <s v="GIRLS STATE a new musical comedy TV projec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s v="games"/>
    <x v="17"/>
  </r>
  <r>
    <n v="1081"/>
    <s v="GIRLS STATE a new musical comedy TV project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s v="games"/>
    <x v="17"/>
  </r>
  <r>
    <n v="1082"/>
    <s v="GIRLS STATE a new musical comedy TV project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s v="games"/>
    <x v="17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s v="games"/>
    <x v="17"/>
  </r>
  <r>
    <n v="1084"/>
    <s v="GIRLS STATE a new musical comedy TV project"/>
    <s v="I want to start my own channel for gaming"/>
    <n v="550"/>
    <n v="5443"/>
    <x v="2"/>
    <x v="0"/>
    <s v="USD"/>
    <n v="1407534804"/>
    <n v="1404942804"/>
    <b v="0"/>
    <n v="0"/>
    <b v="0"/>
    <x v="17"/>
    <n v="990"/>
    <e v="#DIV/0!"/>
    <s v="games"/>
    <x v="17"/>
  </r>
  <r>
    <n v="1085"/>
    <s v="GIRLS STATE a new musical comedy TV project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s v="games"/>
    <x v="17"/>
  </r>
  <r>
    <n v="1086"/>
    <s v="GIRLS STATE a new musical comedy TV project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s v="games"/>
    <x v="17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e v="#DIV/0!"/>
    <s v="games"/>
    <x v="17"/>
  </r>
  <r>
    <n v="1088"/>
    <s v="GIRLS STATE a new musical comedy TV project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s v="games"/>
    <x v="17"/>
  </r>
  <r>
    <n v="1089"/>
    <s v="GIRLS STATE a new musical comedy TV project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s v="games"/>
    <x v="17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s v="games"/>
    <x v="17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s v="games"/>
    <x v="17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s v="games"/>
    <x v="17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s v="games"/>
    <x v="1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s v="games"/>
    <x v="17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s v="games"/>
    <x v="17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s v="games"/>
    <x v="17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s v="games"/>
    <x v="17"/>
  </r>
  <r>
    <n v="1098"/>
    <s v="GIRLS STATE a new musical comedy TV project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s v="games"/>
    <x v="17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s v="games"/>
    <x v="17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s v="games"/>
    <x v="17"/>
  </r>
  <r>
    <n v="1101"/>
    <s v="GIRLS STATE a new musical comedy TV project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s v="games"/>
    <x v="17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s v="games"/>
    <x v="17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s v="games"/>
    <x v="17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s v="games"/>
    <x v="17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s v="games"/>
    <x v="17"/>
  </r>
  <r>
    <n v="1106"/>
    <s v="GIRLS STATE a new musical comedy TV project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s v="games"/>
    <x v="17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e v="#DIV/0!"/>
    <s v="games"/>
    <x v="1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s v="games"/>
    <x v="17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s v="games"/>
    <x v="17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s v="games"/>
    <x v="17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s v="games"/>
    <x v="17"/>
  </r>
  <r>
    <n v="1112"/>
    <s v="GIRLS STATE a new musical comedy TV project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s v="games"/>
    <x v="17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s v="games"/>
    <x v="17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s v="games"/>
    <x v="17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s v="games"/>
    <x v="17"/>
  </r>
  <r>
    <n v="1116"/>
    <s v="GIRLS STATE a new musical comedy TV project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s v="games"/>
    <x v="17"/>
  </r>
  <r>
    <n v="1117"/>
    <s v="GIRLS STATE a new musical comedy TV project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s v="games"/>
    <x v="1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s v="games"/>
    <x v="17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s v="games"/>
    <x v="17"/>
  </r>
  <r>
    <n v="1120"/>
    <s v="GIRLS STATE a new musical comedy TV project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e v="#DIV/0!"/>
    <s v="games"/>
    <x v="17"/>
  </r>
  <r>
    <n v="1121"/>
    <s v="GIRLS STATE a new musical comedy TV project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s v="games"/>
    <x v="17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e v="#DIV/0!"/>
    <s v="games"/>
    <x v="17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s v="games"/>
    <x v="1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s v="games"/>
    <x v="18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e v="#DIV/0!"/>
    <s v="games"/>
    <x v="18"/>
  </r>
  <r>
    <n v="1126"/>
    <s v="GIRLS STATE a new musical comedy TV project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s v="games"/>
    <x v="18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s v="games"/>
    <x v="18"/>
  </r>
  <r>
    <n v="1128"/>
    <s v="GIRLS STATE a new musical comedy TV project"/>
    <s v="#havingfunFTW"/>
    <n v="1000"/>
    <n v="5233"/>
    <x v="2"/>
    <x v="1"/>
    <s v="GBP"/>
    <n v="1407425717"/>
    <n v="1404833717"/>
    <b v="0"/>
    <n v="1"/>
    <b v="0"/>
    <x v="18"/>
    <n v="523"/>
    <n v="5233"/>
    <s v="games"/>
    <x v="18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s v="games"/>
    <x v="18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s v="games"/>
    <x v="18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e v="#DIV/0!"/>
    <s v="games"/>
    <x v="18"/>
  </r>
  <r>
    <n v="1132"/>
    <s v="GIRLS STATE a new musical comedy TV project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s v="games"/>
    <x v="1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s v="games"/>
    <x v="18"/>
  </r>
  <r>
    <n v="1134"/>
    <s v="GIRLS STATE a new musical comedy TV project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s v="games"/>
    <x v="18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s v="games"/>
    <x v="18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s v="games"/>
    <x v="18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s v="games"/>
    <x v="18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s v="games"/>
    <x v="18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s v="games"/>
    <x v="18"/>
  </r>
  <r>
    <n v="1140"/>
    <s v="GIRLS STATE a new musical comedy TV project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e v="#DIV/0!"/>
    <s v="games"/>
    <x v="18"/>
  </r>
  <r>
    <n v="1141"/>
    <s v="GIRLS STATE a new musical comedy TV project"/>
    <s v="I think this will be a great game!"/>
    <n v="500"/>
    <n v="5176"/>
    <x v="2"/>
    <x v="12"/>
    <s v="EUR"/>
    <n v="1436460450"/>
    <n v="1433868450"/>
    <b v="0"/>
    <n v="0"/>
    <b v="0"/>
    <x v="18"/>
    <n v="1035"/>
    <e v="#DIV/0!"/>
    <s v="games"/>
    <x v="18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e v="#DIV/0!"/>
    <s v="games"/>
    <x v="18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s v="games"/>
    <x v="18"/>
  </r>
  <r>
    <n v="1144"/>
    <s v="GIRLS STATE a new musical comedy TV project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e v="#DIV/0!"/>
    <s v="food"/>
    <x v="19"/>
  </r>
  <r>
    <n v="1145"/>
    <s v="GIRLS STATE a new musical comedy TV project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s v="food"/>
    <x v="19"/>
  </r>
  <r>
    <n v="1146"/>
    <s v="GIRLS STATE a new musical comedy TV project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s v="food"/>
    <x v="19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e v="#DIV/0!"/>
    <s v="food"/>
    <x v="19"/>
  </r>
  <r>
    <n v="1148"/>
    <s v="GIRLS STATE a new musical comedy TV project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s v="food"/>
    <x v="19"/>
  </r>
  <r>
    <n v="1149"/>
    <s v="GIRLS STATE a new musical comedy TV project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s v="food"/>
    <x v="19"/>
  </r>
  <r>
    <n v="1150"/>
    <s v="GIRLS STATE a new musical comedy TV project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s v="food"/>
    <x v="19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e v="#DIV/0!"/>
    <s v="food"/>
    <x v="19"/>
  </r>
  <r>
    <n v="1152"/>
    <s v="GIRLS STATE a new musical comedy TV project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s v="food"/>
    <x v="19"/>
  </r>
  <r>
    <n v="1153"/>
    <s v="GIRLS STATE a new musical comedy TV project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s v="food"/>
    <x v="19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s v="food"/>
    <x v="19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s v="food"/>
    <x v="19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e v="#DIV/0!"/>
    <s v="food"/>
    <x v="19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s v="food"/>
    <x v="19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s v="food"/>
    <x v="19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e v="#DIV/0!"/>
    <s v="food"/>
    <x v="19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s v="food"/>
    <x v="19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e v="#DIV/0!"/>
    <s v="food"/>
    <x v="19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s v="food"/>
    <x v="19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e v="#DIV/0!"/>
    <s v="food"/>
    <x v="19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e v="#DIV/0!"/>
    <s v="food"/>
    <x v="19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s v="food"/>
    <x v="19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s v="food"/>
    <x v="19"/>
  </r>
  <r>
    <n v="1167"/>
    <s v="GIRLS STATE a new musical comedy TV project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s v="food"/>
    <x v="19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s v="food"/>
    <x v="19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s v="food"/>
    <x v="19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s v="food"/>
    <x v="19"/>
  </r>
  <r>
    <n v="1171"/>
    <s v="GIRLS STATE a new musical comedy TV project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s v="food"/>
    <x v="19"/>
  </r>
  <r>
    <n v="1172"/>
    <s v="GIRLS STATE a new musical comedy TV project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e v="#DIV/0!"/>
    <s v="food"/>
    <x v="19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s v="food"/>
    <x v="19"/>
  </r>
  <r>
    <n v="1174"/>
    <s v="GIRLS STATE a new musical comedy TV project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s v="food"/>
    <x v="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s v="food"/>
    <x v="19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s v="food"/>
    <x v="19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e v="#DIV/0!"/>
    <s v="food"/>
    <x v="19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s v="food"/>
    <x v="19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s v="food"/>
    <x v="19"/>
  </r>
  <r>
    <n v="1180"/>
    <s v="GIRLS STATE a new musical comedy TV project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s v="food"/>
    <x v="19"/>
  </r>
  <r>
    <n v="1181"/>
    <s v="GIRLS STATE a new musical comedy TV project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s v="food"/>
    <x v="19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s v="food"/>
    <x v="19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s v="food"/>
    <x v="19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s v="photography"/>
    <x v="20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s v="photography"/>
    <x v="20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s v="photography"/>
    <x v="20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s v="photography"/>
    <x v="20"/>
  </r>
  <r>
    <n v="1188"/>
    <s v="GIRLS STATE a new musical comedy TV project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s v="photography"/>
    <x v="20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s v="photography"/>
    <x v="20"/>
  </r>
  <r>
    <n v="1190"/>
    <s v="GIRLS STATE a new musical comedy TV project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s v="photography"/>
    <x v="20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s v="photography"/>
    <x v="20"/>
  </r>
  <r>
    <n v="1192"/>
    <s v="GIRLS STATE a new musical comedy TV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s v="photography"/>
    <x v="20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s v="photography"/>
    <x v="20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s v="photography"/>
    <x v="20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s v="photography"/>
    <x v="20"/>
  </r>
  <r>
    <n v="1196"/>
    <s v="GIRLS STATE a new musical comedy TV project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s v="photography"/>
    <x v="20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s v="photography"/>
    <x v="20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s v="photography"/>
    <x v="20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s v="photography"/>
    <x v="20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s v="photography"/>
    <x v="20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s v="photography"/>
    <x v="20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s v="photography"/>
    <x v="20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s v="photography"/>
    <x v="20"/>
  </r>
  <r>
    <n v="1204"/>
    <s v="GIRLS STATE a new musical comedy TV project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s v="photography"/>
    <x v="20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s v="photography"/>
    <x v="20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s v="photography"/>
    <x v="20"/>
  </r>
  <r>
    <n v="1207"/>
    <s v="GIRLS STATE a new musical comedy TV project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s v="photography"/>
    <x v="20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s v="photography"/>
    <x v="20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s v="photography"/>
    <x v="20"/>
  </r>
  <r>
    <n v="1210"/>
    <s v="GIRLS STATE a new musical comedy TV project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s v="photography"/>
    <x v="20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s v="photography"/>
    <x v="20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s v="photography"/>
    <x v="20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s v="photography"/>
    <x v="20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s v="photography"/>
    <x v="20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s v="photography"/>
    <x v="20"/>
  </r>
  <r>
    <n v="1216"/>
    <s v="GIRLS STATE a new musical comedy TV project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s v="photography"/>
    <x v="20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s v="photography"/>
    <x v="20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s v="photography"/>
    <x v="20"/>
  </r>
  <r>
    <n v="1219"/>
    <s v="GIRLS STATE a new musical comedy TV project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s v="photography"/>
    <x v="20"/>
  </r>
  <r>
    <n v="1220"/>
    <s v="GIRLS STATE a new musical comedy TV project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s v="photography"/>
    <x v="20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s v="photography"/>
    <x v="20"/>
  </r>
  <r>
    <n v="1222"/>
    <s v="GIRLS STATE a new musical comedy TV project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s v="photography"/>
    <x v="20"/>
  </r>
  <r>
    <n v="1223"/>
    <s v="GIRLS STATE a new musical comedy TV project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s v="photography"/>
    <x v="20"/>
  </r>
  <r>
    <n v="1224"/>
    <s v="GIRLS STATE a new musical comedy TV project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s v="music"/>
    <x v="21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s v="music"/>
    <x v="21"/>
  </r>
  <r>
    <n v="1226"/>
    <s v="GIRLS STATE a new musical comedy TV project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s v="music"/>
    <x v="21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e v="#DIV/0!"/>
    <s v="music"/>
    <x v="21"/>
  </r>
  <r>
    <n v="1228"/>
    <s v="GIRLS STATE a new musical comedy TV project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s v="music"/>
    <x v="21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s v="music"/>
    <x v="21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e v="#DIV/0!"/>
    <s v="music"/>
    <x v="21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e v="#DIV/0!"/>
    <s v="music"/>
    <x v="21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s v="music"/>
    <x v="21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s v="music"/>
    <x v="21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e v="#DIV/0!"/>
    <s v="music"/>
    <x v="2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s v="music"/>
    <x v="21"/>
  </r>
  <r>
    <n v="1236"/>
    <s v="GIRLS STATE a new musical comedy TV project"/>
    <s v="Raising money to give the musicians their due."/>
    <n v="2500"/>
    <n v="4511"/>
    <x v="1"/>
    <x v="0"/>
    <s v="USD"/>
    <n v="1343491200"/>
    <n v="1342801164"/>
    <b v="0"/>
    <n v="0"/>
    <b v="0"/>
    <x v="21"/>
    <n v="180"/>
    <e v="#DIV/0!"/>
    <s v="music"/>
    <x v="21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e v="#DIV/0!"/>
    <s v="music"/>
    <x v="21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s v="music"/>
    <x v="21"/>
  </r>
  <r>
    <n v="1239"/>
    <s v="GIRLS STATE a new musical comedy TV project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e v="#DIV/0!"/>
    <s v="music"/>
    <x v="21"/>
  </r>
  <r>
    <n v="1240"/>
    <s v="GIRLS STATE a new musical comedy TV project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s v="music"/>
    <x v="21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s v="music"/>
    <x v="21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s v="music"/>
    <x v="21"/>
  </r>
  <r>
    <n v="1243"/>
    <s v="GIRLS STATE a new musical comedy TV project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s v="music"/>
    <x v="21"/>
  </r>
  <r>
    <n v="1244"/>
    <s v="GIRLS STATE a new musical comedy TV project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s v="music"/>
    <x v="11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s v="music"/>
    <x v="11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s v="music"/>
    <x v="11"/>
  </r>
  <r>
    <n v="1247"/>
    <s v="GIRLS STATE a new musical comedy TV project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s v="music"/>
    <x v="11"/>
  </r>
  <r>
    <n v="1248"/>
    <s v="GIRLS STATE a new musical comedy TV project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s v="music"/>
    <x v="11"/>
  </r>
  <r>
    <n v="1249"/>
    <s v="GIRLS STATE a new musical comedy TV project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s v="music"/>
    <x v="11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s v="music"/>
    <x v="11"/>
  </r>
  <r>
    <n v="1251"/>
    <s v="GIRLS STATE a new musical comedy TV project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s v="music"/>
    <x v="1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s v="music"/>
    <x v="11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s v="music"/>
    <x v="11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s v="music"/>
    <x v="11"/>
  </r>
  <r>
    <n v="1255"/>
    <s v="GIRLS STATE a new musical comedy TV project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s v="music"/>
    <x v="11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s v="music"/>
    <x v="11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s v="music"/>
    <x v="11"/>
  </r>
  <r>
    <n v="1258"/>
    <s v="GIRLS STATE a new musical comedy TV project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s v="music"/>
    <x v="11"/>
  </r>
  <r>
    <n v="1259"/>
    <s v="GIRLS STATE a new musical comedy TV project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s v="music"/>
    <x v="11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s v="music"/>
    <x v="11"/>
  </r>
  <r>
    <n v="1261"/>
    <s v="GIRLS STATE a new musical comedy TV project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s v="music"/>
    <x v="11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s v="music"/>
    <x v="11"/>
  </r>
  <r>
    <n v="1263"/>
    <s v="GIRLS STATE a new musical comedy TV project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s v="music"/>
    <x v="11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s v="music"/>
    <x v="11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s v="music"/>
    <x v="11"/>
  </r>
  <r>
    <n v="1266"/>
    <s v="GIRLS STATE a new musical comedy TV project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s v="music"/>
    <x v="11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s v="music"/>
    <x v="11"/>
  </r>
  <r>
    <n v="1268"/>
    <s v="GIRLS STATE a new musical comedy TV project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s v="music"/>
    <x v="11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s v="music"/>
    <x v="11"/>
  </r>
  <r>
    <n v="1270"/>
    <s v="GIRLS STATE a new musical comedy TV project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s v="music"/>
    <x v="11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s v="music"/>
    <x v="11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s v="music"/>
    <x v="11"/>
  </r>
  <r>
    <n v="1273"/>
    <s v="GIRLS STATE a new musical comedy TV project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s v="music"/>
    <x v="11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s v="music"/>
    <x v="11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s v="music"/>
    <x v="11"/>
  </r>
  <r>
    <n v="1276"/>
    <s v="GIRLS STATE a new musical comedy TV project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s v="music"/>
    <x v="11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s v="music"/>
    <x v="11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s v="music"/>
    <x v="11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s v="music"/>
    <x v="11"/>
  </r>
  <r>
    <n v="1280"/>
    <s v="GIRLS STATE a new musical comedy TV project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s v="music"/>
    <x v="11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s v="music"/>
    <x v="11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s v="music"/>
    <x v="11"/>
  </r>
  <r>
    <n v="1283"/>
    <s v="GIRLS STATE a new musical comedy TV project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s v="music"/>
    <x v="11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s v="theater"/>
    <x v="6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s v="theater"/>
    <x v="6"/>
  </r>
  <r>
    <n v="1286"/>
    <s v="GIRLS STATE a new musical comedy TV project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s v="theater"/>
    <x v="6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s v="theater"/>
    <x v="6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s v="theater"/>
    <x v="6"/>
  </r>
  <r>
    <n v="1289"/>
    <s v="GIRLS STATE a new musical comedy TV project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s v="theater"/>
    <x v="6"/>
  </r>
  <r>
    <n v="1290"/>
    <s v="GIRLS STATE a new musical comedy TV project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s v="theater"/>
    <x v="6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s v="theater"/>
    <x v="6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s v="theater"/>
    <x v="6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s v="theater"/>
    <x v="6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s v="theater"/>
    <x v="6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s v="theater"/>
    <x v="6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s v="theater"/>
    <x v="6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s v="theater"/>
    <x v="6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s v="theater"/>
    <x v="6"/>
  </r>
  <r>
    <n v="1299"/>
    <s v="GIRLS STATE a new musical comedy TV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s v="theater"/>
    <x v="6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s v="theater"/>
    <x v="6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s v="theater"/>
    <x v="6"/>
  </r>
  <r>
    <n v="1302"/>
    <s v="GIRLS STATE a new musical comedy TV project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s v="theater"/>
    <x v="6"/>
  </r>
  <r>
    <n v="1303"/>
    <s v="GIRLS STATE a new musical comedy TV project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s v="theater"/>
    <x v="6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s v="technology"/>
    <x v="8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s v="technology"/>
    <x v="8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s v="technology"/>
    <x v="8"/>
  </r>
  <r>
    <n v="1307"/>
    <s v="GIRLS STATE a new musical comedy TV project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s v="technology"/>
    <x v="8"/>
  </r>
  <r>
    <n v="1308"/>
    <s v="GIRLS STATE a new musical comedy TV project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s v="technology"/>
    <x v="8"/>
  </r>
  <r>
    <n v="1309"/>
    <s v="GIRLS STATE a new musical comedy TV project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s v="technology"/>
    <x v="8"/>
  </r>
  <r>
    <n v="1310"/>
    <s v="GIRLS STATE a new musical comedy TV project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s v="technology"/>
    <x v="8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s v="technology"/>
    <x v="8"/>
  </r>
  <r>
    <n v="1312"/>
    <s v="GIRLS STATE a new musical comedy TV project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s v="technology"/>
    <x v="8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s v="technology"/>
    <x v="8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s v="technology"/>
    <x v="8"/>
  </r>
  <r>
    <n v="1315"/>
    <s v="GIRLS STATE a new musical comedy TV project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s v="technology"/>
    <x v="8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s v="technology"/>
    <x v="8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s v="technology"/>
    <x v="8"/>
  </r>
  <r>
    <n v="1318"/>
    <s v="GIRLS STATE a new musical comedy TV project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s v="technology"/>
    <x v="8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s v="technology"/>
    <x v="8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s v="technology"/>
    <x v="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s v="technology"/>
    <x v="8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s v="technology"/>
    <x v="8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s v="technology"/>
    <x v="8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s v="technology"/>
    <x v="8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s v="technology"/>
    <x v="8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s v="technology"/>
    <x v="8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s v="technology"/>
    <x v="8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s v="technology"/>
    <x v="8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s v="technology"/>
    <x v="8"/>
  </r>
  <r>
    <n v="1330"/>
    <s v="GIRLS STATE a new musical comedy TV project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s v="technology"/>
    <x v="8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s v="technology"/>
    <x v="8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e v="#DIV/0!"/>
    <s v="technology"/>
    <x v="8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e v="#DIV/0!"/>
    <s v="technology"/>
    <x v="8"/>
  </r>
  <r>
    <n v="1334"/>
    <s v="GIRLS STATE a new musical comedy TV project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s v="technology"/>
    <x v="8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s v="technology"/>
    <x v="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s v="technology"/>
    <x v="8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s v="technology"/>
    <x v="8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s v="technology"/>
    <x v="8"/>
  </r>
  <r>
    <n v="1339"/>
    <s v="GIRLS STATE a new musical comedy TV project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s v="technology"/>
    <x v="8"/>
  </r>
  <r>
    <n v="1340"/>
    <s v="GIRLS STATE a new musical comedy TV project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e v="#DIV/0!"/>
    <s v="technology"/>
    <x v="8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s v="technology"/>
    <x v="8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s v="technology"/>
    <x v="8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s v="technology"/>
    <x v="8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s v="publishing"/>
    <x v="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s v="publishing"/>
    <x v="9"/>
  </r>
  <r>
    <n v="1346"/>
    <s v="GIRLS STATE a new musical comedy TV project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s v="publishing"/>
    <x v="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s v="publishing"/>
    <x v="9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s v="publishing"/>
    <x v="9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s v="publishing"/>
    <x v="9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s v="publishing"/>
    <x v="9"/>
  </r>
  <r>
    <n v="1351"/>
    <s v="GIRLS STATE a new musical comedy TV project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s v="publishing"/>
    <x v="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s v="publishing"/>
    <x v="9"/>
  </r>
  <r>
    <n v="1353"/>
    <s v="GIRLS STATE a new musical comedy TV project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s v="publishing"/>
    <x v="9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s v="publishing"/>
    <x v="9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s v="publishing"/>
    <x v="9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s v="publishing"/>
    <x v="9"/>
  </r>
  <r>
    <n v="1357"/>
    <s v="GIRLS STATE a new musical comedy TV project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s v="publishing"/>
    <x v="9"/>
  </r>
  <r>
    <n v="1358"/>
    <s v="GIRLS STATE a new musical comedy TV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s v="publishing"/>
    <x v="9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s v="publishing"/>
    <x v="9"/>
  </r>
  <r>
    <n v="1360"/>
    <s v="GIRLS STATE a new musical comedy TV project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s v="publishing"/>
    <x v="9"/>
  </r>
  <r>
    <n v="1361"/>
    <s v="GIRLS STATE a new musical comedy TV project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s v="publishing"/>
    <x v="9"/>
  </r>
  <r>
    <n v="1362"/>
    <s v="GIRLS STATE a new musical comedy TV project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s v="publishing"/>
    <x v="9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s v="publishing"/>
    <x v="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s v="music"/>
    <x v="11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s v="music"/>
    <x v="11"/>
  </r>
  <r>
    <n v="1366"/>
    <s v="GIRLS STATE a new musical comedy TV project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s v="music"/>
    <x v="11"/>
  </r>
  <r>
    <n v="1367"/>
    <s v="GIRLS STATE a new musical comedy TV project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s v="music"/>
    <x v="11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s v="music"/>
    <x v="11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s v="music"/>
    <x v="11"/>
  </r>
  <r>
    <n v="1370"/>
    <s v="GIRLS STATE a new musical comedy TV project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s v="music"/>
    <x v="11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s v="music"/>
    <x v="11"/>
  </r>
  <r>
    <n v="1372"/>
    <s v="GIRLS STATE a new musical comedy TV project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s v="music"/>
    <x v="11"/>
  </r>
  <r>
    <n v="1373"/>
    <s v="GIRLS STATE a new musical comedy TV project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s v="music"/>
    <x v="11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s v="music"/>
    <x v="11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s v="music"/>
    <x v="11"/>
  </r>
  <r>
    <n v="1376"/>
    <s v="GIRLS STATE a new musical comedy TV project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s v="music"/>
    <x v="11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s v="music"/>
    <x v="11"/>
  </r>
  <r>
    <n v="1378"/>
    <s v="GIRLS STATE a new musical comedy TV project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s v="music"/>
    <x v="11"/>
  </r>
  <r>
    <n v="1379"/>
    <s v="GIRLS STATE a new musical comedy TV project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s v="music"/>
    <x v="11"/>
  </r>
  <r>
    <n v="1380"/>
    <s v="GIRLS STATE a new musical comedy TV project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s v="music"/>
    <x v="11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s v="music"/>
    <x v="11"/>
  </r>
  <r>
    <n v="1382"/>
    <s v="GIRLS STATE a new musical comedy TV project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s v="music"/>
    <x v="11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s v="music"/>
    <x v="11"/>
  </r>
  <r>
    <n v="1384"/>
    <s v="GIRLS STATE a new musical comedy TV project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s v="music"/>
    <x v="11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s v="music"/>
    <x v="11"/>
  </r>
  <r>
    <n v="1386"/>
    <s v="GIRLS STATE a new musical comedy TV project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s v="music"/>
    <x v="11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s v="music"/>
    <x v="11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s v="music"/>
    <x v="11"/>
  </r>
  <r>
    <n v="1389"/>
    <s v="GIRLS STATE a new musical comedy TV project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s v="music"/>
    <x v="11"/>
  </r>
  <r>
    <n v="1390"/>
    <s v="GIRLS STATE a new musical comedy TV projec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s v="music"/>
    <x v="11"/>
  </r>
  <r>
    <n v="1391"/>
    <s v="GIRLS STATE a new musical comedy TV project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s v="music"/>
    <x v="11"/>
  </r>
  <r>
    <n v="1392"/>
    <s v="GIRLS STATE a new musical comedy TV project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s v="music"/>
    <x v="11"/>
  </r>
  <r>
    <n v="1393"/>
    <s v="GIRLS STATE a new musical comedy TV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s v="music"/>
    <x v="11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s v="music"/>
    <x v="11"/>
  </r>
  <r>
    <n v="1395"/>
    <s v="GIRLS STATE a new musical comedy TV project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s v="music"/>
    <x v="1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s v="music"/>
    <x v="11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s v="music"/>
    <x v="11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s v="music"/>
    <x v="11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s v="music"/>
    <x v="11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s v="music"/>
    <x v="11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s v="music"/>
    <x v="11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s v="music"/>
    <x v="11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s v="music"/>
    <x v="11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s v="publishing"/>
    <x v="22"/>
  </r>
  <r>
    <n v="1405"/>
    <s v="GIRLS STATE a new musical comedy TV project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s v="publishing"/>
    <x v="22"/>
  </r>
  <r>
    <n v="1406"/>
    <s v="GIRLS STATE a new musical comedy TV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s v="publishing"/>
    <x v="2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s v="publishing"/>
    <x v="22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s v="publishing"/>
    <x v="2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e v="#DIV/0!"/>
    <s v="publishing"/>
    <x v="22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s v="publishing"/>
    <x v="22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s v="publishing"/>
    <x v="22"/>
  </r>
  <r>
    <n v="1412"/>
    <s v="GIRLS STATE a new musical comedy TV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s v="publishing"/>
    <x v="2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s v="publishing"/>
    <x v="22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s v="publishing"/>
    <x v="22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s v="publishing"/>
    <x v="22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e v="#DIV/0!"/>
    <s v="publishing"/>
    <x v="22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s v="publishing"/>
    <x v="22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s v="publishing"/>
    <x v="22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s v="publishing"/>
    <x v="22"/>
  </r>
  <r>
    <n v="1420"/>
    <s v="GIRLS STATE a new musical comedy TV projec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s v="publishing"/>
    <x v="2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s v="publishing"/>
    <x v="22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s v="publishing"/>
    <x v="22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s v="publishing"/>
    <x v="22"/>
  </r>
  <r>
    <n v="1424"/>
    <s v="GIRLS STATE a new musical comedy TV project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s v="publishing"/>
    <x v="22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e v="#DIV/0!"/>
    <s v="publishing"/>
    <x v="22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e v="#DIV/0!"/>
    <s v="publishing"/>
    <x v="22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s v="publishing"/>
    <x v="22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s v="publishing"/>
    <x v="22"/>
  </r>
  <r>
    <n v="1429"/>
    <s v="GIRLS STATE a new musical comedy TV project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e v="#DIV/0!"/>
    <s v="publishing"/>
    <x v="22"/>
  </r>
  <r>
    <n v="1430"/>
    <s v="GIRLS STATE a new musical comedy TV projec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s v="publishing"/>
    <x v="22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s v="publishing"/>
    <x v="2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e v="#DIV/0!"/>
    <s v="publishing"/>
    <x v="22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s v="publishing"/>
    <x v="22"/>
  </r>
  <r>
    <n v="1434"/>
    <s v="GIRLS STATE a new musical comedy TV project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s v="publishing"/>
    <x v="22"/>
  </r>
  <r>
    <n v="1435"/>
    <s v="GIRLS STATE a new musical comedy TV project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s v="publishing"/>
    <x v="22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s v="publishing"/>
    <x v="22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s v="publishing"/>
    <x v="22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s v="publishing"/>
    <x v="22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s v="publishing"/>
    <x v="22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s v="publishing"/>
    <x v="2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s v="publishing"/>
    <x v="22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e v="#DIV/0!"/>
    <s v="publishing"/>
    <x v="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e v="#DIV/0!"/>
    <s v="publishing"/>
    <x v="22"/>
  </r>
  <r>
    <n v="1444"/>
    <s v="GIRLS STATE a new musical comedy TV project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e v="#DIV/0!"/>
    <s v="publishing"/>
    <x v="22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e v="#DIV/0!"/>
    <s v="publishing"/>
    <x v="2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e v="#DIV/0!"/>
    <s v="publishing"/>
    <x v="22"/>
  </r>
  <r>
    <n v="1447"/>
    <s v="GIRLS STATE a new musical comedy TV project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s v="publishing"/>
    <x v="22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e v="#DIV/0!"/>
    <s v="publishing"/>
    <x v="22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e v="#DIV/0!"/>
    <s v="publishing"/>
    <x v="22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s v="publishing"/>
    <x v="22"/>
  </r>
  <r>
    <n v="1451"/>
    <s v="GIRLS STATE a new musical comedy TV project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s v="publishing"/>
    <x v="22"/>
  </r>
  <r>
    <n v="1452"/>
    <s v="GIRLS STATE a new musical comedy TV project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e v="#DIV/0!"/>
    <s v="publishing"/>
    <x v="2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e v="#DIV/0!"/>
    <s v="publishing"/>
    <x v="22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s v="publishing"/>
    <x v="22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s v="publishing"/>
    <x v="22"/>
  </r>
  <r>
    <n v="1456"/>
    <s v="GIRLS STATE a new musical comedy TV project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s v="publishing"/>
    <x v="22"/>
  </r>
  <r>
    <n v="1457"/>
    <s v="GIRLS STATE a new musical comedy TV project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e v="#DIV/0!"/>
    <s v="publishing"/>
    <x v="2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e v="#DIV/0!"/>
    <s v="publishing"/>
    <x v="22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e v="#DIV/0!"/>
    <s v="publishing"/>
    <x v="22"/>
  </r>
  <r>
    <n v="1460"/>
    <s v="GIRLS STATE a new musical comedy TV project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e v="#DIV/0!"/>
    <s v="publishing"/>
    <x v="22"/>
  </r>
  <r>
    <n v="1461"/>
    <s v="GIRLS STATE a new musical comedy TV project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s v="publishing"/>
    <x v="23"/>
  </r>
  <r>
    <n v="1462"/>
    <s v="GIRLS STATE a new musical comedy TV project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s v="publishing"/>
    <x v="23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s v="publishing"/>
    <x v="23"/>
  </r>
  <r>
    <n v="1464"/>
    <s v="GIRLS STATE a new musical comedy TV project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s v="publishing"/>
    <x v="23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s v="publishing"/>
    <x v="23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s v="publishing"/>
    <x v="23"/>
  </r>
  <r>
    <n v="1467"/>
    <s v="GIRLS STATE a new musical comedy TV project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s v="publishing"/>
    <x v="23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s v="publishing"/>
    <x v="23"/>
  </r>
  <r>
    <n v="1469"/>
    <s v="GIRLS STATE a new musical comedy TV project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s v="publishing"/>
    <x v="23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s v="publishing"/>
    <x v="2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s v="publishing"/>
    <x v="2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s v="publishing"/>
    <x v="23"/>
  </r>
  <r>
    <n v="1473"/>
    <s v="GIRLS STATE a new musical comedy TV project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s v="publishing"/>
    <x v="23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s v="publishing"/>
    <x v="2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s v="publishing"/>
    <x v="23"/>
  </r>
  <r>
    <n v="1476"/>
    <s v="GIRLS STATE a new musical comedy TV projec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s v="publishing"/>
    <x v="23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s v="publishing"/>
    <x v="23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s v="publishing"/>
    <x v="2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s v="publishing"/>
    <x v="23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s v="publishing"/>
    <x v="23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s v="publishing"/>
    <x v="10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s v="publishing"/>
    <x v="10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s v="publishing"/>
    <x v="10"/>
  </r>
  <r>
    <n v="1484"/>
    <s v="GIRLS STATE a new musical comedy TV project"/>
    <s v="The mussings of an old wizard"/>
    <n v="2000"/>
    <n v="3201"/>
    <x v="2"/>
    <x v="0"/>
    <s v="USD"/>
    <n v="1342882260"/>
    <n v="1337834963"/>
    <b v="0"/>
    <n v="0"/>
    <b v="0"/>
    <x v="10"/>
    <n v="160"/>
    <e v="#DIV/0!"/>
    <s v="publishing"/>
    <x v="10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s v="publishing"/>
    <x v="10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s v="publishing"/>
    <x v="10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e v="#DIV/0!"/>
    <s v="publishing"/>
    <x v="10"/>
  </r>
  <r>
    <n v="1488"/>
    <s v="GIRLS STATE a new musical comedy TV project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s v="publishing"/>
    <x v="10"/>
  </r>
  <r>
    <n v="1489"/>
    <s v="GIRLS STATE a new musical comedy TV project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e v="#DIV/0!"/>
    <s v="publishing"/>
    <x v="10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s v="publishing"/>
    <x v="10"/>
  </r>
  <r>
    <n v="1491"/>
    <s v="GIRLS STATE a new musical comedy TV projec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s v="publishing"/>
    <x v="10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s v="publishing"/>
    <x v="10"/>
  </r>
  <r>
    <n v="1493"/>
    <s v="GIRLS STATE a new musical comedy TV project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e v="#DIV/0!"/>
    <s v="publishing"/>
    <x v="10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s v="publishing"/>
    <x v="10"/>
  </r>
  <r>
    <n v="1495"/>
    <s v="GIRLS STATE a new musical comedy TV project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e v="#DIV/0!"/>
    <s v="publishing"/>
    <x v="10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e v="#DIV/0!"/>
    <s v="publishing"/>
    <x v="10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s v="publishing"/>
    <x v="10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s v="publishing"/>
    <x v="10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s v="publishing"/>
    <x v="10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s v="publishing"/>
    <x v="10"/>
  </r>
  <r>
    <n v="1501"/>
    <s v="GIRLS STATE a new musical comedy TV project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s v="photography"/>
    <x v="20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s v="photography"/>
    <x v="20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s v="photography"/>
    <x v="20"/>
  </r>
  <r>
    <n v="1504"/>
    <s v="GIRLS STATE a new musical comedy TV project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s v="photography"/>
    <x v="20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s v="photography"/>
    <x v="20"/>
  </r>
  <r>
    <n v="1506"/>
    <s v="GIRLS STATE a new musical comedy TV project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s v="photography"/>
    <x v="20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s v="photography"/>
    <x v="20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s v="photography"/>
    <x v="20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s v="photography"/>
    <x v="20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s v="photography"/>
    <x v="20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s v="photography"/>
    <x v="20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s v="photography"/>
    <x v="20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s v="photography"/>
    <x v="20"/>
  </r>
  <r>
    <n v="1514"/>
    <s v="GIRLS STATE a new musical comedy TV project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s v="photography"/>
    <x v="20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s v="photography"/>
    <x v="20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s v="photography"/>
    <x v="20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s v="photography"/>
    <x v="20"/>
  </r>
  <r>
    <n v="1518"/>
    <s v="GIRLS STATE a new musical comedy TV project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s v="photography"/>
    <x v="20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s v="photography"/>
    <x v="20"/>
  </r>
  <r>
    <n v="1520"/>
    <s v="GIRLS STATE a new musical comedy TV project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s v="photography"/>
    <x v="20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s v="photography"/>
    <x v="20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s v="photography"/>
    <x v="20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s v="photography"/>
    <x v="20"/>
  </r>
  <r>
    <n v="1524"/>
    <s v="GIRLS STATE a new musical comedy TV project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s v="photography"/>
    <x v="20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s v="photography"/>
    <x v="20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s v="photography"/>
    <x v="20"/>
  </r>
  <r>
    <n v="1527"/>
    <s v="GIRLS STATE a new musical comedy TV project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s v="photography"/>
    <x v="20"/>
  </r>
  <r>
    <n v="1528"/>
    <s v="GIRLS STATE a new musical comedy TV project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s v="photography"/>
    <x v="20"/>
  </r>
  <r>
    <n v="1529"/>
    <s v="GIRLS STATE a new musical comedy TV project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s v="photography"/>
    <x v="20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s v="photography"/>
    <x v="20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s v="photography"/>
    <x v="20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s v="photography"/>
    <x v="20"/>
  </r>
  <r>
    <n v="1533"/>
    <s v="GIRLS STATE a new musical comedy TV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s v="photography"/>
    <x v="20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s v="photography"/>
    <x v="20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s v="photography"/>
    <x v="20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s v="photography"/>
    <x v="20"/>
  </r>
  <r>
    <n v="1537"/>
    <s v="GIRLS STATE a new musical comedy TV project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s v="photography"/>
    <x v="20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s v="photography"/>
    <x v="20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s v="photography"/>
    <x v="20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s v="photography"/>
    <x v="20"/>
  </r>
  <r>
    <n v="1541"/>
    <s v="GIRLS STATE a new musical comedy TV project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s v="photography"/>
    <x v="24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s v="photography"/>
    <x v="24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s v="photography"/>
    <x v="24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e v="#DIV/0!"/>
    <s v="photography"/>
    <x v="24"/>
  </r>
  <r>
    <n v="1545"/>
    <s v="GIRLS STATE a new musical comedy TV project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s v="photography"/>
    <x v="24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s v="photography"/>
    <x v="24"/>
  </r>
  <r>
    <n v="1547"/>
    <s v="GIRLS STATE a new musical comedy TV project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e v="#DIV/0!"/>
    <s v="photography"/>
    <x v="24"/>
  </r>
  <r>
    <n v="1548"/>
    <s v="GIRLS STATE a new musical comedy TV project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s v="photography"/>
    <x v="24"/>
  </r>
  <r>
    <n v="1549"/>
    <s v="GIRLS STATE a new musical comedy TV project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s v="photography"/>
    <x v="24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s v="photography"/>
    <x v="24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e v="#DIV/0!"/>
    <s v="photography"/>
    <x v="24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s v="photography"/>
    <x v="24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e v="#DIV/0!"/>
    <s v="photography"/>
    <x v="24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e v="#DIV/0!"/>
    <s v="photography"/>
    <x v="24"/>
  </r>
  <r>
    <n v="1555"/>
    <s v="GIRLS STATE a new musical comedy TV project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e v="#DIV/0!"/>
    <s v="photography"/>
    <x v="24"/>
  </r>
  <r>
    <n v="1556"/>
    <s v="GIRLS STATE a new musical comedy TV project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s v="photography"/>
    <x v="24"/>
  </r>
  <r>
    <n v="1557"/>
    <s v="GIRLS STATE a new musical comedy TV project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s v="photography"/>
    <x v="24"/>
  </r>
  <r>
    <n v="1558"/>
    <s v="GIRLS STATE a new musical comedy TV project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s v="photography"/>
    <x v="24"/>
  </r>
  <r>
    <n v="1559"/>
    <s v="GIRLS STATE a new musical comedy TV project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s v="photography"/>
    <x v="24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s v="photography"/>
    <x v="2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s v="publishing"/>
    <x v="25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e v="#DIV/0!"/>
    <s v="publishing"/>
    <x v="25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s v="publishing"/>
    <x v="25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s v="publishing"/>
    <x v="2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s v="publishing"/>
    <x v="25"/>
  </r>
  <r>
    <n v="1566"/>
    <s v="GIRLS STATE a new musical comedy TV project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s v="publishing"/>
    <x v="25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s v="publishing"/>
    <x v="25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s v="publishing"/>
    <x v="25"/>
  </r>
  <r>
    <n v="1569"/>
    <s v="GIRLS STATE a new musical comedy TV project"/>
    <s v="to be removed"/>
    <n v="30000"/>
    <n v="2965"/>
    <x v="1"/>
    <x v="0"/>
    <s v="USD"/>
    <n v="1369498714"/>
    <n v="1366906714"/>
    <b v="0"/>
    <n v="0"/>
    <b v="0"/>
    <x v="25"/>
    <n v="10"/>
    <e v="#DIV/0!"/>
    <s v="publishing"/>
    <x v="25"/>
  </r>
  <r>
    <n v="1570"/>
    <s v="GIRLS STATE a new musical comedy TV project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s v="publishing"/>
    <x v="25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s v="publishing"/>
    <x v="25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s v="publishing"/>
    <x v="25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s v="publishing"/>
    <x v="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s v="publishing"/>
    <x v="25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s v="publishing"/>
    <x v="25"/>
  </r>
  <r>
    <n v="1576"/>
    <s v="GIRLS STATE a new musical comedy TV project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s v="publishing"/>
    <x v="25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s v="publishing"/>
    <x v="25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s v="publishing"/>
    <x v="25"/>
  </r>
  <r>
    <n v="1579"/>
    <s v="GIRLS STATE a new musical comedy TV project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s v="publishing"/>
    <x v="25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e v="#DIV/0!"/>
    <s v="publishing"/>
    <x v="25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s v="photography"/>
    <x v="26"/>
  </r>
  <r>
    <n v="1582"/>
    <s v="GIRLS STATE a new musical comedy TV project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s v="photography"/>
    <x v="26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s v="photography"/>
    <x v="26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e v="#DIV/0!"/>
    <s v="photography"/>
    <x v="26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s v="photography"/>
    <x v="26"/>
  </r>
  <r>
    <n v="1586"/>
    <s v="GIRLS STATE a new musical comedy TV project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e v="#DIV/0!"/>
    <s v="photography"/>
    <x v="26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s v="photography"/>
    <x v="26"/>
  </r>
  <r>
    <n v="1588"/>
    <s v="GIRLS STATE a new musical comedy TV project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e v="#DIV/0!"/>
    <s v="photography"/>
    <x v="26"/>
  </r>
  <r>
    <n v="1589"/>
    <s v="GIRLS STATE a new musical comedy TV project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e v="#DIV/0!"/>
    <s v="photography"/>
    <x v="26"/>
  </r>
  <r>
    <n v="1590"/>
    <s v="GIRLS STATE a new musical comedy TV project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s v="photography"/>
    <x v="26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s v="photography"/>
    <x v="26"/>
  </r>
  <r>
    <n v="1592"/>
    <s v="GIRLS STATE a new musical comedy TV project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e v="#DIV/0!"/>
    <s v="photography"/>
    <x v="26"/>
  </r>
  <r>
    <n v="1593"/>
    <s v="GIRLS STATE a new musical comedy TV project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s v="photography"/>
    <x v="26"/>
  </r>
  <r>
    <n v="1594"/>
    <s v="GIRLS STATE a new musical comedy TV project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s v="photography"/>
    <x v="26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s v="photography"/>
    <x v="26"/>
  </r>
  <r>
    <n v="1596"/>
    <s v="GIRLS STATE a new musical comedy TV project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s v="photography"/>
    <x v="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e v="#DIV/0!"/>
    <s v="photography"/>
    <x v="26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s v="photography"/>
    <x v="26"/>
  </r>
  <r>
    <n v="1599"/>
    <s v="GIRLS STATE a new musical comedy TV project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e v="#DIV/0!"/>
    <s v="photography"/>
    <x v="26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s v="photography"/>
    <x v="26"/>
  </r>
  <r>
    <n v="1601"/>
    <s v="GIRLS STATE a new musical comedy TV project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s v="music"/>
    <x v="11"/>
  </r>
  <r>
    <n v="1602"/>
    <s v="GIRLS STATE a new musical comedy TV project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s v="music"/>
    <x v="11"/>
  </r>
  <r>
    <n v="1603"/>
    <s v="GIRLS STATE a new musical comedy TV project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s v="music"/>
    <x v="11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s v="music"/>
    <x v="11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s v="music"/>
    <x v="11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s v="music"/>
    <x v="11"/>
  </r>
  <r>
    <n v="1607"/>
    <s v="GIRLS STATE a new musical comedy TV project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s v="music"/>
    <x v="11"/>
  </r>
  <r>
    <n v="1608"/>
    <s v="GIRLS STATE a new musical comedy TV project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s v="music"/>
    <x v="11"/>
  </r>
  <r>
    <n v="1609"/>
    <s v="GIRLS STATE a new musical comedy TV project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s v="music"/>
    <x v="11"/>
  </r>
  <r>
    <n v="1610"/>
    <s v="GIRLS STATE a new musical comedy TV project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s v="music"/>
    <x v="11"/>
  </r>
  <r>
    <n v="1611"/>
    <s v="GIRLS STATE a new musical comedy TV project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s v="music"/>
    <x v="11"/>
  </r>
  <r>
    <n v="1612"/>
    <s v="GIRLS STATE a new musical comedy TV project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s v="music"/>
    <x v="11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s v="music"/>
    <x v="11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s v="music"/>
    <x v="11"/>
  </r>
  <r>
    <n v="1615"/>
    <s v="GIRLS STATE a new musical comedy TV project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s v="music"/>
    <x v="11"/>
  </r>
  <r>
    <n v="1616"/>
    <s v="GIRLS STATE a new musical comedy TV project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s v="music"/>
    <x v="11"/>
  </r>
  <r>
    <n v="1617"/>
    <s v="GIRLS STATE a new musical comedy TV project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s v="music"/>
    <x v="11"/>
  </r>
  <r>
    <n v="1618"/>
    <s v="GIRLS STATE a new musical comedy TV project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s v="music"/>
    <x v="11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s v="music"/>
    <x v="11"/>
  </r>
  <r>
    <n v="1620"/>
    <s v="GIRLS STATE a new musical comedy TV project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s v="music"/>
    <x v="11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s v="music"/>
    <x v="11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s v="music"/>
    <x v="11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s v="music"/>
    <x v="11"/>
  </r>
  <r>
    <n v="1624"/>
    <s v="GIRLS STATE a new musical comedy TV project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s v="music"/>
    <x v="11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s v="music"/>
    <x v="11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s v="music"/>
    <x v="11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s v="music"/>
    <x v="11"/>
  </r>
  <r>
    <n v="1628"/>
    <s v="GIRLS STATE a new musical comedy TV project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s v="music"/>
    <x v="11"/>
  </r>
  <r>
    <n v="1629"/>
    <s v="GIRLS STATE a new musical comedy TV project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s v="music"/>
    <x v="11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s v="music"/>
    <x v="11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s v="music"/>
    <x v="11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s v="music"/>
    <x v="11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s v="music"/>
    <x v="11"/>
  </r>
  <r>
    <n v="1634"/>
    <s v="GIRLS STATE a new musical comedy TV project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s v="music"/>
    <x v="11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s v="music"/>
    <x v="11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s v="music"/>
    <x v="11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s v="music"/>
    <x v="11"/>
  </r>
  <r>
    <n v="1638"/>
    <s v="GIRLS STATE a new musical comedy TV project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s v="music"/>
    <x v="11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s v="music"/>
    <x v="11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s v="music"/>
    <x v="11"/>
  </r>
  <r>
    <n v="1641"/>
    <s v="GIRLS STATE a new musical comedy TV project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s v="music"/>
    <x v="27"/>
  </r>
  <r>
    <n v="1642"/>
    <s v="GIRLS STATE a new musical comedy TV project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s v="music"/>
    <x v="27"/>
  </r>
  <r>
    <n v="1643"/>
    <s v="GIRLS STATE a new musical comedy TV project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s v="music"/>
    <x v="27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s v="music"/>
    <x v="27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s v="music"/>
    <x v="27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s v="music"/>
    <x v="27"/>
  </r>
  <r>
    <n v="1647"/>
    <s v="GIRLS STATE a new musical comedy TV project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s v="music"/>
    <x v="27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s v="music"/>
    <x v="27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s v="music"/>
    <x v="27"/>
  </r>
  <r>
    <n v="1650"/>
    <s v="GIRLS STATE a new musical comedy TV project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s v="music"/>
    <x v="27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s v="music"/>
    <x v="27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s v="music"/>
    <x v="27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s v="music"/>
    <x v="27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s v="music"/>
    <x v="27"/>
  </r>
  <r>
    <n v="1655"/>
    <s v="GIRLS STATE a new musical comedy TV project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s v="music"/>
    <x v="2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s v="music"/>
    <x v="27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s v="music"/>
    <x v="27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s v="music"/>
    <x v="27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s v="music"/>
    <x v="27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s v="music"/>
    <x v="27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s v="music"/>
    <x v="27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s v="music"/>
    <x v="27"/>
  </r>
  <r>
    <n v="1663"/>
    <s v="GIRLS STATE a new musical comedy TV project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s v="music"/>
    <x v="27"/>
  </r>
  <r>
    <n v="1664"/>
    <s v="GIRLS STATE a new musical comedy TV project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s v="music"/>
    <x v="27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s v="music"/>
    <x v="27"/>
  </r>
  <r>
    <n v="1666"/>
    <s v="GIRLS STATE a new musical comedy TV project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s v="music"/>
    <x v="27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s v="music"/>
    <x v="27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s v="music"/>
    <x v="27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s v="music"/>
    <x v="2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s v="music"/>
    <x v="27"/>
  </r>
  <r>
    <n v="1671"/>
    <s v="GIRLS STATE a new musical comedy TV project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s v="music"/>
    <x v="27"/>
  </r>
  <r>
    <n v="1672"/>
    <s v="GIRLS STATE a new musical comedy TV project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s v="music"/>
    <x v="27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s v="music"/>
    <x v="27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s v="music"/>
    <x v="27"/>
  </r>
  <r>
    <n v="1675"/>
    <s v="GIRLS STATE a new musical comedy TV project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s v="music"/>
    <x v="27"/>
  </r>
  <r>
    <n v="1676"/>
    <s v="GIRLS STATE a new musical comedy TV project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s v="music"/>
    <x v="27"/>
  </r>
  <r>
    <n v="1677"/>
    <s v="GIRLS STATE a new musical comedy TV project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s v="music"/>
    <x v="27"/>
  </r>
  <r>
    <n v="1678"/>
    <s v="GIRLS STATE a new musical comedy TV project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s v="music"/>
    <x v="27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s v="music"/>
    <x v="27"/>
  </r>
  <r>
    <n v="1680"/>
    <s v="GIRLS STATE a new musical comedy TV project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s v="music"/>
    <x v="27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s v="music"/>
    <x v="28"/>
  </r>
  <r>
    <n v="1682"/>
    <s v="GIRLS STATE a new musical comedy TV project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e v="#DIV/0!"/>
    <s v="music"/>
    <x v="28"/>
  </r>
  <r>
    <n v="1683"/>
    <s v="GIRLS STATE a new musical comedy TV project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s v="music"/>
    <x v="28"/>
  </r>
  <r>
    <n v="1684"/>
    <s v="GIRLS STATE a new musical comedy TV project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s v="music"/>
    <x v="28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s v="music"/>
    <x v="28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s v="music"/>
    <x v="28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s v="music"/>
    <x v="28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s v="music"/>
    <x v="28"/>
  </r>
  <r>
    <n v="1689"/>
    <s v="GIRLS STATE a new musical comedy TV project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s v="music"/>
    <x v="28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s v="music"/>
    <x v="28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s v="music"/>
    <x v="28"/>
  </r>
  <r>
    <n v="1692"/>
    <s v="GIRLS STATE a new musical comedy TV project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s v="music"/>
    <x v="28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s v="music"/>
    <x v="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s v="music"/>
    <x v="28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s v="music"/>
    <x v="28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e v="#DIV/0!"/>
    <s v="music"/>
    <x v="28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s v="music"/>
    <x v="28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e v="#DIV/0!"/>
    <s v="music"/>
    <x v="28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s v="music"/>
    <x v="2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s v="music"/>
    <x v="28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s v="music"/>
    <x v="28"/>
  </r>
  <r>
    <n v="1702"/>
    <s v="GIRLS STATE a new musical comedy TV project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s v="music"/>
    <x v="28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s v="music"/>
    <x v="28"/>
  </r>
  <r>
    <n v="1704"/>
    <s v="GIRLS STATE a new musical comedy TV project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s v="music"/>
    <x v="28"/>
  </r>
  <r>
    <n v="1705"/>
    <s v="GIRLS STATE a new musical comedy TV project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e v="#DIV/0!"/>
    <s v="music"/>
    <x v="28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e v="#DIV/0!"/>
    <s v="music"/>
    <x v="28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s v="music"/>
    <x v="28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e v="#DIV/0!"/>
    <s v="music"/>
    <x v="28"/>
  </r>
  <r>
    <n v="1709"/>
    <s v="GIRLS STATE a new musical comedy TV project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s v="music"/>
    <x v="28"/>
  </r>
  <r>
    <n v="1710"/>
    <s v="GIRLS STATE a new musical comedy TV project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s v="music"/>
    <x v="28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s v="music"/>
    <x v="28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e v="#DIV/0!"/>
    <s v="music"/>
    <x v="28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s v="music"/>
    <x v="28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s v="music"/>
    <x v="28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s v="music"/>
    <x v="28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s v="music"/>
    <x v="28"/>
  </r>
  <r>
    <n v="1717"/>
    <s v="GIRLS STATE a new musical comedy TV project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s v="music"/>
    <x v="28"/>
  </r>
  <r>
    <n v="1718"/>
    <s v="GIRLS STATE a new musical comedy TV project"/>
    <s v="A melody for the galaxy."/>
    <n v="35000"/>
    <n v="2456.66"/>
    <x v="2"/>
    <x v="0"/>
    <s v="USD"/>
    <n v="1463201940"/>
    <n v="1459435149"/>
    <b v="0"/>
    <n v="2"/>
    <b v="0"/>
    <x v="28"/>
    <n v="7"/>
    <n v="1228.33"/>
    <s v="music"/>
    <x v="28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s v="music"/>
    <x v="28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s v="music"/>
    <x v="28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e v="#DIV/0!"/>
    <s v="music"/>
    <x v="28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s v="music"/>
    <x v="28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s v="music"/>
    <x v="28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s v="music"/>
    <x v="28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s v="music"/>
    <x v="28"/>
  </r>
  <r>
    <n v="1726"/>
    <s v="GIRLS STATE a new musical comedy TV project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s v="music"/>
    <x v="28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s v="music"/>
    <x v="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s v="music"/>
    <x v="2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e v="#DIV/0!"/>
    <s v="music"/>
    <x v="28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e v="#DIV/0!"/>
    <s v="music"/>
    <x v="28"/>
  </r>
  <r>
    <n v="1731"/>
    <s v="GIRLS STATE a new musical comedy TV project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e v="#DIV/0!"/>
    <s v="music"/>
    <x v="28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e v="#DIV/0!"/>
    <s v="music"/>
    <x v="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e v="#DIV/0!"/>
    <s v="music"/>
    <x v="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s v="music"/>
    <x v="28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s v="music"/>
    <x v="28"/>
  </r>
  <r>
    <n v="1736"/>
    <s v="GIRLS STATE a new musical comedy TV project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s v="music"/>
    <x v="28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s v="music"/>
    <x v="28"/>
  </r>
  <r>
    <n v="1738"/>
    <s v="GIRLS STATE a new musical comedy TV project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s v="music"/>
    <x v="28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s v="music"/>
    <x v="28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e v="#DIV/0!"/>
    <s v="music"/>
    <x v="28"/>
  </r>
  <r>
    <n v="1741"/>
    <s v="GIRLS STATE a new musical comedy TV project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s v="photography"/>
    <x v="20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s v="photography"/>
    <x v="20"/>
  </r>
  <r>
    <n v="1743"/>
    <s v="GIRLS STATE a new musical comedy TV project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s v="photography"/>
    <x v="20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s v="photography"/>
    <x v="20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s v="photography"/>
    <x v="20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s v="photography"/>
    <x v="20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s v="photography"/>
    <x v="20"/>
  </r>
  <r>
    <n v="1748"/>
    <s v="GIRLS STATE a new musical comedy TV project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s v="photography"/>
    <x v="20"/>
  </r>
  <r>
    <n v="1749"/>
    <s v="GIRLS STATE a new musical comedy TV project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s v="photography"/>
    <x v="20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s v="photography"/>
    <x v="20"/>
  </r>
  <r>
    <n v="1751"/>
    <s v="GIRLS STATE a new musical comedy TV project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s v="photography"/>
    <x v="20"/>
  </r>
  <r>
    <n v="1752"/>
    <s v="GIRLS STATE a new musical comedy TV project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s v="photography"/>
    <x v="20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s v="photography"/>
    <x v="20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s v="photography"/>
    <x v="20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s v="photography"/>
    <x v="20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s v="photography"/>
    <x v="20"/>
  </r>
  <r>
    <n v="1757"/>
    <s v="GIRLS STATE a new musical comedy TV project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s v="photography"/>
    <x v="20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s v="photography"/>
    <x v="20"/>
  </r>
  <r>
    <n v="1759"/>
    <s v="GIRLS STATE a new musical comedy TV project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s v="photography"/>
    <x v="20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s v="photography"/>
    <x v="20"/>
  </r>
  <r>
    <n v="1761"/>
    <s v="GIRLS STATE a new musical comedy TV project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s v="photography"/>
    <x v="20"/>
  </r>
  <r>
    <n v="1762"/>
    <s v="GIRLS STATE a new musical comedy TV project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s v="photography"/>
    <x v="20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s v="photography"/>
    <x v="20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s v="photography"/>
    <x v="20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s v="photography"/>
    <x v="20"/>
  </r>
  <r>
    <n v="1766"/>
    <s v="GIRLS STATE a new musical comedy TV project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e v="#DIV/0!"/>
    <s v="photography"/>
    <x v="20"/>
  </r>
  <r>
    <n v="1767"/>
    <s v="GIRLS STATE a new musical comedy TV project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s v="photography"/>
    <x v="20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s v="photography"/>
    <x v="20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s v="photography"/>
    <x v="20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s v="photography"/>
    <x v="20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s v="photography"/>
    <x v="20"/>
  </r>
  <r>
    <n v="1772"/>
    <s v="GIRLS STATE a new musical comedy TV project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s v="photography"/>
    <x v="20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s v="photography"/>
    <x v="20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s v="photography"/>
    <x v="20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s v="photography"/>
    <x v="20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s v="photography"/>
    <x v="20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s v="photography"/>
    <x v="20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s v="photography"/>
    <x v="20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s v="photography"/>
    <x v="20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s v="photography"/>
    <x v="20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s v="photography"/>
    <x v="20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s v="photography"/>
    <x v="20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s v="photography"/>
    <x v="20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s v="photography"/>
    <x v="20"/>
  </r>
  <r>
    <n v="1785"/>
    <s v="GIRLS STATE a new musical comedy TV project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s v="photography"/>
    <x v="20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s v="photography"/>
    <x v="20"/>
  </r>
  <r>
    <n v="1787"/>
    <s v="GIRLS STATE a new musical comedy TV project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s v="photography"/>
    <x v="20"/>
  </r>
  <r>
    <n v="1788"/>
    <s v="GIRLS STATE a new musical comedy TV project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s v="photography"/>
    <x v="20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s v="photography"/>
    <x v="20"/>
  </r>
  <r>
    <n v="1790"/>
    <s v="GIRLS STATE a new musical comedy TV project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s v="photography"/>
    <x v="20"/>
  </r>
  <r>
    <n v="1791"/>
    <s v="GIRLS STATE a new musical comedy TV project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s v="photography"/>
    <x v="20"/>
  </r>
  <r>
    <n v="1792"/>
    <s v="GIRLS STATE a new musical comedy TV project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s v="photography"/>
    <x v="20"/>
  </r>
  <r>
    <n v="1793"/>
    <s v="GIRLS STATE a new musical comedy TV project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s v="photography"/>
    <x v="20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s v="photography"/>
    <x v="20"/>
  </r>
  <r>
    <n v="1795"/>
    <s v="GIRLS STATE a new musical comedy TV project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s v="photography"/>
    <x v="20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s v="photography"/>
    <x v="20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s v="photography"/>
    <x v="20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s v="photography"/>
    <x v="20"/>
  </r>
  <r>
    <n v="1799"/>
    <s v="GIRLS STATE a new musical comedy TV project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s v="photography"/>
    <x v="20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s v="photography"/>
    <x v="20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s v="photography"/>
    <x v="20"/>
  </r>
  <r>
    <n v="1802"/>
    <s v="GIRLS STATE a new musical comedy TV project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s v="photography"/>
    <x v="20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s v="photography"/>
    <x v="20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s v="photography"/>
    <x v="20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s v="photography"/>
    <x v="20"/>
  </r>
  <r>
    <n v="1806"/>
    <s v="GIRLS STATE a new musical comedy TV project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s v="photography"/>
    <x v="20"/>
  </r>
  <r>
    <n v="1807"/>
    <s v="GIRLS STATE a new musical comedy TV project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s v="photography"/>
    <x v="20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s v="photography"/>
    <x v="20"/>
  </r>
  <r>
    <n v="1809"/>
    <s v="GIRLS STATE a new musical comedy TV project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s v="photography"/>
    <x v="20"/>
  </r>
  <r>
    <n v="1810"/>
    <s v="GIRLS STATE a new musical comedy TV project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s v="photography"/>
    <x v="20"/>
  </r>
  <r>
    <n v="1811"/>
    <s v="GIRLS STATE a new musical comedy TV project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s v="photography"/>
    <x v="20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s v="photography"/>
    <x v="20"/>
  </r>
  <r>
    <n v="1813"/>
    <s v="GIRLS STATE a new musical comedy TV project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e v="#DIV/0!"/>
    <s v="photography"/>
    <x v="20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s v="photography"/>
    <x v="20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e v="#DIV/0!"/>
    <s v="photography"/>
    <x v="20"/>
  </r>
  <r>
    <n v="1816"/>
    <s v="GIRLS STATE a new musical comedy TV project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s v="photography"/>
    <x v="20"/>
  </r>
  <r>
    <n v="1817"/>
    <s v="GIRLS STATE a new musical comedy TV project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s v="photography"/>
    <x v="20"/>
  </r>
  <r>
    <n v="1818"/>
    <s v="GIRLS STATE a new musical comedy TV projec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e v="#DIV/0!"/>
    <s v="photography"/>
    <x v="20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s v="photography"/>
    <x v="20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s v="photography"/>
    <x v="20"/>
  </r>
  <r>
    <n v="1821"/>
    <s v="GIRLS STATE a new musical comedy TV project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s v="music"/>
    <x v="11"/>
  </r>
  <r>
    <n v="1822"/>
    <s v="GIRLS STATE a new musical comedy TV project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s v="music"/>
    <x v="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s v="music"/>
    <x v="11"/>
  </r>
  <r>
    <n v="1824"/>
    <s v="GIRLS STATE a new musical comedy TV project"/>
    <s v="cd fund raiser"/>
    <n v="3000"/>
    <n v="2110"/>
    <x v="0"/>
    <x v="0"/>
    <s v="USD"/>
    <n v="1389146880"/>
    <n v="1387403967"/>
    <b v="0"/>
    <n v="40"/>
    <b v="1"/>
    <x v="11"/>
    <n v="70"/>
    <n v="52.75"/>
    <s v="music"/>
    <x v="11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s v="music"/>
    <x v="11"/>
  </r>
  <r>
    <n v="1826"/>
    <s v="GIRLS STATE a new musical comedy TV project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s v="music"/>
    <x v="1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s v="music"/>
    <x v="11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s v="music"/>
    <x v="11"/>
  </r>
  <r>
    <n v="1829"/>
    <s v="GIRLS STATE a new musical comedy TV project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s v="music"/>
    <x v="11"/>
  </r>
  <r>
    <n v="1830"/>
    <s v="GIRLS STATE a new musical comedy TV project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s v="music"/>
    <x v="11"/>
  </r>
  <r>
    <n v="1831"/>
    <s v="GIRLS STATE a new musical comedy TV project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s v="music"/>
    <x v="11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s v="music"/>
    <x v="11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s v="music"/>
    <x v="11"/>
  </r>
  <r>
    <n v="1834"/>
    <s v="GIRLS STATE a new musical comedy TV project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s v="music"/>
    <x v="11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s v="music"/>
    <x v="11"/>
  </r>
  <r>
    <n v="1836"/>
    <s v="GIRLS STATE a new musical comedy TV project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s v="music"/>
    <x v="11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s v="music"/>
    <x v="11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s v="music"/>
    <x v="11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s v="music"/>
    <x v="11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s v="music"/>
    <x v="11"/>
  </r>
  <r>
    <n v="1841"/>
    <s v="GIRLS STATE a new musical comedy TV project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s v="music"/>
    <x v="11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s v="music"/>
    <x v="11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s v="music"/>
    <x v="11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s v="music"/>
    <x v="11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s v="music"/>
    <x v="11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s v="music"/>
    <x v="11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s v="music"/>
    <x v="11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s v="music"/>
    <x v="11"/>
  </r>
  <r>
    <n v="1849"/>
    <s v="GIRLS STATE a new musical comedy TV project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s v="music"/>
    <x v="11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s v="music"/>
    <x v="11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s v="music"/>
    <x v="11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s v="music"/>
    <x v="11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s v="music"/>
    <x v="11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s v="music"/>
    <x v="11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s v="music"/>
    <x v="11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s v="music"/>
    <x v="11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s v="music"/>
    <x v="11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s v="music"/>
    <x v="11"/>
  </r>
  <r>
    <n v="1859"/>
    <s v="GIRLS STATE a new musical comedy TV project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s v="music"/>
    <x v="11"/>
  </r>
  <r>
    <n v="1860"/>
    <s v="GIRLS STATE a new musical comedy TV project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s v="music"/>
    <x v="11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e v="#DIV/0!"/>
    <s v="games"/>
    <x v="18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s v="games"/>
    <x v="18"/>
  </r>
  <r>
    <n v="1863"/>
    <s v="GIRLS STATE a new musical comedy TV project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s v="games"/>
    <x v="18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s v="games"/>
    <x v="18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s v="games"/>
    <x v="18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s v="games"/>
    <x v="18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s v="games"/>
    <x v="18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s v="games"/>
    <x v="18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e v="#DIV/0!"/>
    <s v="games"/>
    <x v="18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s v="games"/>
    <x v="18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s v="games"/>
    <x v="18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s v="games"/>
    <x v="18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s v="games"/>
    <x v="18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s v="games"/>
    <x v="18"/>
  </r>
  <r>
    <n v="1875"/>
    <s v="GIRLS STATE a new musical comedy TV project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s v="games"/>
    <x v="18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e v="#DIV/0!"/>
    <s v="games"/>
    <x v="18"/>
  </r>
  <r>
    <n v="1877"/>
    <s v="GIRLS STATE a new musical comedy TV project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e v="#DIV/0!"/>
    <s v="games"/>
    <x v="18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e v="#DIV/0!"/>
    <s v="games"/>
    <x v="18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s v="games"/>
    <x v="18"/>
  </r>
  <r>
    <n v="1880"/>
    <s v="GIRLS STATE a new musical comedy TV project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s v="games"/>
    <x v="18"/>
  </r>
  <r>
    <n v="1881"/>
    <s v="GIRLS STATE a new musical comedy TV project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s v="music"/>
    <x v="14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s v="music"/>
    <x v="14"/>
  </r>
  <r>
    <n v="1883"/>
    <s v="GIRLS STATE a new musical comedy TV project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s v="music"/>
    <x v="14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s v="music"/>
    <x v="14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s v="music"/>
    <x v="1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s v="music"/>
    <x v="14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s v="music"/>
    <x v="14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s v="music"/>
    <x v="14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s v="music"/>
    <x v="14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s v="music"/>
    <x v="14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s v="music"/>
    <x v="14"/>
  </r>
  <r>
    <n v="1892"/>
    <s v="GIRLS STATE a new musical comedy TV project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s v="music"/>
    <x v="1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s v="music"/>
    <x v="14"/>
  </r>
  <r>
    <n v="1894"/>
    <s v="GIRLS STATE a new musical comedy TV project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s v="music"/>
    <x v="14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s v="music"/>
    <x v="14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s v="music"/>
    <x v="14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s v="music"/>
    <x v="14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s v="music"/>
    <x v="14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s v="music"/>
    <x v="1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s v="music"/>
    <x v="14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s v="technology"/>
    <x v="29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s v="technology"/>
    <x v="29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s v="technology"/>
    <x v="29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s v="technology"/>
    <x v="29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s v="technology"/>
    <x v="29"/>
  </r>
  <r>
    <n v="1906"/>
    <s v="GIRLS STATE a new musical comedy TV project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s v="technology"/>
    <x v="29"/>
  </r>
  <r>
    <n v="1907"/>
    <s v="GIRLS STATE a new musical comedy TV project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s v="technology"/>
    <x v="2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s v="technology"/>
    <x v="29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s v="technology"/>
    <x v="29"/>
  </r>
  <r>
    <n v="1910"/>
    <s v="GIRLS STATE a new musical comedy TV project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s v="technology"/>
    <x v="29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s v="technology"/>
    <x v="29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s v="technology"/>
    <x v="29"/>
  </r>
  <r>
    <n v="1913"/>
    <s v="GIRLS STATE a new musical comedy TV project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s v="technology"/>
    <x v="29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s v="technology"/>
    <x v="29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s v="technology"/>
    <x v="29"/>
  </r>
  <r>
    <n v="1916"/>
    <s v="GIRLS STATE a new musical comedy TV project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s v="technology"/>
    <x v="29"/>
  </r>
  <r>
    <n v="1917"/>
    <s v="GIRLS STATE a new musical comedy TV project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s v="technology"/>
    <x v="29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s v="technology"/>
    <x v="29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s v="technology"/>
    <x v="29"/>
  </r>
  <r>
    <n v="1920"/>
    <s v="GIRLS STATE a new musical comedy TV project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s v="technology"/>
    <x v="29"/>
  </r>
  <r>
    <n v="1921"/>
    <s v="GIRLS STATE a new musical comedy TV project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s v="music"/>
    <x v="14"/>
  </r>
  <r>
    <n v="1922"/>
    <s v="GIRLS STATE a new musical comedy TV project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s v="music"/>
    <x v="14"/>
  </r>
  <r>
    <n v="1923"/>
    <s v="GIRLS STATE a new musical comedy TV project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s v="music"/>
    <x v="14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s v="music"/>
    <x v="14"/>
  </r>
  <r>
    <n v="1925"/>
    <s v="GIRLS STATE a new musical comedy TV project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s v="music"/>
    <x v="14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s v="music"/>
    <x v="14"/>
  </r>
  <r>
    <n v="1927"/>
    <s v="GIRLS STATE a new musical comedy TV project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s v="music"/>
    <x v="14"/>
  </r>
  <r>
    <n v="1928"/>
    <s v="GIRLS STATE a new musical comedy TV project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s v="music"/>
    <x v="14"/>
  </r>
  <r>
    <n v="1929"/>
    <s v="GIRLS STATE a new musical comedy TV project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s v="music"/>
    <x v="14"/>
  </r>
  <r>
    <n v="1930"/>
    <s v="GIRLS STATE a new musical comedy TV project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s v="music"/>
    <x v="14"/>
  </r>
  <r>
    <n v="1931"/>
    <s v="GIRLS STATE a new musical comedy TV project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s v="music"/>
    <x v="14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s v="music"/>
    <x v="14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s v="music"/>
    <x v="14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s v="music"/>
    <x v="14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s v="music"/>
    <x v="14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s v="music"/>
    <x v="14"/>
  </r>
  <r>
    <n v="1937"/>
    <s v="GIRLS STATE a new musical comedy TV project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s v="music"/>
    <x v="14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s v="music"/>
    <x v="14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s v="music"/>
    <x v="14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s v="music"/>
    <x v="14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s v="technology"/>
    <x v="30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s v="technology"/>
    <x v="30"/>
  </r>
  <r>
    <n v="1943"/>
    <s v="GIRLS STATE a new musical comedy TV project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s v="technology"/>
    <x v="30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s v="technology"/>
    <x v="30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s v="technology"/>
    <x v="30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s v="technology"/>
    <x v="30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s v="technology"/>
    <x v="30"/>
  </r>
  <r>
    <n v="1948"/>
    <s v="GIRLS STATE a new musical comedy TV project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s v="technology"/>
    <x v="30"/>
  </r>
  <r>
    <n v="1949"/>
    <s v="GIRLS STATE a new musical comedy TV project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s v="technology"/>
    <x v="30"/>
  </r>
  <r>
    <n v="1950"/>
    <s v="GIRLS STATE a new musical comedy TV projec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s v="technology"/>
    <x v="30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s v="technology"/>
    <x v="30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s v="technology"/>
    <x v="30"/>
  </r>
  <r>
    <n v="1953"/>
    <s v="GIRLS STATE a new musical comedy TV project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s v="technology"/>
    <x v="30"/>
  </r>
  <r>
    <n v="1954"/>
    <s v="GIRLS STATE a new musical comedy TV project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s v="technology"/>
    <x v="30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s v="technology"/>
    <x v="30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s v="technology"/>
    <x v="30"/>
  </r>
  <r>
    <n v="1957"/>
    <s v="GIRLS STATE a new musical comedy TV project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s v="technology"/>
    <x v="30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s v="technology"/>
    <x v="30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s v="technology"/>
    <x v="30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s v="technology"/>
    <x v="30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s v="technology"/>
    <x v="30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s v="technology"/>
    <x v="30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s v="technology"/>
    <x v="30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s v="technology"/>
    <x v="30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s v="technology"/>
    <x v="30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s v="technology"/>
    <x v="30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s v="technology"/>
    <x v="30"/>
  </r>
  <r>
    <n v="1968"/>
    <s v="GIRLS STATE a new musical comedy TV project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s v="technology"/>
    <x v="30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s v="technology"/>
    <x v="30"/>
  </r>
  <r>
    <n v="1970"/>
    <s v="GIRLS STATE a new musical comedy TV project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s v="technology"/>
    <x v="30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s v="technology"/>
    <x v="30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s v="technology"/>
    <x v="30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s v="technology"/>
    <x v="30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s v="technology"/>
    <x v="30"/>
  </r>
  <r>
    <n v="1975"/>
    <s v="GIRLS STATE a new musical comedy TV project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s v="technology"/>
    <x v="30"/>
  </r>
  <r>
    <n v="1976"/>
    <s v="GIRLS STATE a new musical comedy TV project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s v="technology"/>
    <x v="30"/>
  </r>
  <r>
    <n v="1977"/>
    <s v="GIRLS STATE a new musical comedy TV project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s v="technology"/>
    <x v="30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s v="technology"/>
    <x v="30"/>
  </r>
  <r>
    <n v="1979"/>
    <s v="GIRLS STATE a new musical comedy TV project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s v="technology"/>
    <x v="30"/>
  </r>
  <r>
    <n v="1980"/>
    <s v="GIRLS STATE a new musical comedy TV project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s v="technology"/>
    <x v="30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s v="photography"/>
    <x v="31"/>
  </r>
  <r>
    <n v="1982"/>
    <s v="GIRLS STATE a new musical comedy TV project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e v="#DIV/0!"/>
    <s v="photography"/>
    <x v="31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s v="photography"/>
    <x v="31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s v="photography"/>
    <x v="31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s v="photography"/>
    <x v="31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s v="photography"/>
    <x v="31"/>
  </r>
  <r>
    <n v="1987"/>
    <s v="GIRLS STATE a new musical comedy TV project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s v="photography"/>
    <x v="31"/>
  </r>
  <r>
    <n v="1988"/>
    <s v="GIRLS STATE a new musical comedy TV project"/>
    <s v="Expressing art in an image!"/>
    <n v="6000"/>
    <n v="1748"/>
    <x v="2"/>
    <x v="0"/>
    <s v="USD"/>
    <n v="1440094742"/>
    <n v="1437502742"/>
    <b v="0"/>
    <n v="1"/>
    <b v="0"/>
    <x v="31"/>
    <n v="29"/>
    <n v="1748"/>
    <s v="photography"/>
    <x v="31"/>
  </r>
  <r>
    <n v="1989"/>
    <s v="GIRLS STATE a new musical comedy TV project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s v="photography"/>
    <x v="31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s v="photography"/>
    <x v="31"/>
  </r>
  <r>
    <n v="1991"/>
    <s v="GIRLS STATE a new musical comedy TV project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s v="photography"/>
    <x v="31"/>
  </r>
  <r>
    <n v="1992"/>
    <s v="GIRLS STATE a new musical comedy TV project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s v="photography"/>
    <x v="31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e v="#DIV/0!"/>
    <s v="photography"/>
    <x v="3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e v="#DIV/0!"/>
    <s v="photography"/>
    <x v="31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s v="photography"/>
    <x v="31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e v="#DIV/0!"/>
    <s v="photography"/>
    <x v="3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e v="#DIV/0!"/>
    <s v="photography"/>
    <x v="31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s v="photography"/>
    <x v="31"/>
  </r>
  <r>
    <n v="1999"/>
    <s v="GIRLS STATE a new musical comedy TV project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s v="photography"/>
    <x v="31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s v="photography"/>
    <x v="31"/>
  </r>
  <r>
    <n v="2001"/>
    <s v="GIRLS STATE a new musical comedy TV project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s v="technology"/>
    <x v="30"/>
  </r>
  <r>
    <n v="2002"/>
    <s v="GIRLS STATE a new musical comedy TV project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s v="technology"/>
    <x v="30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s v="technology"/>
    <x v="30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s v="technology"/>
    <x v="30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s v="technology"/>
    <x v="30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s v="technology"/>
    <x v="30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s v="technology"/>
    <x v="30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s v="technology"/>
    <x v="30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s v="technology"/>
    <x v="30"/>
  </r>
  <r>
    <n v="2010"/>
    <s v="GIRLS STATE a new musical comedy TV project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s v="technology"/>
    <x v="30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s v="technology"/>
    <x v="30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s v="technology"/>
    <x v="30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s v="technology"/>
    <x v="30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s v="technology"/>
    <x v="30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s v="technology"/>
    <x v="30"/>
  </r>
  <r>
    <n v="2016"/>
    <s v="GIRLS STATE a new musical comedy TV project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s v="technology"/>
    <x v="30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s v="technology"/>
    <x v="30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s v="technology"/>
    <x v="30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s v="technology"/>
    <x v="30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s v="technology"/>
    <x v="30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s v="technology"/>
    <x v="30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s v="technology"/>
    <x v="30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s v="technology"/>
    <x v="30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s v="technology"/>
    <x v="30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s v="technology"/>
    <x v="30"/>
  </r>
  <r>
    <n v="2026"/>
    <s v="GIRLS STATE a new musical comedy TV project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s v="technology"/>
    <x v="30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s v="technology"/>
    <x v="30"/>
  </r>
  <r>
    <n v="2028"/>
    <s v="GIRLS STATE a new musical comedy TV project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s v="technology"/>
    <x v="30"/>
  </r>
  <r>
    <n v="2029"/>
    <s v="GIRLS STATE a new musical comedy TV project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s v="technology"/>
    <x v="30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s v="technology"/>
    <x v="30"/>
  </r>
  <r>
    <n v="2031"/>
    <s v="GIRLS STATE a new musical comedy TV project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s v="technology"/>
    <x v="30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s v="technology"/>
    <x v="30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s v="technology"/>
    <x v="30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s v="technology"/>
    <x v="30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s v="technology"/>
    <x v="30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s v="technology"/>
    <x v="30"/>
  </r>
  <r>
    <n v="2037"/>
    <s v="GIRLS STATE a new musical comedy TV project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s v="technology"/>
    <x v="30"/>
  </r>
  <r>
    <n v="2038"/>
    <s v="GIRLS STATE a new musical comedy TV project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s v="technology"/>
    <x v="30"/>
  </r>
  <r>
    <n v="2039"/>
    <s v="GIRLS STATE a new musical comedy TV project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s v="technology"/>
    <x v="30"/>
  </r>
  <r>
    <n v="2040"/>
    <s v="GIRLS STATE a new musical comedy TV project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s v="technology"/>
    <x v="30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s v="technology"/>
    <x v="30"/>
  </r>
  <r>
    <n v="2042"/>
    <s v="GIRLS STATE a new musical comedy TV project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s v="technology"/>
    <x v="30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s v="technology"/>
    <x v="30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s v="technology"/>
    <x v="30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s v="technology"/>
    <x v="30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s v="technology"/>
    <x v="30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s v="technology"/>
    <x v="30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s v="technology"/>
    <x v="30"/>
  </r>
  <r>
    <n v="2049"/>
    <s v="GIRLS STATE a new musical comedy TV project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s v="technology"/>
    <x v="30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s v="technology"/>
    <x v="30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s v="technology"/>
    <x v="30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s v="technology"/>
    <x v="30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s v="technology"/>
    <x v="30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s v="technology"/>
    <x v="30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s v="technology"/>
    <x v="30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s v="technology"/>
    <x v="30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s v="technology"/>
    <x v="30"/>
  </r>
  <r>
    <n v="2058"/>
    <s v="GIRLS STATE a new musical comedy TV project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s v="technology"/>
    <x v="30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s v="technology"/>
    <x v="30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s v="technology"/>
    <x v="30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s v="technology"/>
    <x v="30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s v="technology"/>
    <x v="30"/>
  </r>
  <r>
    <n v="2063"/>
    <s v="GIRLS STATE a new musical comedy TV project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s v="technology"/>
    <x v="30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s v="technology"/>
    <x v="30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s v="technology"/>
    <x v="30"/>
  </r>
  <r>
    <n v="2066"/>
    <s v="GIRLS STATE a new musical comedy TV project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s v="technology"/>
    <x v="30"/>
  </r>
  <r>
    <n v="2067"/>
    <s v="GIRLS STATE a new musical comedy TV project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s v="technology"/>
    <x v="30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s v="technology"/>
    <x v="30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s v="technology"/>
    <x v="30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s v="technology"/>
    <x v="30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s v="technology"/>
    <x v="30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s v="technology"/>
    <x v="30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s v="technology"/>
    <x v="30"/>
  </r>
  <r>
    <n v="2074"/>
    <s v="GIRLS STATE a new musical comedy TV project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s v="technology"/>
    <x v="30"/>
  </r>
  <r>
    <n v="2075"/>
    <s v="GIRLS STATE a new musical comedy TV project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s v="technology"/>
    <x v="30"/>
  </r>
  <r>
    <n v="2076"/>
    <s v="GIRLS STATE a new musical comedy TV project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s v="technology"/>
    <x v="30"/>
  </r>
  <r>
    <n v="2077"/>
    <s v="GIRLS STATE a new musical comedy TV project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s v="technology"/>
    <x v="30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s v="technology"/>
    <x v="30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s v="technology"/>
    <x v="30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s v="technology"/>
    <x v="30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s v="music"/>
    <x v="14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s v="music"/>
    <x v="14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s v="music"/>
    <x v="14"/>
  </r>
  <r>
    <n v="2084"/>
    <s v="GIRLS STATE a new musical comedy TV project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s v="music"/>
    <x v="14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s v="music"/>
    <x v="14"/>
  </r>
  <r>
    <n v="2086"/>
    <s v="GIRLS STATE a new musical comedy TV project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s v="music"/>
    <x v="14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s v="music"/>
    <x v="14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s v="music"/>
    <x v="14"/>
  </r>
  <r>
    <n v="2089"/>
    <s v="GIRLS STATE a new musical comedy TV project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s v="music"/>
    <x v="1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s v="music"/>
    <x v="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s v="music"/>
    <x v="14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s v="music"/>
    <x v="14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s v="music"/>
    <x v="14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s v="music"/>
    <x v="14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s v="music"/>
    <x v="14"/>
  </r>
  <r>
    <n v="2096"/>
    <s v="GIRLS STATE a new musical comedy TV project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s v="music"/>
    <x v="14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s v="music"/>
    <x v="14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s v="music"/>
    <x v="14"/>
  </r>
  <r>
    <n v="2099"/>
    <s v="GIRLS STATE a new musical comedy TV project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s v="music"/>
    <x v="14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s v="music"/>
    <x v="14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s v="music"/>
    <x v="14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s v="music"/>
    <x v="14"/>
  </r>
  <r>
    <n v="2103"/>
    <s v="GIRLS STATE a new musical comedy TV project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s v="music"/>
    <x v="14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s v="music"/>
    <x v="14"/>
  </r>
  <r>
    <n v="2105"/>
    <s v="GIRLS STATE a new musical comedy TV project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s v="music"/>
    <x v="14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s v="music"/>
    <x v="14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s v="music"/>
    <x v="14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s v="music"/>
    <x v="14"/>
  </r>
  <r>
    <n v="2109"/>
    <s v="GIRLS STATE a new musical comedy TV project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s v="music"/>
    <x v="14"/>
  </r>
  <r>
    <n v="2110"/>
    <s v="GIRLS STATE a new musical comedy TV project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s v="music"/>
    <x v="14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s v="music"/>
    <x v="1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s v="music"/>
    <x v="14"/>
  </r>
  <r>
    <n v="2113"/>
    <s v="GIRLS STATE a new musical comedy TV project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s v="music"/>
    <x v="14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s v="music"/>
    <x v="14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s v="music"/>
    <x v="14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s v="music"/>
    <x v="1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s v="music"/>
    <x v="14"/>
  </r>
  <r>
    <n v="2118"/>
    <s v="GIRLS STATE a new musical comedy TV project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s v="music"/>
    <x v="14"/>
  </r>
  <r>
    <n v="2119"/>
    <s v="GIRLS STATE a new musical comedy TV project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s v="music"/>
    <x v="14"/>
  </r>
  <r>
    <n v="2120"/>
    <s v="GIRLS STATE a new musical comedy TV project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s v="music"/>
    <x v="14"/>
  </r>
  <r>
    <n v="2121"/>
    <s v="GIRLS STATE a new musical comedy TV project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s v="games"/>
    <x v="17"/>
  </r>
  <r>
    <n v="2122"/>
    <s v="GIRLS STATE a new musical comedy TV project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s v="games"/>
    <x v="1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s v="games"/>
    <x v="17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s v="games"/>
    <x v="17"/>
  </r>
  <r>
    <n v="2125"/>
    <s v="GIRLS STATE a new musical comedy TV project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s v="games"/>
    <x v="17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s v="games"/>
    <x v="17"/>
  </r>
  <r>
    <n v="2127"/>
    <s v="GIRLS STATE a new musical comedy TV project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s v="games"/>
    <x v="17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s v="games"/>
    <x v="17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s v="games"/>
    <x v="17"/>
  </r>
  <r>
    <n v="2130"/>
    <s v="GIRLS STATE a new musical comedy TV project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s v="games"/>
    <x v="17"/>
  </r>
  <r>
    <n v="2131"/>
    <s v="GIRLS STATE a new musical comedy TV project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s v="games"/>
    <x v="17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s v="games"/>
    <x v="17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s v="games"/>
    <x v="17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s v="games"/>
    <x v="17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s v="games"/>
    <x v="17"/>
  </r>
  <r>
    <n v="2136"/>
    <s v="GIRLS STATE a new musical comedy TV project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s v="games"/>
    <x v="17"/>
  </r>
  <r>
    <n v="2137"/>
    <s v="GIRLS STATE a new musical comedy TV project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s v="games"/>
    <x v="17"/>
  </r>
  <r>
    <n v="2138"/>
    <s v="GIRLS STATE a new musical comedy TV projec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s v="games"/>
    <x v="17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s v="games"/>
    <x v="17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s v="games"/>
    <x v="17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e v="#DIV/0!"/>
    <s v="games"/>
    <x v="17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s v="games"/>
    <x v="17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s v="games"/>
    <x v="17"/>
  </r>
  <r>
    <n v="2144"/>
    <s v="GIRLS STATE a new musical comedy TV project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s v="games"/>
    <x v="17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s v="games"/>
    <x v="17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s v="games"/>
    <x v="17"/>
  </r>
  <r>
    <n v="2147"/>
    <s v="GIRLS STATE a new musical comedy TV project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s v="games"/>
    <x v="17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s v="games"/>
    <x v="1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e v="#DIV/0!"/>
    <s v="games"/>
    <x v="17"/>
  </r>
  <r>
    <n v="2150"/>
    <s v="GIRLS STATE a new musical comedy TV project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s v="games"/>
    <x v="17"/>
  </r>
  <r>
    <n v="2151"/>
    <s v="GIRLS STATE a new musical comedy TV project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s v="games"/>
    <x v="17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s v="games"/>
    <x v="17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s v="games"/>
    <x v="17"/>
  </r>
  <r>
    <n v="2154"/>
    <s v="GIRLS STATE a new musical comedy TV project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s v="games"/>
    <x v="17"/>
  </r>
  <r>
    <n v="2155"/>
    <s v="GIRLS STATE a new musical comedy TV project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s v="games"/>
    <x v="17"/>
  </r>
  <r>
    <n v="2156"/>
    <s v="GIRLS STATE a new musical comedy TV project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s v="games"/>
    <x v="17"/>
  </r>
  <r>
    <n v="2157"/>
    <s v="GIRLS STATE a new musical comedy TV project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s v="games"/>
    <x v="17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s v="games"/>
    <x v="17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s v="games"/>
    <x v="17"/>
  </r>
  <r>
    <n v="2160"/>
    <s v="GIRLS STATE a new musical comedy TV project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s v="games"/>
    <x v="17"/>
  </r>
  <r>
    <n v="2161"/>
    <s v="GIRLS STATE a new musical comedy TV project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s v="music"/>
    <x v="11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s v="music"/>
    <x v="11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s v="music"/>
    <x v="11"/>
  </r>
  <r>
    <n v="2164"/>
    <s v="GIRLS STATE a new musical comedy TV project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s v="music"/>
    <x v="11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s v="music"/>
    <x v="11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s v="music"/>
    <x v="11"/>
  </r>
  <r>
    <n v="2167"/>
    <s v="GIRLS STATE a new musical comedy TV project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s v="music"/>
    <x v="11"/>
  </r>
  <r>
    <n v="2168"/>
    <s v="GIRLS STATE a new musical comedy TV project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s v="music"/>
    <x v="11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s v="music"/>
    <x v="11"/>
  </r>
  <r>
    <n v="2170"/>
    <s v="GIRLS STATE a new musical comedy TV project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s v="music"/>
    <x v="11"/>
  </r>
  <r>
    <n v="2171"/>
    <s v="GIRLS STATE a new musical comedy TV project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s v="music"/>
    <x v="11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s v="music"/>
    <x v="11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s v="music"/>
    <x v="11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s v="music"/>
    <x v="11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s v="music"/>
    <x v="11"/>
  </r>
  <r>
    <n v="2176"/>
    <s v="GIRLS STATE a new musical comedy TV project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s v="music"/>
    <x v="11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s v="music"/>
    <x v="11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s v="music"/>
    <x v="11"/>
  </r>
  <r>
    <n v="2179"/>
    <s v="GIRLS STATE a new musical comedy TV project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s v="music"/>
    <x v="11"/>
  </r>
  <r>
    <n v="2180"/>
    <s v="GIRLS STATE a new musical comedy TV project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s v="music"/>
    <x v="11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s v="games"/>
    <x v="32"/>
  </r>
  <r>
    <n v="2182"/>
    <s v="GIRLS STATE a new musical comedy TV project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s v="games"/>
    <x v="32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s v="games"/>
    <x v="32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s v="games"/>
    <x v="3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s v="games"/>
    <x v="32"/>
  </r>
  <r>
    <n v="2186"/>
    <s v="GIRLS STATE a new musical comedy TV project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s v="games"/>
    <x v="32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s v="games"/>
    <x v="32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s v="games"/>
    <x v="32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s v="games"/>
    <x v="3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s v="games"/>
    <x v="32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s v="games"/>
    <x v="32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s v="games"/>
    <x v="32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s v="games"/>
    <x v="32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s v="games"/>
    <x v="32"/>
  </r>
  <r>
    <n v="2195"/>
    <s v="GIRLS STATE a new musical comedy TV project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s v="games"/>
    <x v="32"/>
  </r>
  <r>
    <n v="2196"/>
    <s v="GIRLS STATE a new musical comedy TV project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s v="games"/>
    <x v="32"/>
  </r>
  <r>
    <n v="2197"/>
    <s v="GIRLS STATE a new musical comedy TV project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s v="games"/>
    <x v="32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s v="games"/>
    <x v="32"/>
  </r>
  <r>
    <n v="2199"/>
    <s v="GIRLS STATE a new musical comedy TV project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s v="games"/>
    <x v="32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s v="games"/>
    <x v="32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s v="music"/>
    <x v="15"/>
  </r>
  <r>
    <n v="2202"/>
    <s v="GIRLS STATE a new musical comedy TV project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s v="music"/>
    <x v="15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s v="music"/>
    <x v="15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s v="music"/>
    <x v="15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s v="music"/>
    <x v="15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s v="music"/>
    <x v="15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s v="music"/>
    <x v="15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s v="music"/>
    <x v="15"/>
  </r>
  <r>
    <n v="2209"/>
    <s v="GIRLS STATE a new musical comedy TV project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s v="music"/>
    <x v="15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s v="music"/>
    <x v="15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s v="music"/>
    <x v="1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s v="music"/>
    <x v="15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s v="music"/>
    <x v="15"/>
  </r>
  <r>
    <n v="2214"/>
    <s v="GIRLS STATE a new musical comedy TV project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s v="music"/>
    <x v="15"/>
  </r>
  <r>
    <n v="2215"/>
    <s v="GIRLS STATE a new musical comedy TV project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s v="music"/>
    <x v="1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s v="music"/>
    <x v="15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s v="music"/>
    <x v="15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s v="music"/>
    <x v="15"/>
  </r>
  <r>
    <n v="2219"/>
    <s v="GIRLS STATE a new musical comedy TV project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s v="music"/>
    <x v="15"/>
  </r>
  <r>
    <n v="2220"/>
    <s v="GIRLS STATE a new musical comedy TV project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s v="music"/>
    <x v="15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s v="games"/>
    <x v="32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s v="games"/>
    <x v="32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s v="games"/>
    <x v="32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s v="games"/>
    <x v="3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s v="games"/>
    <x v="32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s v="games"/>
    <x v="32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s v="games"/>
    <x v="32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s v="games"/>
    <x v="32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s v="games"/>
    <x v="32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s v="games"/>
    <x v="32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s v="games"/>
    <x v="32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s v="games"/>
    <x v="32"/>
  </r>
  <r>
    <n v="2233"/>
    <s v="GIRLS STATE a new musical comedy TV project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s v="games"/>
    <x v="3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s v="games"/>
    <x v="32"/>
  </r>
  <r>
    <n v="2235"/>
    <s v="GIRLS STATE a new musical comedy TV project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s v="games"/>
    <x v="32"/>
  </r>
  <r>
    <n v="2236"/>
    <s v="GIRLS STATE a new musical comedy TV project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s v="games"/>
    <x v="32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s v="games"/>
    <x v="32"/>
  </r>
  <r>
    <n v="2238"/>
    <s v="GIRLS STATE a new musical comedy TV project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s v="games"/>
    <x v="32"/>
  </r>
  <r>
    <n v="2239"/>
    <s v="GIRLS STATE a new musical comedy TV project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s v="games"/>
    <x v="32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s v="games"/>
    <x v="32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s v="games"/>
    <x v="32"/>
  </r>
  <r>
    <n v="2242"/>
    <s v="GIRLS STATE a new musical comedy TV project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s v="games"/>
    <x v="32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s v="games"/>
    <x v="32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s v="games"/>
    <x v="32"/>
  </r>
  <r>
    <n v="2245"/>
    <s v="GIRLS STATE a new musical comedy TV project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s v="games"/>
    <x v="32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s v="games"/>
    <x v="32"/>
  </r>
  <r>
    <n v="2247"/>
    <s v="GIRLS STATE a new musical comedy TV project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s v="games"/>
    <x v="32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s v="games"/>
    <x v="32"/>
  </r>
  <r>
    <n v="2249"/>
    <s v="GIRLS STATE a new musical comedy TV project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s v="games"/>
    <x v="32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s v="games"/>
    <x v="32"/>
  </r>
  <r>
    <n v="2251"/>
    <s v="GIRLS STATE a new musical comedy TV project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s v="games"/>
    <x v="32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s v="games"/>
    <x v="32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s v="games"/>
    <x v="32"/>
  </r>
  <r>
    <n v="2254"/>
    <s v="GIRLS STATE a new musical comedy TV project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s v="games"/>
    <x v="32"/>
  </r>
  <r>
    <n v="2255"/>
    <s v="GIRLS STATE a new musical comedy TV project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s v="games"/>
    <x v="32"/>
  </r>
  <r>
    <n v="2256"/>
    <s v="GIRLS STATE a new musical comedy TV project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s v="games"/>
    <x v="32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s v="games"/>
    <x v="32"/>
  </r>
  <r>
    <n v="2258"/>
    <s v="GIRLS STATE a new musical comedy TV project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s v="games"/>
    <x v="32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s v="games"/>
    <x v="32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s v="games"/>
    <x v="32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s v="games"/>
    <x v="32"/>
  </r>
  <r>
    <n v="2262"/>
    <s v="GIRLS STATE a new musical comedy TV project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s v="games"/>
    <x v="32"/>
  </r>
  <r>
    <n v="2263"/>
    <s v="GIRLS STATE a new musical comedy TV project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s v="games"/>
    <x v="32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s v="games"/>
    <x v="32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s v="games"/>
    <x v="32"/>
  </r>
  <r>
    <n v="2266"/>
    <s v="GIRLS STATE a new musical comedy TV project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s v="games"/>
    <x v="32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s v="games"/>
    <x v="3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s v="games"/>
    <x v="32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s v="games"/>
    <x v="32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s v="games"/>
    <x v="32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s v="games"/>
    <x v="32"/>
  </r>
  <r>
    <n v="2272"/>
    <s v="GIRLS STATE a new musical comedy TV project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s v="games"/>
    <x v="32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s v="games"/>
    <x v="32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s v="games"/>
    <x v="32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s v="games"/>
    <x v="32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s v="games"/>
    <x v="32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s v="games"/>
    <x v="32"/>
  </r>
  <r>
    <n v="2278"/>
    <s v="GIRLS STATE a new musical comedy TV project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s v="games"/>
    <x v="32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s v="games"/>
    <x v="3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s v="games"/>
    <x v="32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s v="music"/>
    <x v="11"/>
  </r>
  <r>
    <n v="2282"/>
    <s v="GIRLS STATE a new musical comedy TV project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s v="music"/>
    <x v="11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s v="music"/>
    <x v="11"/>
  </r>
  <r>
    <n v="2284"/>
    <s v="GIRLS STATE a new musical comedy TV project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s v="music"/>
    <x v="11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s v="music"/>
    <x v="11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s v="music"/>
    <x v="11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s v="music"/>
    <x v="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s v="music"/>
    <x v="11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s v="music"/>
    <x v="11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s v="music"/>
    <x v="11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s v="music"/>
    <x v="11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s v="music"/>
    <x v="11"/>
  </r>
  <r>
    <n v="2293"/>
    <s v="GIRLS STATE a new musical comedy TV project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s v="music"/>
    <x v="11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s v="music"/>
    <x v="11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s v="music"/>
    <x v="11"/>
  </r>
  <r>
    <n v="2296"/>
    <s v="GIRLS STATE a new musical comedy TV project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s v="music"/>
    <x v="11"/>
  </r>
  <r>
    <n v="2297"/>
    <s v="GIRLS STATE a new musical comedy TV project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s v="music"/>
    <x v="11"/>
  </r>
  <r>
    <n v="2298"/>
    <s v="GIRLS STATE a new musical comedy TV project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s v="music"/>
    <x v="11"/>
  </r>
  <r>
    <n v="2299"/>
    <s v="GIRLS STATE a new musical comedy TV project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s v="music"/>
    <x v="1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s v="music"/>
    <x v="11"/>
  </r>
  <r>
    <n v="2301"/>
    <s v="GIRLS STATE a new musical comedy TV project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s v="music"/>
    <x v="14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s v="music"/>
    <x v="1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s v="music"/>
    <x v="14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s v="music"/>
    <x v="14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s v="music"/>
    <x v="14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s v="music"/>
    <x v="14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s v="music"/>
    <x v="14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s v="music"/>
    <x v="14"/>
  </r>
  <r>
    <n v="2309"/>
    <s v="GIRLS STATE a new musical comedy TV project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s v="music"/>
    <x v="14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s v="music"/>
    <x v="14"/>
  </r>
  <r>
    <n v="2311"/>
    <s v="GIRLS STATE a new musical comedy TV project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s v="music"/>
    <x v="14"/>
  </r>
  <r>
    <n v="2312"/>
    <s v="GIRLS STATE a new musical comedy TV project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s v="music"/>
    <x v="14"/>
  </r>
  <r>
    <n v="2313"/>
    <s v="GIRLS STATE a new musical comedy TV project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s v="music"/>
    <x v="14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s v="music"/>
    <x v="14"/>
  </r>
  <r>
    <n v="2315"/>
    <s v="GIRLS STATE a new musical comedy TV project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s v="music"/>
    <x v="14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s v="music"/>
    <x v="14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s v="music"/>
    <x v="14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s v="music"/>
    <x v="14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s v="music"/>
    <x v="14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s v="music"/>
    <x v="1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s v="food"/>
    <x v="33"/>
  </r>
  <r>
    <n v="2322"/>
    <s v="GIRLS STATE a new musical comedy TV project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s v="food"/>
    <x v="33"/>
  </r>
  <r>
    <n v="2323"/>
    <s v="GIRLS STATE a new musical comedy TV project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s v="food"/>
    <x v="33"/>
  </r>
  <r>
    <n v="2324"/>
    <s v="GIRLS STATE a new musical comedy TV project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s v="food"/>
    <x v="33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s v="food"/>
    <x v="3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s v="food"/>
    <x v="33"/>
  </r>
  <r>
    <n v="2327"/>
    <s v="GIRLS STATE a new musical comedy TV project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s v="food"/>
    <x v="33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s v="food"/>
    <x v="33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s v="food"/>
    <x v="33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s v="food"/>
    <x v="33"/>
  </r>
  <r>
    <n v="2331"/>
    <s v="GIRLS STATE a new musical comedy TV project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s v="food"/>
    <x v="33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s v="food"/>
    <x v="33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s v="food"/>
    <x v="33"/>
  </r>
  <r>
    <n v="2334"/>
    <s v="GIRLS STATE a new musical comedy TV project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s v="food"/>
    <x v="33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s v="food"/>
    <x v="33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s v="food"/>
    <x v="33"/>
  </r>
  <r>
    <n v="2337"/>
    <s v="GIRLS STATE a new musical comedy TV project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s v="food"/>
    <x v="33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s v="food"/>
    <x v="33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s v="food"/>
    <x v="33"/>
  </r>
  <r>
    <n v="2340"/>
    <s v="GIRLS STATE a new musical comedy TV project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s v="food"/>
    <x v="33"/>
  </r>
  <r>
    <n v="2341"/>
    <s v="GIRLS STATE a new musical comedy TV project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e v="#DIV/0!"/>
    <s v="technology"/>
    <x v="7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e v="#DIV/0!"/>
    <s v="technology"/>
    <x v="7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s v="technology"/>
    <x v="7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s v="technology"/>
    <x v="7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e v="#DIV/0!"/>
    <s v="technology"/>
    <x v="7"/>
  </r>
  <r>
    <n v="2346"/>
    <s v="GIRLS STATE a new musical comedy TV project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s v="technology"/>
    <x v="7"/>
  </r>
  <r>
    <n v="2347"/>
    <s v="GIRLS STATE a new musical comedy TV project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s v="technology"/>
    <x v="7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s v="technology"/>
    <x v="7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e v="#DIV/0!"/>
    <s v="technology"/>
    <x v="7"/>
  </r>
  <r>
    <n v="2350"/>
    <s v="GIRLS STATE a new musical comedy TV project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e v="#DIV/0!"/>
    <s v="technology"/>
    <x v="7"/>
  </r>
  <r>
    <n v="2351"/>
    <s v="GIRLS STATE a new musical comedy TV project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s v="technology"/>
    <x v="7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e v="#DIV/0!"/>
    <s v="technology"/>
    <x v="7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e v="#DIV/0!"/>
    <s v="technology"/>
    <x v="7"/>
  </r>
  <r>
    <n v="2354"/>
    <s v="GIRLS STATE a new musical comedy TV project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s v="technology"/>
    <x v="7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s v="technology"/>
    <x v="7"/>
  </r>
  <r>
    <n v="2356"/>
    <s v="GIRLS STATE a new musical comedy TV project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e v="#DIV/0!"/>
    <s v="technology"/>
    <x v="7"/>
  </r>
  <r>
    <n v="2357"/>
    <s v="GIRLS STATE a new musical comedy TV project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e v="#DIV/0!"/>
    <s v="technology"/>
    <x v="7"/>
  </r>
  <r>
    <n v="2358"/>
    <s v="GIRLS STATE a new musical comedy TV project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e v="#DIV/0!"/>
    <s v="technology"/>
    <x v="7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s v="technology"/>
    <x v="7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s v="technology"/>
    <x v="7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e v="#DIV/0!"/>
    <s v="technology"/>
    <x v="7"/>
  </r>
  <r>
    <n v="2362"/>
    <s v="GIRLS STATE a new musical comedy TV project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s v="technology"/>
    <x v="7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e v="#DIV/0!"/>
    <s v="technology"/>
    <x v="7"/>
  </r>
  <r>
    <n v="2364"/>
    <s v="GIRLS STATE a new musical comedy TV project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e v="#DIV/0!"/>
    <s v="technology"/>
    <x v="7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e v="#DIV/0!"/>
    <s v="technology"/>
    <x v="7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s v="technology"/>
    <x v="7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s v="technology"/>
    <x v="7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s v="technology"/>
    <x v="7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e v="#DIV/0!"/>
    <s v="technology"/>
    <x v="7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s v="technology"/>
    <x v="7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e v="#DIV/0!"/>
    <s v="technology"/>
    <x v="7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s v="technology"/>
    <x v="7"/>
  </r>
  <r>
    <n v="2373"/>
    <s v="GIRLS STATE a new musical comedy TV project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s v="technology"/>
    <x v="7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s v="technology"/>
    <x v="7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e v="#DIV/0!"/>
    <s v="technology"/>
    <x v="7"/>
  </r>
  <r>
    <n v="2376"/>
    <s v="GIRLS STATE a new musical comedy TV project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s v="technology"/>
    <x v="7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e v="#DIV/0!"/>
    <s v="technology"/>
    <x v="7"/>
  </r>
  <r>
    <n v="2378"/>
    <s v="GIRLS STATE a new musical comedy TV project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e v="#DIV/0!"/>
    <s v="technology"/>
    <x v="7"/>
  </r>
  <r>
    <n v="2379"/>
    <s v="GIRLS STATE a new musical comedy TV project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e v="#DIV/0!"/>
    <s v="technology"/>
    <x v="7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s v="technology"/>
    <x v="7"/>
  </r>
  <r>
    <n v="2381"/>
    <s v="GIRLS STATE a new musical comedy TV project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s v="technology"/>
    <x v="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s v="technology"/>
    <x v="7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s v="technology"/>
    <x v="7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s v="technology"/>
    <x v="7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s v="technology"/>
    <x v="7"/>
  </r>
  <r>
    <n v="2386"/>
    <s v="GIRLS STATE a new musical comedy TV project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e v="#DIV/0!"/>
    <s v="technology"/>
    <x v="7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s v="technology"/>
    <x v="7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s v="technology"/>
    <x v="7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s v="technology"/>
    <x v="7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e v="#DIV/0!"/>
    <s v="technology"/>
    <x v="7"/>
  </r>
  <r>
    <n v="2391"/>
    <s v="GIRLS STATE a new musical comedy TV project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s v="technology"/>
    <x v="7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e v="#DIV/0!"/>
    <s v="technology"/>
    <x v="7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s v="technology"/>
    <x v="7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s v="technology"/>
    <x v="7"/>
  </r>
  <r>
    <n v="2395"/>
    <s v="GIRLS STATE a new musical comedy TV project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e v="#DIV/0!"/>
    <s v="technology"/>
    <x v="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s v="technology"/>
    <x v="7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e v="#DIV/0!"/>
    <s v="technology"/>
    <x v="7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e v="#DIV/0!"/>
    <s v="technology"/>
    <x v="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e v="#DIV/0!"/>
    <s v="technology"/>
    <x v="7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e v="#DIV/0!"/>
    <s v="technology"/>
    <x v="7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s v="food"/>
    <x v="19"/>
  </r>
  <r>
    <n v="2402"/>
    <s v="GIRLS STATE a new musical comedy TV project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s v="food"/>
    <x v="19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s v="food"/>
    <x v="19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e v="#DIV/0!"/>
    <s v="food"/>
    <x v="19"/>
  </r>
  <r>
    <n v="2405"/>
    <s v="GIRLS STATE a new musical comedy TV project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s v="food"/>
    <x v="19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s v="food"/>
    <x v="19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s v="food"/>
    <x v="19"/>
  </r>
  <r>
    <n v="2408"/>
    <s v="GIRLS STATE a new musical comedy TV project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s v="food"/>
    <x v="19"/>
  </r>
  <r>
    <n v="2409"/>
    <s v="GIRLS STATE a new musical comedy TV project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s v="food"/>
    <x v="19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e v="#DIV/0!"/>
    <s v="food"/>
    <x v="19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s v="food"/>
    <x v="19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e v="#DIV/0!"/>
    <s v="food"/>
    <x v="19"/>
  </r>
  <r>
    <n v="2413"/>
    <s v="GIRLS STATE a new musical comedy TV project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s v="food"/>
    <x v="19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s v="food"/>
    <x v="19"/>
  </r>
  <r>
    <n v="2415"/>
    <s v="GIRLS STATE a new musical comedy TV project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s v="food"/>
    <x v="19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s v="food"/>
    <x v="19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e v="#DIV/0!"/>
    <s v="food"/>
    <x v="19"/>
  </r>
  <r>
    <n v="2418"/>
    <s v="GIRLS STATE a new musical comedy TV project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s v="food"/>
    <x v="1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e v="#DIV/0!"/>
    <s v="food"/>
    <x v="19"/>
  </r>
  <r>
    <n v="2420"/>
    <s v="GIRLS STATE a new musical comedy TV project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s v="food"/>
    <x v="19"/>
  </r>
  <r>
    <n v="2421"/>
    <s v="GIRLS STATE a new musical comedy TV projec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s v="food"/>
    <x v="19"/>
  </r>
  <r>
    <n v="2422"/>
    <s v="GIRLS STATE a new musical comedy TV project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s v="food"/>
    <x v="19"/>
  </r>
  <r>
    <n v="2423"/>
    <s v="GIRLS STATE a new musical comedy TV project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s v="food"/>
    <x v="19"/>
  </r>
  <r>
    <n v="2424"/>
    <s v="GIRLS STATE a new musical comedy TV project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s v="food"/>
    <x v="19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s v="food"/>
    <x v="19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e v="#DIV/0!"/>
    <s v="food"/>
    <x v="19"/>
  </r>
  <r>
    <n v="2427"/>
    <s v="GIRLS STATE a new musical comedy TV project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s v="food"/>
    <x v="19"/>
  </r>
  <r>
    <n v="2428"/>
    <s v="GIRLS STATE a new musical comedy TV project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s v="food"/>
    <x v="19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s v="food"/>
    <x v="19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s v="food"/>
    <x v="19"/>
  </r>
  <r>
    <n v="2431"/>
    <s v="GIRLS STATE a new musical comedy TV project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s v="food"/>
    <x v="19"/>
  </r>
  <r>
    <n v="2432"/>
    <s v="GIRLS STATE a new musical comedy TV project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s v="food"/>
    <x v="19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e v="#DIV/0!"/>
    <s v="food"/>
    <x v="19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s v="food"/>
    <x v="19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s v="food"/>
    <x v="19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s v="food"/>
    <x v="19"/>
  </r>
  <r>
    <n v="2437"/>
    <s v="GIRLS STATE a new musical comedy TV project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e v="#DIV/0!"/>
    <s v="food"/>
    <x v="19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s v="food"/>
    <x v="19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e v="#DIV/0!"/>
    <s v="food"/>
    <x v="19"/>
  </r>
  <r>
    <n v="2440"/>
    <s v="GIRLS STATE a new musical comedy TV project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s v="food"/>
    <x v="19"/>
  </r>
  <r>
    <n v="2441"/>
    <s v="GIRLS STATE a new musical comedy TV project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s v="food"/>
    <x v="33"/>
  </r>
  <r>
    <n v="2442"/>
    <s v="GIRLS STATE a new musical comedy TV project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s v="food"/>
    <x v="33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s v="food"/>
    <x v="33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s v="food"/>
    <x v="33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s v="food"/>
    <x v="33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s v="food"/>
    <x v="33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s v="food"/>
    <x v="33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s v="food"/>
    <x v="33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s v="food"/>
    <x v="33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s v="food"/>
    <x v="33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s v="food"/>
    <x v="33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s v="food"/>
    <x v="33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s v="food"/>
    <x v="33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s v="food"/>
    <x v="33"/>
  </r>
  <r>
    <n v="2455"/>
    <s v="GIRLS STATE a new musical comedy TV project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s v="food"/>
    <x v="33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s v="food"/>
    <x v="33"/>
  </r>
  <r>
    <n v="2457"/>
    <s v="GIRLS STATE a new musical comedy TV project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s v="food"/>
    <x v="33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s v="food"/>
    <x v="33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s v="food"/>
    <x v="33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s v="food"/>
    <x v="33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s v="music"/>
    <x v="14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s v="music"/>
    <x v="14"/>
  </r>
  <r>
    <n v="2463"/>
    <s v="GIRLS STATE a new musical comedy TV project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s v="music"/>
    <x v="14"/>
  </r>
  <r>
    <n v="2464"/>
    <s v="GIRLS STATE a new musical comedy TV project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s v="music"/>
    <x v="14"/>
  </r>
  <r>
    <n v="2465"/>
    <s v="GIRLS STATE a new musical comedy TV project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s v="music"/>
    <x v="1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s v="music"/>
    <x v="14"/>
  </r>
  <r>
    <n v="2467"/>
    <s v="GIRLS STATE a new musical comedy TV project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s v="music"/>
    <x v="14"/>
  </r>
  <r>
    <n v="2468"/>
    <s v="GIRLS STATE a new musical comedy TV project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s v="music"/>
    <x v="14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s v="music"/>
    <x v="14"/>
  </r>
  <r>
    <n v="2470"/>
    <s v="GIRLS STATE a new musical comedy TV project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s v="music"/>
    <x v="14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s v="music"/>
    <x v="14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s v="music"/>
    <x v="14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s v="music"/>
    <x v="14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s v="music"/>
    <x v="14"/>
  </r>
  <r>
    <n v="2475"/>
    <s v="GIRLS STATE a new musical comedy TV project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s v="music"/>
    <x v="14"/>
  </r>
  <r>
    <n v="2476"/>
    <s v="GIRLS STATE a new musical comedy TV project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s v="music"/>
    <x v="14"/>
  </r>
  <r>
    <n v="2477"/>
    <s v="GIRLS STATE a new musical comedy TV project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s v="music"/>
    <x v="14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s v="music"/>
    <x v="14"/>
  </r>
  <r>
    <n v="2479"/>
    <s v="GIRLS STATE a new musical comedy TV project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s v="music"/>
    <x v="14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s v="music"/>
    <x v="14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s v="music"/>
    <x v="14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s v="music"/>
    <x v="14"/>
  </r>
  <r>
    <n v="2483"/>
    <s v="GIRLS STATE a new musical comedy TV project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s v="music"/>
    <x v="14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s v="music"/>
    <x v="14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s v="music"/>
    <x v="14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s v="music"/>
    <x v="14"/>
  </r>
  <r>
    <n v="2487"/>
    <s v="GIRLS STATE a new musical comedy TV project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s v="music"/>
    <x v="14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s v="music"/>
    <x v="14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s v="music"/>
    <x v="14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s v="music"/>
    <x v="14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s v="music"/>
    <x v="14"/>
  </r>
  <r>
    <n v="2492"/>
    <s v="GIRLS STATE a new musical comedy TV project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s v="music"/>
    <x v="14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s v="music"/>
    <x v="14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s v="music"/>
    <x v="14"/>
  </r>
  <r>
    <n v="2496"/>
    <s v="GIRLS STATE a new musical comedy TV project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s v="music"/>
    <x v="14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s v="music"/>
    <x v="14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s v="music"/>
    <x v="14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s v="music"/>
    <x v="14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s v="music"/>
    <x v="14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s v="food"/>
    <x v="34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s v="food"/>
    <x v="34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e v="#DIV/0!"/>
    <s v="food"/>
    <x v="34"/>
  </r>
  <r>
    <n v="2504"/>
    <s v="GIRLS STATE a new musical comedy TV project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e v="#DIV/0!"/>
    <s v="food"/>
    <x v="34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e v="#DIV/0!"/>
    <s v="food"/>
    <x v="34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s v="food"/>
    <x v="34"/>
  </r>
  <r>
    <n v="2507"/>
    <s v="GIRLS STATE a new musical comedy TV project"/>
    <s v="Unique dishes for a unique city!."/>
    <n v="42850"/>
    <n v="720.01"/>
    <x v="2"/>
    <x v="0"/>
    <s v="USD"/>
    <n v="1431308704"/>
    <n v="1428716704"/>
    <b v="0"/>
    <n v="0"/>
    <b v="0"/>
    <x v="34"/>
    <n v="2"/>
    <e v="#DIV/0!"/>
    <s v="food"/>
    <x v="3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e v="#DIV/0!"/>
    <s v="food"/>
    <x v="34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s v="food"/>
    <x v="34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s v="food"/>
    <x v="34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e v="#DIV/0!"/>
    <s v="food"/>
    <x v="34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e v="#DIV/0!"/>
    <s v="food"/>
    <x v="34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e v="#DIV/0!"/>
    <s v="food"/>
    <x v="34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s v="food"/>
    <x v="34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s v="food"/>
    <x v="34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e v="#DIV/0!"/>
    <s v="food"/>
    <x v="34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s v="food"/>
    <x v="34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e v="#DIV/0!"/>
    <s v="food"/>
    <x v="34"/>
  </r>
  <r>
    <n v="2519"/>
    <s v="GIRLS STATE a new musical comedy TV project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s v="food"/>
    <x v="34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e v="#DIV/0!"/>
    <s v="food"/>
    <x v="3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s v="music"/>
    <x v="3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s v="music"/>
    <x v="35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s v="music"/>
    <x v="35"/>
  </r>
  <r>
    <n v="2524"/>
    <s v="GIRLS STATE a new musical comedy TV project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s v="music"/>
    <x v="35"/>
  </r>
  <r>
    <n v="2525"/>
    <s v="GIRLS STATE a new musical comedy TV project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s v="music"/>
    <x v="35"/>
  </r>
  <r>
    <n v="2526"/>
    <s v="GIRLS STATE a new musical comedy TV project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s v="music"/>
    <x v="35"/>
  </r>
  <r>
    <n v="2527"/>
    <s v="GIRLS STATE a new musical comedy TV project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s v="music"/>
    <x v="3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s v="music"/>
    <x v="35"/>
  </r>
  <r>
    <n v="2529"/>
    <s v="GIRLS STATE a new musical comedy TV project"/>
    <s v="Opera. Short. New."/>
    <n v="6000"/>
    <n v="677"/>
    <x v="0"/>
    <x v="0"/>
    <s v="USD"/>
    <n v="1332636975"/>
    <n v="1328752575"/>
    <b v="0"/>
    <n v="76"/>
    <b v="1"/>
    <x v="35"/>
    <n v="11"/>
    <n v="8.91"/>
    <s v="music"/>
    <x v="3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s v="music"/>
    <x v="35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s v="music"/>
    <x v="3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s v="music"/>
    <x v="35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s v="music"/>
    <x v="35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s v="music"/>
    <x v="35"/>
  </r>
  <r>
    <n v="2535"/>
    <s v="GIRLS STATE a new musical comedy TV project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s v="music"/>
    <x v="35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s v="music"/>
    <x v="35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s v="music"/>
    <x v="35"/>
  </r>
  <r>
    <n v="2538"/>
    <s v="GIRLS STATE a new musical comedy TV project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s v="music"/>
    <x v="35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s v="music"/>
    <x v="35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s v="music"/>
    <x v="35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s v="music"/>
    <x v="35"/>
  </r>
  <r>
    <n v="2542"/>
    <s v="GIRLS STATE a new musical comedy TV project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s v="music"/>
    <x v="3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s v="music"/>
    <x v="35"/>
  </r>
  <r>
    <n v="2544"/>
    <s v="GIRLS STATE a new musical comedy TV project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s v="music"/>
    <x v="35"/>
  </r>
  <r>
    <n v="2545"/>
    <s v="GIRLS STATE a new musical comedy TV project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s v="music"/>
    <x v="35"/>
  </r>
  <r>
    <n v="2546"/>
    <s v="GIRLS STATE a new musical comedy TV project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s v="music"/>
    <x v="35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s v="music"/>
    <x v="3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s v="music"/>
    <x v="35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s v="music"/>
    <x v="35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s v="music"/>
    <x v="3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s v="music"/>
    <x v="35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s v="music"/>
    <x v="3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s v="music"/>
    <x v="35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s v="music"/>
    <x v="3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s v="music"/>
    <x v="35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s v="music"/>
    <x v="35"/>
  </r>
  <r>
    <n v="2557"/>
    <s v="GIRLS STATE a new musical comedy TV project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s v="music"/>
    <x v="35"/>
  </r>
  <r>
    <n v="2558"/>
    <s v="GIRLS STATE a new musical comedy TV project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s v="music"/>
    <x v="35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s v="music"/>
    <x v="35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s v="music"/>
    <x v="35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e v="#DIV/0!"/>
    <s v="food"/>
    <x v="19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s v="food"/>
    <x v="19"/>
  </r>
  <r>
    <n v="2563"/>
    <s v="GIRLS STATE a new musical comedy TV project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e v="#DIV/0!"/>
    <s v="food"/>
    <x v="19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e v="#DIV/0!"/>
    <s v="food"/>
    <x v="19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s v="food"/>
    <x v="19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e v="#DIV/0!"/>
    <s v="food"/>
    <x v="19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s v="food"/>
    <x v="19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s v="food"/>
    <x v="19"/>
  </r>
  <r>
    <n v="2569"/>
    <s v="GIRLS STATE a new musical comedy TV project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s v="food"/>
    <x v="19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s v="food"/>
    <x v="19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s v="food"/>
    <x v="19"/>
  </r>
  <r>
    <n v="2572"/>
    <s v="GIRLS STATE a new musical comedy TV project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e v="#DIV/0!"/>
    <s v="food"/>
    <x v="19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e v="#DIV/0!"/>
    <s v="food"/>
    <x v="19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e v="#DIV/0!"/>
    <s v="food"/>
    <x v="19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e v="#DIV/0!"/>
    <s v="food"/>
    <x v="19"/>
  </r>
  <r>
    <n v="2576"/>
    <s v="GIRLS STATE a new musical comedy TV project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e v="#DIV/0!"/>
    <s v="food"/>
    <x v="1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e v="#DIV/0!"/>
    <s v="food"/>
    <x v="19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e v="#DIV/0!"/>
    <s v="food"/>
    <x v="19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s v="food"/>
    <x v="19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s v="food"/>
    <x v="19"/>
  </r>
  <r>
    <n v="2581"/>
    <s v="GIRLS STATE a new musical comedy TV project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s v="food"/>
    <x v="19"/>
  </r>
  <r>
    <n v="2582"/>
    <s v="GIRLS STATE a new musical comedy TV project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s v="food"/>
    <x v="19"/>
  </r>
  <r>
    <n v="2583"/>
    <s v="GIRLS STATE a new musical comedy TV project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s v="food"/>
    <x v="19"/>
  </r>
  <r>
    <n v="2584"/>
    <s v="GIRLS STATE a new musical comedy TV project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e v="#DIV/0!"/>
    <s v="food"/>
    <x v="19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s v="food"/>
    <x v="19"/>
  </r>
  <r>
    <n v="2586"/>
    <s v="GIRLS STATE a new musical comedy TV project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s v="food"/>
    <x v="1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s v="food"/>
    <x v="19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s v="food"/>
    <x v="1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s v="food"/>
    <x v="19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e v="#DIV/0!"/>
    <s v="food"/>
    <x v="1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s v="food"/>
    <x v="19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s v="food"/>
    <x v="19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e v="#DIV/0!"/>
    <s v="food"/>
    <x v="19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s v="food"/>
    <x v="19"/>
  </r>
  <r>
    <n v="2595"/>
    <s v="GIRLS STATE a new musical comedy TV project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s v="food"/>
    <x v="19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s v="food"/>
    <x v="19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s v="food"/>
    <x v="19"/>
  </r>
  <r>
    <n v="2598"/>
    <s v="GIRLS STATE a new musical comedy TV project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s v="food"/>
    <x v="19"/>
  </r>
  <r>
    <n v="2599"/>
    <s v="GIRLS STATE a new musical comedy TV project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s v="food"/>
    <x v="19"/>
  </r>
  <r>
    <n v="2600"/>
    <s v="GIRLS STATE a new musical comedy TV project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s v="food"/>
    <x v="19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s v="technology"/>
    <x v="36"/>
  </r>
  <r>
    <n v="2602"/>
    <s v="GIRLS STATE a new musical comedy TV project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s v="technology"/>
    <x v="36"/>
  </r>
  <r>
    <n v="2603"/>
    <s v="GIRLS STATE a new musical comedy TV project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s v="technology"/>
    <x v="36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s v="technology"/>
    <x v="36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s v="technology"/>
    <x v="36"/>
  </r>
  <r>
    <n v="2606"/>
    <s v="GIRLS STATE a new musical comedy TV project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s v="technology"/>
    <x v="36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s v="technology"/>
    <x v="36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s v="technology"/>
    <x v="36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s v="technology"/>
    <x v="36"/>
  </r>
  <r>
    <n v="2610"/>
    <s v="GIRLS STATE a new musical comedy TV project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s v="technology"/>
    <x v="36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s v="technology"/>
    <x v="36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s v="technology"/>
    <x v="36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s v="technology"/>
    <x v="36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s v="technology"/>
    <x v="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s v="technology"/>
    <x v="36"/>
  </r>
  <r>
    <n v="2616"/>
    <s v="GIRLS STATE a new musical comedy TV project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s v="technology"/>
    <x v="36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s v="technology"/>
    <x v="36"/>
  </r>
  <r>
    <n v="2618"/>
    <s v="GIRLS STATE a new musical comedy TV project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s v="technology"/>
    <x v="36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s v="technology"/>
    <x v="36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s v="technology"/>
    <x v="36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s v="technology"/>
    <x v="36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s v="technology"/>
    <x v="36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s v="technology"/>
    <x v="36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s v="technology"/>
    <x v="36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s v="technology"/>
    <x v="36"/>
  </r>
  <r>
    <n v="2626"/>
    <s v="GIRLS STATE a new musical comedy TV project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s v="technology"/>
    <x v="3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s v="technology"/>
    <x v="36"/>
  </r>
  <r>
    <n v="2628"/>
    <s v="GIRLS STATE a new musical comedy TV project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s v="technology"/>
    <x v="36"/>
  </r>
  <r>
    <n v="2629"/>
    <s v="GIRLS STATE a new musical comedy TV project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s v="technology"/>
    <x v="36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s v="technology"/>
    <x v="36"/>
  </r>
  <r>
    <n v="2631"/>
    <s v="GIRLS STATE a new musical comedy TV project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s v="technology"/>
    <x v="36"/>
  </r>
  <r>
    <n v="2632"/>
    <s v="GIRLS STATE a new musical comedy TV project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s v="technology"/>
    <x v="36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s v="technology"/>
    <x v="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s v="technology"/>
    <x v="36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s v="technology"/>
    <x v="36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s v="technology"/>
    <x v="36"/>
  </r>
  <r>
    <n v="2637"/>
    <s v="GIRLS STATE a new musical comedy TV project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s v="technology"/>
    <x v="36"/>
  </r>
  <r>
    <n v="2638"/>
    <s v="GIRLS STATE a new musical comedy TV project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s v="technology"/>
    <x v="3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s v="technology"/>
    <x v="36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s v="technology"/>
    <x v="36"/>
  </r>
  <r>
    <n v="2641"/>
    <s v="GIRLS STATE a new musical comedy TV project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s v="technology"/>
    <x v="36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e v="#DIV/0!"/>
    <s v="technology"/>
    <x v="36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s v="technology"/>
    <x v="36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s v="technology"/>
    <x v="36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s v="technology"/>
    <x v="36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s v="technology"/>
    <x v="3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s v="technology"/>
    <x v="36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s v="technology"/>
    <x v="36"/>
  </r>
  <r>
    <n v="2649"/>
    <s v="GIRLS STATE a new musical comedy TV project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s v="technology"/>
    <x v="36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s v="technology"/>
    <x v="3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s v="technology"/>
    <x v="36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s v="technology"/>
    <x v="36"/>
  </r>
  <r>
    <n v="2653"/>
    <s v="GIRLS STATE a new musical comedy TV project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s v="technology"/>
    <x v="36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s v="technology"/>
    <x v="36"/>
  </r>
  <r>
    <n v="2655"/>
    <s v="GIRLS STATE a new musical comedy TV project"/>
    <s v="Thank you for your support!"/>
    <n v="15000"/>
    <n v="525"/>
    <x v="1"/>
    <x v="0"/>
    <s v="USD"/>
    <n v="1455048000"/>
    <n v="1452631647"/>
    <b v="0"/>
    <n v="43"/>
    <b v="0"/>
    <x v="36"/>
    <n v="4"/>
    <n v="12.21"/>
    <s v="technology"/>
    <x v="36"/>
  </r>
  <r>
    <n v="2656"/>
    <s v="GIRLS STATE a new musical comedy TV project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s v="technology"/>
    <x v="36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s v="technology"/>
    <x v="36"/>
  </r>
  <r>
    <n v="2658"/>
    <s v="GIRLS STATE a new musical comedy TV project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s v="technology"/>
    <x v="36"/>
  </r>
  <r>
    <n v="2659"/>
    <s v="GIRLS STATE a new musical comedy TV project"/>
    <s v="test"/>
    <n v="49000"/>
    <n v="520"/>
    <x v="1"/>
    <x v="0"/>
    <s v="USD"/>
    <n v="1429321210"/>
    <n v="1426729210"/>
    <b v="0"/>
    <n v="10"/>
    <b v="0"/>
    <x v="36"/>
    <n v="1"/>
    <n v="52"/>
    <s v="technology"/>
    <x v="36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s v="technology"/>
    <x v="36"/>
  </r>
  <r>
    <n v="2661"/>
    <s v="GIRLS STATE a new musical comedy TV project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s v="technology"/>
    <x v="37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s v="technology"/>
    <x v="37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s v="technology"/>
    <x v="37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s v="technology"/>
    <x v="37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s v="technology"/>
    <x v="37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s v="technology"/>
    <x v="37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s v="technology"/>
    <x v="37"/>
  </r>
  <r>
    <n v="2668"/>
    <s v="GIRLS STATE a new musical comedy TV project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s v="technology"/>
    <x v="37"/>
  </r>
  <r>
    <n v="2669"/>
    <s v="GIRLS STATE a new musical comedy TV project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s v="technology"/>
    <x v="37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s v="technology"/>
    <x v="37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s v="technology"/>
    <x v="37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s v="technology"/>
    <x v="37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s v="technology"/>
    <x v="37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s v="technology"/>
    <x v="37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s v="technology"/>
    <x v="37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s v="technology"/>
    <x v="37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s v="technology"/>
    <x v="37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s v="technology"/>
    <x v="3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s v="technology"/>
    <x v="37"/>
  </r>
  <r>
    <n v="2680"/>
    <s v="GIRLS STATE a new musical comedy TV project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s v="technology"/>
    <x v="37"/>
  </r>
  <r>
    <n v="2681"/>
    <s v="GIRLS STATE a new musical comedy TV project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s v="food"/>
    <x v="19"/>
  </r>
  <r>
    <n v="2682"/>
    <s v="GIRLS STATE a new musical comedy TV projec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s v="food"/>
    <x v="19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s v="food"/>
    <x v="1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s v="food"/>
    <x v="19"/>
  </r>
  <r>
    <n v="2685"/>
    <s v="GIRLS STATE a new musical comedy TV project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s v="food"/>
    <x v="19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e v="#DIV/0!"/>
    <s v="food"/>
    <x v="19"/>
  </r>
  <r>
    <n v="2687"/>
    <s v="GIRLS STATE a new musical comedy TV project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e v="#DIV/0!"/>
    <s v="food"/>
    <x v="19"/>
  </r>
  <r>
    <n v="2688"/>
    <s v="GIRLS STATE a new musical comedy TV project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s v="food"/>
    <x v="19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s v="food"/>
    <x v="1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s v="food"/>
    <x v="19"/>
  </r>
  <r>
    <n v="2691"/>
    <s v="GIRLS STATE a new musical comedy TV project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s v="food"/>
    <x v="19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s v="food"/>
    <x v="19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s v="food"/>
    <x v="19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s v="food"/>
    <x v="19"/>
  </r>
  <r>
    <n v="2695"/>
    <s v="GIRLS STATE a new musical comedy TV project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s v="food"/>
    <x v="19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s v="food"/>
    <x v="19"/>
  </r>
  <r>
    <n v="2697"/>
    <s v="GIRLS STATE a new musical comedy TV project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s v="food"/>
    <x v="19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s v="food"/>
    <x v="19"/>
  </r>
  <r>
    <n v="2699"/>
    <s v="GIRLS STATE a new musical comedy TV project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e v="#DIV/0!"/>
    <s v="food"/>
    <x v="19"/>
  </r>
  <r>
    <n v="2700"/>
    <s v="GIRLS STATE a new musical comedy TV project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s v="food"/>
    <x v="19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s v="theater"/>
    <x v="38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s v="theater"/>
    <x v="38"/>
  </r>
  <r>
    <n v="2703"/>
    <s v="GIRLS STATE a new musical comedy TV project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s v="theater"/>
    <x v="38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s v="theater"/>
    <x v="38"/>
  </r>
  <r>
    <n v="2705"/>
    <s v="GIRLS STATE a new musical comedy TV project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s v="theater"/>
    <x v="38"/>
  </r>
  <r>
    <n v="2706"/>
    <s v="GIRLS STATE a new musical comedy TV projec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s v="theater"/>
    <x v="38"/>
  </r>
  <r>
    <n v="2707"/>
    <s v="GIRLS STATE a new musical comedy TV project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s v="theater"/>
    <x v="38"/>
  </r>
  <r>
    <n v="2708"/>
    <s v="GIRLS STATE a new musical comedy TV project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s v="theater"/>
    <x v="38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s v="theater"/>
    <x v="38"/>
  </r>
  <r>
    <n v="2710"/>
    <s v="GIRLS STATE a new musical comedy TV project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s v="theater"/>
    <x v="38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s v="theater"/>
    <x v="38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s v="theater"/>
    <x v="38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s v="theater"/>
    <x v="38"/>
  </r>
  <r>
    <n v="2714"/>
    <s v="GIRLS STATE a new musical comedy TV project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s v="theater"/>
    <x v="3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s v="theater"/>
    <x v="38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s v="theater"/>
    <x v="38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s v="theater"/>
    <x v="38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s v="theater"/>
    <x v="3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s v="theater"/>
    <x v="38"/>
  </r>
  <r>
    <n v="2720"/>
    <s v="GIRLS STATE a new musical comedy TV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s v="theater"/>
    <x v="38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s v="technology"/>
    <x v="30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s v="technology"/>
    <x v="30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s v="technology"/>
    <x v="30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s v="technology"/>
    <x v="30"/>
  </r>
  <r>
    <n v="2725"/>
    <s v="GIRLS STATE a new musical comedy TV project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s v="technology"/>
    <x v="30"/>
  </r>
  <r>
    <n v="2726"/>
    <s v="GIRLS STATE a new musical comedy TV project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s v="technology"/>
    <x v="30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s v="technology"/>
    <x v="30"/>
  </r>
  <r>
    <n v="2728"/>
    <s v="GIRLS STATE a new musical comedy TV project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s v="technology"/>
    <x v="30"/>
  </r>
  <r>
    <n v="2729"/>
    <s v="GIRLS STATE a new musical comedy TV project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s v="technology"/>
    <x v="30"/>
  </r>
  <r>
    <n v="2730"/>
    <s v="GIRLS STATE a new musical comedy TV project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s v="technology"/>
    <x v="30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s v="technology"/>
    <x v="30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s v="technology"/>
    <x v="30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s v="technology"/>
    <x v="30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s v="technology"/>
    <x v="30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s v="technology"/>
    <x v="30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s v="technology"/>
    <x v="30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s v="technology"/>
    <x v="30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s v="technology"/>
    <x v="30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s v="technology"/>
    <x v="30"/>
  </r>
  <r>
    <n v="2740"/>
    <s v="GIRLS STATE a new musical comedy TV project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s v="technology"/>
    <x v="30"/>
  </r>
  <r>
    <n v="2741"/>
    <s v="GIRLS STATE a new musical comedy TV project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s v="publishing"/>
    <x v="39"/>
  </r>
  <r>
    <n v="2742"/>
    <s v="GIRLS STATE a new musical comedy TV project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s v="publishing"/>
    <x v="39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e v="#DIV/0!"/>
    <s v="publishing"/>
    <x v="39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s v="publishing"/>
    <x v="39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s v="publishing"/>
    <x v="39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s v="publishing"/>
    <x v="39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s v="publishing"/>
    <x v="39"/>
  </r>
  <r>
    <n v="2748"/>
    <s v="GIRLS STATE a new musical comedy TV project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s v="publishing"/>
    <x v="39"/>
  </r>
  <r>
    <n v="2749"/>
    <s v="GIRLS STATE a new musical comedy TV project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s v="publishing"/>
    <x v="39"/>
  </r>
  <r>
    <n v="2750"/>
    <s v="GIRLS STATE a new musical comedy TV project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e v="#DIV/0!"/>
    <s v="publishing"/>
    <x v="39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e v="#DIV/0!"/>
    <s v="publishing"/>
    <x v="3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s v="publishing"/>
    <x v="39"/>
  </r>
  <r>
    <n v="2753"/>
    <s v="GIRLS STATE a new musical comedy TV project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s v="publishing"/>
    <x v="39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e v="#DIV/0!"/>
    <s v="publishing"/>
    <x v="39"/>
  </r>
  <r>
    <n v="2755"/>
    <s v="GIRLS STATE a new musical comedy TV project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s v="publishing"/>
    <x v="39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s v="publishing"/>
    <x v="39"/>
  </r>
  <r>
    <n v="2757"/>
    <s v="GIRLS STATE a new musical comedy TV project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s v="publishing"/>
    <x v="39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s v="publishing"/>
    <x v="39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s v="publishing"/>
    <x v="39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e v="#DIV/0!"/>
    <s v="publishing"/>
    <x v="39"/>
  </r>
  <r>
    <n v="2761"/>
    <s v="GIRLS STATE a new musical comedy TV project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s v="publishing"/>
    <x v="39"/>
  </r>
  <r>
    <n v="2762"/>
    <s v="GIRLS STATE a new musical comedy TV project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s v="publishing"/>
    <x v="39"/>
  </r>
  <r>
    <n v="2763"/>
    <s v="GIRLS STATE a new musical comedy TV project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s v="publishing"/>
    <x v="39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s v="publishing"/>
    <x v="39"/>
  </r>
  <r>
    <n v="2765"/>
    <s v="GIRLS STATE a new musical comedy TV project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e v="#DIV/0!"/>
    <s v="publishing"/>
    <x v="39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s v="publishing"/>
    <x v="39"/>
  </r>
  <r>
    <n v="2767"/>
    <s v="GIRLS STATE a new musical comedy TV project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s v="publishing"/>
    <x v="39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s v="publishing"/>
    <x v="39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s v="publishing"/>
    <x v="39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s v="publishing"/>
    <x v="3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e v="#DIV/0!"/>
    <s v="publishing"/>
    <x v="39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e v="#DIV/0!"/>
    <s v="publishing"/>
    <x v="39"/>
  </r>
  <r>
    <n v="2773"/>
    <s v="GIRLS STATE a new musical comedy TV projec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s v="publishing"/>
    <x v="3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s v="publishing"/>
    <x v="3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s v="publishing"/>
    <x v="39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s v="publishing"/>
    <x v="39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s v="publishing"/>
    <x v="39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s v="publishing"/>
    <x v="39"/>
  </r>
  <r>
    <n v="2779"/>
    <s v="GIRLS STATE a new musical comedy TV project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s v="publishing"/>
    <x v="39"/>
  </r>
  <r>
    <n v="2780"/>
    <s v="GIRLS STATE a new musical comedy TV project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e v="#DIV/0!"/>
    <s v="publishing"/>
    <x v="39"/>
  </r>
  <r>
    <n v="2781"/>
    <s v="GIRLS STATE a new musical comedy TV project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s v="theater"/>
    <x v="6"/>
  </r>
  <r>
    <n v="2782"/>
    <s v="GIRLS STATE a new musical comedy TV project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s v="theater"/>
    <x v="6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s v="theater"/>
    <x v="6"/>
  </r>
  <r>
    <n v="2784"/>
    <s v="GIRLS STATE a new musical comedy TV project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s v="theater"/>
    <x v="6"/>
  </r>
  <r>
    <n v="2785"/>
    <s v="GIRLS STATE a new musical comedy TV project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s v="theater"/>
    <x v="6"/>
  </r>
  <r>
    <n v="2786"/>
    <s v="GIRLS STATE a new musical comedy TV project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s v="theater"/>
    <x v="6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s v="theater"/>
    <x v="6"/>
  </r>
  <r>
    <n v="2788"/>
    <s v="GIRLS STATE a new musical comedy TV project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s v="theater"/>
    <x v="6"/>
  </r>
  <r>
    <n v="2789"/>
    <s v="GIRLS STATE a new musical comedy TV project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s v="theater"/>
    <x v="6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s v="theater"/>
    <x v="6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s v="theater"/>
    <x v="6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s v="theater"/>
    <x v="6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s v="theater"/>
    <x v="6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s v="theater"/>
    <x v="6"/>
  </r>
  <r>
    <n v="2795"/>
    <s v="GIRLS STATE a new musical comedy TV projec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s v="theater"/>
    <x v="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s v="theater"/>
    <x v="6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s v="theater"/>
    <x v="6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s v="theater"/>
    <x v="6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s v="theater"/>
    <x v="6"/>
  </r>
  <r>
    <n v="2800"/>
    <s v="GIRLS STATE a new musical comedy TV project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s v="theater"/>
    <x v="6"/>
  </r>
  <r>
    <n v="2801"/>
    <s v="GIRLS STATE a new musical comedy TV project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s v="theater"/>
    <x v="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s v="theater"/>
    <x v="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s v="theater"/>
    <x v="6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s v="theater"/>
    <x v="6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s v="theater"/>
    <x v="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s v="theater"/>
    <x v="6"/>
  </r>
  <r>
    <n v="2807"/>
    <s v="GIRLS STATE a new musical comedy TV project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s v="theater"/>
    <x v="6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s v="theater"/>
    <x v="6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s v="theater"/>
    <x v="6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s v="theater"/>
    <x v="6"/>
  </r>
  <r>
    <n v="2811"/>
    <s v="GIRLS STATE a new musical comedy TV projec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s v="theater"/>
    <x v="6"/>
  </r>
  <r>
    <n v="2812"/>
    <s v="GIRLS STATE a new musical comedy TV project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s v="theater"/>
    <x v="6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s v="theater"/>
    <x v="6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s v="theater"/>
    <x v="6"/>
  </r>
  <r>
    <n v="2815"/>
    <s v="GIRLS STATE a new musical comedy TV project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s v="theater"/>
    <x v="6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s v="theater"/>
    <x v="6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s v="theater"/>
    <x v="6"/>
  </r>
  <r>
    <n v="2818"/>
    <s v="GIRLS STATE a new musical comedy TV project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s v="theater"/>
    <x v="6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s v="theater"/>
    <x v="6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s v="theater"/>
    <x v="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s v="theater"/>
    <x v="6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s v="theater"/>
    <x v="6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s v="theater"/>
    <x v="6"/>
  </r>
  <r>
    <n v="2824"/>
    <s v="GIRLS STATE a new musical comedy TV project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s v="theater"/>
    <x v="6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s v="theater"/>
    <x v="6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s v="theater"/>
    <x v="6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s v="theater"/>
    <x v="6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s v="theater"/>
    <x v="6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s v="theater"/>
    <x v="6"/>
  </r>
  <r>
    <n v="2830"/>
    <s v="GIRLS STATE a new musical comedy TV project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s v="theater"/>
    <x v="6"/>
  </r>
  <r>
    <n v="2831"/>
    <s v="GIRLS STATE a new musical comedy TV project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s v="theater"/>
    <x v="6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s v="theater"/>
    <x v="6"/>
  </r>
  <r>
    <n v="2833"/>
    <s v="GIRLS STATE a new musical comedy TV project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s v="theater"/>
    <x v="6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s v="theater"/>
    <x v="6"/>
  </r>
  <r>
    <n v="2835"/>
    <s v="GIRLS STATE a new musical comedy TV project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s v="theater"/>
    <x v="6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s v="theater"/>
    <x v="6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s v="theater"/>
    <x v="6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s v="theater"/>
    <x v="6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s v="theater"/>
    <x v="6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s v="theater"/>
    <x v="6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s v="theater"/>
    <x v="6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e v="#DIV/0!"/>
    <s v="theater"/>
    <x v="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e v="#DIV/0!"/>
    <s v="theater"/>
    <x v="6"/>
  </r>
  <r>
    <n v="2844"/>
    <s v="GIRLS STATE a new musical comedy TV project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s v="theater"/>
    <x v="6"/>
  </r>
  <r>
    <n v="2845"/>
    <s v="GIRLS STATE a new musical comedy TV project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s v="theater"/>
    <x v="6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e v="#DIV/0!"/>
    <s v="theater"/>
    <x v="6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e v="#DIV/0!"/>
    <s v="theater"/>
    <x v="6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s v="theater"/>
    <x v="6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m/>
    <s v="theater"/>
    <x v="6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s v="theater"/>
    <x v="6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e v="#DIV/0!"/>
    <s v="theater"/>
    <x v="6"/>
  </r>
  <r>
    <n v="2852"/>
    <s v="GIRLS STATE a new musical comedy TV project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s v="theater"/>
    <x v="6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e v="#DIV/0!"/>
    <s v="theater"/>
    <x v="6"/>
  </r>
  <r>
    <n v="2854"/>
    <s v="GIRLS STATE a new musical comedy TV project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s v="theater"/>
    <x v="6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s v="theater"/>
    <x v="6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s v="theater"/>
    <x v="6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s v="theater"/>
    <x v="6"/>
  </r>
  <r>
    <n v="2858"/>
    <s v="GIRLS STATE a new musical comedy TV project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e v="#DIV/0!"/>
    <s v="theater"/>
    <x v="6"/>
  </r>
  <r>
    <n v="2859"/>
    <s v="GIRLS STATE a new musical comedy TV project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s v="theater"/>
    <x v="6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s v="theater"/>
    <x v="6"/>
  </r>
  <r>
    <n v="2861"/>
    <s v="GIRLS STATE a new musical comedy TV project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s v="theater"/>
    <x v="6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s v="theater"/>
    <x v="6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s v="theater"/>
    <x v="6"/>
  </r>
  <r>
    <n v="2864"/>
    <s v="GIRLS STATE a new musical comedy TV project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s v="theater"/>
    <x v="6"/>
  </r>
  <r>
    <n v="2865"/>
    <s v="GIRLS STATE a new musical comedy TV project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e v="#DIV/0!"/>
    <s v="theater"/>
    <x v="6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s v="theater"/>
    <x v="6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s v="theater"/>
    <x v="6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s v="theater"/>
    <x v="6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s v="theater"/>
    <x v="6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s v="theater"/>
    <x v="6"/>
  </r>
  <r>
    <n v="2871"/>
    <s v="GIRLS STATE a new musical comedy TV project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s v="theater"/>
    <x v="6"/>
  </r>
  <r>
    <n v="2872"/>
    <s v="GIRLS STATE a new musical comedy TV project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e v="#DIV/0!"/>
    <s v="theater"/>
    <x v="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s v="theater"/>
    <x v="6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s v="theater"/>
    <x v="6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s v="theater"/>
    <x v="6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e v="#DIV/0!"/>
    <s v="theater"/>
    <x v="6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s v="theater"/>
    <x v="6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s v="theater"/>
    <x v="6"/>
  </r>
  <r>
    <n v="2879"/>
    <s v="GIRLS STATE a new musical comedy TV project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s v="theater"/>
    <x v="6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s v="theater"/>
    <x v="6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e v="#DIV/0!"/>
    <s v="theater"/>
    <x v="6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s v="theater"/>
    <x v="6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s v="theater"/>
    <x v="6"/>
  </r>
  <r>
    <n v="2884"/>
    <s v="GIRLS STATE a new musical comedy TV project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s v="theater"/>
    <x v="6"/>
  </r>
  <r>
    <n v="2885"/>
    <s v="GIRLS STATE a new musical comedy TV project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s v="theater"/>
    <x v="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s v="theater"/>
    <x v="6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s v="theater"/>
    <x v="6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e v="#DIV/0!"/>
    <s v="theater"/>
    <x v="6"/>
  </r>
  <r>
    <n v="2889"/>
    <s v="GIRLS STATE a new musical comedy TV project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s v="theater"/>
    <x v="6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s v="theater"/>
    <x v="6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s v="theater"/>
    <x v="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s v="theater"/>
    <x v="6"/>
  </r>
  <r>
    <n v="2893"/>
    <s v="GIRLS STATE a new musical comedy TV project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s v="theater"/>
    <x v="6"/>
  </r>
  <r>
    <n v="2894"/>
    <s v="GIRLS STATE a new musical comedy TV project"/>
    <s v="This Is A Story About A Woman A Man And A Woman"/>
    <n v="50000"/>
    <n v="259"/>
    <x v="2"/>
    <x v="0"/>
    <s v="USD"/>
    <n v="1428100815"/>
    <n v="1422920415"/>
    <b v="0"/>
    <n v="0"/>
    <b v="0"/>
    <x v="6"/>
    <n v="1"/>
    <e v="#DIV/0!"/>
    <s v="theater"/>
    <x v="6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s v="theater"/>
    <x v="6"/>
  </r>
  <r>
    <n v="2896"/>
    <s v="GIRLS STATE a new musical comedy TV project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s v="theater"/>
    <x v="6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s v="theater"/>
    <x v="6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s v="theater"/>
    <x v="6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e v="#DIV/0!"/>
    <s v="theater"/>
    <x v="6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s v="theater"/>
    <x v="6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s v="theater"/>
    <x v="6"/>
  </r>
  <r>
    <n v="2902"/>
    <s v="GIRLS STATE a new musical comedy TV project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s v="theater"/>
    <x v="6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s v="theater"/>
    <x v="6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s v="theater"/>
    <x v="6"/>
  </r>
  <r>
    <n v="2905"/>
    <s v="GIRLS STATE a new musical comedy TV project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s v="theater"/>
    <x v="6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s v="theater"/>
    <x v="6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s v="theater"/>
    <x v="6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s v="theater"/>
    <x v="6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s v="theater"/>
    <x v="6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s v="theater"/>
    <x v="6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s v="theater"/>
    <x v="6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s v="theater"/>
    <x v="6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s v="theater"/>
    <x v="6"/>
  </r>
  <r>
    <n v="2914"/>
    <s v="GIRLS STATE a new musical comedy TV project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s v="theater"/>
    <x v="6"/>
  </r>
  <r>
    <n v="2915"/>
    <s v="GIRLS STATE a new musical comedy TV project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s v="theater"/>
    <x v="6"/>
  </r>
  <r>
    <n v="2916"/>
    <s v="GIRLS STATE a new musical comedy TV project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s v="theater"/>
    <x v="6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s v="theater"/>
    <x v="6"/>
  </r>
  <r>
    <n v="2918"/>
    <s v="GIRLS STATE a new musical comedy TV project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s v="theater"/>
    <x v="6"/>
  </r>
  <r>
    <n v="2919"/>
    <s v="GIRLS STATE a new musical comedy TV project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s v="theater"/>
    <x v="6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s v="theater"/>
    <x v="6"/>
  </r>
  <r>
    <n v="2921"/>
    <s v="GIRLS STATE a new musical comedy TV project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s v="theater"/>
    <x v="40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s v="theater"/>
    <x v="40"/>
  </r>
  <r>
    <n v="2923"/>
    <s v="GIRLS STATE a new musical comedy TV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s v="theater"/>
    <x v="40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s v="theater"/>
    <x v="40"/>
  </r>
  <r>
    <n v="2925"/>
    <s v="GIRLS STATE a new musical comedy TV project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s v="theater"/>
    <x v="40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s v="theater"/>
    <x v="40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s v="theater"/>
    <x v="40"/>
  </r>
  <r>
    <n v="2928"/>
    <s v="GIRLS STATE a new musical comedy TV project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s v="theater"/>
    <x v="40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s v="theater"/>
    <x v="40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s v="theater"/>
    <x v="40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s v="theater"/>
    <x v="40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s v="theater"/>
    <x v="40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s v="theater"/>
    <x v="40"/>
  </r>
  <r>
    <n v="2934"/>
    <s v="GIRLS STATE a new musical comedy TV project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s v="theater"/>
    <x v="40"/>
  </r>
  <r>
    <n v="2935"/>
    <s v="GIRLS STATE a new musical comedy TV project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s v="theater"/>
    <x v="40"/>
  </r>
  <r>
    <n v="2936"/>
    <s v="GIRLS STATE a new musical comedy TV project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s v="theater"/>
    <x v="40"/>
  </r>
  <r>
    <n v="2937"/>
    <s v="GIRLS STATE a new musical comedy TV project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s v="theater"/>
    <x v="40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s v="theater"/>
    <x v="40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s v="theater"/>
    <x v="40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s v="theater"/>
    <x v="40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s v="theater"/>
    <x v="38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s v="theater"/>
    <x v="38"/>
  </r>
  <r>
    <n v="2943"/>
    <s v="GIRLS STATE a new musical comedy TV project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e v="#DIV/0!"/>
    <s v="theater"/>
    <x v="38"/>
  </r>
  <r>
    <n v="2944"/>
    <s v="GIRLS STATE a new musical comedy TV project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s v="theater"/>
    <x v="38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e v="#DIV/0!"/>
    <s v="theater"/>
    <x v="38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s v="theater"/>
    <x v="3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s v="theater"/>
    <x v="3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s v="theater"/>
    <x v="38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s v="theater"/>
    <x v="38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e v="#DIV/0!"/>
    <s v="theater"/>
    <x v="38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s v="theater"/>
    <x v="38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s v="theater"/>
    <x v="38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s v="theater"/>
    <x v="3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e v="#DIV/0!"/>
    <s v="theater"/>
    <x v="38"/>
  </r>
  <r>
    <n v="2955"/>
    <s v="GIRLS STATE a new musical comedy TV project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s v="theater"/>
    <x v="38"/>
  </r>
  <r>
    <n v="2956"/>
    <s v="GIRLS STATE a new musical comedy TV project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s v="theater"/>
    <x v="38"/>
  </r>
  <r>
    <n v="2957"/>
    <s v="GIRLS STATE a new musical comedy TV project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s v="theater"/>
    <x v="38"/>
  </r>
  <r>
    <n v="2958"/>
    <s v="GIRLS STATE a new musical comedy TV project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e v="#DIV/0!"/>
    <s v="theater"/>
    <x v="3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e v="#DIV/0!"/>
    <s v="theater"/>
    <x v="3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e v="#DIV/0!"/>
    <s v="theater"/>
    <x v="38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s v="theater"/>
    <x v="6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s v="theater"/>
    <x v="6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s v="theater"/>
    <x v="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s v="theater"/>
    <x v="6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s v="theater"/>
    <x v="6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s v="theater"/>
    <x v="6"/>
  </r>
  <r>
    <n v="2967"/>
    <s v="GIRLS STATE a new musical comedy TV project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s v="theater"/>
    <x v="6"/>
  </r>
  <r>
    <n v="2968"/>
    <s v="GIRLS STATE a new musical comedy TV project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s v="theater"/>
    <x v="6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s v="theater"/>
    <x v="6"/>
  </r>
  <r>
    <n v="2970"/>
    <s v="GIRLS STATE a new musical comedy TV project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s v="theater"/>
    <x v="6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s v="theater"/>
    <x v="6"/>
  </r>
  <r>
    <n v="2972"/>
    <s v="GIRLS STATE a new musical comedy TV project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s v="theater"/>
    <x v="6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s v="theater"/>
    <x v="6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s v="theater"/>
    <x v="6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s v="theater"/>
    <x v="6"/>
  </r>
  <r>
    <n v="2976"/>
    <s v="GIRLS STATE a new musical comedy TV project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s v="theater"/>
    <x v="6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s v="theater"/>
    <x v="6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s v="theater"/>
    <x v="6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s v="theater"/>
    <x v="6"/>
  </r>
  <r>
    <n v="2980"/>
    <s v="GIRLS STATE a new musical comedy TV project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s v="theater"/>
    <x v="6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s v="theater"/>
    <x v="38"/>
  </r>
  <r>
    <n v="2982"/>
    <s v="GIRLS STATE a new musical comedy TV project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s v="theater"/>
    <x v="38"/>
  </r>
  <r>
    <n v="2983"/>
    <s v="GIRLS STATE a new musical comedy TV project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s v="theater"/>
    <x v="38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s v="theater"/>
    <x v="38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s v="theater"/>
    <x v="38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s v="theater"/>
    <x v="38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s v="theater"/>
    <x v="38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s v="theater"/>
    <x v="38"/>
  </r>
  <r>
    <n v="2989"/>
    <s v="GIRLS STATE a new musical comedy TV project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s v="theater"/>
    <x v="38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s v="theater"/>
    <x v="38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s v="theater"/>
    <x v="3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s v="theater"/>
    <x v="38"/>
  </r>
  <r>
    <n v="2993"/>
    <s v="GIRLS STATE a new musical comedy TV project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s v="theater"/>
    <x v="38"/>
  </r>
  <r>
    <n v="2994"/>
    <s v="GIRLS STATE a new musical comedy TV project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s v="theater"/>
    <x v="38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s v="theater"/>
    <x v="38"/>
  </r>
  <r>
    <n v="2996"/>
    <s v="GIRLS STATE a new musical comedy TV proje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s v="theater"/>
    <x v="38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s v="theater"/>
    <x v="38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s v="theater"/>
    <x v="38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s v="theater"/>
    <x v="3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s v="theater"/>
    <x v="38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s v="theater"/>
    <x v="38"/>
  </r>
  <r>
    <n v="3002"/>
    <s v="GIRLS STATE a new musical comedy TV project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s v="theater"/>
    <x v="38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s v="theater"/>
    <x v="38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s v="theater"/>
    <x v="3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s v="theater"/>
    <x v="38"/>
  </r>
  <r>
    <n v="3006"/>
    <s v="GIRLS STATE a new musical comedy TV project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s v="theater"/>
    <x v="38"/>
  </r>
  <r>
    <n v="3007"/>
    <s v="GIRLS STATE a new musical comedy TV project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s v="theater"/>
    <x v="38"/>
  </r>
  <r>
    <n v="3008"/>
    <s v="GIRLS STATE a new musical comedy TV project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s v="theater"/>
    <x v="38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s v="theater"/>
    <x v="38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s v="theater"/>
    <x v="38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s v="theater"/>
    <x v="38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s v="theater"/>
    <x v="38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s v="theater"/>
    <x v="38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s v="theater"/>
    <x v="38"/>
  </r>
  <r>
    <n v="3015"/>
    <s v="GIRLS STATE a new musical comedy TV projec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s v="theater"/>
    <x v="38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s v="theater"/>
    <x v="38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s v="theater"/>
    <x v="38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s v="theater"/>
    <x v="38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s v="theater"/>
    <x v="38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s v="theater"/>
    <x v="38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s v="theater"/>
    <x v="38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s v="theater"/>
    <x v="38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s v="theater"/>
    <x v="38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s v="theater"/>
    <x v="38"/>
  </r>
  <r>
    <n v="3025"/>
    <s v="GIRLS STATE a new musical comedy TV project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s v="theater"/>
    <x v="38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s v="theater"/>
    <x v="38"/>
  </r>
  <r>
    <n v="3027"/>
    <s v="GIRLS STATE a new musical comedy TV project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s v="theater"/>
    <x v="38"/>
  </r>
  <r>
    <n v="3028"/>
    <s v="GIRLS STATE a new musical comedy TV project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s v="theater"/>
    <x v="38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s v="theater"/>
    <x v="38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s v="theater"/>
    <x v="38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s v="theater"/>
    <x v="38"/>
  </r>
  <r>
    <n v="3032"/>
    <s v="GIRLS STATE a new musical comedy TV project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s v="theater"/>
    <x v="38"/>
  </r>
  <r>
    <n v="3033"/>
    <s v="GIRLS STATE a new musical comedy TV project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s v="theater"/>
    <x v="38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s v="theater"/>
    <x v="38"/>
  </r>
  <r>
    <n v="3035"/>
    <s v="GIRLS STATE a new musical comedy TV project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s v="theater"/>
    <x v="38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s v="theater"/>
    <x v="38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s v="theater"/>
    <x v="38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s v="theater"/>
    <x v="38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s v="theater"/>
    <x v="38"/>
  </r>
  <r>
    <n v="3040"/>
    <s v="GIRLS STATE a new musical comedy TV project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s v="theater"/>
    <x v="38"/>
  </r>
  <r>
    <n v="3041"/>
    <s v="GIRLS STATE a new musical comedy TV project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s v="theater"/>
    <x v="38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s v="theater"/>
    <x v="38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s v="theater"/>
    <x v="38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s v="theater"/>
    <x v="38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s v="theater"/>
    <x v="38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s v="theater"/>
    <x v="38"/>
  </r>
  <r>
    <n v="3047"/>
    <s v="GIRLS STATE a new musical comedy TV project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s v="theater"/>
    <x v="38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s v="theater"/>
    <x v="38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s v="theater"/>
    <x v="38"/>
  </r>
  <r>
    <n v="3050"/>
    <s v="GIRLS STATE a new musical comedy TV project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s v="theater"/>
    <x v="38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s v="theater"/>
    <x v="38"/>
  </r>
  <r>
    <n v="3052"/>
    <s v="GIRLS STATE a new musical comedy TV project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s v="theater"/>
    <x v="38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s v="theater"/>
    <x v="38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e v="#DIV/0!"/>
    <s v="theater"/>
    <x v="38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s v="theater"/>
    <x v="38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e v="#DIV/0!"/>
    <s v="theater"/>
    <x v="3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e v="#DIV/0!"/>
    <s v="theater"/>
    <x v="38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s v="theater"/>
    <x v="38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s v="theater"/>
    <x v="38"/>
  </r>
  <r>
    <n v="3060"/>
    <s v="GIRLS STATE a new musical comedy TV project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s v="theater"/>
    <x v="38"/>
  </r>
  <r>
    <n v="3061"/>
    <s v="GIRLS STATE a new musical comedy TV project"/>
    <s v="Save a historic Local theater."/>
    <n v="1000000"/>
    <n v="128"/>
    <x v="2"/>
    <x v="0"/>
    <s v="USD"/>
    <n v="1407955748"/>
    <n v="1405363748"/>
    <b v="0"/>
    <n v="0"/>
    <b v="0"/>
    <x v="38"/>
    <n v="0"/>
    <e v="#DIV/0!"/>
    <s v="theater"/>
    <x v="38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s v="theater"/>
    <x v="38"/>
  </r>
  <r>
    <n v="3063"/>
    <s v="GIRLS STATE a new musical comedy TV project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s v="theater"/>
    <x v="38"/>
  </r>
  <r>
    <n v="3064"/>
    <s v="GIRLS STATE a new musical comedy TV project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s v="theater"/>
    <x v="38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s v="theater"/>
    <x v="38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s v="theater"/>
    <x v="38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s v="theater"/>
    <x v="38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s v="theater"/>
    <x v="38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s v="theater"/>
    <x v="38"/>
  </r>
  <r>
    <n v="3070"/>
    <s v="GIRLS STATE a new musical comedy TV project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s v="theater"/>
    <x v="38"/>
  </r>
  <r>
    <n v="3071"/>
    <s v="GIRLS STATE a new musical comedy TV project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s v="theater"/>
    <x v="38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s v="theater"/>
    <x v="38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s v="theater"/>
    <x v="38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s v="theater"/>
    <x v="38"/>
  </r>
  <r>
    <n v="3075"/>
    <s v="GIRLS STATE a new musical comedy TV project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s v="theater"/>
    <x v="38"/>
  </r>
  <r>
    <n v="3076"/>
    <s v="GIRLS STATE a new musical comedy TV project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s v="theater"/>
    <x v="38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s v="theater"/>
    <x v="38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s v="theater"/>
    <x v="38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s v="theater"/>
    <x v="38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s v="theater"/>
    <x v="38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s v="theater"/>
    <x v="38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e v="#DIV/0!"/>
    <s v="theater"/>
    <x v="3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s v="theater"/>
    <x v="38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s v="theater"/>
    <x v="38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s v="theater"/>
    <x v="38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s v="theater"/>
    <x v="38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s v="theater"/>
    <x v="38"/>
  </r>
  <r>
    <n v="3088"/>
    <s v="GIRLS STATE a new musical comedy TV projec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s v="theater"/>
    <x v="38"/>
  </r>
  <r>
    <n v="3089"/>
    <s v="GIRLS STATE a new musical comedy TV project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s v="theater"/>
    <x v="38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s v="theater"/>
    <x v="38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s v="theater"/>
    <x v="38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s v="theater"/>
    <x v="38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s v="theater"/>
    <x v="38"/>
  </r>
  <r>
    <n v="3094"/>
    <s v="GIRLS STATE a new musical comedy TV project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s v="theater"/>
    <x v="38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s v="theater"/>
    <x v="38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s v="theater"/>
    <x v="38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s v="theater"/>
    <x v="3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s v="theater"/>
    <x v="38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s v="theater"/>
    <x v="3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s v="theater"/>
    <x v="38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s v="theater"/>
    <x v="38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s v="theater"/>
    <x v="38"/>
  </r>
  <r>
    <n v="3103"/>
    <s v="GIRLS STATE a new musical comedy TV project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s v="theater"/>
    <x v="38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s v="theater"/>
    <x v="38"/>
  </r>
  <r>
    <n v="3105"/>
    <s v="GIRLS STATE a new musical comedy TV projec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s v="theater"/>
    <x v="38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s v="theater"/>
    <x v="38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s v="theater"/>
    <x v="38"/>
  </r>
  <r>
    <n v="3108"/>
    <s v="GIRLS STATE a new musical comedy TV project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s v="theater"/>
    <x v="38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s v="theater"/>
    <x v="38"/>
  </r>
  <r>
    <n v="3110"/>
    <s v="GIRLS STATE a new musical comedy TV project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s v="theater"/>
    <x v="38"/>
  </r>
  <r>
    <n v="3111"/>
    <s v="GIRLS STATE a new musical comedy TV project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s v="theater"/>
    <x v="38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s v="theater"/>
    <x v="38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s v="theater"/>
    <x v="38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e v="#DIV/0!"/>
    <s v="theater"/>
    <x v="38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s v="theater"/>
    <x v="38"/>
  </r>
  <r>
    <n v="3116"/>
    <s v="GIRLS STATE a new musical comedy TV project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s v="theater"/>
    <x v="38"/>
  </r>
  <r>
    <n v="3117"/>
    <s v="GIRLS STATE a new musical comedy TV project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s v="theater"/>
    <x v="38"/>
  </r>
  <r>
    <n v="3118"/>
    <s v="GIRLS STATE a new musical comedy TV projec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s v="theater"/>
    <x v="38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s v="theater"/>
    <x v="38"/>
  </r>
  <r>
    <n v="3120"/>
    <s v="GIRLS STATE a new musical comedy TV project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s v="theater"/>
    <x v="38"/>
  </r>
  <r>
    <n v="3121"/>
    <s v="GIRLS STATE a new musical comedy TV project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s v="theater"/>
    <x v="38"/>
  </r>
  <r>
    <n v="3122"/>
    <s v="GIRLS STATE a new musical comedy TV project"/>
    <s v="cancelled until further notice"/>
    <n v="199"/>
    <n v="101"/>
    <x v="1"/>
    <x v="0"/>
    <s v="USD"/>
    <n v="1478733732"/>
    <n v="1478298132"/>
    <b v="0"/>
    <n v="2"/>
    <b v="0"/>
    <x v="38"/>
    <n v="51"/>
    <n v="50.5"/>
    <s v="theater"/>
    <x v="38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s v="theater"/>
    <x v="38"/>
  </r>
  <r>
    <n v="3124"/>
    <s v="GIRLS STATE a new musical comedy TV project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s v="theater"/>
    <x v="38"/>
  </r>
  <r>
    <n v="3125"/>
    <s v="GIRLS STATE a new musical comedy TV project"/>
    <s v="N/A"/>
    <n v="1500000"/>
    <n v="100"/>
    <x v="1"/>
    <x v="0"/>
    <s v="USD"/>
    <n v="1452142672"/>
    <n v="1449550672"/>
    <b v="0"/>
    <n v="0"/>
    <b v="0"/>
    <x v="38"/>
    <n v="0"/>
    <e v="#DIV/0!"/>
    <s v="theater"/>
    <x v="38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s v="theater"/>
    <x v="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e v="#DIV/0!"/>
    <s v="theater"/>
    <x v="3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s v="theater"/>
    <x v="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s v="theater"/>
    <x v="6"/>
  </r>
  <r>
    <n v="3130"/>
    <s v="GIRLS STATE a new musical comedy TV project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s v="theater"/>
    <x v="6"/>
  </r>
  <r>
    <n v="3131"/>
    <s v="GIRLS STATE a new musical comedy TV project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s v="theater"/>
    <x v="6"/>
  </r>
  <r>
    <n v="3132"/>
    <s v="GIRLS STATE a new musical comedy TV project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s v="theater"/>
    <x v="6"/>
  </r>
  <r>
    <n v="3133"/>
    <s v="GIRLS STATE a new musical comedy TV project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s v="theater"/>
    <x v="6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s v="theater"/>
    <x v="6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s v="theater"/>
    <x v="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s v="theater"/>
    <x v="6"/>
  </r>
  <r>
    <n v="3137"/>
    <s v="GIRLS STATE a new musical comedy TV project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s v="theater"/>
    <x v="6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e v="#DIV/0!"/>
    <s v="theater"/>
    <x v="6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s v="theater"/>
    <x v="6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s v="theater"/>
    <x v="6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s v="theater"/>
    <x v="6"/>
  </r>
  <r>
    <n v="3142"/>
    <s v="GIRLS STATE a new musical comedy TV project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s v="theater"/>
    <x v="6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e v="#DIV/0!"/>
    <s v="theater"/>
    <x v="6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s v="theater"/>
    <x v="6"/>
  </r>
  <r>
    <n v="3145"/>
    <s v="GIRLS STATE a new musical comedy TV project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e v="#DIV/0!"/>
    <s v="theater"/>
    <x v="6"/>
  </r>
  <r>
    <n v="3146"/>
    <s v="GIRLS STATE a new musical comedy TV project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s v="theater"/>
    <x v="6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s v="theater"/>
    <x v="6"/>
  </r>
  <r>
    <n v="3148"/>
    <s v="GIRLS STATE a new musical comedy TV project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s v="theater"/>
    <x v="6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s v="theater"/>
    <x v="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s v="theater"/>
    <x v="6"/>
  </r>
  <r>
    <n v="3151"/>
    <s v="GIRLS STATE a new musical comedy TV project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s v="theater"/>
    <x v="6"/>
  </r>
  <r>
    <n v="3152"/>
    <s v="GIRLS STATE a new musical comedy TV project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s v="theater"/>
    <x v="6"/>
  </r>
  <r>
    <n v="3153"/>
    <s v="GIRLS STATE a new musical comedy TV project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s v="theater"/>
    <x v="6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s v="theater"/>
    <x v="6"/>
  </r>
  <r>
    <n v="3155"/>
    <s v="GIRLS STATE a new musical comedy TV project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s v="theater"/>
    <x v="6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s v="theater"/>
    <x v="6"/>
  </r>
  <r>
    <n v="3157"/>
    <s v="GIRLS STATE a new musical comedy TV project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s v="theater"/>
    <x v="6"/>
  </r>
  <r>
    <n v="3158"/>
    <s v="GIRLS STATE a new musical comedy TV project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s v="theater"/>
    <x v="6"/>
  </r>
  <r>
    <n v="3159"/>
    <s v="GIRLS STATE a new musical comedy TV project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s v="theater"/>
    <x v="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s v="theater"/>
    <x v="6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s v="theater"/>
    <x v="6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s v="theater"/>
    <x v="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s v="theater"/>
    <x v="6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s v="theater"/>
    <x v="6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s v="theater"/>
    <x v="6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s v="theater"/>
    <x v="6"/>
  </r>
  <r>
    <n v="3167"/>
    <s v="GIRLS STATE a new musical comedy TV project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s v="theater"/>
    <x v="6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s v="theater"/>
    <x v="6"/>
  </r>
  <r>
    <n v="3169"/>
    <s v="GIRLS STATE a new musical comedy TV project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s v="theater"/>
    <x v="6"/>
  </r>
  <r>
    <n v="3170"/>
    <s v="GIRLS STATE a new musical comedy TV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s v="theater"/>
    <x v="6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s v="theater"/>
    <x v="6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s v="theater"/>
    <x v="6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s v="theater"/>
    <x v="6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s v="theater"/>
    <x v="6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s v="theater"/>
    <x v="6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s v="theater"/>
    <x v="6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s v="theater"/>
    <x v="6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s v="theater"/>
    <x v="6"/>
  </r>
  <r>
    <n v="3179"/>
    <s v="GIRLS STATE a new musical comedy TV project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s v="theater"/>
    <x v="6"/>
  </r>
  <r>
    <n v="3180"/>
    <s v="GIRLS STATE a new musical comedy TV project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s v="theater"/>
    <x v="6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s v="theater"/>
    <x v="6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s v="theater"/>
    <x v="6"/>
  </r>
  <r>
    <n v="3183"/>
    <s v="GIRLS STATE a new musical comedy TV project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s v="theater"/>
    <x v="6"/>
  </r>
  <r>
    <n v="3184"/>
    <s v="GIRLS STATE a new musical comedy TV project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s v="theater"/>
    <x v="6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s v="theater"/>
    <x v="6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s v="theater"/>
    <x v="6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s v="theater"/>
    <x v="6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s v="theater"/>
    <x v="40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s v="theater"/>
    <x v="40"/>
  </r>
  <r>
    <n v="3190"/>
    <s v="GIRLS STATE a new musical comedy TV project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e v="#DIV/0!"/>
    <s v="theater"/>
    <x v="40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s v="theater"/>
    <x v="40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s v="theater"/>
    <x v="40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s v="theater"/>
    <x v="40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e v="#DIV/0!"/>
    <s v="theater"/>
    <x v="40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s v="theater"/>
    <x v="40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s v="theater"/>
    <x v="40"/>
  </r>
  <r>
    <n v="3197"/>
    <s v="GIRLS STATE a new musical comedy TV project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s v="theater"/>
    <x v="40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s v="theater"/>
    <x v="40"/>
  </r>
  <r>
    <n v="3199"/>
    <s v="GIRLS STATE a new musical comedy TV project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s v="theater"/>
    <x v="40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s v="theater"/>
    <x v="40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s v="theater"/>
    <x v="40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s v="theater"/>
    <x v="40"/>
  </r>
  <r>
    <n v="3203"/>
    <s v="GIRLS STATE a new musical comedy TV project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s v="theater"/>
    <x v="40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e v="#DIV/0!"/>
    <s v="theater"/>
    <x v="40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s v="theater"/>
    <x v="40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e v="#DIV/0!"/>
    <s v="theater"/>
    <x v="40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s v="theater"/>
    <x v="40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s v="theater"/>
    <x v="6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s v="theater"/>
    <x v="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s v="theater"/>
    <x v="6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s v="theater"/>
    <x v="6"/>
  </r>
  <r>
    <n v="3212"/>
    <s v="GIRLS STATE a new musical comedy TV project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s v="theater"/>
    <x v="6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s v="theater"/>
    <x v="6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s v="theater"/>
    <x v="6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s v="theater"/>
    <x v="6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s v="theater"/>
    <x v="6"/>
  </r>
  <r>
    <n v="3217"/>
    <s v="GIRLS STATE a new musical comedy TV project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s v="theater"/>
    <x v="6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s v="theater"/>
    <x v="6"/>
  </r>
  <r>
    <n v="3219"/>
    <s v="GIRLS STATE a new musical comedy TV project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s v="theater"/>
    <x v="6"/>
  </r>
  <r>
    <n v="3220"/>
    <s v="GIRLS STATE a new musical comedy TV project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s v="theater"/>
    <x v="6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s v="theater"/>
    <x v="6"/>
  </r>
  <r>
    <n v="3222"/>
    <s v="GIRLS STATE a new musical comedy TV project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s v="theater"/>
    <x v="6"/>
  </r>
  <r>
    <n v="3223"/>
    <s v="GIRLS STATE a new musical comedy TV project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s v="theater"/>
    <x v="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s v="theater"/>
    <x v="6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s v="theater"/>
    <x v="6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s v="theater"/>
    <x v="6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s v="theater"/>
    <x v="6"/>
  </r>
  <r>
    <n v="3228"/>
    <s v="GIRLS STATE a new musical comedy TV project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s v="theater"/>
    <x v="6"/>
  </r>
  <r>
    <n v="3229"/>
    <s v="GIRLS STATE a new musical comedy TV project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s v="theater"/>
    <x v="6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s v="theater"/>
    <x v="6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s v="theater"/>
    <x v="6"/>
  </r>
  <r>
    <n v="3232"/>
    <s v="GIRLS STATE a new musical comedy TV project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s v="theater"/>
    <x v="6"/>
  </r>
  <r>
    <n v="3233"/>
    <s v="GIRLS STATE a new musical comedy TV project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s v="theater"/>
    <x v="6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s v="theater"/>
    <x v="6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s v="theater"/>
    <x v="6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s v="theater"/>
    <x v="6"/>
  </r>
  <r>
    <n v="3237"/>
    <s v="GIRLS STATE a new musical comedy TV project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s v="theater"/>
    <x v="6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s v="theater"/>
    <x v="6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s v="theater"/>
    <x v="6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s v="theater"/>
    <x v="6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s v="theater"/>
    <x v="6"/>
  </r>
  <r>
    <n v="3242"/>
    <s v="GIRLS STATE a new musical comedy TV project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s v="theater"/>
    <x v="6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s v="theater"/>
    <x v="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s v="theater"/>
    <x v="6"/>
  </r>
  <r>
    <n v="3245"/>
    <s v="GIRLS STATE a new musical comedy TV project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s v="theater"/>
    <x v="6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s v="theater"/>
    <x v="6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s v="theater"/>
    <x v="6"/>
  </r>
  <r>
    <n v="3248"/>
    <s v="GIRLS STATE a new musical comedy TV project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s v="theater"/>
    <x v="6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s v="theater"/>
    <x v="6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s v="theater"/>
    <x v="6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s v="theater"/>
    <x v="6"/>
  </r>
  <r>
    <n v="3252"/>
    <s v="GIRLS STATE a new musical comedy TV project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s v="theater"/>
    <x v="6"/>
  </r>
  <r>
    <n v="3253"/>
    <s v="GIRLS STATE a new musical comedy TV project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s v="theater"/>
    <x v="6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s v="theater"/>
    <x v="6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s v="theater"/>
    <x v="6"/>
  </r>
  <r>
    <n v="3256"/>
    <s v="GIRLS STATE a new musical comedy TV project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s v="theater"/>
    <x v="6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s v="theater"/>
    <x v="6"/>
  </r>
  <r>
    <n v="3258"/>
    <s v="GIRLS STATE a new musical comedy TV project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s v="theater"/>
    <x v="6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s v="theater"/>
    <x v="6"/>
  </r>
  <r>
    <n v="3260"/>
    <s v="GIRLS STATE a new musical comedy TV project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s v="theater"/>
    <x v="6"/>
  </r>
  <r>
    <n v="3261"/>
    <s v="GIRLS STATE a new musical comedy TV project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s v="theater"/>
    <x v="6"/>
  </r>
  <r>
    <n v="3262"/>
    <s v="GIRLS STATE a new musical comedy TV project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s v="theater"/>
    <x v="6"/>
  </r>
  <r>
    <n v="3263"/>
    <s v="GIRLS STATE a new musical comedy TV project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s v="theater"/>
    <x v="6"/>
  </r>
  <r>
    <n v="3264"/>
    <s v="GIRLS STATE a new musical comedy TV projec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s v="theater"/>
    <x v="6"/>
  </r>
  <r>
    <n v="3265"/>
    <s v="GIRLS STATE a new musical comedy TV project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s v="theater"/>
    <x v="6"/>
  </r>
  <r>
    <n v="3266"/>
    <s v="GIRLS STATE a new musical comedy TV project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s v="theater"/>
    <x v="6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s v="theater"/>
    <x v="6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s v="theater"/>
    <x v="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s v="theater"/>
    <x v="6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s v="theater"/>
    <x v="6"/>
  </r>
  <r>
    <n v="3271"/>
    <s v="GIRLS STATE a new musical comedy TV project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s v="theater"/>
    <x v="6"/>
  </r>
  <r>
    <n v="3272"/>
    <s v="GIRLS STATE a new musical comedy TV project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s v="theater"/>
    <x v="6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s v="theater"/>
    <x v="6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s v="theater"/>
    <x v="6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s v="theater"/>
    <x v="6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s v="theater"/>
    <x v="6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s v="theater"/>
    <x v="6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s v="theater"/>
    <x v="6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s v="theater"/>
    <x v="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s v="theater"/>
    <x v="6"/>
  </r>
  <r>
    <n v="3281"/>
    <s v="GIRLS STATE a new musical comedy TV project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s v="theater"/>
    <x v="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s v="theater"/>
    <x v="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s v="theater"/>
    <x v="6"/>
  </r>
  <r>
    <n v="3284"/>
    <s v="GIRLS STATE a new musical comedy TV project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s v="theater"/>
    <x v="6"/>
  </r>
  <r>
    <n v="3285"/>
    <s v="GIRLS STATE a new musical comedy TV project"/>
    <s v="A new play by Matthew Gasda"/>
    <n v="4999"/>
    <n v="50"/>
    <x v="0"/>
    <x v="0"/>
    <s v="USD"/>
    <n v="1488258000"/>
    <n v="1485556626"/>
    <b v="0"/>
    <n v="81"/>
    <b v="1"/>
    <x v="6"/>
    <n v="1"/>
    <n v="0.62"/>
    <s v="theater"/>
    <x v="6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s v="theater"/>
    <x v="6"/>
  </r>
  <r>
    <n v="3287"/>
    <s v="GIRLS STATE a new musical comedy TV project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s v="theater"/>
    <x v="6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s v="theater"/>
    <x v="6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s v="theater"/>
    <x v="6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s v="theater"/>
    <x v="6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s v="theater"/>
    <x v="6"/>
  </r>
  <r>
    <n v="3292"/>
    <s v="GIRLS STATE a new musical comedy TV project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s v="theater"/>
    <x v="6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s v="theater"/>
    <x v="6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s v="theater"/>
    <x v="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s v="theater"/>
    <x v="6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s v="theater"/>
    <x v="6"/>
  </r>
  <r>
    <n v="3297"/>
    <s v="GIRLS STATE a new musical comedy TV project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s v="theater"/>
    <x v="6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s v="theater"/>
    <x v="6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s v="theater"/>
    <x v="6"/>
  </r>
  <r>
    <n v="3300"/>
    <s v="GIRLS STATE a new musical comedy TV project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s v="theater"/>
    <x v="6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s v="theater"/>
    <x v="6"/>
  </r>
  <r>
    <n v="3302"/>
    <s v="GIRLS STATE a new musical comedy TV project"/>
    <s v="FilosofÃ­a de los anÃ³nimos"/>
    <n v="8400"/>
    <n v="50"/>
    <x v="0"/>
    <x v="3"/>
    <s v="EUR"/>
    <n v="1481099176"/>
    <n v="1478507176"/>
    <b v="0"/>
    <n v="50"/>
    <b v="1"/>
    <x v="6"/>
    <n v="1"/>
    <n v="1"/>
    <s v="theater"/>
    <x v="6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s v="theater"/>
    <x v="6"/>
  </r>
  <r>
    <n v="3304"/>
    <s v="GIRLS STATE a new musical comedy TV project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s v="theater"/>
    <x v="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s v="theater"/>
    <x v="6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s v="theater"/>
    <x v="6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s v="theater"/>
    <x v="6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s v="theater"/>
    <x v="6"/>
  </r>
  <r>
    <n v="3309"/>
    <s v="GIRLS STATE a new musical comedy TV project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s v="theater"/>
    <x v="6"/>
  </r>
  <r>
    <n v="3310"/>
    <s v="GIRLS STATE a new musical comedy TV project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s v="theater"/>
    <x v="6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s v="theater"/>
    <x v="6"/>
  </r>
  <r>
    <n v="3312"/>
    <s v="GIRLS STATE a new musical comedy TV project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s v="theater"/>
    <x v="6"/>
  </r>
  <r>
    <n v="3313"/>
    <s v="GIRLS STATE a new musical comedy TV project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s v="theater"/>
    <x v="6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s v="theater"/>
    <x v="6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s v="theater"/>
    <x v="6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s v="theater"/>
    <x v="6"/>
  </r>
  <r>
    <n v="3317"/>
    <s v="GIRLS STATE a new musical comedy TV project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s v="theater"/>
    <x v="6"/>
  </r>
  <r>
    <n v="3318"/>
    <s v="GIRLS STATE a new musical comedy TV project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s v="theater"/>
    <x v="6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s v="theater"/>
    <x v="6"/>
  </r>
  <r>
    <n v="3320"/>
    <s v="GIRLS STATE a new musical comedy TV project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s v="theater"/>
    <x v="6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s v="theater"/>
    <x v="6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s v="theater"/>
    <x v="6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s v="theater"/>
    <x v="6"/>
  </r>
  <r>
    <n v="3324"/>
    <s v="GIRLS STATE a new musical comedy TV project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s v="theater"/>
    <x v="6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s v="theater"/>
    <x v="6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s v="theater"/>
    <x v="6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s v="theater"/>
    <x v="6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s v="theater"/>
    <x v="6"/>
  </r>
  <r>
    <n v="3329"/>
    <s v="GIRLS STATE a new musical comedy TV project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s v="theater"/>
    <x v="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s v="theater"/>
    <x v="6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s v="theater"/>
    <x v="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s v="theater"/>
    <x v="6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s v="theater"/>
    <x v="6"/>
  </r>
  <r>
    <n v="3334"/>
    <s v="GIRLS STATE a new musical comedy TV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s v="theater"/>
    <x v="6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s v="theater"/>
    <x v="6"/>
  </r>
  <r>
    <n v="3336"/>
    <s v="GIRLS STATE a new musical comedy TV project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s v="theater"/>
    <x v="6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s v="theater"/>
    <x v="6"/>
  </r>
  <r>
    <n v="3338"/>
    <s v="GIRLS STATE a new musical comedy TV projec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s v="theater"/>
    <x v="6"/>
  </r>
  <r>
    <n v="3339"/>
    <s v="GIRLS STATE a new musical comedy TV project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s v="theater"/>
    <x v="6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s v="theater"/>
    <x v="6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s v="theater"/>
    <x v="6"/>
  </r>
  <r>
    <n v="3342"/>
    <s v="GIRLS STATE a new musical comedy TV project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s v="theater"/>
    <x v="6"/>
  </r>
  <r>
    <n v="3343"/>
    <s v="GIRLS STATE a new musical comedy TV project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s v="theater"/>
    <x v="6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s v="theater"/>
    <x v="6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s v="theater"/>
    <x v="6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s v="theater"/>
    <x v="6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s v="theater"/>
    <x v="6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s v="theater"/>
    <x v="6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s v="theater"/>
    <x v="6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s v="theater"/>
    <x v="6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s v="theater"/>
    <x v="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s v="theater"/>
    <x v="6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s v="theater"/>
    <x v="6"/>
  </r>
  <r>
    <n v="3354"/>
    <s v="GIRLS STATE a new musical comedy TV project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s v="theater"/>
    <x v="6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s v="theater"/>
    <x v="6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s v="theater"/>
    <x v="6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s v="theater"/>
    <x v="6"/>
  </r>
  <r>
    <n v="3358"/>
    <s v="GIRLS STATE a new musical comedy TV project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s v="theater"/>
    <x v="6"/>
  </r>
  <r>
    <n v="3359"/>
    <s v="GIRLS STATE a new musical comedy TV project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s v="theater"/>
    <x v="6"/>
  </r>
  <r>
    <n v="3360"/>
    <s v="GIRLS STATE a new musical comedy TV project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s v="theater"/>
    <x v="6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s v="theater"/>
    <x v="6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s v="theater"/>
    <x v="6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s v="theater"/>
    <x v="6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s v="theater"/>
    <x v="6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s v="theater"/>
    <x v="6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s v="theater"/>
    <x v="6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s v="theater"/>
    <x v="6"/>
  </r>
  <r>
    <n v="3368"/>
    <s v="GIRLS STATE a new musical comedy TV project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s v="theater"/>
    <x v="6"/>
  </r>
  <r>
    <n v="3369"/>
    <s v="GIRLS STATE a new musical comedy TV project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s v="theater"/>
    <x v="6"/>
  </r>
  <r>
    <n v="3370"/>
    <s v="GIRLS STATE a new musical comedy TV project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s v="theater"/>
    <x v="6"/>
  </r>
  <r>
    <n v="3371"/>
    <s v="GIRLS STATE a new musical comedy TV project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s v="theater"/>
    <x v="6"/>
  </r>
  <r>
    <n v="3372"/>
    <s v="GIRLS STATE a new musical comedy TV project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s v="theater"/>
    <x v="6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s v="theater"/>
    <x v="6"/>
  </r>
  <r>
    <n v="3374"/>
    <s v="GIRLS STATE a new musical comedy TV project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s v="theater"/>
    <x v="6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s v="theater"/>
    <x v="6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s v="theater"/>
    <x v="6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s v="theater"/>
    <x v="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s v="theater"/>
    <x v="6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s v="theater"/>
    <x v="6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s v="theater"/>
    <x v="6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s v="theater"/>
    <x v="6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s v="theater"/>
    <x v="6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s v="theater"/>
    <x v="6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s v="theater"/>
    <x v="6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s v="theater"/>
    <x v="6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s v="theater"/>
    <x v="6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s v="theater"/>
    <x v="6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s v="theater"/>
    <x v="6"/>
  </r>
  <r>
    <n v="3389"/>
    <s v="GIRLS STATE a new musical comedy TV project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s v="theater"/>
    <x v="6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s v="theater"/>
    <x v="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s v="theater"/>
    <x v="6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s v="theater"/>
    <x v="6"/>
  </r>
  <r>
    <n v="3393"/>
    <s v="GIRLS STATE a new musical comedy TV project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s v="theater"/>
    <x v="6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s v="theater"/>
    <x v="6"/>
  </r>
  <r>
    <n v="3395"/>
    <s v="GIRLS STATE a new musical comedy TV project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s v="theater"/>
    <x v="6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s v="theater"/>
    <x v="6"/>
  </r>
  <r>
    <n v="3397"/>
    <s v="GIRLS STATE a new musical comedy TV project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s v="theater"/>
    <x v="6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s v="theater"/>
    <x v="6"/>
  </r>
  <r>
    <n v="3399"/>
    <s v="GIRLS STATE a new musical comedy TV project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s v="theater"/>
    <x v="6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s v="theater"/>
    <x v="6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s v="theater"/>
    <x v="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s v="theater"/>
    <x v="6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s v="theater"/>
    <x v="6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s v="theater"/>
    <x v="6"/>
  </r>
  <r>
    <n v="3405"/>
    <s v="GIRLS STATE a new musical comedy TV projec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s v="theater"/>
    <x v="6"/>
  </r>
  <r>
    <n v="3406"/>
    <s v="GIRLS STATE a new musical comedy TV project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s v="theater"/>
    <x v="6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s v="theater"/>
    <x v="6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s v="theater"/>
    <x v="6"/>
  </r>
  <r>
    <n v="3409"/>
    <s v="GIRLS STATE a new musical comedy TV project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s v="theater"/>
    <x v="6"/>
  </r>
  <r>
    <n v="3410"/>
    <s v="GIRLS STATE a new musical comedy TV project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s v="theater"/>
    <x v="6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s v="theater"/>
    <x v="6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s v="theater"/>
    <x v="6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s v="theater"/>
    <x v="6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s v="theater"/>
    <x v="6"/>
  </r>
  <r>
    <n v="3415"/>
    <s v="GIRLS STATE a new musical comedy TV project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s v="theater"/>
    <x v="6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s v="theater"/>
    <x v="6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s v="theater"/>
    <x v="6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s v="theater"/>
    <x v="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s v="theater"/>
    <x v="6"/>
  </r>
  <r>
    <n v="3420"/>
    <s v="GIRLS STATE a new musical comedy TV project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s v="theater"/>
    <x v="6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s v="theater"/>
    <x v="6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s v="theater"/>
    <x v="6"/>
  </r>
  <r>
    <n v="3423"/>
    <s v="GIRLS STATE a new musical comedy TV project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s v="theater"/>
    <x v="6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s v="theater"/>
    <x v="6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s v="theater"/>
    <x v="6"/>
  </r>
  <r>
    <n v="3426"/>
    <s v="GIRLS STATE a new musical comedy TV project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s v="theater"/>
    <x v="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s v="theater"/>
    <x v="6"/>
  </r>
  <r>
    <n v="3428"/>
    <s v="GIRLS STATE a new musical comedy TV project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s v="theater"/>
    <x v="6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s v="theater"/>
    <x v="6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s v="theater"/>
    <x v="6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s v="theater"/>
    <x v="6"/>
  </r>
  <r>
    <n v="3432"/>
    <s v="GIRLS STATE a new musical comedy TV project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s v="theater"/>
    <x v="6"/>
  </r>
  <r>
    <n v="3433"/>
    <s v="GIRLS STATE a new musical comedy TV project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s v="theater"/>
    <x v="6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s v="theater"/>
    <x v="6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s v="theater"/>
    <x v="6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s v="theater"/>
    <x v="6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s v="theater"/>
    <x v="6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s v="theater"/>
    <x v="6"/>
  </r>
  <r>
    <n v="3439"/>
    <s v="GIRLS STATE a new musical comedy TV project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s v="theater"/>
    <x v="6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s v="theater"/>
    <x v="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s v="theater"/>
    <x v="6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s v="theater"/>
    <x v="6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s v="theater"/>
    <x v="6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s v="theater"/>
    <x v="6"/>
  </r>
  <r>
    <n v="3445"/>
    <s v="GIRLS STATE a new musical comedy TV project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s v="theater"/>
    <x v="6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s v="theater"/>
    <x v="6"/>
  </r>
  <r>
    <n v="3447"/>
    <s v="GIRLS STATE a new musical comedy TV project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s v="theater"/>
    <x v="6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s v="theater"/>
    <x v="6"/>
  </r>
  <r>
    <n v="3449"/>
    <s v="GIRLS STATE a new musical comedy TV project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s v="theater"/>
    <x v="6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s v="theater"/>
    <x v="6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s v="theater"/>
    <x v="6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s v="theater"/>
    <x v="6"/>
  </r>
  <r>
    <n v="3453"/>
    <s v="GIRLS STATE a new musical comedy TV project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s v="theater"/>
    <x v="6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s v="theater"/>
    <x v="6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s v="theater"/>
    <x v="6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s v="theater"/>
    <x v="6"/>
  </r>
  <r>
    <n v="3457"/>
    <s v="GIRLS STATE a new musical comedy TV project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s v="theater"/>
    <x v="6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s v="theater"/>
    <x v="6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s v="theater"/>
    <x v="6"/>
  </r>
  <r>
    <n v="3460"/>
    <s v="GIRLS STATE a new musical comedy TV project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s v="theater"/>
    <x v="6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s v="theater"/>
    <x v="6"/>
  </r>
  <r>
    <n v="3462"/>
    <s v="GIRLS STATE a new musical comedy TV project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s v="theater"/>
    <x v="6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s v="theater"/>
    <x v="6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s v="theater"/>
    <x v="6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s v="theater"/>
    <x v="6"/>
  </r>
  <r>
    <n v="3466"/>
    <s v="GIRLS STATE a new musical comedy TV project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s v="theater"/>
    <x v="6"/>
  </r>
  <r>
    <n v="3467"/>
    <s v="GIRLS STATE a new musical comedy TV project"/>
    <s v="Venus in Fur, By David Ives."/>
    <n v="3000"/>
    <n v="17"/>
    <x v="0"/>
    <x v="0"/>
    <s v="USD"/>
    <n v="1426864032"/>
    <n v="1424275632"/>
    <b v="0"/>
    <n v="47"/>
    <b v="1"/>
    <x v="6"/>
    <n v="1"/>
    <n v="0.36"/>
    <s v="theater"/>
    <x v="6"/>
  </r>
  <r>
    <n v="3468"/>
    <s v="GIRLS STATE a new musical comedy TV project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s v="theater"/>
    <x v="6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s v="theater"/>
    <x v="6"/>
  </r>
  <r>
    <n v="3470"/>
    <s v="GIRLS STATE a new musical comedy TV project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s v="theater"/>
    <x v="6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s v="theater"/>
    <x v="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s v="theater"/>
    <x v="6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s v="theater"/>
    <x v="6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s v="theater"/>
    <x v="6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s v="theater"/>
    <x v="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s v="theater"/>
    <x v="6"/>
  </r>
  <r>
    <n v="3477"/>
    <s v="GIRLS STATE a new musical comedy TV project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s v="theater"/>
    <x v="6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s v="theater"/>
    <x v="6"/>
  </r>
  <r>
    <n v="3479"/>
    <s v="GIRLS STATE a new musical comedy TV project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s v="theater"/>
    <x v="6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s v="theater"/>
    <x v="6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s v="theater"/>
    <x v="6"/>
  </r>
  <r>
    <n v="3482"/>
    <s v="GIRLS STATE a new musical comedy TV project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s v="theater"/>
    <x v="6"/>
  </r>
  <r>
    <n v="3483"/>
    <s v="GIRLS STATE a new musical comedy TV project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s v="theater"/>
    <x v="6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s v="theater"/>
    <x v="6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s v="theater"/>
    <x v="6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s v="theater"/>
    <x v="6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s v="theater"/>
    <x v="6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s v="theater"/>
    <x v="6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s v="theater"/>
    <x v="6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s v="theater"/>
    <x v="6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s v="theater"/>
    <x v="6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s v="theater"/>
    <x v="6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s v="theater"/>
    <x v="6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s v="theater"/>
    <x v="6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s v="theater"/>
    <x v="6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s v="theater"/>
    <x v="6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s v="theater"/>
    <x v="6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s v="theater"/>
    <x v="6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s v="theater"/>
    <x v="6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s v="theater"/>
    <x v="6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s v="theater"/>
    <x v="6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s v="theater"/>
    <x v="6"/>
  </r>
  <r>
    <n v="3503"/>
    <s v="GIRLS STATE a new musical comedy TV project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s v="theater"/>
    <x v="6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s v="theater"/>
    <x v="6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s v="theater"/>
    <x v="6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s v="theater"/>
    <x v="6"/>
  </r>
  <r>
    <n v="3507"/>
    <s v="GIRLS STATE a new musical comedy TV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s v="theater"/>
    <x v="6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s v="theater"/>
    <x v="6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s v="theater"/>
    <x v="6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s v="theater"/>
    <x v="6"/>
  </r>
  <r>
    <n v="3511"/>
    <s v="GIRLS STATE a new musical comedy TV projec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s v="theater"/>
    <x v="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s v="theater"/>
    <x v="6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s v="theater"/>
    <x v="6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s v="theater"/>
    <x v="6"/>
  </r>
  <r>
    <n v="3515"/>
    <s v="GIRLS STATE a new musical comedy TV project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s v="theater"/>
    <x v="6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s v="theater"/>
    <x v="6"/>
  </r>
  <r>
    <n v="3517"/>
    <s v="GIRLS STATE a new musical comedy TV project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s v="theater"/>
    <x v="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s v="theater"/>
    <x v="6"/>
  </r>
  <r>
    <n v="3519"/>
    <s v="GIRLS STATE a new musical comedy TV project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s v="theater"/>
    <x v="6"/>
  </r>
  <r>
    <n v="3520"/>
    <s v="GIRLS STATE a new musical comedy TV project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s v="theater"/>
    <x v="6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s v="theater"/>
    <x v="6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s v="theater"/>
    <x v="6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s v="theater"/>
    <x v="6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s v="theater"/>
    <x v="6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s v="theater"/>
    <x v="6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s v="theater"/>
    <x v="6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s v="theater"/>
    <x v="6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s v="theater"/>
    <x v="6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s v="theater"/>
    <x v="6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s v="theater"/>
    <x v="6"/>
  </r>
  <r>
    <n v="3531"/>
    <s v="GIRLS STATE a new musical comedy TV project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s v="theater"/>
    <x v="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s v="theater"/>
    <x v="6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s v="theater"/>
    <x v="6"/>
  </r>
  <r>
    <n v="3534"/>
    <s v="GIRLS STATE a new musical comedy TV project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s v="theater"/>
    <x v="6"/>
  </r>
  <r>
    <n v="3535"/>
    <s v="GIRLS STATE a new musical comedy TV project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s v="theater"/>
    <x v="6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s v="theater"/>
    <x v="6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s v="theater"/>
    <x v="6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s v="theater"/>
    <x v="6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s v="theater"/>
    <x v="6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s v="theater"/>
    <x v="6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s v="theater"/>
    <x v="6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s v="theater"/>
    <x v="6"/>
  </r>
  <r>
    <n v="3543"/>
    <s v="GIRLS STATE a new musical comedy TV project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s v="theater"/>
    <x v="6"/>
  </r>
  <r>
    <n v="3544"/>
    <s v="GIRLS STATE a new musical comedy TV project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s v="theater"/>
    <x v="6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s v="theater"/>
    <x v="6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s v="theater"/>
    <x v="6"/>
  </r>
  <r>
    <n v="3547"/>
    <s v="GIRLS STATE a new musical comedy TV project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s v="theater"/>
    <x v="6"/>
  </r>
  <r>
    <n v="3548"/>
    <s v="GIRLS STATE a new musical comedy TV project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s v="theater"/>
    <x v="6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s v="theater"/>
    <x v="6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s v="theater"/>
    <x v="6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s v="theater"/>
    <x v="6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s v="theater"/>
    <x v="6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s v="theater"/>
    <x v="6"/>
  </r>
  <r>
    <n v="3554"/>
    <s v="GIRLS STATE a new musical comedy TV projec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s v="theater"/>
    <x v="6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s v="theater"/>
    <x v="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s v="theater"/>
    <x v="6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s v="theater"/>
    <x v="6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s v="theater"/>
    <x v="6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s v="theater"/>
    <x v="6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s v="theater"/>
    <x v="6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s v="theater"/>
    <x v="6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s v="theater"/>
    <x v="6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s v="theater"/>
    <x v="6"/>
  </r>
  <r>
    <n v="3564"/>
    <s v="GIRLS STATE a new musical comedy TV project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s v="theater"/>
    <x v="6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s v="theater"/>
    <x v="6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s v="theater"/>
    <x v="6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s v="theater"/>
    <x v="6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s v="theater"/>
    <x v="6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s v="theater"/>
    <x v="6"/>
  </r>
  <r>
    <n v="3570"/>
    <s v="GIRLS STATE a new musical comedy TV project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s v="theater"/>
    <x v="6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s v="theater"/>
    <x v="6"/>
  </r>
  <r>
    <n v="3572"/>
    <s v="GIRLS STATE a new musical comedy TV project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s v="theater"/>
    <x v="6"/>
  </r>
  <r>
    <n v="3573"/>
    <s v="GIRLS STATE a new musical comedy TV project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s v="theater"/>
    <x v="6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s v="theater"/>
    <x v="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s v="theater"/>
    <x v="6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s v="theater"/>
    <x v="6"/>
  </r>
  <r>
    <n v="3577"/>
    <s v="GIRLS STATE a new musical comedy TV project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s v="theater"/>
    <x v="6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s v="theater"/>
    <x v="6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s v="theater"/>
    <x v="6"/>
  </r>
  <r>
    <n v="3580"/>
    <s v="GIRLS STATE a new musical comedy TV projec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s v="theater"/>
    <x v="6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s v="theater"/>
    <x v="6"/>
  </r>
  <r>
    <n v="3582"/>
    <s v="GIRLS STATE a new musical comedy TV project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s v="theater"/>
    <x v="6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s v="theater"/>
    <x v="6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s v="theater"/>
    <x v="6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s v="theater"/>
    <x v="6"/>
  </r>
  <r>
    <n v="3586"/>
    <s v="GIRLS STATE a new musical comedy TV project"/>
    <s v="See Theatre In A New Light"/>
    <n v="7500"/>
    <n v="5"/>
    <x v="0"/>
    <x v="0"/>
    <s v="USD"/>
    <n v="1474649070"/>
    <n v="1469465070"/>
    <b v="0"/>
    <n v="54"/>
    <b v="1"/>
    <x v="6"/>
    <n v="0"/>
    <n v="0.09"/>
    <s v="theater"/>
    <x v="6"/>
  </r>
  <r>
    <n v="3587"/>
    <s v="GIRLS STATE a new musical comedy TV project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s v="theater"/>
    <x v="6"/>
  </r>
  <r>
    <n v="3588"/>
    <s v="GIRLS STATE a new musical comedy TV project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s v="theater"/>
    <x v="6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s v="theater"/>
    <x v="6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s v="theater"/>
    <x v="6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s v="theater"/>
    <x v="6"/>
  </r>
  <r>
    <n v="3592"/>
    <s v="GIRLS STATE a new musical comedy TV project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s v="theater"/>
    <x v="6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s v="theater"/>
    <x v="6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s v="theater"/>
    <x v="6"/>
  </r>
  <r>
    <n v="3595"/>
    <s v="GIRLS STATE a new musical comedy TV project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s v="theater"/>
    <x v="6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s v="theater"/>
    <x v="6"/>
  </r>
  <r>
    <n v="3597"/>
    <s v="GIRLS STATE a new musical comedy TV project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s v="theater"/>
    <x v="6"/>
  </r>
  <r>
    <n v="3598"/>
    <s v="GIRLS STATE a new musical comedy TV project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s v="theater"/>
    <x v="6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s v="theater"/>
    <x v="6"/>
  </r>
  <r>
    <n v="3600"/>
    <s v="GIRLS STATE a new musical comedy TV project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s v="theater"/>
    <x v="6"/>
  </r>
  <r>
    <n v="3601"/>
    <s v="GIRLS STATE a new musical comedy TV project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s v="theater"/>
    <x v="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s v="theater"/>
    <x v="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s v="theater"/>
    <x v="6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s v="theater"/>
    <x v="6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s v="theater"/>
    <x v="6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s v="theater"/>
    <x v="6"/>
  </r>
  <r>
    <n v="3607"/>
    <s v="GIRLS STATE a new musical comedy TV projec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s v="theater"/>
    <x v="6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s v="theater"/>
    <x v="6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s v="theater"/>
    <x v="6"/>
  </r>
  <r>
    <n v="3610"/>
    <s v="GIRLS STATE a new musical comedy TV project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s v="theater"/>
    <x v="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s v="theater"/>
    <x v="6"/>
  </r>
  <r>
    <n v="3612"/>
    <s v="GIRLS STATE a new musical comedy TV project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s v="theater"/>
    <x v="6"/>
  </r>
  <r>
    <n v="3613"/>
    <s v="GIRLS STATE a new musical comedy TV project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s v="theater"/>
    <x v="6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s v="theater"/>
    <x v="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s v="theater"/>
    <x v="6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s v="theater"/>
    <x v="6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s v="theater"/>
    <x v="6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s v="theater"/>
    <x v="6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s v="theater"/>
    <x v="6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s v="theater"/>
    <x v="6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s v="theater"/>
    <x v="6"/>
  </r>
  <r>
    <n v="3622"/>
    <s v="GIRLS STATE a new musical comedy TV project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s v="theater"/>
    <x v="6"/>
  </r>
  <r>
    <n v="3623"/>
    <s v="GIRLS STATE a new musical comedy TV project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s v="theater"/>
    <x v="6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s v="theater"/>
    <x v="6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s v="theater"/>
    <x v="6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s v="theater"/>
    <x v="6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s v="theater"/>
    <x v="6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e v="#DIV/0!"/>
    <s v="theater"/>
    <x v="40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s v="theater"/>
    <x v="40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s v="theater"/>
    <x v="40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s v="theater"/>
    <x v="40"/>
  </r>
  <r>
    <n v="3633"/>
    <s v="GIRLS STATE a new musical comedy TV project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s v="theater"/>
    <x v="40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s v="theater"/>
    <x v="40"/>
  </r>
  <r>
    <n v="3635"/>
    <s v="GIRLS STATE a new musical comedy TV project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s v="theater"/>
    <x v="40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e v="#DIV/0!"/>
    <s v="theater"/>
    <x v="40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s v="theater"/>
    <x v="40"/>
  </r>
  <r>
    <n v="3638"/>
    <s v="GIRLS STATE a new musical comedy TV project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s v="theater"/>
    <x v="40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s v="theater"/>
    <x v="40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e v="#DIV/0!"/>
    <s v="theater"/>
    <x v="40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s v="theater"/>
    <x v="40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e v="#DIV/0!"/>
    <s v="theater"/>
    <x v="40"/>
  </r>
  <r>
    <n v="3644"/>
    <s v="GIRLS STATE a new musical comedy TV project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s v="theater"/>
    <x v="40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GIRLS STATE a new musical comedy TV project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s v="theater"/>
    <x v="40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s v="theater"/>
    <x v="40"/>
  </r>
  <r>
    <n v="3648"/>
    <s v="GIRLS STATE a new musical comedy TV project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s v="theater"/>
    <x v="6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s v="theater"/>
    <x v="6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s v="theater"/>
    <x v="6"/>
  </r>
  <r>
    <n v="3651"/>
    <s v="GIRLS STATE a new musical comedy TV project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s v="theater"/>
    <x v="6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s v="theater"/>
    <x v="6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s v="theater"/>
    <x v="6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s v="theater"/>
    <x v="6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s v="theater"/>
    <x v="6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s v="theater"/>
    <x v="6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s v="theater"/>
    <x v="6"/>
  </r>
  <r>
    <n v="3658"/>
    <s v="GIRLS STATE a new musical comedy TV project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s v="theater"/>
    <x v="6"/>
  </r>
  <r>
    <n v="3659"/>
    <s v="GIRLS STATE a new musical comedy TV project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s v="theater"/>
    <x v="6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s v="theater"/>
    <x v="6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s v="theater"/>
    <x v="6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s v="theater"/>
    <x v="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s v="theater"/>
    <x v="6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s v="theater"/>
    <x v="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s v="theater"/>
    <x v="6"/>
  </r>
  <r>
    <n v="3666"/>
    <s v="GIRLS STATE a new musical comedy TV project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s v="theater"/>
    <x v="6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s v="theater"/>
    <x v="6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s v="theater"/>
    <x v="6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s v="theater"/>
    <x v="6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s v="theater"/>
    <x v="6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s v="theater"/>
    <x v="6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s v="theater"/>
    <x v="6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s v="theater"/>
    <x v="6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s v="theater"/>
    <x v="6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s v="theater"/>
    <x v="6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s v="theater"/>
    <x v="6"/>
  </r>
  <r>
    <n v="3677"/>
    <s v="GIRLS STATE a new musical comedy TV project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s v="theater"/>
    <x v="6"/>
  </r>
  <r>
    <n v="3678"/>
    <s v="GIRLS STATE a new musical comedy TV project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s v="theater"/>
    <x v="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s v="theater"/>
    <x v="6"/>
  </r>
  <r>
    <n v="3680"/>
    <s v="GIRLS STATE a new musical comedy TV project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s v="theater"/>
    <x v="6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s v="theater"/>
    <x v="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s v="theater"/>
    <x v="6"/>
  </r>
  <r>
    <n v="3683"/>
    <s v="GIRLS STATE a new musical comedy TV project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s v="theater"/>
    <x v="6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s v="theater"/>
    <x v="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s v="theater"/>
    <x v="6"/>
  </r>
  <r>
    <n v="3686"/>
    <s v="GIRLS STATE a new musical comedy TV project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s v="theater"/>
    <x v="6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s v="theater"/>
    <x v="6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s v="theater"/>
    <x v="6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s v="theater"/>
    <x v="6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s v="theater"/>
    <x v="6"/>
  </r>
  <r>
    <n v="3691"/>
    <s v="GIRLS STATE a new musical comedy TV project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s v="theater"/>
    <x v="6"/>
  </r>
  <r>
    <n v="3692"/>
    <s v="GIRLS STATE a new musical comedy TV project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s v="theater"/>
    <x v="6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s v="theater"/>
    <x v="6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s v="theater"/>
    <x v="6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s v="theater"/>
    <x v="6"/>
  </r>
  <r>
    <n v="3696"/>
    <s v="GIRLS STATE a new musical comedy TV project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s v="theater"/>
    <x v="6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s v="theater"/>
    <x v="6"/>
  </r>
  <r>
    <n v="3698"/>
    <s v="GIRLS STATE a new musical comedy TV project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s v="theater"/>
    <x v="6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s v="theater"/>
    <x v="6"/>
  </r>
  <r>
    <n v="3700"/>
    <s v="GIRLS STATE a new musical comedy TV project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s v="theater"/>
    <x v="6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s v="theater"/>
    <x v="6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s v="theater"/>
    <x v="6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s v="theater"/>
    <x v="6"/>
  </r>
  <r>
    <n v="3704"/>
    <s v="GIRLS STATE a new musical comedy TV project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s v="theater"/>
    <x v="6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s v="theater"/>
    <x v="6"/>
  </r>
  <r>
    <n v="3706"/>
    <s v="GIRLS STATE a new musical comedy TV project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s v="theater"/>
    <x v="6"/>
  </r>
  <r>
    <n v="3707"/>
    <s v="GIRLS STATE a new musical comedy TV project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s v="theater"/>
    <x v="6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s v="theater"/>
    <x v="6"/>
  </r>
  <r>
    <n v="3709"/>
    <s v="GIRLS STATE a new musical comedy TV project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s v="theater"/>
    <x v="6"/>
  </r>
  <r>
    <n v="3710"/>
    <s v="GIRLS STATE a new musical comedy TV project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s v="theater"/>
    <x v="6"/>
  </r>
  <r>
    <n v="3711"/>
    <s v="GIRLS STATE a new musical comedy TV project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s v="theater"/>
    <x v="6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s v="theater"/>
    <x v="6"/>
  </r>
  <r>
    <n v="3713"/>
    <s v="GIRLS STATE a new musical comedy TV project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s v="theater"/>
    <x v="6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s v="theater"/>
    <x v="6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s v="theater"/>
    <x v="6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s v="theater"/>
    <x v="6"/>
  </r>
  <r>
    <n v="3717"/>
    <s v="GIRLS STATE a new musical comedy TV project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s v="theater"/>
    <x v="6"/>
  </r>
  <r>
    <n v="3718"/>
    <s v="GIRLS STATE a new musical comedy TV project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s v="theater"/>
    <x v="6"/>
  </r>
  <r>
    <n v="3719"/>
    <s v="GIRLS STATE a new musical comedy TV project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s v="theater"/>
    <x v="6"/>
  </r>
  <r>
    <n v="3720"/>
    <s v="GIRLS STATE a new musical comedy TV project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s v="theater"/>
    <x v="6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s v="theater"/>
    <x v="6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s v="theater"/>
    <x v="6"/>
  </r>
  <r>
    <n v="3723"/>
    <s v="GIRLS STATE a new musical comedy TV projec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s v="theater"/>
    <x v="6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s v="theater"/>
    <x v="6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s v="theater"/>
    <x v="6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s v="theater"/>
    <x v="6"/>
  </r>
  <r>
    <n v="3727"/>
    <s v="GIRLS STATE a new musical comedy TV project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s v="theater"/>
    <x v="6"/>
  </r>
  <r>
    <n v="3728"/>
    <s v="GIRLS STATE a new musical comedy TV project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s v="theater"/>
    <x v="6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s v="theater"/>
    <x v="6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s v="theater"/>
    <x v="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s v="theater"/>
    <x v="6"/>
  </r>
  <r>
    <n v="3732"/>
    <s v="GIRLS STATE a new musical comedy TV project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s v="theater"/>
    <x v="6"/>
  </r>
  <r>
    <n v="3733"/>
    <s v="GIRLS STATE a new musical comedy TV project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s v="theater"/>
    <x v="6"/>
  </r>
  <r>
    <n v="3735"/>
    <s v="GIRLS STATE a new musical comedy TV project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s v="theater"/>
    <x v="6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s v="theater"/>
    <x v="6"/>
  </r>
  <r>
    <n v="3737"/>
    <s v="GIRLS STATE a new musical comedy TV project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s v="theater"/>
    <x v="6"/>
  </r>
  <r>
    <n v="3738"/>
    <s v="GIRLS STATE a new musical comedy TV project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s v="theater"/>
    <x v="6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s v="theater"/>
    <x v="6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s v="theater"/>
    <x v="6"/>
  </r>
  <r>
    <n v="3741"/>
    <s v="GIRLS STATE a new musical comedy TV project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s v="theater"/>
    <x v="6"/>
  </r>
  <r>
    <n v="3743"/>
    <s v="GIRLS STATE a new musical comedy TV project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</r>
  <r>
    <n v="3745"/>
    <s v="GIRLS STATE a new musical comedy TV project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s v="theater"/>
    <x v="6"/>
  </r>
  <r>
    <n v="3746"/>
    <s v="GIRLS STATE a new musical comedy TV project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s v="theater"/>
    <x v="6"/>
  </r>
  <r>
    <n v="3747"/>
    <s v="GIRLS STATE a new musical comedy TV project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s v="theater"/>
    <x v="6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s v="theater"/>
    <x v="40"/>
  </r>
  <r>
    <n v="3749"/>
    <s v="GIRLS STATE a new musical comedy TV project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s v="theater"/>
    <x v="40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s v="theater"/>
    <x v="40"/>
  </r>
  <r>
    <n v="3751"/>
    <s v="GIRLS STATE a new musical comedy TV project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s v="theater"/>
    <x v="40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s v="theater"/>
    <x v="40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s v="theater"/>
    <x v="40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s v="theater"/>
    <x v="40"/>
  </r>
  <r>
    <n v="3755"/>
    <s v="GIRLS STATE a new musical comedy TV project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s v="theater"/>
    <x v="40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s v="theater"/>
    <x v="40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s v="theater"/>
    <x v="40"/>
  </r>
  <r>
    <n v="3758"/>
    <s v="GIRLS STATE a new musical comedy TV project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s v="theater"/>
    <x v="40"/>
  </r>
  <r>
    <n v="3759"/>
    <s v="GIRLS STATE a new musical comedy TV project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s v="theater"/>
    <x v="40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s v="theater"/>
    <x v="40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s v="theater"/>
    <x v="40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s v="theater"/>
    <x v="40"/>
  </r>
  <r>
    <n v="3763"/>
    <s v="GIRLS STATE a new musical comedy TV project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s v="theater"/>
    <x v="40"/>
  </r>
  <r>
    <n v="3764"/>
    <s v="GIRLS STATE a new musical comedy TV project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s v="theater"/>
    <x v="40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s v="theater"/>
    <x v="40"/>
  </r>
  <r>
    <n v="3766"/>
    <s v="GIRLS STATE a new musical comedy TV project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s v="theater"/>
    <x v="40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s v="theater"/>
    <x v="40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s v="theater"/>
    <x v="40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s v="theater"/>
    <x v="40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s v="theater"/>
    <x v="40"/>
  </r>
  <r>
    <n v="3771"/>
    <s v="GIRLS STATE a new musical comedy TV project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s v="theater"/>
    <x v="40"/>
  </r>
  <r>
    <n v="3772"/>
    <s v="GIRLS STATE a new musical comedy TV project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s v="theater"/>
    <x v="40"/>
  </r>
  <r>
    <n v="3773"/>
    <s v="GIRLS STATE a new musical comedy TV project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s v="theater"/>
    <x v="40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s v="theater"/>
    <x v="40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s v="theater"/>
    <x v="40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s v="theater"/>
    <x v="40"/>
  </r>
  <r>
    <n v="3777"/>
    <s v="GIRLS STATE a new musical comedy TV project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s v="theater"/>
    <x v="40"/>
  </r>
  <r>
    <n v="3778"/>
    <s v="GIRLS STATE a new musical comedy TV project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s v="theater"/>
    <x v="40"/>
  </r>
  <r>
    <n v="3779"/>
    <s v="GIRLS STATE a new musical comedy TV project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s v="theater"/>
    <x v="40"/>
  </r>
  <r>
    <n v="3780"/>
    <s v="GIRLS STATE a new musical comedy TV project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s v="theater"/>
    <x v="40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s v="theater"/>
    <x v="40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s v="theater"/>
    <x v="40"/>
  </r>
  <r>
    <n v="3783"/>
    <s v="GIRLS STATE a new musical comedy TV project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s v="theater"/>
    <x v="40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s v="theater"/>
    <x v="40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s v="theater"/>
    <x v="40"/>
  </r>
  <r>
    <n v="3786"/>
    <s v="GIRLS STATE a new musical comedy TV project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s v="theater"/>
    <x v="40"/>
  </r>
  <r>
    <n v="3787"/>
    <s v="GIRLS STATE a new musical comedy TV project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s v="theater"/>
    <x v="40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s v="theater"/>
    <x v="40"/>
  </r>
  <r>
    <n v="3789"/>
    <s v="GIRLS STATE a new musical comedy TV project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s v="theater"/>
    <x v="40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</r>
  <r>
    <n v="3791"/>
    <s v="GIRLS STATE a new musical comedy TV project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</r>
  <r>
    <n v="3792"/>
    <s v="GIRLS STATE a new musical comedy TV project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s v="theater"/>
    <x v="40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s v="theater"/>
    <x v="40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s v="theater"/>
    <x v="40"/>
  </r>
  <r>
    <n v="3795"/>
    <s v="GIRLS STATE a new musical comedy TV project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s v="theater"/>
    <x v="40"/>
  </r>
  <r>
    <n v="3796"/>
    <s v="GIRLS STATE a new musical comedy TV project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s v="theater"/>
    <x v="40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s v="theater"/>
    <x v="40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s v="theater"/>
    <x v="40"/>
  </r>
  <r>
    <n v="3799"/>
    <s v="GIRLS STATE a new musical comedy TV project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s v="theater"/>
    <x v="40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s v="theater"/>
    <x v="40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s v="theater"/>
    <x v="40"/>
  </r>
  <r>
    <n v="3802"/>
    <s v="GIRLS STATE a new musical comedy TV project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</r>
  <r>
    <n v="3803"/>
    <s v="GIRLS STATE a new musical comedy TV project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s v="theater"/>
    <x v="40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</r>
  <r>
    <n v="3805"/>
    <s v="GIRLS STATE a new musical comedy TV project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s v="theater"/>
    <x v="40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s v="theater"/>
    <x v="40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s v="theater"/>
    <x v="40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s v="theater"/>
    <x v="6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s v="theater"/>
    <x v="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s v="theater"/>
    <x v="6"/>
  </r>
  <r>
    <n v="3811"/>
    <s v="GIRLS STATE a new musical comedy TV project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s v="theater"/>
    <x v="6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s v="theater"/>
    <x v="6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s v="theater"/>
    <x v="6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s v="theater"/>
    <x v="6"/>
  </r>
  <r>
    <n v="3815"/>
    <s v="GIRLS STATE a new musical comedy TV project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s v="theater"/>
    <x v="6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s v="theater"/>
    <x v="6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s v="theater"/>
    <x v="6"/>
  </r>
  <r>
    <n v="3818"/>
    <s v="GIRLS STATE a new musical comedy TV project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s v="theater"/>
    <x v="6"/>
  </r>
  <r>
    <n v="3819"/>
    <s v="GIRLS STATE a new musical comedy TV project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s v="theater"/>
    <x v="6"/>
  </r>
  <r>
    <n v="3820"/>
    <s v="GIRLS STATE a new musical comedy TV project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s v="theater"/>
    <x v="6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s v="theater"/>
    <x v="6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s v="theater"/>
    <x v="6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s v="theater"/>
    <x v="6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s v="theater"/>
    <x v="6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s v="theater"/>
    <x v="6"/>
  </r>
  <r>
    <n v="3826"/>
    <s v="GIRLS STATE a new musical comedy TV project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s v="theater"/>
    <x v="6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s v="theater"/>
    <x v="6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s v="theater"/>
    <x v="6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s v="theater"/>
    <x v="6"/>
  </r>
  <r>
    <n v="3830"/>
    <s v="GIRLS STATE a new musical comedy TV project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s v="theater"/>
    <x v="6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s v="theater"/>
    <x v="6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s v="theater"/>
    <x v="6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s v="theater"/>
    <x v="6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s v="theater"/>
    <x v="6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s v="theater"/>
    <x v="6"/>
  </r>
  <r>
    <n v="3836"/>
    <s v="GIRLS STATE a new musical comedy TV project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s v="theater"/>
    <x v="6"/>
  </r>
  <r>
    <n v="3837"/>
    <s v="GIRLS STATE a new musical comedy TV project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s v="theater"/>
    <x v="6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s v="theater"/>
    <x v="6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s v="theater"/>
    <x v="6"/>
  </r>
  <r>
    <n v="3840"/>
    <s v="GIRLS STATE a new musical comedy TV project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s v="theater"/>
    <x v="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s v="theater"/>
    <x v="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s v="theater"/>
    <x v="6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s v="theater"/>
    <x v="6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s v="theater"/>
    <x v="6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s v="theater"/>
    <x v="6"/>
  </r>
  <r>
    <n v="3846"/>
    <s v="GIRLS STATE a new musical comedy TV project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s v="theater"/>
    <x v="6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s v="theater"/>
    <x v="6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s v="theater"/>
    <x v="6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s v="theater"/>
    <x v="6"/>
  </r>
  <r>
    <n v="3850"/>
    <s v="GIRLS STATE a new musical comedy TV project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s v="theater"/>
    <x v="6"/>
  </r>
  <r>
    <n v="3851"/>
    <s v="GIRLS STATE a new musical comedy TV project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s v="theater"/>
    <x v="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s v="theater"/>
    <x v="6"/>
  </r>
  <r>
    <n v="3853"/>
    <s v="GIRLS STATE a new musical comedy TV projec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s v="theater"/>
    <x v="6"/>
  </r>
  <r>
    <n v="3854"/>
    <s v="GIRLS STATE a new musical comedy TV project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s v="theater"/>
    <x v="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s v="theater"/>
    <x v="6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s v="theater"/>
    <x v="6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s v="theater"/>
    <x v="6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s v="theater"/>
    <x v="6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s v="theater"/>
    <x v="6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s v="theater"/>
    <x v="6"/>
  </r>
  <r>
    <n v="3861"/>
    <s v="GIRLS STATE a new musical comedy TV project"/>
    <s v="THE COMING OF THE LORD!"/>
    <n v="2000"/>
    <n v="0"/>
    <x v="2"/>
    <x v="0"/>
    <s v="USD"/>
    <n v="1415828820"/>
    <n v="1412258977"/>
    <b v="0"/>
    <n v="1"/>
    <b v="0"/>
    <x v="6"/>
    <n v="0"/>
    <n v="0"/>
    <s v="theater"/>
    <x v="6"/>
  </r>
  <r>
    <n v="3862"/>
    <s v="GIRLS STATE a new musical comedy TV project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s v="theater"/>
    <x v="6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s v="theater"/>
    <x v="6"/>
  </r>
  <r>
    <n v="3865"/>
    <s v="GIRLS STATE a new musical comedy TV project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s v="theater"/>
    <x v="6"/>
  </r>
  <r>
    <n v="3866"/>
    <s v="GIRLS STATE a new musical comedy TV project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s v="theater"/>
    <x v="6"/>
  </r>
  <r>
    <n v="3867"/>
    <s v="GIRLS STATE a new musical comedy TV project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s v="theater"/>
    <x v="6"/>
  </r>
  <r>
    <n v="3868"/>
    <s v="GIRLS STATE a new musical comedy TV project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s v="theater"/>
    <x v="40"/>
  </r>
  <r>
    <n v="3869"/>
    <s v="GIRLS STATE a new musical comedy TV project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s v="theater"/>
    <x v="40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s v="theater"/>
    <x v="40"/>
  </r>
  <r>
    <n v="3871"/>
    <s v="GIRLS STATE a new musical comedy TV project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s v="theater"/>
    <x v="40"/>
  </r>
  <r>
    <n v="3872"/>
    <s v="GIRLS STATE a new musical comedy TV project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s v="theater"/>
    <x v="40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s v="theater"/>
    <x v="40"/>
  </r>
  <r>
    <n v="3878"/>
    <s v="GIRLS STATE a new musical comedy TV project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s v="theater"/>
    <x v="40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s v="theater"/>
    <x v="40"/>
  </r>
  <r>
    <n v="3881"/>
    <s v="GIRLS STATE a new musical comedy TV project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s v="theater"/>
    <x v="40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</r>
  <r>
    <n v="3884"/>
    <s v="GIRLS STATE a new musical comedy TV project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</r>
  <r>
    <n v="3885"/>
    <s v="GIRLS STATE a new musical comedy TV project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</r>
  <r>
    <n v="3886"/>
    <s v="GIRLS STATE a new musical comedy TV project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s v="theater"/>
    <x v="40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s v="theater"/>
    <x v="6"/>
  </r>
  <r>
    <n v="3889"/>
    <s v="GIRLS STATE a new musical comedy TV project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s v="theater"/>
    <x v="6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s v="theater"/>
    <x v="6"/>
  </r>
  <r>
    <n v="3891"/>
    <s v="GIRLS STATE a new musical comedy TV project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s v="theater"/>
    <x v="6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s v="theater"/>
    <x v="6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s v="theater"/>
    <x v="6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s v="theater"/>
    <x v="6"/>
  </r>
  <r>
    <n v="3896"/>
    <s v="GIRLS STATE a new musical comedy TV project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s v="theater"/>
    <x v="6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s v="theater"/>
    <x v="6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s v="theater"/>
    <x v="6"/>
  </r>
  <r>
    <n v="3899"/>
    <s v="GIRLS STATE a new musical comedy TV project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s v="theater"/>
    <x v="6"/>
  </r>
  <r>
    <n v="3900"/>
    <s v="GIRLS STATE a new musical comedy TV project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s v="theater"/>
    <x v="6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s v="theater"/>
    <x v="6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s v="theater"/>
    <x v="6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</r>
  <r>
    <n v="3904"/>
    <s v="GIRLS STATE a new musical comedy TV project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s v="theater"/>
    <x v="6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s v="theater"/>
    <x v="6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s v="theater"/>
    <x v="6"/>
  </r>
  <r>
    <n v="3907"/>
    <s v="GIRLS STATE a new musical comedy TV project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s v="theater"/>
    <x v="6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s v="theater"/>
    <x v="6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s v="theater"/>
    <x v="6"/>
  </r>
  <r>
    <n v="3910"/>
    <s v="GIRLS STATE a new musical comedy TV project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s v="theater"/>
    <x v="6"/>
  </r>
  <r>
    <n v="3911"/>
    <s v="GIRLS STATE a new musical comedy TV project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s v="theater"/>
    <x v="6"/>
  </r>
  <r>
    <n v="3912"/>
    <s v="GIRLS STATE a new musical comedy TV project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s v="theater"/>
    <x v="6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s v="theater"/>
    <x v="6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s v="theater"/>
    <x v="6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s v="theater"/>
    <x v="6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s v="theater"/>
    <x v="6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s v="theater"/>
    <x v="6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s v="theater"/>
    <x v="6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s v="theater"/>
    <x v="6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s v="theater"/>
    <x v="6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s v="theater"/>
    <x v="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s v="theater"/>
    <x v="6"/>
  </r>
  <r>
    <n v="3925"/>
    <s v="GIRLS STATE a new musical comedy TV project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s v="theater"/>
    <x v="6"/>
  </r>
  <r>
    <n v="3926"/>
    <s v="GIRLS STATE a new musical comedy TV projec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s v="theater"/>
    <x v="6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s v="theater"/>
    <x v="6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s v="theater"/>
    <x v="6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s v="theater"/>
    <x v="6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s v="theater"/>
    <x v="6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s v="theater"/>
    <x v="6"/>
  </r>
  <r>
    <n v="3934"/>
    <s v="GIRLS STATE a new musical comedy TV project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s v="theater"/>
    <x v="6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s v="theater"/>
    <x v="6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s v="theater"/>
    <x v="6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s v="theater"/>
    <x v="6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s v="theater"/>
    <x v="6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s v="theater"/>
    <x v="6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s v="theater"/>
    <x v="6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</r>
  <r>
    <n v="3943"/>
    <s v="GIRLS STATE a new musical comedy TV project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s v="theater"/>
    <x v="6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s v="theater"/>
    <x v="6"/>
  </r>
  <r>
    <n v="3946"/>
    <s v="GIRLS STATE a new musical comedy TV project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s v="theater"/>
    <x v="6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s v="theater"/>
    <x v="6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s v="theater"/>
    <x v="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s v="theater"/>
    <x v="6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s v="theater"/>
    <x v="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s v="theater"/>
    <x v="6"/>
  </r>
  <r>
    <n v="3953"/>
    <s v="GIRLS STATE a new musical comedy TV project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</r>
  <r>
    <n v="3955"/>
    <s v="GIRLS STATE a new musical comedy TV project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s v="theater"/>
    <x v="6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</r>
  <r>
    <n v="3957"/>
    <s v="GIRLS STATE a new musical comedy TV project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s v="theater"/>
    <x v="6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s v="theater"/>
    <x v="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s v="theater"/>
    <x v="6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s v="theater"/>
    <x v="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s v="theater"/>
    <x v="6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s v="theater"/>
    <x v="6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</r>
  <r>
    <n v="3964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s v="theater"/>
    <x v="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s v="theater"/>
    <x v="6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s v="theater"/>
    <x v="6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s v="theater"/>
    <x v="6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s v="theater"/>
    <x v="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s v="theater"/>
    <x v="6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s v="theater"/>
    <x v="6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s v="theater"/>
    <x v="6"/>
  </r>
  <r>
    <n v="3972"/>
    <s v="GIRLS STATE a new musical comedy TV project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s v="theater"/>
    <x v="6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s v="theater"/>
    <x v="6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s v="theater"/>
    <x v="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s v="theater"/>
    <x v="6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s v="theater"/>
    <x v="6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s v="theater"/>
    <x v="6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s v="theater"/>
    <x v="6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s v="theater"/>
    <x v="6"/>
  </r>
  <r>
    <n v="3981"/>
    <s v="GIRLS STATE a new musical comedy TV project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s v="theater"/>
    <x v="6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s v="theater"/>
    <x v="6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s v="theater"/>
    <x v="6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s v="theater"/>
    <x v="6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s v="theater"/>
    <x v="6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s v="theater"/>
    <x v="6"/>
  </r>
  <r>
    <n v="3987"/>
    <s v="GIRLS STATE a new musical comedy TV project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s v="theater"/>
    <x v="6"/>
  </r>
  <r>
    <n v="3988"/>
    <s v="GIRLS STATE a new musical comedy TV project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s v="theater"/>
    <x v="6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s v="theater"/>
    <x v="6"/>
  </r>
  <r>
    <n v="3991"/>
    <s v="GIRLS STATE a new musical comedy TV project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s v="theater"/>
    <x v="6"/>
  </r>
  <r>
    <n v="3992"/>
    <s v="GIRLS STATE a new musical comedy TV project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s v="theater"/>
    <x v="6"/>
  </r>
  <r>
    <n v="3993"/>
    <s v="GIRLS STATE a new musical comedy TV project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s v="theater"/>
    <x v="6"/>
  </r>
  <r>
    <n v="3994"/>
    <s v="GIRLS STATE a new musical comedy TV project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s v="theater"/>
    <x v="6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s v="theater"/>
    <x v="6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s v="theater"/>
    <x v="6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</r>
  <r>
    <n v="3998"/>
    <s v="GIRLS STATE a new musical comedy TV project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s v="theater"/>
    <x v="6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s v="theater"/>
    <x v="6"/>
  </r>
  <r>
    <n v="4000"/>
    <s v="GIRLS STATE a new musical comedy TV project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s v="theater"/>
    <x v="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s v="theater"/>
    <x v="6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s v="theater"/>
    <x v="6"/>
  </r>
  <r>
    <n v="4003"/>
    <s v="GIRLS STATE a new musical comedy TV project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s v="theater"/>
    <x v="6"/>
  </r>
  <r>
    <n v="4004"/>
    <s v="GIRLS STATE a new musical comedy TV project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s v="theater"/>
    <x v="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s v="theater"/>
    <x v="6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s v="theater"/>
    <x v="6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s v="theater"/>
    <x v="6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s v="theater"/>
    <x v="6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s v="theater"/>
    <x v="6"/>
  </r>
  <r>
    <n v="4010"/>
    <s v="GIRLS STATE a new musical comedy TV project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s v="theater"/>
    <x v="6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s v="theater"/>
    <x v="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s v="theater"/>
    <x v="6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s v="theater"/>
    <x v="6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s v="theater"/>
    <x v="6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s v="theater"/>
    <x v="6"/>
  </r>
  <r>
    <n v="4018"/>
    <s v="GIRLS STATE a new musical comedy TV project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s v="theater"/>
    <x v="6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s v="theater"/>
    <x v="6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s v="theater"/>
    <x v="6"/>
  </r>
  <r>
    <n v="4021"/>
    <s v="GIRLS STATE a new musical comedy TV project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s v="theater"/>
    <x v="6"/>
  </r>
  <r>
    <n v="4022"/>
    <s v="GIRLS STATE a new musical comedy TV projec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s v="theater"/>
    <x v="6"/>
  </r>
  <r>
    <n v="4023"/>
    <s v="GIRLS STATE a new musical comedy TV projec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s v="theater"/>
    <x v="6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s v="theater"/>
    <x v="6"/>
  </r>
  <r>
    <n v="4026"/>
    <s v="GIRLS STATE a new musical comedy TV project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s v="theater"/>
    <x v="6"/>
  </r>
  <r>
    <n v="4028"/>
    <s v="GIRLS STATE a new musical comedy TV project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s v="theater"/>
    <x v="6"/>
  </r>
  <r>
    <n v="4029"/>
    <s v="GIRLS STATE a new musical comedy TV project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</r>
  <r>
    <n v="4030"/>
    <s v="GIRLS STATE a new musical comedy TV project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s v="theater"/>
    <x v="6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s v="theater"/>
    <x v="6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s v="theater"/>
    <x v="6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s v="theater"/>
    <x v="6"/>
  </r>
  <r>
    <n v="4035"/>
    <s v="GIRLS STATE a new musical comedy TV project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s v="theater"/>
    <x v="6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s v="theater"/>
    <x v="6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s v="theater"/>
    <x v="6"/>
  </r>
  <r>
    <n v="4038"/>
    <s v="GIRLS STATE a new musical comedy TV project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s v="theater"/>
    <x v="6"/>
  </r>
  <r>
    <n v="4039"/>
    <s v="GIRLS STATE a new musical comedy TV project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s v="theater"/>
    <x v="6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s v="theater"/>
    <x v="6"/>
  </r>
  <r>
    <n v="4041"/>
    <s v="GIRLS STATE a new musical comedy TV project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s v="theater"/>
    <x v="6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s v="theater"/>
    <x v="6"/>
  </r>
  <r>
    <n v="4043"/>
    <s v="GIRLS STATE a new musical comedy TV project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s v="theater"/>
    <x v="6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s v="theater"/>
    <x v="6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s v="theater"/>
    <x v="6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s v="theater"/>
    <x v="6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s v="theater"/>
    <x v="6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s v="theater"/>
    <x v="6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s v="theater"/>
    <x v="6"/>
  </r>
  <r>
    <n v="4051"/>
    <s v="GIRLS STATE a new musical comedy TV project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s v="theater"/>
    <x v="6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s v="theater"/>
    <x v="6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s v="theater"/>
    <x v="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s v="theater"/>
    <x v="6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s v="theater"/>
    <x v="6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s v="theater"/>
    <x v="6"/>
  </r>
  <r>
    <n v="4059"/>
    <s v="GIRLS STATE a new musical comedy TV projec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s v="theater"/>
    <x v="6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s v="theater"/>
    <x v="6"/>
  </r>
  <r>
    <n v="4061"/>
    <s v="GIRLS STATE a new musical comedy TV project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s v="theater"/>
    <x v="6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s v="theater"/>
    <x v="6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s v="theater"/>
    <x v="6"/>
  </r>
  <r>
    <n v="4065"/>
    <s v="GIRLS STATE a new musical comedy TV project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s v="theater"/>
    <x v="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s v="theater"/>
    <x v="6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s v="theater"/>
    <x v="6"/>
  </r>
  <r>
    <n v="4068"/>
    <s v="GIRLS STATE a new musical comedy TV project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s v="theater"/>
    <x v="6"/>
  </r>
  <r>
    <n v="4069"/>
    <s v="GIRLS STATE a new musical comedy TV project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s v="theater"/>
    <x v="6"/>
  </r>
  <r>
    <n v="4070"/>
    <s v="GIRLS STATE a new musical comedy TV project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s v="theater"/>
    <x v="6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s v="theater"/>
    <x v="6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s v="theater"/>
    <x v="6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s v="theater"/>
    <x v="6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s v="theater"/>
    <x v="6"/>
  </r>
  <r>
    <n v="4076"/>
    <s v="GIRLS STATE a new musical comedy TV project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s v="theater"/>
    <x v="6"/>
  </r>
  <r>
    <n v="4078"/>
    <s v="GIRLS STATE a new musical comedy TV project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s v="theater"/>
    <x v="6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</r>
  <r>
    <n v="4081"/>
    <s v="GIRLS STATE a new musical comedy TV project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s v="theater"/>
    <x v="6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s v="theater"/>
    <x v="6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s v="theater"/>
    <x v="6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s v="theater"/>
    <x v="6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s v="theater"/>
    <x v="6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s v="theater"/>
    <x v="6"/>
  </r>
  <r>
    <n v="4087"/>
    <s v="GIRLS STATE a new musical comedy TV project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</r>
  <r>
    <n v="4088"/>
    <s v="GIRLS STATE a new musical comedy TV project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s v="theater"/>
    <x v="6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s v="theater"/>
    <x v="6"/>
  </r>
  <r>
    <n v="4090"/>
    <s v="GIRLS STATE a new musical comedy TV project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s v="theater"/>
    <x v="6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s v="theater"/>
    <x v="6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s v="theater"/>
    <x v="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s v="theater"/>
    <x v="6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s v="theater"/>
    <x v="6"/>
  </r>
  <r>
    <n v="4095"/>
    <s v="GIRLS STATE a new musical comedy TV project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s v="theater"/>
    <x v="6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s v="theater"/>
    <x v="6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</r>
  <r>
    <n v="4098"/>
    <s v="GIRLS STATE a new musical comedy TV project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s v="theater"/>
    <x v="6"/>
  </r>
  <r>
    <n v="4100"/>
    <s v="GIRLS STATE a new musical comedy TV project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</r>
  <r>
    <n v="4102"/>
    <s v="GIRLS STATE a new musical comedy TV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s v="theater"/>
    <x v="6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s v="theater"/>
    <x v="6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s v="theater"/>
    <x v="6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s v="theater"/>
    <x v="6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s v="theater"/>
    <x v="6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s v="theater"/>
    <x v="6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s v="theater"/>
    <x v="6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s v="theater"/>
    <x v="6"/>
  </r>
  <r>
    <n v="4111"/>
    <s v="GIRLS STATE a new musical comedy TV project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s v="theater"/>
    <x v="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s v="theater"/>
    <x v="6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n v="42208.125"/>
  </r>
  <r>
    <n v="1"/>
    <s v="GIRLS STATE a new musical comedy TV project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n v="42796.600497685184"/>
  </r>
  <r>
    <n v="2"/>
    <s v="GIRLS STATE a new musical comedy TV project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n v="42415.702349537038"/>
  </r>
  <r>
    <n v="3"/>
    <s v="GIRLS STATE a new musical comedy TV project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n v="41858.515127314815"/>
  </r>
  <r>
    <n v="4"/>
    <s v="GIRLS STATE a new musical comedy TV project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n v="42357.834247685183"/>
  </r>
  <r>
    <n v="5"/>
    <s v="GIRLS STATE a new musical comedy TV project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n v="42580.232638888891"/>
  </r>
  <r>
    <n v="6"/>
    <s v="GIRLS STATE a new musical comedy TV project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n v="41804.072337962964"/>
  </r>
  <r>
    <n v="7"/>
    <s v="GIRLS STATE a new musical comedy TV project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n v="42556.047071759262"/>
  </r>
  <r>
    <n v="8"/>
    <s v="GIRLS STATE a new musical comedy TV project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n v="42475.875"/>
  </r>
  <r>
    <n v="9"/>
    <s v="GIRLS STATE a new musical comedy TV projec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n v="42477.103518518517"/>
  </r>
  <r>
    <n v="10"/>
    <s v="GIRLS STATE a new musical comedy TV project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n v="41815.068043981482"/>
  </r>
  <r>
    <n v="11"/>
    <s v="GIRLS STATE a new musical comedy TV project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n v="42604.125"/>
  </r>
  <r>
    <n v="12"/>
    <s v="GIRLS STATE a new musical comedy TV project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n v="41836.125"/>
  </r>
  <r>
    <n v="13"/>
    <s v="GIRLS STATE a new musical comedy TV project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n v="42544.852083333331"/>
  </r>
  <r>
    <n v="14"/>
    <s v="GIRLS STATE a new musical comedy TV project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n v="41833.582638888889"/>
  </r>
  <r>
    <n v="15"/>
    <s v="GIRLS STATE a new musical comedy TV project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n v="42274.843055555553"/>
  </r>
  <r>
    <n v="16"/>
    <s v="GIRLS STATE a new musical comedy TV project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n v="41806.229166666664"/>
  </r>
  <r>
    <n v="17"/>
    <s v="GIRLS STATE a new musical comedy TV project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n v="41947.773402777777"/>
  </r>
  <r>
    <n v="18"/>
    <s v="GIRLS STATE a new musical comedy TV project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n v="41899.542314814818"/>
  </r>
  <r>
    <n v="19"/>
    <s v="GIRLS STATE a new musical comedy TV project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n v="42205.816365740742"/>
  </r>
  <r>
    <n v="20"/>
    <s v="GIRLS STATE a new musical comedy TV project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n v="42260.758240740746"/>
  </r>
  <r>
    <n v="21"/>
    <s v="GIRLS STATE a new musical comedy TV project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n v="41908.627187500002"/>
  </r>
  <r>
    <n v="22"/>
    <s v="GIRLS STATE a new musical comedy TV project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n v="42005.332638888889"/>
  </r>
  <r>
    <n v="23"/>
    <s v="GIRLS STATE a new musical comedy TV project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n v="42124.638888888891"/>
  </r>
  <r>
    <n v="24"/>
    <s v="GIRLS STATE a new musical comedy TV project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n v="42262.818750000006"/>
  </r>
  <r>
    <n v="25"/>
    <s v="GIRLS STATE a new musical comedy TV project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n v="42378.025011574078"/>
  </r>
  <r>
    <n v="26"/>
    <s v="GIRLS STATE a new musical comedy TV project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n v="41868.515555555554"/>
  </r>
  <r>
    <n v="27"/>
    <s v="GIRLS STATE a new musical comedy TV projec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n v="41959.206400462965"/>
  </r>
  <r>
    <n v="28"/>
    <s v="GIRLS STATE a new musical comedy TV project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n v="42354.96393518518"/>
  </r>
  <r>
    <n v="29"/>
    <s v="GIRLS STATE a new musical comedy TV project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n v="41842.67324074074"/>
  </r>
  <r>
    <n v="30"/>
    <s v="GIRLS STATE a new musical comedy TV project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n v="41872.292997685188"/>
  </r>
  <r>
    <n v="31"/>
    <s v="GIRLS STATE a new musical comedy TV project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n v="42394.79206018518"/>
  </r>
  <r>
    <n v="32"/>
    <s v="GIRLS STATE a new musical comedy TV projec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n v="42503.165972222225"/>
  </r>
  <r>
    <n v="33"/>
    <s v="GIRLS STATE a new musical comedy TV project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n v="42316.702557870376"/>
  </r>
  <r>
    <n v="34"/>
    <s v="GIRLS STATE a new musical comedy TV project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n v="41856.321770833332"/>
  </r>
  <r>
    <n v="35"/>
    <s v="GIRLS STATE a new musical comedy TV project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n v="42122"/>
  </r>
  <r>
    <n v="36"/>
    <s v="GIRLS STATE a new musical comedy TV project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n v="42098.265335648146"/>
  </r>
  <r>
    <n v="37"/>
    <s v="GIRLS STATE a new musical comedy TV project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n v="42062.693043981482"/>
  </r>
  <r>
    <n v="38"/>
    <s v="GIRLS STATE a new musical comedy TV project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n v="41405.057222222218"/>
  </r>
  <r>
    <n v="39"/>
    <s v="GIRLS STATE a new musical comedy TV project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n v="41784.957638888889"/>
  </r>
  <r>
    <n v="40"/>
    <s v="GIRLS STATE a new musical comedy TV project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n v="41809.166666666664"/>
  </r>
  <r>
    <n v="41"/>
    <s v="GIRLS STATE a new musical comedy TV project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n v="41917.568912037037"/>
  </r>
  <r>
    <n v="42"/>
    <s v="GIRLS STATE a new musical comedy TV project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n v="42001.639189814814"/>
  </r>
  <r>
    <n v="43"/>
    <s v="GIRLS STATE a new musical comedy TV project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n v="41833"/>
  </r>
  <r>
    <n v="44"/>
    <s v="GIRLS STATE a new musical comedy TV project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n v="41919.098807870374"/>
  </r>
  <r>
    <n v="45"/>
    <s v="GIRLS STATE a new musical comedy TV projec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n v="42487.623923611114"/>
  </r>
  <r>
    <n v="46"/>
    <s v="GIRLS STATE a new musical comedy TV project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n v="42353.964976851858"/>
  </r>
  <r>
    <n v="47"/>
    <s v="GIRLS STATE a new musical comedy TV project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n v="41992.861192129625"/>
  </r>
  <r>
    <n v="48"/>
    <s v="GIRLS STATE a new musical comedy TV projec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n v="42064.5"/>
  </r>
  <r>
    <n v="49"/>
    <s v="GIRLS STATE a new musical comedy TV project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n v="42301.176446759258"/>
  </r>
  <r>
    <n v="50"/>
    <s v="GIRLS STATE a new musical comedy TV project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n v="42034.708333333328"/>
  </r>
  <r>
    <n v="51"/>
    <s v="GIRLS STATE a new musical comedy TV project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n v="42226.928668981483"/>
  </r>
  <r>
    <n v="52"/>
    <s v="GIRLS STATE a new musical comedy TV project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n v="41837.701921296299"/>
  </r>
  <r>
    <n v="53"/>
    <s v="GIRLS STATE a new musical comedy TV project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n v="41733.916666666664"/>
  </r>
  <r>
    <n v="54"/>
    <s v="GIRLS STATE a new musical comedy TV projec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n v="42363.713206018518"/>
  </r>
  <r>
    <n v="55"/>
    <s v="GIRLS STATE a new musical comedy TV project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n v="42517.968935185185"/>
  </r>
  <r>
    <n v="56"/>
    <s v="GIRLS STATE a new musical comedy TV project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n v="42163.666666666672"/>
  </r>
  <r>
    <n v="57"/>
    <s v="GIRLS STATE a new musical comedy TV project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n v="42119.83289351852"/>
  </r>
  <r>
    <n v="58"/>
    <s v="GIRLS STATE a new musical comedy TV project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n v="41962.786712962959"/>
  </r>
  <r>
    <n v="59"/>
    <s v="GIRLS STATE a new musical comedy TV project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n v="42261.875"/>
  </r>
  <r>
    <n v="60"/>
    <s v="GIRLS STATE a new musical comedy TV project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n v="41721"/>
  </r>
  <r>
    <n v="61"/>
    <s v="GIRLS STATE a new musical comedy TV project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n v="41431.814317129632"/>
  </r>
  <r>
    <n v="62"/>
    <s v="GIRLS STATE a new musical comedy TV project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n v="41336.799513888887"/>
  </r>
  <r>
    <n v="63"/>
    <s v="GIRLS STATE a new musical comedy TV project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n v="41636.207638888889"/>
  </r>
  <r>
    <n v="64"/>
    <s v="GIRLS STATE a new musical comedy TV project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n v="41463.01829861111"/>
  </r>
  <r>
    <n v="65"/>
    <s v="GIRLS STATE a new musical comedy TV project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n v="41862.249305555553"/>
  </r>
  <r>
    <n v="66"/>
    <s v="GIRLS STATE a new musical comedy TV project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n v="42569.849768518514"/>
  </r>
  <r>
    <n v="67"/>
    <s v="GIRLS STATE a new musical comedy TV project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n v="41105.583379629628"/>
  </r>
  <r>
    <n v="68"/>
    <s v="GIRLS STATE a new musical comedy TV project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n v="41693.569340277776"/>
  </r>
  <r>
    <n v="69"/>
    <s v="GIRLS STATE a new musical comedy TV project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n v="40818.290972222225"/>
  </r>
  <r>
    <n v="70"/>
    <s v="GIRLS STATE a new musical comedy TV project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n v="40790.896354166667"/>
  </r>
  <r>
    <n v="71"/>
    <s v="GIRLS STATE a new musical comedy TV project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n v="41057.271493055552"/>
  </r>
  <r>
    <n v="72"/>
    <s v="GIRLS STATE a new musical comedy TV project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n v="41228"/>
  </r>
  <r>
    <n v="73"/>
    <s v="GIRLS STATE a new musical comedy TV project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n v="40666.165972222225"/>
  </r>
  <r>
    <n v="74"/>
    <s v="GIRLS STATE a new musical comedy TV project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n v="42390.487210648149"/>
  </r>
  <r>
    <n v="75"/>
    <s v="GIRLS STATE a new musical comedy TV project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n v="41387.209166666667"/>
  </r>
  <r>
    <n v="76"/>
    <s v="GIRLS STATE a new musical comedy TV project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n v="40904.733310185184"/>
  </r>
  <r>
    <n v="77"/>
    <s v="GIRLS STATE a new musical comedy TV project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n v="41050.124305555553"/>
  </r>
  <r>
    <n v="78"/>
    <s v="GIRLS STATE a new musical comedy TV project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n v="42614.730567129634"/>
  </r>
  <r>
    <n v="79"/>
    <s v="GIRLS STATE a new musical comedy TV project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n v="41754.776539351849"/>
  </r>
  <r>
    <n v="80"/>
    <s v="GIRLS STATE a new musical comedy TV project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n v="41618.083981481483"/>
  </r>
  <r>
    <n v="81"/>
    <s v="GIRLS STATE a new musical comedy TV project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n v="41104.126388888886"/>
  </r>
  <r>
    <n v="82"/>
    <s v="GIRLS STATE a new musical comedy TV project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n v="40825.820150462961"/>
  </r>
  <r>
    <n v="83"/>
    <s v="GIRLS STATE a new musical comedy TV project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n v="42057.479166666672"/>
  </r>
  <r>
    <n v="84"/>
    <s v="GIRLS STATE a new musical comedy TV project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n v="40678.757939814815"/>
  </r>
  <r>
    <n v="85"/>
    <s v="GIRLS STATE a new musical comedy TV project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n v="40809.125428240739"/>
  </r>
  <r>
    <n v="86"/>
    <s v="GIRLS STATE a new musical comedy TV project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n v="42365.59774305555"/>
  </r>
  <r>
    <n v="87"/>
    <s v="GIRLS STATE a new musical comedy TV project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n v="40332.070138888892"/>
  </r>
  <r>
    <n v="88"/>
    <s v="GIRLS STATE a new musical comedy TV project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n v="41812.65892361111"/>
  </r>
  <r>
    <n v="89"/>
    <s v="GIRLS STATE a new musical comedy TV project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n v="41427.752222222225"/>
  </r>
  <r>
    <n v="90"/>
    <s v="GIRLS STATE a new musical comedy TV project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n v="40736.297442129631"/>
  </r>
  <r>
    <n v="91"/>
    <s v="GIRLS STATE a new musical comedy TV project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n v="40680.402361111112"/>
  </r>
  <r>
    <n v="92"/>
    <s v="GIRLS STATE a new musical comedy TV project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n v="42767.333333333328"/>
  </r>
  <r>
    <n v="93"/>
    <s v="GIRLS STATE a new musical comedy TV project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n v="41093.875"/>
  </r>
  <r>
    <n v="94"/>
    <s v="GIRLS STATE a new musical comedy TV project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n v="41736.717847222222"/>
  </r>
  <r>
    <n v="95"/>
    <s v="GIRLS STATE a new musical comedy TV projec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n v="40965.005104166667"/>
  </r>
  <r>
    <n v="96"/>
    <s v="GIRLS STATE a new musical comedy TV project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n v="40391.125"/>
  </r>
  <r>
    <n v="97"/>
    <s v="GIRLS STATE a new musical comedy TV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n v="40736.135208333333"/>
  </r>
  <r>
    <n v="98"/>
    <s v="GIRLS STATE a new musical comedy TV projec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n v="41250.979166666664"/>
  </r>
  <r>
    <n v="99"/>
    <s v="GIRLS STATE a new musical comedy TV project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n v="41661.902766203704"/>
  </r>
  <r>
    <n v="100"/>
    <s v="GIRLS STATE a new musical comedy TV project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n v="41217.794976851852"/>
  </r>
  <r>
    <n v="101"/>
    <s v="GIRLS STATE a new musical comedy TV project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n v="41298.776736111111"/>
  </r>
  <r>
    <n v="102"/>
    <s v="GIRLS STATE a new musical comedy TV project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n v="40535.131168981483"/>
  </r>
  <r>
    <n v="103"/>
    <s v="GIRLS STATE a new musical comedy TV project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n v="41705.805902777778"/>
  </r>
  <r>
    <n v="104"/>
    <s v="GIRLS STATE a new musical comedy TV projec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n v="40636.041666666664"/>
  </r>
  <r>
    <n v="105"/>
    <s v="GIRLS STATE a new musical comedy TV project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n v="42504"/>
  </r>
  <r>
    <n v="106"/>
    <s v="GIRLS STATE a new musical comedy TV project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n v="41001.776631944449"/>
  </r>
  <r>
    <n v="107"/>
    <s v="GIRLS STATE a new musical comedy TV project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n v="40657.982488425929"/>
  </r>
  <r>
    <n v="108"/>
    <s v="GIRLS STATE a new musical comedy TV project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n v="41425.613078703704"/>
  </r>
  <r>
    <n v="109"/>
    <s v="GIRLS STATE a new musical comedy TV project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n v="40600.025810185187"/>
  </r>
  <r>
    <n v="110"/>
    <s v="GIRLS STATE a new musical comedy TV project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n v="41592.249305555553"/>
  </r>
  <r>
    <n v="111"/>
    <s v="GIRLS STATE a new musical comedy TV project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n v="42155.333182870367"/>
  </r>
  <r>
    <n v="112"/>
    <s v="GIRLS STATE a new musical comedy TV project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n v="41742.083333333336"/>
  </r>
  <r>
    <n v="113"/>
    <s v="GIRLS STATE a new musical comedy TV project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n v="40761.625"/>
  </r>
  <r>
    <n v="114"/>
    <s v="GIRLS STATE a new musical comedy TV project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n v="40921.27416666667"/>
  </r>
  <r>
    <n v="115"/>
    <s v="GIRLS STATE a new musical comedy TV project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n v="40943.738935185182"/>
  </r>
  <r>
    <n v="116"/>
    <s v="GIRLS STATE a new musical comedy TV project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n v="40641.455497685187"/>
  </r>
  <r>
    <n v="117"/>
    <s v="GIRLS STATE a new musical comedy TV project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n v="40338.791666666664"/>
  </r>
  <r>
    <n v="118"/>
    <s v="GIRLS STATE a new musical comedy TV project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n v="40753.053657407407"/>
  </r>
  <r>
    <n v="119"/>
    <s v="GIRLS STATE a new musical comedy TV project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n v="40768.958333333336"/>
  </r>
  <r>
    <n v="120"/>
    <s v="GIRLS STATE a new musical comedy TV project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n v="42646.049849537041"/>
  </r>
  <r>
    <n v="121"/>
    <s v="GIRLS STATE a new musical comedy TV project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n v="42112.427777777775"/>
  </r>
  <r>
    <n v="122"/>
    <s v="GIRLS STATE a new musical comedy TV project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n v="42653.431793981479"/>
  </r>
  <r>
    <n v="123"/>
    <s v="GIRLS STATE a new musical comedy TV project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n v="41940.916666666664"/>
  </r>
  <r>
    <n v="124"/>
    <s v="GIRLS STATE a new musical comedy TV project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e v="#DIV/0!"/>
    <s v="film &amp; video"/>
    <s v="science fiction"/>
    <x v="124"/>
    <n v="42139.928726851853"/>
  </r>
  <r>
    <n v="125"/>
    <s v="GIRLS STATE a new musical comedy TV project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n v="42769.993981481486"/>
  </r>
  <r>
    <n v="126"/>
    <s v="GIRLS STATE a new musical comedy TV project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n v="42166.083333333328"/>
  </r>
  <r>
    <n v="127"/>
    <s v="GIRLS STATE a new musical comedy TV project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n v="42097.582650462966"/>
  </r>
  <r>
    <n v="128"/>
    <s v="GIRLS STATE a new musical comedy TV project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n v="42663.22792824074"/>
  </r>
  <r>
    <n v="129"/>
    <s v="GIRLS STATE a new musical comedy TV project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e v="#DIV/0!"/>
    <s v="film &amp; video"/>
    <s v="science fiction"/>
    <x v="129"/>
    <n v="41942.937303240738"/>
  </r>
  <r>
    <n v="130"/>
    <s v="GIRLS STATE a new musical comedy TV project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12879.86"/>
    <s v="film &amp; video"/>
    <s v="science fiction"/>
    <x v="130"/>
    <n v="41806.844444444447"/>
  </r>
  <r>
    <n v="131"/>
    <s v="GIRLS STATE a new musical comedy TV project"/>
    <s v="I"/>
    <n v="1200"/>
    <n v="60046"/>
    <x v="1"/>
    <s v="US"/>
    <s v="USD"/>
    <n v="1467763200"/>
    <n v="1466453161"/>
    <b v="0"/>
    <n v="0"/>
    <b v="0"/>
    <s v="film &amp; video/science fiction"/>
    <n v="5004"/>
    <e v="#DIV/0!"/>
    <s v="film &amp; video"/>
    <s v="science fiction"/>
    <x v="131"/>
    <n v="42557"/>
  </r>
  <r>
    <n v="132"/>
    <s v="GIRLS STATE a new musical comedy TV project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n v="41950.854247685187"/>
  </r>
  <r>
    <n v="133"/>
    <s v="GIRLS STATE a new musical comedy TV project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e v="#DIV/0!"/>
    <s v="film &amp; video"/>
    <s v="science fiction"/>
    <x v="133"/>
    <n v="42521.729861111111"/>
  </r>
  <r>
    <n v="134"/>
    <s v="GIRLS STATE a new musical comedy TV project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e v="#DIV/0!"/>
    <s v="film &amp; video"/>
    <s v="science fiction"/>
    <x v="134"/>
    <n v="42251.708333333328"/>
  </r>
  <r>
    <n v="135"/>
    <s v="GIRLS STATE a new musical comedy TV project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n v="41821.791666666664"/>
  </r>
  <r>
    <n v="136"/>
    <s v="GIRLS STATE a new musical comedy TV project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e v="#DIV/0!"/>
    <s v="film &amp; video"/>
    <s v="science fiction"/>
    <x v="136"/>
    <n v="42140.427777777775"/>
  </r>
  <r>
    <n v="137"/>
    <s v="GIRLS STATE a new musical comedy TV project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e v="#DIV/0!"/>
    <s v="film &amp; video"/>
    <s v="science fiction"/>
    <x v="137"/>
    <n v="42289.573993055557"/>
  </r>
  <r>
    <n v="138"/>
    <s v="GIRLS STATE a new musical comedy TV project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n v="42217.207638888889"/>
  </r>
  <r>
    <n v="139"/>
    <s v="GIRLS STATE a new musical comedy TV project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n v="42197.920972222222"/>
  </r>
  <r>
    <n v="140"/>
    <s v="GIRLS STATE a new musical comedy TV project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e v="#DIV/0!"/>
    <s v="film &amp; video"/>
    <s v="science fiction"/>
    <x v="140"/>
    <n v="42083.15662037037"/>
  </r>
  <r>
    <n v="141"/>
    <s v="GIRLS STATE a new musical comedy TV project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n v="42155.153043981481"/>
  </r>
  <r>
    <n v="142"/>
    <s v="GIRLS STATE a new musical comedy TV project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n v="41959.934930555552"/>
  </r>
  <r>
    <n v="143"/>
    <s v="GIRLS STATE a new musical comedy TV project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e v="#DIV/0!"/>
    <s v="film &amp; video"/>
    <s v="science fiction"/>
    <x v="143"/>
    <n v="42616.246527777781"/>
  </r>
  <r>
    <n v="144"/>
    <s v="GIRLS STATE a new musical comedy TV project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n v="42107.72074074074"/>
  </r>
  <r>
    <n v="145"/>
    <s v="GIRLS STATE a new musical comedy TV project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n v="42227.542268518519"/>
  </r>
  <r>
    <n v="146"/>
    <s v="GIRLS STATE a new musical comedy TV project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n v="42753.016180555554"/>
  </r>
  <r>
    <n v="147"/>
    <s v="GIRLS STATE a new musical comedy TV project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e v="#DIV/0!"/>
    <s v="film &amp; video"/>
    <s v="science fiction"/>
    <x v="147"/>
    <n v="42012.762499999997"/>
  </r>
  <r>
    <n v="148"/>
    <s v="GIRLS STATE a new musical comedy TV project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n v="42427.281666666662"/>
  </r>
  <r>
    <n v="149"/>
    <s v="GIRLS STATE a new musical comedy TV project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n v="41998.333333333328"/>
  </r>
  <r>
    <n v="150"/>
    <s v="GIRLS STATE a new musical comedy TV project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n v="42150.161828703705"/>
  </r>
  <r>
    <n v="151"/>
    <s v="GIRLS STATE a new musical comedy TV project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n v="42173.550821759258"/>
  </r>
  <r>
    <n v="152"/>
    <s v="GIRLS STATE a new musical comedy TV project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n v="41905.077546296299"/>
  </r>
  <r>
    <n v="153"/>
    <s v="GIRLS STATE a new musical comedy TV project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n v="41975.627824074079"/>
  </r>
  <r>
    <n v="154"/>
    <s v="GIRLS STATE a new musical comedy TV project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n v="42158.547395833331"/>
  </r>
  <r>
    <n v="155"/>
    <s v="GIRLS STATE a new musical comedy TV project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n v="42208.559432870374"/>
  </r>
  <r>
    <n v="156"/>
    <s v="GIRLS STATE a new musical comedy TV project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n v="41854.124953703707"/>
  </r>
  <r>
    <n v="157"/>
    <s v="GIRLS STATE a new musical comedy TV project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n v="42426.911712962959"/>
  </r>
  <r>
    <n v="158"/>
    <s v="GIRLS STATE a new musical comedy TV project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e v="#DIV/0!"/>
    <s v="film &amp; video"/>
    <s v="science fiction"/>
    <x v="158"/>
    <n v="41934.07671296296"/>
  </r>
  <r>
    <n v="159"/>
    <s v="GIRLS STATE a new musical comedy TV projec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n v="42554.434548611112"/>
  </r>
  <r>
    <n v="160"/>
    <s v="GIRLS STATE a new musical comedy TV project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e v="#DIV/0!"/>
    <s v="film &amp; video"/>
    <s v="drama"/>
    <x v="160"/>
    <n v="42231.913090277783"/>
  </r>
  <r>
    <n v="161"/>
    <s v="GIRLS STATE a new musical comedy TV projec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n v="41822.687442129631"/>
  </r>
  <r>
    <n v="162"/>
    <s v="GIRLS STATE a new musical comedy TV project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n v="41867.987500000003"/>
  </r>
  <r>
    <n v="163"/>
    <s v="GIRLS STATE a new musical comedy TV project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e v="#DIV/0!"/>
    <s v="film &amp; video"/>
    <s v="drama"/>
    <x v="163"/>
    <n v="42278"/>
  </r>
  <r>
    <n v="164"/>
    <s v="GIRLS STATE a new musical comedy TV project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n v="41901.762743055559"/>
  </r>
  <r>
    <n v="165"/>
    <s v="GIRLS STATE a new musical comedy TV projec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e v="#DIV/0!"/>
    <s v="film &amp; video"/>
    <s v="drama"/>
    <x v="165"/>
    <n v="42381.658842592587"/>
  </r>
  <r>
    <n v="166"/>
    <s v="GIRLS STATE a new musical comedy TV project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n v="42751.075949074075"/>
  </r>
  <r>
    <n v="167"/>
    <s v="GIRLS STATE a new musical comedy TV projec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n v="42220.927488425921"/>
  </r>
  <r>
    <n v="168"/>
    <s v="GIRLS STATE a new musical comedy TV project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n v="42082.793634259258"/>
  </r>
  <r>
    <n v="169"/>
    <s v="GIRLS STATE a new musical comedy TV project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n v="41930.505312499998"/>
  </r>
  <r>
    <n v="170"/>
    <s v="GIRLS STATE a new musical comedy TV project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n v="42246.227777777778"/>
  </r>
  <r>
    <n v="171"/>
    <s v="GIRLS STATE a new musical comedy TV project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n v="42594.180717592593"/>
  </r>
  <r>
    <n v="172"/>
    <s v="GIRLS STATE a new musical comedy TV project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e v="#DIV/0!"/>
    <s v="film &amp; video"/>
    <s v="drama"/>
    <x v="172"/>
    <n v="42082.353275462956"/>
  </r>
  <r>
    <n v="173"/>
    <s v="GIRLS STATE a new musical comedy TV project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e v="#DIV/0!"/>
    <s v="film &amp; video"/>
    <s v="drama"/>
    <x v="173"/>
    <n v="42063.573009259257"/>
  </r>
  <r>
    <n v="174"/>
    <s v="GIRLS STATE a new musical comedy TV project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e v="#DIV/0!"/>
    <s v="film &amp; video"/>
    <s v="drama"/>
    <x v="174"/>
    <n v="42132.758981481486"/>
  </r>
  <r>
    <n v="175"/>
    <s v="GIRLS STATE a new musical comedy TV project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n v="41880.777905092589"/>
  </r>
  <r>
    <n v="176"/>
    <s v="GIRLS STATE a new musical comedy TV project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e v="#DIV/0!"/>
    <s v="film &amp; video"/>
    <s v="drama"/>
    <x v="176"/>
    <n v="42221.824062500003"/>
  </r>
  <r>
    <n v="177"/>
    <s v="GIRLS STATE a new musical comedy TV project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n v="42087.00608796296"/>
  </r>
  <r>
    <n v="178"/>
    <s v="GIRLS STATE a new musical comedy TV project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e v="#DIV/0!"/>
    <s v="film &amp; video"/>
    <s v="drama"/>
    <x v="178"/>
    <n v="42334.997048611112"/>
  </r>
  <r>
    <n v="179"/>
    <s v="GIRLS STATE a new musical comedy TV project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n v="42433.080497685187"/>
  </r>
  <r>
    <n v="180"/>
    <s v="GIRLS STATE a new musical comedy TV project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n v="42107.791666666672"/>
  </r>
  <r>
    <n v="181"/>
    <s v="GIRLS STATE a new musical comedy TV project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n v="42177.741840277777"/>
  </r>
  <r>
    <n v="182"/>
    <s v="GIRLS STATE a new musical comedy TV project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e v="#DIV/0!"/>
    <s v="film &amp; video"/>
    <s v="drama"/>
    <x v="182"/>
    <n v="42742.011944444443"/>
  </r>
  <r>
    <n v="183"/>
    <s v="GIRLS STATE a new musical comedy TV project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n v="41969.851967592593"/>
  </r>
  <r>
    <n v="184"/>
    <s v="GIRLS STATE a new musical comedy TV project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n v="41883.165972222225"/>
  </r>
  <r>
    <n v="185"/>
    <s v="GIRLS STATE a new musical comedy TV project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n v="42600.91133101852"/>
  </r>
  <r>
    <n v="186"/>
    <s v="GIRLS STATE a new musical comedy TV project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e v="#DIV/0!"/>
    <s v="film &amp; video"/>
    <s v="drama"/>
    <x v="186"/>
    <n v="42797.833333333328"/>
  </r>
  <r>
    <n v="187"/>
    <s v="GIRLS STATE a new musical comedy TV project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n v="42206.290972222225"/>
  </r>
  <r>
    <n v="188"/>
    <s v="GIRLS STATE a new musical comedy TV project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e v="#DIV/0!"/>
    <s v="film &amp; video"/>
    <s v="drama"/>
    <x v="188"/>
    <n v="41887.18304398148"/>
  </r>
  <r>
    <n v="189"/>
    <s v="GIRLS STATE a new musical comedy TV project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n v="42616.690706018519"/>
  </r>
  <r>
    <n v="190"/>
    <s v="GIRLS STATE a new musical comedy TV project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n v="42537.650995370372"/>
  </r>
  <r>
    <n v="191"/>
    <s v="GIRLS STATE a new musical comedy TV project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n v="42279.441412037035"/>
  </r>
  <r>
    <n v="192"/>
    <s v="GIRLS STATE a new musical comedy TV project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n v="41929.792037037041"/>
  </r>
  <r>
    <n v="193"/>
    <s v="GIRLS STATE a new musical comedy TV project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e v="#DIV/0!"/>
    <s v="film &amp; video"/>
    <s v="drama"/>
    <x v="193"/>
    <n v="41971.976458333331"/>
  </r>
  <r>
    <n v="194"/>
    <s v="GIRLS STATE a new musical comedy TV project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n v="42435.996886574074"/>
  </r>
  <r>
    <n v="195"/>
    <s v="GIRLS STATE a new musical comedy TV project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e v="#DIV/0!"/>
    <s v="film &amp; video"/>
    <s v="drama"/>
    <x v="195"/>
    <n v="42195.67050925926"/>
  </r>
  <r>
    <n v="196"/>
    <s v="GIRLS STATE a new musical comedy TV project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n v="42287.875"/>
  </r>
  <r>
    <n v="197"/>
    <s v="GIRLS STATE a new musical comedy TV project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n v="42783.875"/>
  </r>
  <r>
    <n v="198"/>
    <s v="GIRLS STATE a new musical comedy TV project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n v="41917.383356481485"/>
  </r>
  <r>
    <n v="199"/>
    <s v="GIRLS STATE a new musical comedy TV project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e v="#DIV/0!"/>
    <s v="film &amp; video"/>
    <s v="drama"/>
    <x v="199"/>
    <n v="42614.123865740738"/>
  </r>
  <r>
    <n v="200"/>
    <s v="GIRLS STATE a new musical comedy TV project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n v="41897.083368055559"/>
  </r>
  <r>
    <n v="201"/>
    <s v="GIRLS STATE a new musical comedy TV project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n v="42043.818622685183"/>
  </r>
  <r>
    <n v="202"/>
    <s v="GIRLS STATE a new musical comedy TV project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e v="#DIV/0!"/>
    <s v="film &amp; video"/>
    <s v="drama"/>
    <x v="202"/>
    <n v="42285.874305555553"/>
  </r>
  <r>
    <n v="203"/>
    <s v="GIRLS STATE a new musical comedy TV project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n v="42033.847962962958"/>
  </r>
  <r>
    <n v="204"/>
    <s v="GIRLS STATE a new musical comedy TV project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n v="42586.583368055552"/>
  </r>
  <r>
    <n v="205"/>
    <s v="GIRLS STATE a new musical comedy TV project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n v="42283.632199074069"/>
  </r>
  <r>
    <n v="206"/>
    <s v="GIRLS STATE a new musical comedy TV projec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e v="#DIV/0!"/>
    <s v="film &amp; video"/>
    <s v="drama"/>
    <x v="206"/>
    <n v="42588.004432870366"/>
  </r>
  <r>
    <n v="207"/>
    <s v="GIRLS STATE a new musical comedy TV project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n v="42008.197199074071"/>
  </r>
  <r>
    <n v="208"/>
    <s v="GIRLS STATE a new musical comedy TV project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e v="#DIV/0!"/>
    <s v="film &amp; video"/>
    <s v="drama"/>
    <x v="208"/>
    <n v="41989.369988425926"/>
  </r>
  <r>
    <n v="209"/>
    <s v="GIRLS STATE a new musical comedy TV project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e v="#DIV/0!"/>
    <s v="film &amp; video"/>
    <s v="drama"/>
    <x v="209"/>
    <n v="42195.922858796301"/>
  </r>
  <r>
    <n v="210"/>
    <s v="GIRLS STATE a new musical comedy TV project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n v="42278.208333333328"/>
  </r>
  <r>
    <n v="211"/>
    <s v="GIRLS STATE a new musical comedy TV project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n v="42266.159918981488"/>
  </r>
  <r>
    <n v="212"/>
    <s v="GIRLS STATE a new musical comedy TV project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n v="42476.839351851857"/>
  </r>
  <r>
    <n v="213"/>
    <s v="GIRLS STATE a new musical comedy TV project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n v="42232.587974537033"/>
  </r>
  <r>
    <n v="214"/>
    <s v="GIRLS STATE a new musical comedy TV project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n v="42069.64061342593"/>
  </r>
  <r>
    <n v="215"/>
    <s v="GIRLS STATE a new musical comedy TV project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n v="42417.999305555553"/>
  </r>
  <r>
    <n v="216"/>
    <s v="GIRLS STATE a new musical comedy TV project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n v="42116.917094907403"/>
  </r>
  <r>
    <n v="217"/>
    <s v="GIRLS STATE a new musical comedy TV project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n v="42001.64061342593"/>
  </r>
  <r>
    <n v="218"/>
    <s v="GIRLS STATE a new musical comedy TV project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n v="42139.628344907411"/>
  </r>
  <r>
    <n v="219"/>
    <s v="GIRLS STATE a new musical comedy TV project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n v="42461.290972222225"/>
  </r>
  <r>
    <n v="220"/>
    <s v="GIRLS STATE a new musical comedy TV project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n v="42236.837499999994"/>
  </r>
  <r>
    <n v="221"/>
    <s v="GIRLS STATE a new musical comedy TV project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e v="#DIV/0!"/>
    <s v="film &amp; video"/>
    <s v="drama"/>
    <x v="221"/>
    <n v="42091.79587962963"/>
  </r>
  <r>
    <n v="222"/>
    <s v="GIRLS STATE a new musical comedy TV project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n v="42090.110416666663"/>
  </r>
  <r>
    <n v="223"/>
    <s v="GIRLS STATE a new musical comedy TV project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e v="#DIV/0!"/>
    <s v="film &amp; video"/>
    <s v="drama"/>
    <x v="223"/>
    <n v="42512.045138888891"/>
  </r>
  <r>
    <n v="224"/>
    <s v="GIRLS STATE a new musical comedy TV project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e v="#DIV/0!"/>
    <s v="film &amp; video"/>
    <s v="drama"/>
    <x v="224"/>
    <n v="42195.235254629632"/>
  </r>
  <r>
    <n v="225"/>
    <s v="GIRLS STATE a new musical comedy TV project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e v="#DIV/0!"/>
    <s v="film &amp; video"/>
    <s v="drama"/>
    <x v="225"/>
    <n v="42468.919606481482"/>
  </r>
  <r>
    <n v="226"/>
    <s v="GIRLS STATE a new musical comedy TV project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n v="42155.395138888889"/>
  </r>
  <r>
    <n v="227"/>
    <s v="GIRLS STATE a new musical comedy TV project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e v="#DIV/0!"/>
    <s v="film &amp; video"/>
    <s v="drama"/>
    <x v="227"/>
    <n v="42194.893993055557"/>
  </r>
  <r>
    <n v="228"/>
    <s v="GIRLS STATE a new musical comedy TV project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e v="#DIV/0!"/>
    <s v="film &amp; video"/>
    <s v="drama"/>
    <x v="228"/>
    <n v="42156.686400462961"/>
  </r>
  <r>
    <n v="229"/>
    <s v="GIRLS STATE a new musical comedy TV project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e v="#DIV/0!"/>
    <s v="film &amp; video"/>
    <s v="drama"/>
    <x v="229"/>
    <n v="42413.933993055558"/>
  </r>
  <r>
    <n v="230"/>
    <s v="GIRLS STATE a new musical comedy TV project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n v="42159.777210648142"/>
  </r>
  <r>
    <n v="231"/>
    <s v="GIRLS STATE a new musical comedy TV project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e v="#DIV/0!"/>
    <s v="film &amp; video"/>
    <s v="drama"/>
    <x v="231"/>
    <n v="42371.958923611113"/>
  </r>
  <r>
    <n v="232"/>
    <s v="GIRLS STATE a new musical comedy TV project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n v="42062.82576388889"/>
  </r>
  <r>
    <n v="233"/>
    <s v="GIRLS STATE a new musical comedy TV project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e v="#DIV/0!"/>
    <s v="film &amp; video"/>
    <s v="drama"/>
    <x v="233"/>
    <n v="42642.911712962959"/>
  </r>
  <r>
    <n v="234"/>
    <s v="GIRLS STATE a new musical comedy TV project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n v="42176.035405092596"/>
  </r>
  <r>
    <n v="235"/>
    <s v="GIRLS STATE a new musical comedy TV project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e v="#DIV/0!"/>
    <s v="film &amp; video"/>
    <s v="drama"/>
    <x v="235"/>
    <n v="42194.908530092594"/>
  </r>
  <r>
    <n v="236"/>
    <s v="GIRLS STATE a new musical comedy TV project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e v="#DIV/0!"/>
    <s v="film &amp; video"/>
    <s v="drama"/>
    <x v="236"/>
    <n v="42374"/>
  </r>
  <r>
    <n v="237"/>
    <s v="GIRLS STATE a new musical comedy TV project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n v="42437.577187499999"/>
  </r>
  <r>
    <n v="238"/>
    <s v="GIRLS STATE a new musical comedy TV project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e v="#DIV/0!"/>
    <s v="film &amp; video"/>
    <s v="drama"/>
    <x v="238"/>
    <n v="42734.375"/>
  </r>
  <r>
    <n v="239"/>
    <s v="GIRLS STATE a new musical comedy TV project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n v="42316.5"/>
  </r>
  <r>
    <n v="240"/>
    <s v="GIRLS STATE a new musical comedy TV project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n v="41399.708460648151"/>
  </r>
  <r>
    <n v="241"/>
    <s v="GIRLS STATE a new musical comedy TV project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n v="41994.697962962964"/>
  </r>
  <r>
    <n v="242"/>
    <s v="GIRLS STATE a new musical comedy TV project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n v="40897.492939814816"/>
  </r>
  <r>
    <n v="243"/>
    <s v="GIRLS STATE a new musical comedy TV project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n v="41692.047500000001"/>
  </r>
  <r>
    <n v="244"/>
    <s v="GIRLS STATE a new musical comedy TV project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n v="40253.29583333333"/>
  </r>
  <r>
    <n v="245"/>
    <s v="GIRLS STATE a new musical comedy TV project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n v="41137.053067129629"/>
  </r>
  <r>
    <n v="246"/>
    <s v="GIRLS STATE a new musical comedy TV project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n v="40530.405150462961"/>
  </r>
  <r>
    <n v="247"/>
    <s v="GIRLS STATE a new musical comedy TV project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n v="40467.152083333334"/>
  </r>
  <r>
    <n v="248"/>
    <s v="GIRLS STATE a new musical comedy TV project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n v="40915.774409722224"/>
  </r>
  <r>
    <n v="249"/>
    <s v="GIRLS STATE a new musical comedy TV project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n v="40412.736111111109"/>
  </r>
  <r>
    <n v="250"/>
    <s v="GIRLS STATE a new musical comedy TV project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n v="41431.565868055557"/>
  </r>
  <r>
    <n v="251"/>
    <s v="GIRLS STATE a new musical comedy TV project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n v="41045.791666666664"/>
  </r>
  <r>
    <n v="252"/>
    <s v="GIRLS STATE a new musical comedy TV project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n v="40330.165972222225"/>
  </r>
  <r>
    <n v="253"/>
    <s v="GIRLS STATE a new musical comedy TV project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n v="40954.650868055556"/>
  </r>
  <r>
    <n v="254"/>
    <s v="GIRLS STATE a new musical comedy TV project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n v="42294.083333333328"/>
  </r>
  <r>
    <n v="255"/>
    <s v="GIRLS STATE a new musical comedy TV project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n v="40618.48474537037"/>
  </r>
  <r>
    <n v="256"/>
    <s v="GIRLS STATE a new musical comedy TV project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n v="41349.769293981481"/>
  </r>
  <r>
    <n v="257"/>
    <s v="GIRLS STATE a new musical comedy TV project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n v="42509.626875000002"/>
  </r>
  <r>
    <n v="258"/>
    <s v="GIRLS STATE a new musical comedy TV project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n v="40712.051689814813"/>
  </r>
  <r>
    <n v="259"/>
    <s v="GIRLS STATE a new musical comedy TV project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n v="42102.738067129627"/>
  </r>
  <r>
    <n v="260"/>
    <s v="GIRLS STATE a new musical comedy TV project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n v="40376.415972222225"/>
  </r>
  <r>
    <n v="261"/>
    <s v="GIRLS STATE a new musical comedy TV project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n v="41067.621527777781"/>
  </r>
  <r>
    <n v="262"/>
    <s v="GIRLS STATE a new musical comedy TV projec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n v="40600.24800925926"/>
  </r>
  <r>
    <n v="263"/>
    <s v="GIRLS STATE a new musical comedy TV project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n v="41179.954791666663"/>
  </r>
  <r>
    <n v="264"/>
    <s v="GIRLS STATE a new musical comedy TV projec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n v="41040.620312500003"/>
  </r>
  <r>
    <n v="265"/>
    <s v="GIRLS STATE a new musical comedy TV project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n v="40308.844444444447"/>
  </r>
  <r>
    <n v="266"/>
    <s v="GIRLS STATE a new musical comedy TV project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n v="40291.160416666666"/>
  </r>
  <r>
    <n v="267"/>
    <s v="GIRLS STATE a new musical comedy TV project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n v="41815.452534722222"/>
  </r>
  <r>
    <n v="268"/>
    <s v="GIRLS STATE a new musical comedy TV project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n v="40854.194189814814"/>
  </r>
  <r>
    <n v="269"/>
    <s v="GIRLS STATE a new musical comedy TV project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n v="42788.197013888886"/>
  </r>
  <r>
    <n v="270"/>
    <s v="GIRLS STATE a new musical comedy TV project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n v="40688.166666666664"/>
  </r>
  <r>
    <n v="271"/>
    <s v="GIRLS STATE a new musical comedy TV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n v="41641.333333333336"/>
  </r>
  <r>
    <n v="272"/>
    <s v="GIRLS STATE a new musical comedy TV project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n v="40296.78402777778"/>
  </r>
  <r>
    <n v="273"/>
    <s v="GIRLS STATE a new musical comedy TV project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n v="40727.498449074075"/>
  </r>
  <r>
    <n v="274"/>
    <s v="GIRLS STATE a new musical comedy TV project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n v="41004.290972222225"/>
  </r>
  <r>
    <n v="275"/>
    <s v="GIRLS STATE a new musical comedy TV project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n v="41223.073680555557"/>
  </r>
  <r>
    <n v="276"/>
    <s v="GIRLS STATE a new musical comedy TV project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n v="41027.040208333332"/>
  </r>
  <r>
    <n v="277"/>
    <s v="GIRLS STATE a new musical comedy TV project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n v="42147.891423611116"/>
  </r>
  <r>
    <n v="278"/>
    <s v="GIRLS STATE a new musical comedy TV project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n v="41194.040960648148"/>
  </r>
  <r>
    <n v="279"/>
    <s v="GIRLS STATE a new musical comedy TV project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n v="42793.084027777775"/>
  </r>
  <r>
    <n v="280"/>
    <s v="GIRLS STATE a new musical comedy TV project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n v="41789.590682870366"/>
  </r>
  <r>
    <n v="281"/>
    <s v="GIRLS STATE a new musical comedy TV project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n v="40035.80972222222"/>
  </r>
  <r>
    <n v="282"/>
    <s v="GIRLS STATE a new musical comedy TV project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n v="40231.916666666664"/>
  </r>
  <r>
    <n v="283"/>
    <s v="GIRLS STATE a new musical comedy TV project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n v="40695.207638888889"/>
  </r>
  <r>
    <n v="284"/>
    <s v="GIRLS STATE a new musical comedy TV project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n v="40929.738194444442"/>
  </r>
  <r>
    <n v="285"/>
    <s v="GIRLS STATE a new musical comedy TV project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n v="41536.756111111114"/>
  </r>
  <r>
    <n v="286"/>
    <s v="GIRLS STATE a new musical comedy TV projec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n v="41358.774583333332"/>
  </r>
  <r>
    <n v="287"/>
    <s v="GIRLS STATE a new musical comedy TV project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n v="41215.166666666664"/>
  </r>
  <r>
    <n v="288"/>
    <s v="GIRLS STATE a new musical comedy TV project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n v="41086.168900462959"/>
  </r>
  <r>
    <n v="289"/>
    <s v="GIRLS STATE a new musical comedy TV project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n v="41580.456412037034"/>
  </r>
  <r>
    <n v="290"/>
    <s v="GIRLS STATE a new musical comedy TV projec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n v="40576.332638888889"/>
  </r>
  <r>
    <n v="291"/>
    <s v="GIRLS STATE a new musical comedy TV project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n v="41395.000694444447"/>
  </r>
  <r>
    <n v="292"/>
    <s v="GIRLS STATE a new musical comedy TV project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n v="40845.165972222225"/>
  </r>
  <r>
    <n v="293"/>
    <s v="GIRLS STATE a new musical comedy TV project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n v="41749.667986111112"/>
  </r>
  <r>
    <n v="294"/>
    <s v="GIRLS STATE a new musical comedy TV project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n v="40378.666666666664"/>
  </r>
  <r>
    <n v="295"/>
    <s v="GIRLS STATE a new musical comedy TV project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n v="41579"/>
  </r>
  <r>
    <n v="296"/>
    <s v="GIRLS STATE a new musical comedy TV project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n v="41159.475497685184"/>
  </r>
  <r>
    <n v="297"/>
    <s v="GIRLS STATE a new musical comedy TV project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n v="42125.165972222225"/>
  </r>
  <r>
    <n v="298"/>
    <s v="GIRLS STATE a new musical comedy TV project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n v="41768.875"/>
  </r>
  <r>
    <n v="299"/>
    <s v="GIRLS STATE a new musical comedy TV projec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n v="40499.266898148147"/>
  </r>
  <r>
    <n v="300"/>
    <s v="GIRLS STATE a new musical comedy TV project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n v="40657.959930555553"/>
  </r>
  <r>
    <n v="301"/>
    <s v="GIRLS STATE a new musical comedy TV project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n v="41352.696006944447"/>
  </r>
  <r>
    <n v="302"/>
    <s v="GIRLS STATE a new musical comedy TV projec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n v="40963.856921296298"/>
  </r>
  <r>
    <n v="303"/>
    <s v="GIRLS STATE a new musical comedy TV project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n v="41062.071134259262"/>
  </r>
  <r>
    <n v="304"/>
    <s v="GIRLS STATE a new musical comedy TV project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n v="41153.083333333336"/>
  </r>
  <r>
    <n v="305"/>
    <s v="GIRLS STATE a new musical comedy TV project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n v="40978.630196759259"/>
  </r>
  <r>
    <n v="306"/>
    <s v="GIRLS STATE a new musical comedy TV project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n v="41353.795520833337"/>
  </r>
  <r>
    <n v="307"/>
    <s v="GIRLS STATE a new musical comedy TV project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n v="41312.944456018515"/>
  </r>
  <r>
    <n v="308"/>
    <s v="GIRLS STATE a new musical comedy TV project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n v="40612.694560185184"/>
  </r>
  <r>
    <n v="309"/>
    <s v="GIRLS STATE a new musical comedy TV project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n v="41155.751550925925"/>
  </r>
  <r>
    <n v="310"/>
    <s v="GIRLS STATE a new musical comedy TV project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n v="40836.083333333336"/>
  </r>
  <r>
    <n v="311"/>
    <s v="GIRLS STATE a new musical comedy TV project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n v="40909.332638888889"/>
  </r>
  <r>
    <n v="312"/>
    <s v="GIRLS STATE a new musical comedy TV project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n v="41378.877685185187"/>
  </r>
  <r>
    <n v="313"/>
    <s v="GIRLS STATE a new musical comedy TV project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n v="40401.665972222225"/>
  </r>
  <r>
    <n v="314"/>
    <s v="GIRLS STATE a new musical comedy TV project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n v="41334.833194444444"/>
  </r>
  <r>
    <n v="315"/>
    <s v="GIRLS STATE a new musical comedy TV project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n v="41143.77238425926"/>
  </r>
  <r>
    <n v="316"/>
    <s v="GIRLS STATE a new musical comedy TV project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n v="41984.207638888889"/>
  </r>
  <r>
    <n v="317"/>
    <s v="GIRLS STATE a new musical comedy TV project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n v="41619.676886574074"/>
  </r>
  <r>
    <n v="318"/>
    <s v="GIRLS STATE a new musical comedy TV project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n v="41359.997118055559"/>
  </r>
  <r>
    <n v="319"/>
    <s v="GIRLS STATE a new musical comedy TV project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n v="40211.332638888889"/>
  </r>
  <r>
    <n v="320"/>
    <s v="GIRLS STATE a new musical comedy TV project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n v="42360.958333333328"/>
  </r>
  <r>
    <n v="321"/>
    <s v="GIRLS STATE a new musical comedy TV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n v="42682.488263888896"/>
  </r>
  <r>
    <n v="322"/>
    <s v="GIRLS STATE a new musical comedy TV project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n v="42503.57"/>
  </r>
  <r>
    <n v="323"/>
    <s v="GIRLS STATE a new musical comedy TV project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n v="42725.332638888889"/>
  </r>
  <r>
    <n v="324"/>
    <s v="GIRLS STATE a new musical comedy TV project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n v="42217.626250000001"/>
  </r>
  <r>
    <n v="325"/>
    <s v="GIRLS STATE a new musical comedy TV projec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n v="42724.187881944439"/>
  </r>
  <r>
    <n v="326"/>
    <s v="GIRLS STATE a new musical comedy TV project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n v="42808.956250000003"/>
  </r>
  <r>
    <n v="327"/>
    <s v="GIRLS STATE a new musical comedy TV project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n v="42085.333333333328"/>
  </r>
  <r>
    <n v="328"/>
    <s v="GIRLS STATE a new musical comedy TV project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n v="42309.166666666672"/>
  </r>
  <r>
    <n v="329"/>
    <s v="GIRLS STATE a new musical comedy TV project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n v="42315.166666666672"/>
  </r>
  <r>
    <n v="330"/>
    <s v="GIRLS STATE a new musical comedy TV project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n v="41411.165972222225"/>
  </r>
  <r>
    <n v="331"/>
    <s v="GIRLS STATE a new musical comedy TV project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n v="42538.581412037034"/>
  </r>
  <r>
    <n v="332"/>
    <s v="GIRLS STATE a new musical comedy TV project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n v="42305.333333333328"/>
  </r>
  <r>
    <n v="333"/>
    <s v="GIRLS STATE a new musical comedy TV project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n v="42467.59480324074"/>
  </r>
  <r>
    <n v="334"/>
    <s v="GIRLS STATE a new musical comedy TV project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n v="42139.791666666672"/>
  </r>
  <r>
    <n v="335"/>
    <s v="GIRLS STATE a new musical comedy TV project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n v="42132.916666666672"/>
  </r>
  <r>
    <n v="336"/>
    <s v="GIRLS STATE a new musical comedy TV project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n v="42321.637939814813"/>
  </r>
  <r>
    <n v="337"/>
    <s v="GIRLS STATE a new musical comedy TV project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n v="42077.086898148147"/>
  </r>
  <r>
    <n v="338"/>
    <s v="GIRLS STATE a new musical comedy TV project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n v="42616.041666666672"/>
  </r>
  <r>
    <n v="339"/>
    <s v="GIRLS STATE a new musical comedy TV project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n v="42123.760046296295"/>
  </r>
  <r>
    <n v="340"/>
    <s v="GIRLS STATE a new musical comedy TV project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n v="42802.875"/>
  </r>
  <r>
    <n v="341"/>
    <s v="GIRLS STATE a new musical comedy TV project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n v="41913.165972222225"/>
  </r>
  <r>
    <n v="342"/>
    <s v="GIRLS STATE a new musical comedy TV project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n v="42489.780844907407"/>
  </r>
  <r>
    <n v="343"/>
    <s v="GIRLS STATE a new musical comedy TV project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n v="41957.125"/>
  </r>
  <r>
    <n v="344"/>
    <s v="GIRLS STATE a new musical comedy TV project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n v="42156.097222222219"/>
  </r>
  <r>
    <n v="345"/>
    <s v="GIRLS STATE a new musical comedy TV project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n v="42144.944328703699"/>
  </r>
  <r>
    <n v="346"/>
    <s v="GIRLS STATE a new musical comedy TV project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n v="42291.500243055561"/>
  </r>
  <r>
    <n v="347"/>
    <s v="GIRLS STATE a new musical comedy TV project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n v="42322.537141203706"/>
  </r>
  <r>
    <n v="348"/>
    <s v="GIRLS STATE a new musical comedy TV project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n v="42237.58699074074"/>
  </r>
  <r>
    <n v="349"/>
    <s v="GIRLS STATE a new musical comedy TV project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n v="42790.498935185184"/>
  </r>
  <r>
    <n v="350"/>
    <s v="GIRLS STATE a new musical comedy TV project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n v="42624.165972222225"/>
  </r>
  <r>
    <n v="351"/>
    <s v="GIRLS STATE a new musical comedy TV project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n v="42467.923078703709"/>
  </r>
  <r>
    <n v="352"/>
    <s v="GIRLS STATE a new musical comedy TV project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n v="41920.167453703703"/>
  </r>
  <r>
    <n v="353"/>
    <s v="GIRLS STATE a new musical comedy TV project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n v="42327.833553240736"/>
  </r>
  <r>
    <n v="354"/>
    <s v="GIRLS STATE a new musical comedy TV project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n v="42468.786122685182"/>
  </r>
  <r>
    <n v="355"/>
    <s v="GIRLS STATE a new musical comedy TV project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n v="41974.3355787037"/>
  </r>
  <r>
    <n v="356"/>
    <s v="GIRLS STATE a new musical comedy TV project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n v="42445.761493055557"/>
  </r>
  <r>
    <n v="357"/>
    <s v="GIRLS STATE a new musical comedy TV project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n v="42118.222187499996"/>
  </r>
  <r>
    <n v="358"/>
    <s v="GIRLS STATE a new musical comedy TV project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n v="42536.625"/>
  </r>
  <r>
    <n v="359"/>
    <s v="GIRLS STATE a new musical comedy TV project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n v="41957.216666666667"/>
  </r>
  <r>
    <n v="360"/>
    <s v="GIRLS STATE a new musical comedy TV project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n v="42208.132638888885"/>
  </r>
  <r>
    <n v="361"/>
    <s v="GIRLS STATE a new musical comedy TV project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n v="41966.042893518519"/>
  </r>
  <r>
    <n v="362"/>
    <s v="GIRLS STATE a new musical comedy TV project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n v="41859"/>
  </r>
  <r>
    <n v="363"/>
    <s v="GIRLS STATE a new musical comedy TV project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n v="40300.806944444441"/>
  </r>
  <r>
    <n v="364"/>
    <s v="GIRLS STATE a new musical comedy TV project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n v="41811.165972222225"/>
  </r>
  <r>
    <n v="365"/>
    <s v="GIRLS STATE a new musical comedy TV project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n v="41698.606469907405"/>
  </r>
  <r>
    <n v="366"/>
    <s v="GIRLS STATE a new musical comedy TV project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n v="41049.793032407404"/>
  </r>
  <r>
    <n v="367"/>
    <s v="GIRLS STATE a new musical comedy TV project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n v="41395.207638888889"/>
  </r>
  <r>
    <n v="368"/>
    <s v="GIRLS STATE a new musical comedy TV project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n v="42078.563912037032"/>
  </r>
  <r>
    <n v="369"/>
    <s v="GIRLS STATE a new musical comedy TV project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n v="40923.551724537036"/>
  </r>
  <r>
    <n v="370"/>
    <s v="GIRLS STATE a new musical comedy TV project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n v="42741.795138888891"/>
  </r>
  <r>
    <n v="371"/>
    <s v="GIRLS STATE a new musical comedy TV project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n v="41306.767812500002"/>
  </r>
  <r>
    <n v="372"/>
    <s v="GIRLS STATE a new musical comedy TV project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n v="42465.666666666672"/>
  </r>
  <r>
    <n v="373"/>
    <s v="GIRLS STATE a new musical comedy TV project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n v="41108.91201388889"/>
  </r>
  <r>
    <n v="374"/>
    <s v="GIRLS STATE a new musical comedy TV project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n v="40802.889247685183"/>
  </r>
  <r>
    <n v="375"/>
    <s v="GIRLS STATE a new musical comedy TV project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n v="41699.720833333333"/>
  </r>
  <r>
    <n v="376"/>
    <s v="GIRLS STATE a new musical comedy TV project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n v="42607.452731481477"/>
  </r>
  <r>
    <n v="377"/>
    <s v="GIRLS STATE a new musical comedy TV project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n v="42322.292361111111"/>
  </r>
  <r>
    <n v="378"/>
    <s v="GIRLS STATE a new musical comedy TV project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n v="42394.994444444441"/>
  </r>
  <r>
    <n v="379"/>
    <s v="GIRLS STATE a new musical comedy TV project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n v="41032.688333333332"/>
  </r>
  <r>
    <n v="380"/>
    <s v="GIRLS STATE a new musical comedy TV project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n v="42392.719814814816"/>
  </r>
  <r>
    <n v="381"/>
    <s v="GIRLS STATE a new musical comedy TV project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n v="41120.208333333336"/>
  </r>
  <r>
    <n v="382"/>
    <s v="GIRLS STATE a new musical comedy TV project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n v="41158.709490740745"/>
  </r>
  <r>
    <n v="383"/>
    <s v="GIRLS STATE a new musical comedy TV project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n v="41778.117581018516"/>
  </r>
  <r>
    <n v="384"/>
    <s v="GIRLS STATE a new musical comedy TV project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n v="42010.781793981485"/>
  </r>
  <r>
    <n v="385"/>
    <s v="GIRLS STATE a new musical comedy TV project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n v="41964.626168981486"/>
  </r>
  <r>
    <n v="386"/>
    <s v="GIRLS STATE a new musical comedy TV project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n v="42226.951284722221"/>
  </r>
  <r>
    <n v="387"/>
    <s v="GIRLS STATE a new musical comedy TV project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n v="42231.25"/>
  </r>
  <r>
    <n v="388"/>
    <s v="GIRLS STATE a new musical comedy TV project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n v="42579.076157407413"/>
  </r>
  <r>
    <n v="389"/>
    <s v="GIRLS STATE a new musical comedy TV project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n v="41705.957638888889"/>
  </r>
  <r>
    <n v="390"/>
    <s v="GIRLS STATE a new musical comedy TV project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n v="42132.036712962959"/>
  </r>
  <r>
    <n v="391"/>
    <s v="GIRLS STATE a new musical comedy TV project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n v="40895.040972222225"/>
  </r>
  <r>
    <n v="392"/>
    <s v="GIRLS STATE a new musical comedy TV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n v="40794.125"/>
  </r>
  <r>
    <n v="393"/>
    <s v="GIRLS STATE a new musical comedy TV project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n v="41557.708935185183"/>
  </r>
  <r>
    <n v="394"/>
    <s v="GIRLS STATE a new musical comedy TV project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n v="42477.776412037041"/>
  </r>
  <r>
    <n v="395"/>
    <s v="GIRLS STATE a new musical comedy TV project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n v="41026.897222222222"/>
  </r>
  <r>
    <n v="396"/>
    <s v="GIRLS STATE a new musical comedy TV project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n v="41097.564884259256"/>
  </r>
  <r>
    <n v="397"/>
    <s v="GIRLS STATE a new musical comedy TV project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n v="40422.155555555553"/>
  </r>
  <r>
    <n v="398"/>
    <s v="GIRLS STATE a new musical comedy TV project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n v="42123.793124999997"/>
  </r>
  <r>
    <n v="399"/>
    <s v="GIRLS STATE a new musical comedy TV project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n v="42718.5"/>
  </r>
  <r>
    <n v="400"/>
    <s v="GIRLS STATE a new musical comedy TV project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n v="41776.145833333336"/>
  </r>
  <r>
    <n v="401"/>
    <s v="GIRLS STATE a new musical comedy TV project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n v="40762.842245370368"/>
  </r>
  <r>
    <n v="402"/>
    <s v="GIRLS STATE a new musical comedy TV project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n v="42313.58121527778"/>
  </r>
  <r>
    <n v="403"/>
    <s v="GIRLS STATE a new musical comedy TV project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n v="40765.297222222223"/>
  </r>
  <r>
    <n v="404"/>
    <s v="GIRLS STATE a new musical comedy TV projec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n v="41675.961111111108"/>
  </r>
  <r>
    <n v="405"/>
    <s v="GIRLS STATE a new musical comedy TV project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n v="41704.08494212963"/>
  </r>
  <r>
    <n v="406"/>
    <s v="GIRLS STATE a new musical comedy TV project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n v="40672.249305555553"/>
  </r>
  <r>
    <n v="407"/>
    <s v="GIRLS STATE a new musical comedy TV project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n v="40866.912615740745"/>
  </r>
  <r>
    <n v="408"/>
    <s v="GIRLS STATE a new musical comedy TV project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n v="41583.777662037035"/>
  </r>
  <r>
    <n v="409"/>
    <s v="GIRLS STATE a new musical comedy TV project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n v="42573.862777777773"/>
  </r>
  <r>
    <n v="410"/>
    <s v="GIRLS STATE a new musical comedy TV project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n v="42173.981446759266"/>
  </r>
  <r>
    <n v="411"/>
    <s v="GIRLS STATE a new musical comedy TV project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n v="41630.208333333336"/>
  </r>
  <r>
    <n v="412"/>
    <s v="GIRLS STATE a new musical comedy TV project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n v="41115.742800925924"/>
  </r>
  <r>
    <n v="413"/>
    <s v="GIRLS STATE a new musical comedy TV project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n v="41109.877442129626"/>
  </r>
  <r>
    <n v="414"/>
    <s v="GIRLS STATE a new musical comedy TV project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n v="41559.063252314816"/>
  </r>
  <r>
    <n v="415"/>
    <s v="GIRLS STATE a new musical comedy TV project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n v="41929.5"/>
  </r>
  <r>
    <n v="416"/>
    <s v="GIRLS STATE a new musical comedy TV project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n v="41678.396192129629"/>
  </r>
  <r>
    <n v="417"/>
    <s v="GIRLS STATE a new musical comedy TV project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n v="41372.189583333333"/>
  </r>
  <r>
    <n v="418"/>
    <s v="GIRLS STATE a new musical comedy TV project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n v="42208.282372685186"/>
  </r>
  <r>
    <n v="419"/>
    <s v="GIRLS STATE a new musical comedy TV project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n v="41454.842442129629"/>
  </r>
  <r>
    <n v="420"/>
    <s v="GIRLS STATE a new musical comedy TV project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n v="41712.194803240738"/>
  </r>
  <r>
    <n v="421"/>
    <s v="GIRLS STATE a new musical comedy TV project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n v="42237.491388888884"/>
  </r>
  <r>
    <n v="422"/>
    <s v="GIRLS STATE a new musical comedy TV project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n v="41893.260381944441"/>
  </r>
  <r>
    <n v="423"/>
    <s v="GIRLS STATE a new musical comedy TV project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n v="41430.92627314815"/>
  </r>
  <r>
    <n v="424"/>
    <s v="GIRLS STATE a new musical comedy TV project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n v="40994.334479166668"/>
  </r>
  <r>
    <n v="425"/>
    <s v="GIRLS STATE a new musical comedy TV project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n v="42335.902824074074"/>
  </r>
  <r>
    <n v="426"/>
    <s v="GIRLS STATE a new musical comedy TV project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n v="42430.711967592593"/>
  </r>
  <r>
    <n v="427"/>
    <s v="GIRLS STATE a new musical comedy TV project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e v="#DIV/0!"/>
    <s v="film &amp; video"/>
    <s v="animation"/>
    <x v="427"/>
    <n v="42299.790972222225"/>
  </r>
  <r>
    <n v="428"/>
    <s v="GIRLS STATE a new musical comedy TV project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n v="41806.916666666664"/>
  </r>
  <r>
    <n v="429"/>
    <s v="GIRLS STATE a new musical comedy TV project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e v="#DIV/0!"/>
    <s v="film &amp; video"/>
    <s v="animation"/>
    <x v="429"/>
    <n v="40144.207638888889"/>
  </r>
  <r>
    <n v="430"/>
    <s v="GIRLS STATE a new musical comedy TV project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n v="41528.107256944444"/>
  </r>
  <r>
    <n v="431"/>
    <s v="GIRLS STATE a new musical comedy TV project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n v="42556.871331018512"/>
  </r>
  <r>
    <n v="432"/>
    <s v="GIRLS STATE a new musical comedy TV project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n v="42298.726631944446"/>
  </r>
  <r>
    <n v="433"/>
    <s v="GIRLS STATE a new musical comedy TV project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e v="#DIV/0!"/>
    <s v="film &amp; video"/>
    <s v="animation"/>
    <x v="433"/>
    <n v="42288.629884259266"/>
  </r>
  <r>
    <n v="434"/>
    <s v="GIRLS STATE a new musical comedy TV project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n v="41609.876180555555"/>
  </r>
  <r>
    <n v="435"/>
    <s v="GIRLS STATE a new musical comedy TV project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n v="41530.747453703705"/>
  </r>
  <r>
    <n v="436"/>
    <s v="GIRLS STATE a new musical comedy TV project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e v="#DIV/0!"/>
    <s v="film &amp; video"/>
    <s v="animation"/>
    <x v="436"/>
    <n v="41486.36241898148"/>
  </r>
  <r>
    <n v="437"/>
    <s v="GIRLS STATE a new musical comedy TV project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e v="#DIV/0!"/>
    <s v="film &amp; video"/>
    <s v="animation"/>
    <x v="437"/>
    <n v="42651.31858796296"/>
  </r>
  <r>
    <n v="438"/>
    <s v="GIRLS STATE a new musical comedy TV project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n v="42326.302754629629"/>
  </r>
  <r>
    <n v="439"/>
    <s v="GIRLS STATE a new musical comedy TV project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e v="#DIV/0!"/>
    <s v="film &amp; video"/>
    <s v="animation"/>
    <x v="439"/>
    <n v="41929.761782407404"/>
  </r>
  <r>
    <n v="440"/>
    <s v="GIRLS STATE a new musical comedy TV project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n v="42453.943900462968"/>
  </r>
  <r>
    <n v="441"/>
    <s v="GIRLS STATE a new musical comedy TV project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e v="#DIV/0!"/>
    <s v="film &amp; video"/>
    <s v="animation"/>
    <x v="441"/>
    <n v="41580.793935185182"/>
  </r>
  <r>
    <n v="442"/>
    <s v="GIRLS STATE a new musical comedy TV projec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n v="42054.888692129629"/>
  </r>
  <r>
    <n v="443"/>
    <s v="GIRLS STATE a new musical comedy TV project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n v="41680.015057870369"/>
  </r>
  <r>
    <n v="444"/>
    <s v="GIRLS STATE a new musical comedy TV project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n v="40954.906956018516"/>
  </r>
  <r>
    <n v="445"/>
    <s v="GIRLS STATE a new musical comedy TV projec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n v="42145.335358796292"/>
  </r>
  <r>
    <n v="446"/>
    <s v="GIRLS STATE a new musical comedy TV project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n v="42067.083564814813"/>
  </r>
  <r>
    <n v="447"/>
    <s v="GIRLS STATE a new musical comedy TV project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n v="41356.513460648144"/>
  </r>
  <r>
    <n v="448"/>
    <s v="GIRLS STATE a new musical comedy TV project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n v="41773.758043981477"/>
  </r>
  <r>
    <n v="449"/>
    <s v="GIRLS STATE a new musical comedy TV project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n v="41564.568113425928"/>
  </r>
  <r>
    <n v="450"/>
    <s v="GIRLS STATE a new musical comedy TV project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n v="41684.946759259255"/>
  </r>
  <r>
    <n v="451"/>
    <s v="GIRLS STATE a new musical comedy TV project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e v="#DIV/0!"/>
    <s v="film &amp; video"/>
    <s v="animation"/>
    <x v="451"/>
    <n v="41664.715173611112"/>
  </r>
  <r>
    <n v="452"/>
    <s v="GIRLS STATE a new musical comedy TV project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n v="42137.703877314809"/>
  </r>
  <r>
    <n v="453"/>
    <s v="GIRLS STATE a new musical comedy TV projec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n v="42054.824988425928"/>
  </r>
  <r>
    <n v="454"/>
    <s v="GIRLS STATE a new musical comedy TV project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n v="41969.551388888889"/>
  </r>
  <r>
    <n v="455"/>
    <s v="GIRLS STATE a new musical comedy TV project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n v="41016.021527777775"/>
  </r>
  <r>
    <n v="456"/>
    <s v="GIRLS STATE a new musical comedy TV project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n v="41569.165972222225"/>
  </r>
  <r>
    <n v="457"/>
    <s v="GIRLS STATE a new musical comedy TV project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e v="#DIV/0!"/>
    <s v="film &amp; video"/>
    <s v="animation"/>
    <x v="457"/>
    <n v="41867.767500000002"/>
  </r>
  <r>
    <n v="458"/>
    <s v="GIRLS STATE a new musical comedy TV project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n v="41408.69976851852"/>
  </r>
  <r>
    <n v="459"/>
    <s v="GIRLS STATE a new musical comedy TV project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n v="40860.682025462964"/>
  </r>
  <r>
    <n v="460"/>
    <s v="GIRLS STATE a new musical comedy TV project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n v="41791.166666666664"/>
  </r>
  <r>
    <n v="461"/>
    <s v="GIRLS STATE a new musical comedy TV project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e v="#DIV/0!"/>
    <s v="film &amp; video"/>
    <s v="animation"/>
    <x v="461"/>
    <n v="41427.84684027778"/>
  </r>
  <r>
    <n v="462"/>
    <s v="GIRLS STATE a new musical comedy TV project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e v="#DIV/0!"/>
    <s v="film &amp; video"/>
    <s v="animation"/>
    <x v="462"/>
    <n v="40765.126631944448"/>
  </r>
  <r>
    <n v="463"/>
    <s v="GIRLS STATE a new musical comedy TV project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n v="40810.710104166668"/>
  </r>
  <r>
    <n v="464"/>
    <s v="GIRLS STATE a new musical comedy TV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n v="42508.848784722228"/>
  </r>
  <r>
    <n v="465"/>
    <s v="GIRLS STATE a new musical comedy TV projec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n v="41817.120069444441"/>
  </r>
  <r>
    <n v="466"/>
    <s v="GIRLS STATE a new musical comedy TV projec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n v="41159.942870370374"/>
  </r>
  <r>
    <n v="467"/>
    <s v="GIRLS STATE a new musical comedy TV projec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n v="41180.679791666669"/>
  </r>
  <r>
    <n v="468"/>
    <s v="GIRLS STATE a new musical comedy TV project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e v="#DIV/0!"/>
    <s v="film &amp; video"/>
    <s v="animation"/>
    <x v="468"/>
    <n v="41101.160474537035"/>
  </r>
  <r>
    <n v="469"/>
    <s v="GIRLS STATE a new musical comedy TV project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e v="#DIV/0!"/>
    <s v="film &amp; video"/>
    <s v="animation"/>
    <x v="469"/>
    <n v="41887.989861111113"/>
  </r>
  <r>
    <n v="470"/>
    <s v="GIRLS STATE a new musical comedy TV project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n v="41655.166666666664"/>
  </r>
  <r>
    <n v="471"/>
    <s v="GIRLS STATE a new musical comedy TV project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n v="41748.680312500001"/>
  </r>
  <r>
    <n v="472"/>
    <s v="GIRLS STATE a new musical comedy TV project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n v="41874.922662037039"/>
  </r>
  <r>
    <n v="473"/>
    <s v="GIRLS STATE a new musical comedy TV project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n v="41899.698136574072"/>
  </r>
  <r>
    <n v="474"/>
    <s v="GIRLS STATE a new musical comedy TV project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n v="42783.329039351855"/>
  </r>
  <r>
    <n v="475"/>
    <s v="GIRLS STATE a new musical comedy TV project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e v="#DIV/0!"/>
    <s v="film &amp; video"/>
    <s v="animation"/>
    <x v="475"/>
    <n v="42130.086145833338"/>
  </r>
  <r>
    <n v="476"/>
    <s v="GIRLS STATE a new musical comedy TV project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n v="41793.165972222225"/>
  </r>
  <r>
    <n v="477"/>
    <s v="GIRLS STATE a new musical comedy TV project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e v="#DIV/0!"/>
    <s v="film &amp; video"/>
    <s v="animation"/>
    <x v="477"/>
    <n v="41047.83488425926"/>
  </r>
  <r>
    <n v="478"/>
    <s v="GIRLS STATE a new musical comedy TV project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e v="#DIV/0!"/>
    <s v="film &amp; video"/>
    <s v="animation"/>
    <x v="478"/>
    <n v="42095.869317129633"/>
  </r>
  <r>
    <n v="479"/>
    <s v="GIRLS STATE a new musical comedy TV project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n v="41964.449479166666"/>
  </r>
  <r>
    <n v="480"/>
    <s v="GIRLS STATE a new musical comedy TV project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n v="41495.500173611108"/>
  </r>
  <r>
    <n v="481"/>
    <s v="GIRLS STATE a new musical comedy TV project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n v="41192.672326388885"/>
  </r>
  <r>
    <n v="482"/>
    <s v="GIRLS STATE a new musical comedy TV project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n v="42474.606944444444"/>
  </r>
  <r>
    <n v="483"/>
    <s v="GIRLS STATE a new musical comedy TV project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n v="41303.197592592594"/>
  </r>
  <r>
    <n v="484"/>
    <s v="GIRLS STATE a new musical comedy TV project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n v="42313.981157407412"/>
  </r>
  <r>
    <n v="485"/>
    <s v="GIRLS STATE a new musical comedy TV project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n v="41411.50577546296"/>
  </r>
  <r>
    <n v="486"/>
    <s v="GIRLS STATE a new musical comedy TV project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n v="41791.94258101852"/>
  </r>
  <r>
    <n v="487"/>
    <s v="GIRLS STATE a new musical comedy TV project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e v="#DIV/0!"/>
    <s v="film &amp; video"/>
    <s v="animation"/>
    <x v="487"/>
    <n v="42729.636504629627"/>
  </r>
  <r>
    <n v="488"/>
    <s v="GIRLS STATE a new musical comedy TV project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e v="#DIV/0!"/>
    <s v="film &amp; video"/>
    <s v="animation"/>
    <x v="488"/>
    <n v="42744.054398148146"/>
  </r>
  <r>
    <n v="489"/>
    <s v="GIRLS STATE a new musical comedy TV project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n v="40913.481249999997"/>
  </r>
  <r>
    <n v="490"/>
    <s v="GIRLS STATE a new musical comedy TV project"/>
    <s v="Cancelled"/>
    <n v="1000"/>
    <n v="15725"/>
    <x v="2"/>
    <s v="US"/>
    <s v="USD"/>
    <n v="1345677285"/>
    <n v="1343085285"/>
    <b v="0"/>
    <n v="0"/>
    <b v="0"/>
    <s v="film &amp; video/animation"/>
    <n v="1573"/>
    <e v="#DIV/0!"/>
    <s v="film &amp; video"/>
    <s v="animation"/>
    <x v="490"/>
    <n v="41143.968576388892"/>
  </r>
  <r>
    <n v="491"/>
    <s v="GIRLS STATE a new musical comedy TV project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e v="#DIV/0!"/>
    <s v="film &amp; video"/>
    <s v="animation"/>
    <x v="491"/>
    <n v="42396.982627314821"/>
  </r>
  <r>
    <n v="492"/>
    <s v="GIRLS STATE a new musical comedy TV project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n v="42656.03506944445"/>
  </r>
  <r>
    <n v="493"/>
    <s v="GIRLS STATE a new musical comedy TV project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e v="#DIV/0!"/>
    <s v="film &amp; video"/>
    <s v="animation"/>
    <x v="493"/>
    <n v="42144.726134259254"/>
  </r>
  <r>
    <n v="494"/>
    <s v="GIRLS STATE a new musical comedy TV project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n v="41823.125"/>
  </r>
  <r>
    <n v="495"/>
    <s v="GIRLS STATE a new musical comedy TV projec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e v="#DIV/0!"/>
    <s v="film &amp; video"/>
    <s v="animation"/>
    <x v="495"/>
    <n v="42201.827604166669"/>
  </r>
  <r>
    <n v="496"/>
    <s v="GIRLS STATE a new musical comedy TV project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n v="41680.93141203704"/>
  </r>
  <r>
    <n v="497"/>
    <s v="GIRLS STATE a new musical comedy TV project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n v="41998.208333333328"/>
  </r>
  <r>
    <n v="498"/>
    <s v="GIRLS STATE a new musical comedy TV project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n v="40900.762141203704"/>
  </r>
  <r>
    <n v="499"/>
    <s v="GIRLS STATE a new musical comedy TV project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n v="40098.874305555553"/>
  </r>
  <r>
    <n v="500"/>
    <s v="GIRLS STATE a new musical comedy TV project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n v="40306.927777777775"/>
  </r>
  <r>
    <n v="501"/>
    <s v="GIRLS STATE a new musical comedy TV project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e v="#DIV/0!"/>
    <s v="film &amp; video"/>
    <s v="animation"/>
    <x v="501"/>
    <n v="40733.234386574077"/>
  </r>
  <r>
    <n v="502"/>
    <s v="GIRLS STATE a new musical comedy TV project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n v="40986.511863425927"/>
  </r>
  <r>
    <n v="503"/>
    <s v="GIRLS STATE a new musical comedy TV project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n v="42021.526655092588"/>
  </r>
  <r>
    <n v="504"/>
    <s v="GIRLS STATE a new musical comedy TV project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n v="41009.941979166666"/>
  </r>
  <r>
    <n v="505"/>
    <s v="GIRLS STATE a new musical comedy TV project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n v="42363.098217592589"/>
  </r>
  <r>
    <n v="506"/>
    <s v="GIRLS STATE a new musical comedy TV project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n v="41496.552314814813"/>
  </r>
  <r>
    <n v="507"/>
    <s v="GIRLS STATE a new musical comedy TV project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n v="41201.958993055552"/>
  </r>
  <r>
    <n v="508"/>
    <s v="GIRLS STATE a new musical comedy TV project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n v="41054.593055555553"/>
  </r>
  <r>
    <n v="509"/>
    <s v="GIRLS STATE a new musical comedy TV project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n v="42183.631597222222"/>
  </r>
  <r>
    <n v="510"/>
    <s v="GIRLS STATE a new musical comedy TV project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e v="#DIV/0!"/>
    <s v="film &amp; video"/>
    <s v="animation"/>
    <x v="510"/>
    <n v="42430.176377314812"/>
  </r>
  <r>
    <n v="511"/>
    <s v="GIRLS STATE a new musical comedy TV project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n v="41370.261365740742"/>
  </r>
  <r>
    <n v="512"/>
    <s v="GIRLS STATE a new musical comedy TV project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n v="42694.783877314811"/>
  </r>
  <r>
    <n v="513"/>
    <s v="GIRLS STATE a new musical comedy TV project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n v="42597.291666666672"/>
  </r>
  <r>
    <n v="514"/>
    <s v="GIRLS STATE a new musical comedy TV project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n v="41860.613969907405"/>
  </r>
  <r>
    <n v="515"/>
    <s v="GIRLS STATE a new musical comedy TV project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n v="42367.490752314814"/>
  </r>
  <r>
    <n v="516"/>
    <s v="GIRLS STATE a new musical comedy TV project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e v="#DIV/0!"/>
    <s v="film &amp; video"/>
    <s v="animation"/>
    <x v="516"/>
    <n v="42151.778703703705"/>
  </r>
  <r>
    <n v="517"/>
    <s v="GIRLS STATE a new musical comedy TV project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n v="42768.615289351852"/>
  </r>
  <r>
    <n v="518"/>
    <s v="GIRLS STATE a new musical comedy TV project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e v="#DIV/0!"/>
    <s v="film &amp; video"/>
    <s v="animation"/>
    <x v="518"/>
    <n v="42253.615277777775"/>
  </r>
  <r>
    <n v="519"/>
    <s v="GIRLS STATE a new musical comedy TV project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n v="41248.391446759262"/>
  </r>
  <r>
    <n v="520"/>
    <s v="GIRLS STATE a new musical comedy TV project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n v="42348.702094907407"/>
  </r>
  <r>
    <n v="521"/>
    <s v="GIRLS STATE a new musical comedy TV project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n v="42675.207638888889"/>
  </r>
  <r>
    <n v="522"/>
    <s v="GIRLS STATE a new musical comedy TV project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n v="42449.999131944445"/>
  </r>
  <r>
    <n v="523"/>
    <s v="GIRLS STATE a new musical comedy TV projec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n v="42268.13282407407"/>
  </r>
  <r>
    <n v="524"/>
    <s v="GIRLS STATE a new musical comedy TV project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n v="42522.717233796298"/>
  </r>
  <r>
    <n v="525"/>
    <s v="GIRLS STATE a new musical comedy TV project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n v="41895.400937500002"/>
  </r>
  <r>
    <n v="526"/>
    <s v="GIRLS STATE a new musical comedy TV project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n v="42223.708333333328"/>
  </r>
  <r>
    <n v="527"/>
    <s v="GIRLS STATE a new musical comedy TV project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n v="42783.670138888891"/>
  </r>
  <r>
    <n v="528"/>
    <s v="GIRLS STATE a new musical comedy TV projec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n v="42176.888888888891"/>
  </r>
  <r>
    <n v="529"/>
    <s v="GIRLS STATE a new musical comedy TV project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n v="42746.208333333328"/>
  </r>
  <r>
    <n v="530"/>
    <s v="GIRLS STATE a new musical comedy TV project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n v="42179.083333333328"/>
  </r>
  <r>
    <n v="531"/>
    <s v="GIRLS STATE a new musical comedy TV project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n v="42721.290972222225"/>
  </r>
  <r>
    <n v="532"/>
    <s v="GIRLS STATE a new musical comedy TV project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n v="42503.007037037038"/>
  </r>
  <r>
    <n v="533"/>
    <s v="GIRLS STATE a new musical comedy TV projec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n v="42506.43478009259"/>
  </r>
  <r>
    <n v="534"/>
    <s v="GIRLS STATE a new musical comedy TV project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n v="42309.958333333328"/>
  </r>
  <r>
    <n v="535"/>
    <s v="GIRLS STATE a new musical comedy TV project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n v="42741.545196759253"/>
  </r>
  <r>
    <n v="536"/>
    <s v="GIRLS STATE a new musical comedy TV project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n v="42219.75"/>
  </r>
  <r>
    <n v="537"/>
    <s v="GIRLS STATE a new musical comedy TV project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n v="42312.810081018513"/>
  </r>
  <r>
    <n v="538"/>
    <s v="GIRLS STATE a new musical comedy TV project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n v="42503.794710648144"/>
  </r>
  <r>
    <n v="539"/>
    <s v="GIRLS STATE a new musical comedy TV project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n v="42556.049849537041"/>
  </r>
  <r>
    <n v="540"/>
    <s v="GIRLS STATE a new musical comedy TV project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n v="42039.817199074074"/>
  </r>
  <r>
    <n v="541"/>
    <s v="GIRLS STATE a new musical comedy TV project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n v="42306.046689814815"/>
  </r>
  <r>
    <n v="542"/>
    <s v="GIRLS STATE a new musical comedy TV projec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n v="42493.695787037039"/>
  </r>
  <r>
    <n v="543"/>
    <s v="GIRLS STATE a new musical comedy TV project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n v="41944.092152777775"/>
  </r>
  <r>
    <n v="544"/>
    <s v="GIRLS STATE a new musical comedy TV project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n v="42555.656944444447"/>
  </r>
  <r>
    <n v="545"/>
    <s v="GIRLS STATE a new musical comedy TV project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n v="42323.634131944447"/>
  </r>
  <r>
    <n v="546"/>
    <s v="GIRLS STATE a new musical comedy TV project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n v="42294.667997685188"/>
  </r>
  <r>
    <n v="547"/>
    <s v="GIRLS STATE a new musical comedy TV project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e v="#DIV/0!"/>
    <s v="technology"/>
    <s v="web"/>
    <x v="547"/>
    <n v="42410.696342592593"/>
  </r>
  <r>
    <n v="548"/>
    <s v="GIRLS STATE a new musical comedy TV project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n v="42306.903333333335"/>
  </r>
  <r>
    <n v="549"/>
    <s v="GIRLS STATE a new musical comedy TV project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n v="42193.636828703704"/>
  </r>
  <r>
    <n v="550"/>
    <s v="GIRLS STATE a new musical comedy TV project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n v="42766.208333333328"/>
  </r>
  <r>
    <n v="551"/>
    <s v="GIRLS STATE a new musical comedy TV projec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n v="42217.745138888888"/>
  </r>
  <r>
    <n v="552"/>
    <s v="GIRLS STATE a new musical comedy TV project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e v="#DIV/0!"/>
    <s v="technology"/>
    <s v="web"/>
    <x v="552"/>
    <n v="42378.616851851853"/>
  </r>
  <r>
    <n v="553"/>
    <s v="GIRLS STATE a new musical comedy TV project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n v="41957.761469907404"/>
  </r>
  <r>
    <n v="554"/>
    <s v="GIRLS STATE a new musical comedy TV project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n v="41931.684861111113"/>
  </r>
  <r>
    <n v="555"/>
    <s v="GIRLS STATE a new musical comedy TV project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e v="#DIV/0!"/>
    <s v="technology"/>
    <s v="web"/>
    <x v="555"/>
    <n v="42533.353506944448"/>
  </r>
  <r>
    <n v="556"/>
    <s v="GIRLS STATE a new musical comedy TV project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n v="42375.860150462962"/>
  </r>
  <r>
    <n v="557"/>
    <s v="GIRLS STATE a new musical comedy TV project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n v="42706.983831018515"/>
  </r>
  <r>
    <n v="558"/>
    <s v="GIRLS STATE a new musical comedy TV project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e v="#DIV/0!"/>
    <s v="technology"/>
    <s v="web"/>
    <x v="558"/>
    <n v="42087.841493055559"/>
  </r>
  <r>
    <n v="559"/>
    <s v="GIRLS STATE a new musical comedy TV project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n v="42351.283101851848"/>
  </r>
  <r>
    <n v="560"/>
    <s v="GIRLS STATE a new musical comedy TV project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n v="41990.771354166667"/>
  </r>
  <r>
    <n v="561"/>
    <s v="GIRLS STATE a new musical comedy TV project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n v="42303.658715277779"/>
  </r>
  <r>
    <n v="562"/>
    <s v="GIRLS STATE a new musical comedy TV project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e v="#DIV/0!"/>
    <s v="technology"/>
    <s v="web"/>
    <x v="562"/>
    <n v="42722.389062500006"/>
  </r>
  <r>
    <n v="563"/>
    <s v="GIRLS STATE a new musical comedy TV project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n v="42052.069988425923"/>
  </r>
  <r>
    <n v="564"/>
    <s v="GIRLS STATE a new musical comedy TV project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n v="42441.942997685182"/>
  </r>
  <r>
    <n v="565"/>
    <s v="GIRLS STATE a new musical comedy TV project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e v="#DIV/0!"/>
    <s v="technology"/>
    <s v="web"/>
    <x v="565"/>
    <n v="42195.785289351858"/>
  </r>
  <r>
    <n v="566"/>
    <s v="GIRLS STATE a new musical comedy TV project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n v="42565.68440972222"/>
  </r>
  <r>
    <n v="567"/>
    <s v="GIRLS STATE a new musical comedy TV project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e v="#DIV/0!"/>
    <s v="technology"/>
    <s v="web"/>
    <x v="567"/>
    <n v="42005.842523148152"/>
  </r>
  <r>
    <n v="568"/>
    <s v="GIRLS STATE a new musical comedy TV project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n v="42385.458333333328"/>
  </r>
  <r>
    <n v="569"/>
    <s v="GIRLS STATE a new musical comedy TV project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n v="42370.847361111111"/>
  </r>
  <r>
    <n v="570"/>
    <s v="GIRLS STATE a new musical comedy TV project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n v="42418.798252314817"/>
  </r>
  <r>
    <n v="571"/>
    <s v="GIRLS STATE a new musical comedy TV project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n v="42212.165972222225"/>
  </r>
  <r>
    <n v="572"/>
    <s v="GIRLS STATE a new musical comedy TV projec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e v="#DIV/0!"/>
    <s v="technology"/>
    <s v="web"/>
    <x v="572"/>
    <n v="42312.757962962962"/>
  </r>
  <r>
    <n v="573"/>
    <s v="GIRLS STATE a new musical comedy TV project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n v="42022.05"/>
  </r>
  <r>
    <n v="574"/>
    <s v="GIRLS STATE a new musical comedy TV projec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n v="42662.443368055552"/>
  </r>
  <r>
    <n v="575"/>
    <s v="GIRLS STATE a new musical comedy TV project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n v="42168.692627314813"/>
  </r>
  <r>
    <n v="576"/>
    <s v="GIRLS STATE a new musical comedy TV project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n v="42091.43"/>
  </r>
  <r>
    <n v="577"/>
    <s v="GIRLS STATE a new musical comedy TV project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n v="42510.589143518519"/>
  </r>
  <r>
    <n v="578"/>
    <s v="GIRLS STATE a new musical comedy TV project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n v="42254.578622685185"/>
  </r>
  <r>
    <n v="579"/>
    <s v="GIRLS STATE a new musical comedy TV project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n v="41998.852118055554"/>
  </r>
  <r>
    <n v="580"/>
    <s v="GIRLS STATE a new musical comedy TV project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n v="42635.908182870371"/>
  </r>
  <r>
    <n v="581"/>
    <s v="GIRLS STATE a new musical comedy TV project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e v="#DIV/0!"/>
    <s v="technology"/>
    <s v="web"/>
    <x v="581"/>
    <n v="42218.012777777782"/>
  </r>
  <r>
    <n v="582"/>
    <s v="GIRLS STATE a new musical comedy TV project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e v="#DIV/0!"/>
    <s v="technology"/>
    <s v="web"/>
    <x v="582"/>
    <n v="42078.75"/>
  </r>
  <r>
    <n v="583"/>
    <s v="GIRLS STATE a new musical comedy TV project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n v="42082.896840277783"/>
  </r>
  <r>
    <n v="584"/>
    <s v="GIRLS STATE a new musical comedy TV project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n v="42079.674953703703"/>
  </r>
  <r>
    <n v="585"/>
    <s v="GIRLS STATE a new musical comedy TV project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e v="#DIV/0!"/>
    <s v="technology"/>
    <s v="web"/>
    <x v="585"/>
    <n v="42339"/>
  </r>
  <r>
    <n v="586"/>
    <s v="GIRLS STATE a new musical comedy TV project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n v="42050.854247685187"/>
  </r>
  <r>
    <n v="587"/>
    <s v="GIRLS STATE a new musical comedy TV project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n v="42110.757326388892"/>
  </r>
  <r>
    <n v="588"/>
    <s v="GIRLS STATE a new musical comedy TV project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n v="42691.811180555553"/>
  </r>
  <r>
    <n v="589"/>
    <s v="GIRLS STATE a new musical comedy TV project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n v="42193.614571759259"/>
  </r>
  <r>
    <n v="590"/>
    <s v="GIRLS STATE a new musical comedy TV project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n v="42408.542361111111"/>
  </r>
  <r>
    <n v="591"/>
    <s v="GIRLS STATE a new musical comedy TV project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n v="42207.543171296296"/>
  </r>
  <r>
    <n v="592"/>
    <s v="GIRLS STATE a new musical comedy TV project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n v="41976.232175925921"/>
  </r>
  <r>
    <n v="593"/>
    <s v="GIRLS STATE a new musical comedy TV project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n v="42100.635937500003"/>
  </r>
  <r>
    <n v="594"/>
    <s v="GIRLS STATE a new musical comedy TV project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n v="42476.780162037037"/>
  </r>
  <r>
    <n v="595"/>
    <s v="GIRLS STATE a new musical comedy TV project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n v="42128.069884259254"/>
  </r>
  <r>
    <n v="596"/>
    <s v="GIRLS STATE a new musical comedy TV project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n v="42676.896898148145"/>
  </r>
  <r>
    <n v="597"/>
    <s v="GIRLS STATE a new musical comedy TV project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n v="42582.666666666672"/>
  </r>
  <r>
    <n v="598"/>
    <s v="GIRLS STATE a new musical comedy TV project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n v="41978.00209490741"/>
  </r>
  <r>
    <n v="599"/>
    <s v="GIRLS STATE a new musical comedy TV project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n v="42071.636111111111"/>
  </r>
  <r>
    <n v="600"/>
    <s v="GIRLS STATE a new musical comedy TV project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n v="42133.798171296294"/>
  </r>
  <r>
    <n v="601"/>
    <s v="GIRLS STATE a new musical comedy TV project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n v="41999.858090277776"/>
  </r>
  <r>
    <n v="602"/>
    <s v="GIRLS STATE a new musical comedy TV project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e v="#DIV/0!"/>
    <s v="technology"/>
    <s v="web"/>
    <x v="602"/>
    <n v="42173.79415509259"/>
  </r>
  <r>
    <n v="603"/>
    <s v="GIRLS STATE a new musical comedy TV project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n v="41865.639155092591"/>
  </r>
  <r>
    <n v="604"/>
    <s v="GIRLS STATE a new musical comedy TV project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e v="#DIV/0!"/>
    <s v="technology"/>
    <s v="web"/>
    <x v="604"/>
    <n v="41879.035370370373"/>
  </r>
  <r>
    <n v="605"/>
    <s v="GIRLS STATE a new musical comedy TV project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n v="42239.357731481476"/>
  </r>
  <r>
    <n v="606"/>
    <s v="GIRLS STATE a new musical comedy TV project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n v="42148.625"/>
  </r>
  <r>
    <n v="607"/>
    <s v="GIRLS STATE a new musical comedy TV project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e v="#DIV/0!"/>
    <s v="technology"/>
    <s v="web"/>
    <x v="607"/>
    <n v="42330.867314814815"/>
  </r>
  <r>
    <n v="608"/>
    <s v="GIRLS STATE a new musical comedy TV project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n v="42170.921064814815"/>
  </r>
  <r>
    <n v="609"/>
    <s v="GIRLS STATE a new musical comedy TV project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n v="42337.075740740736"/>
  </r>
  <r>
    <n v="610"/>
    <s v="GIRLS STATE a new musical comedy TV project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e v="#DIV/0!"/>
    <s v="technology"/>
    <s v="web"/>
    <x v="610"/>
    <n v="42116.83085648148"/>
  </r>
  <r>
    <n v="611"/>
    <s v="GIRLS STATE a new musical comedy TV project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e v="#DIV/0!"/>
    <s v="technology"/>
    <s v="web"/>
    <x v="611"/>
    <n v="42388.560613425929"/>
  </r>
  <r>
    <n v="612"/>
    <s v="GIRLS STATE a new musical comedy TV project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e v="#DIV/0!"/>
    <s v="technology"/>
    <s v="web"/>
    <x v="612"/>
    <n v="42615.031782407401"/>
  </r>
  <r>
    <n v="613"/>
    <s v="GIRLS STATE a new musical comedy TV project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n v="42278.207638888889"/>
  </r>
  <r>
    <n v="614"/>
    <s v="GIRLS STATE a new musical comedy TV project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e v="#DIV/0!"/>
    <s v="technology"/>
    <s v="web"/>
    <x v="614"/>
    <n v="42545.061805555553"/>
  </r>
  <r>
    <n v="615"/>
    <s v="GIRLS STATE a new musical comedy TV project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e v="#DIV/0!"/>
    <s v="technology"/>
    <s v="web"/>
    <x v="615"/>
    <n v="42272.122210648144"/>
  </r>
  <r>
    <n v="616"/>
    <s v="GIRLS STATE a new musical comedy TV project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e v="#DIV/0!"/>
    <s v="technology"/>
    <s v="web"/>
    <x v="616"/>
    <n v="42791.376238425932"/>
  </r>
  <r>
    <n v="617"/>
    <s v="GIRLS STATE a new musical comedy TV project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n v="42132.343090277776"/>
  </r>
  <r>
    <n v="618"/>
    <s v="GIRLS STATE a new musical comedy TV project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e v="#DIV/0!"/>
    <s v="technology"/>
    <s v="web"/>
    <x v="618"/>
    <n v="42347.810219907406"/>
  </r>
  <r>
    <n v="619"/>
    <s v="GIRLS STATE a new musical comedy TV project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n v="41968.692013888889"/>
  </r>
  <r>
    <n v="620"/>
    <s v="GIRLS STATE a new musical comedy TV project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n v="41876.716874999998"/>
  </r>
  <r>
    <n v="621"/>
    <s v="GIRLS STATE a new musical comedy TV project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n v="42558.987696759257"/>
  </r>
  <r>
    <n v="622"/>
    <s v="GIRLS STATE a new musical comedy TV project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n v="42552.774745370371"/>
  </r>
  <r>
    <n v="623"/>
    <s v="GIRLS STATE a new musical comedy TV project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e v="#DIV/0!"/>
    <s v="technology"/>
    <s v="web"/>
    <x v="623"/>
    <n v="42152.009224537032"/>
  </r>
  <r>
    <n v="624"/>
    <s v="GIRLS STATE a new musical comedy TV project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e v="#DIV/0!"/>
    <s v="technology"/>
    <s v="web"/>
    <x v="624"/>
    <n v="42138.988900462966"/>
  </r>
  <r>
    <n v="625"/>
    <s v="GIRLS STATE a new musical comedy TV project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e v="#DIV/0!"/>
    <s v="technology"/>
    <s v="web"/>
    <x v="625"/>
    <n v="42820.853900462964"/>
  </r>
  <r>
    <n v="626"/>
    <s v="GIRLS STATE a new musical comedy TV project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n v="42231.556944444441"/>
  </r>
  <r>
    <n v="627"/>
    <s v="GIRLS STATE a new musical comedy TV project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n v="42443.958333333328"/>
  </r>
  <r>
    <n v="628"/>
    <s v="GIRLS STATE a new musical comedy TV project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e v="#DIV/0!"/>
    <s v="technology"/>
    <s v="web"/>
    <x v="628"/>
    <n v="41833.692789351851"/>
  </r>
  <r>
    <n v="629"/>
    <s v="GIRLS STATE a new musical comedy TV project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n v="42504.637824074074"/>
  </r>
  <r>
    <n v="630"/>
    <s v="GIRLS STATE a new musical comedy TV project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n v="42253.215277777781"/>
  </r>
  <r>
    <n v="631"/>
    <s v="GIRLS STATE a new musical comedy TV project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n v="42518.772326388891"/>
  </r>
  <r>
    <n v="632"/>
    <s v="GIRLS STATE a new musical comedy TV project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e v="#DIV/0!"/>
    <s v="technology"/>
    <s v="web"/>
    <x v="632"/>
    <n v="42333.700983796298"/>
  </r>
  <r>
    <n v="633"/>
    <s v="GIRLS STATE a new musical comedy TV project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n v="42538.958333333328"/>
  </r>
  <r>
    <n v="634"/>
    <s v="GIRLS STATE a new musical comedy TV project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n v="42061.928576388891"/>
  </r>
  <r>
    <n v="635"/>
    <s v="GIRLS STATE a new musical comedy TV project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n v="42106.092152777783"/>
  </r>
  <r>
    <n v="636"/>
    <s v="GIRLS STATE a new musical comedy TV project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n v="42161.44930555555"/>
  </r>
  <r>
    <n v="637"/>
    <s v="GIRLS STATE a new musical comedy TV project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e v="#DIV/0!"/>
    <s v="technology"/>
    <s v="web"/>
    <x v="637"/>
    <n v="42791.961111111115"/>
  </r>
  <r>
    <n v="638"/>
    <s v="GIRLS STATE a new musical comedy TV project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n v="42819.55164351852"/>
  </r>
  <r>
    <n v="639"/>
    <s v="GIRLS STATE a new musical comedy TV project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n v="41925.583275462966"/>
  </r>
  <r>
    <n v="640"/>
    <s v="GIRLS STATE a new musical comedy TV projec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n v="42698.958333333328"/>
  </r>
  <r>
    <n v="641"/>
    <s v="GIRLS STATE a new musical comedy TV project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n v="42229.57"/>
  </r>
  <r>
    <n v="642"/>
    <s v="GIRLS STATE a new musical comedy TV project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n v="42235.651319444441"/>
  </r>
  <r>
    <n v="643"/>
    <s v="GIRLS STATE a new musical comedy TV project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n v="42155.642071759255"/>
  </r>
  <r>
    <n v="644"/>
    <s v="GIRLS STATE a new musical comedy TV project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n v="41941.041666666664"/>
  </r>
  <r>
    <n v="645"/>
    <s v="GIRLS STATE a new musical comedy TV project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n v="42594.026319444441"/>
  </r>
  <r>
    <n v="646"/>
    <s v="GIRLS STATE a new musical comedy TV project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n v="41862.852627314816"/>
  </r>
  <r>
    <n v="647"/>
    <s v="GIRLS STATE a new musical comedy TV project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n v="42446.726261574076"/>
  </r>
  <r>
    <n v="648"/>
    <s v="GIRLS STATE a new musical comedy TV projec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n v="41926.693379629629"/>
  </r>
  <r>
    <n v="649"/>
    <s v="GIRLS STATE a new musical comedy TV project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n v="41898.912187499998"/>
  </r>
  <r>
    <n v="650"/>
    <s v="GIRLS STATE a new musical comedy TV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n v="41992.078518518523"/>
  </r>
  <r>
    <n v="651"/>
    <s v="GIRLS STATE a new musical comedy TV project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n v="41986.017488425925"/>
  </r>
  <r>
    <n v="652"/>
    <s v="GIRLS STATE a new musical comedy TV project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n v="42705.732060185182"/>
  </r>
  <r>
    <n v="653"/>
    <s v="GIRLS STATE a new musical comedy TV project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n v="42236.618518518517"/>
  </r>
  <r>
    <n v="654"/>
    <s v="GIRLS STATE a new musical comedy TV project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n v="42193.957326388889"/>
  </r>
  <r>
    <n v="655"/>
    <s v="GIRLS STATE a new musical comedy TV project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n v="42075.915648148148"/>
  </r>
  <r>
    <n v="656"/>
    <s v="GIRLS STATE a new musical comedy TV project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n v="42477.762951388882"/>
  </r>
  <r>
    <n v="657"/>
    <s v="GIRLS STATE a new musical comedy TV project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n v="42361.84574074074"/>
  </r>
  <r>
    <n v="658"/>
    <s v="GIRLS STATE a new musical comedy TV projec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n v="42211.75"/>
  </r>
  <r>
    <n v="659"/>
    <s v="GIRLS STATE a new musical comedy TV project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n v="42239.593692129631"/>
  </r>
  <r>
    <n v="660"/>
    <s v="GIRLS STATE a new musical comedy TV project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n v="41952.783321759263"/>
  </r>
  <r>
    <n v="661"/>
    <s v="GIRLS STATE a new musical comedy TV project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n v="42666.645358796297"/>
  </r>
  <r>
    <n v="662"/>
    <s v="GIRLS STATE a new musical comedy TV project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n v="42020.438043981485"/>
  </r>
  <r>
    <n v="663"/>
    <s v="GIRLS STATE a new musical comedy TV project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n v="42203.843240740738"/>
  </r>
  <r>
    <n v="664"/>
    <s v="GIRLS STATE a new musical comedy TV project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n v="42107.666377314818"/>
  </r>
  <r>
    <n v="665"/>
    <s v="GIRLS STATE a new musical comedy TV project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n v="42748.711354166662"/>
  </r>
  <r>
    <n v="666"/>
    <s v="GIRLS STATE a new musical comedy TV project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n v="41868.832152777781"/>
  </r>
  <r>
    <n v="667"/>
    <s v="GIRLS STATE a new musical comedy TV projec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n v="42672.373414351852"/>
  </r>
  <r>
    <n v="668"/>
    <s v="GIRLS STATE a new musical comedy TV project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n v="42135.831273148149"/>
  </r>
  <r>
    <n v="669"/>
    <s v="GIRLS STATE a new musical comedy TV project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n v="42557.625671296293"/>
  </r>
  <r>
    <n v="670"/>
    <s v="GIRLS STATE a new musical comedy TV project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n v="42540.340277777781"/>
  </r>
  <r>
    <n v="671"/>
    <s v="GIRLS STATE a new musical comedy TV project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n v="42018.166666666672"/>
  </r>
  <r>
    <n v="672"/>
    <s v="GIRLS STATE a new musical comedy TV project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n v="42005.207638888889"/>
  </r>
  <r>
    <n v="673"/>
    <s v="GIRLS STATE a new musical comedy TV project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n v="41883.840474537035"/>
  </r>
  <r>
    <n v="674"/>
    <s v="GIRLS STATE a new musical comedy TV project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n v="41863.116053240738"/>
  </r>
  <r>
    <n v="675"/>
    <s v="GIRLS STATE a new musical comedy TV projec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n v="42005.290972222225"/>
  </r>
  <r>
    <n v="676"/>
    <s v="GIRLS STATE a new musical comedy TV project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n v="42042.768298611118"/>
  </r>
  <r>
    <n v="677"/>
    <s v="GIRLS STATE a new musical comedy TV project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n v="42549.403877314813"/>
  </r>
  <r>
    <n v="678"/>
    <s v="GIRLS STATE a new musical comedy TV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n v="42511.376597222217"/>
  </r>
  <r>
    <n v="679"/>
    <s v="GIRLS STATE a new musical comedy TV project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n v="42616.695706018523"/>
  </r>
  <r>
    <n v="680"/>
    <s v="GIRLS STATE a new musical comedy TV project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n v="41899.501516203702"/>
  </r>
  <r>
    <n v="681"/>
    <s v="GIRLS STATE a new musical comedy TV project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n v="42669.805601851855"/>
  </r>
  <r>
    <n v="682"/>
    <s v="GIRLS STATE a new musical comedy TV projec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n v="42808.723634259266"/>
  </r>
  <r>
    <n v="683"/>
    <s v="GIRLS STATE a new musical comedy TV project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n v="42674.900046296301"/>
  </r>
  <r>
    <n v="684"/>
    <s v="GIRLS STATE a new musical comedy TV project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n v="41845.125"/>
  </r>
  <r>
    <n v="685"/>
    <s v="GIRLS STATE a new musical comedy TV project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n v="42016.866574074069"/>
  </r>
  <r>
    <n v="686"/>
    <s v="GIRLS STATE a new musical comedy TV project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e v="#DIV/0!"/>
    <s v="technology"/>
    <s v="wearables"/>
    <x v="686"/>
    <n v="42219.673263888893"/>
  </r>
  <r>
    <n v="687"/>
    <s v="GIRLS STATE a new musical comedy TV project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n v="42771.750613425931"/>
  </r>
  <r>
    <n v="688"/>
    <s v="GIRLS STATE a new musical comedy TV project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n v="42292.104780092588"/>
  </r>
  <r>
    <n v="689"/>
    <s v="GIRLS STATE a new musical comedy TV project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n v="42712.207638888889"/>
  </r>
  <r>
    <n v="690"/>
    <s v="GIRLS STATE a new musical comedy TV project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n v="42622.25"/>
  </r>
  <r>
    <n v="691"/>
    <s v="GIRLS STATE a new musical comedy TV project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n v="42186.028310185182"/>
  </r>
  <r>
    <n v="692"/>
    <s v="GIRLS STATE a new musical comedy TV project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n v="42726.37572916667"/>
  </r>
  <r>
    <n v="693"/>
    <s v="GIRLS STATE a new musical comedy TV project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n v="42124.808182870373"/>
  </r>
  <r>
    <n v="694"/>
    <s v="GIRLS STATE a new musical comedy TV projec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n v="42767.663877314815"/>
  </r>
  <r>
    <n v="695"/>
    <s v="GIRLS STATE a new musical comedy TV project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n v="41943.521064814813"/>
  </r>
  <r>
    <n v="696"/>
    <s v="GIRLS STATE a new musical comedy TV project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n v="41845.927106481482"/>
  </r>
  <r>
    <n v="697"/>
    <s v="GIRLS STATE a new musical comedy TV project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n v="42403.523020833338"/>
  </r>
  <r>
    <n v="698"/>
    <s v="GIRLS STATE a new musical comedy TV project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n v="41900.083333333336"/>
  </r>
  <r>
    <n v="699"/>
    <s v="GIRLS STATE a new musical comedy TV project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n v="41600.666666666664"/>
  </r>
  <r>
    <n v="700"/>
    <s v="GIRLS STATE a new musical comedy TV project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n v="42745.688437500001"/>
  </r>
  <r>
    <n v="701"/>
    <s v="GIRLS STATE a new musical comedy TV project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n v="41843.662962962961"/>
  </r>
  <r>
    <n v="702"/>
    <s v="GIRLS STATE a new musical comedy TV project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n v="42698.768368055549"/>
  </r>
  <r>
    <n v="703"/>
    <s v="GIRLS STATE a new musical comedy TV project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n v="42766.98055555555"/>
  </r>
  <r>
    <n v="704"/>
    <s v="GIRLS STATE a new musical comedy TV project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n v="42786.192916666667"/>
  </r>
  <r>
    <n v="705"/>
    <s v="GIRLS STATE a new musical comedy TV project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n v="42756.491643518515"/>
  </r>
  <r>
    <n v="706"/>
    <s v="GIRLS STATE a new musical comedy TV project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e v="#DIV/0!"/>
    <s v="technology"/>
    <s v="wearables"/>
    <x v="706"/>
    <n v="42718.777083333334"/>
  </r>
  <r>
    <n v="707"/>
    <s v="GIRLS STATE a new musical comedy TV project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n v="42736.663506944446"/>
  </r>
  <r>
    <n v="708"/>
    <s v="GIRLS STATE a new musical comedy TV projec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n v="41895.581018518518"/>
  </r>
  <r>
    <n v="709"/>
    <s v="GIRLS STATE a new musical comedy TV project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n v="41978.041192129633"/>
  </r>
  <r>
    <n v="710"/>
    <s v="GIRLS STATE a new musical comedy TV project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e v="#DIV/0!"/>
    <s v="technology"/>
    <s v="wearables"/>
    <x v="710"/>
    <n v="41871.030555555553"/>
  </r>
  <r>
    <n v="711"/>
    <s v="GIRLS STATE a new musical comedy TV project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n v="42718.500787037032"/>
  </r>
  <r>
    <n v="712"/>
    <s v="GIRLS STATE a new musical comedy TV project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n v="42414.680925925932"/>
  </r>
  <r>
    <n v="713"/>
    <s v="GIRLS STATE a new musical comedy TV project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n v="42526.529305555552"/>
  </r>
  <r>
    <n v="714"/>
    <s v="GIRLS STATE a new musical comedy TV projec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n v="42794.787986111114"/>
  </r>
  <r>
    <n v="715"/>
    <s v="GIRLS STATE a new musical comedy TV project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n v="42313.132407407407"/>
  </r>
  <r>
    <n v="716"/>
    <s v="GIRLS STATE a new musical comedy TV project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n v="41974"/>
  </r>
  <r>
    <n v="717"/>
    <s v="GIRLS STATE a new musical comedy TV projec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n v="41887.854189814818"/>
  </r>
  <r>
    <n v="718"/>
    <s v="GIRLS STATE a new musical comedy TV project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n v="42784.249305555553"/>
  </r>
  <r>
    <n v="719"/>
    <s v="GIRLS STATE a new musical comedy TV projec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n v="42423.040231481486"/>
  </r>
  <r>
    <n v="720"/>
    <s v="GIRLS STATE a new musical comedy TV project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n v="40937.649201388893"/>
  </r>
  <r>
    <n v="721"/>
    <s v="GIRLS STATE a new musical comedy TV project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n v="41852.571840277778"/>
  </r>
  <r>
    <n v="722"/>
    <s v="GIRLS STATE a new musical comedy TV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n v="41007.76363425926"/>
  </r>
  <r>
    <n v="723"/>
    <s v="GIRLS STATE a new musical comedy TV project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n v="42215.165972222225"/>
  </r>
  <r>
    <n v="724"/>
    <s v="GIRLS STATE a new musical comedy TV project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n v="40724.638460648144"/>
  </r>
  <r>
    <n v="725"/>
    <s v="GIRLS STATE a new musical comedy TV project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n v="42351.626296296294"/>
  </r>
  <r>
    <n v="726"/>
    <s v="GIRLS STATE a new musical comedy TV project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n v="41376.042673611111"/>
  </r>
  <r>
    <n v="727"/>
    <s v="GIRLS STATE a new musical comedy TV project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n v="41288.888888888891"/>
  </r>
  <r>
    <n v="728"/>
    <s v="GIRLS STATE a new musical comedy TV project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n v="40776.837465277778"/>
  </r>
  <r>
    <n v="729"/>
    <s v="GIRLS STATE a new musical comedy TV project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n v="41171.185891203706"/>
  </r>
  <r>
    <n v="730"/>
    <s v="GIRLS STATE a new musical comedy TV project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n v="40884.745266203703"/>
  </r>
  <r>
    <n v="731"/>
    <s v="GIRLS STATE a new musical comedy TV project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n v="40930.25"/>
  </r>
  <r>
    <n v="732"/>
    <s v="GIRLS STATE a new musical comedy TV project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n v="41546.424317129626"/>
  </r>
  <r>
    <n v="733"/>
    <s v="GIRLS STATE a new musical comedy TV project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n v="41628.420046296298"/>
  </r>
  <r>
    <n v="734"/>
    <s v="GIRLS STATE a new musical comedy TV project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n v="42133.208333333328"/>
  </r>
  <r>
    <n v="735"/>
    <s v="GIRLS STATE a new musical comedy TV project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n v="41977.027083333334"/>
  </r>
  <r>
    <n v="736"/>
    <s v="GIRLS STATE a new musical comedy TV project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n v="41599.207638888889"/>
  </r>
  <r>
    <n v="737"/>
    <s v="GIRLS STATE a new musical comedy TV project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n v="41684.833333333336"/>
  </r>
  <r>
    <n v="738"/>
    <s v="GIRLS STATE a new musical comedy TV project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n v="41974.207638888889"/>
  </r>
  <r>
    <n v="739"/>
    <s v="GIRLS STATE a new musical comedy TV project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n v="41862.502650462964"/>
  </r>
  <r>
    <n v="740"/>
    <s v="GIRLS STATE a new musical comedy TV project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n v="42176.146782407406"/>
  </r>
  <r>
    <n v="741"/>
    <s v="GIRLS STATE a new musical comedy TV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n v="41436.648217592592"/>
  </r>
  <r>
    <n v="742"/>
    <s v="GIRLS STATE a new musical comedy TV project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n v="41719.876296296294"/>
  </r>
  <r>
    <n v="743"/>
    <s v="GIRLS STATE a new musical comedy TV project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n v="41015.875"/>
  </r>
  <r>
    <n v="744"/>
    <s v="GIRLS STATE a new musical comedy TV project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n v="41256.95721064815"/>
  </r>
  <r>
    <n v="745"/>
    <s v="GIRLS STATE a new musical comedy TV project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n v="41397.572280092594"/>
  </r>
  <r>
    <n v="746"/>
    <s v="GIRLS STATE a new musical comedy TV project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n v="41175.165972222225"/>
  </r>
  <r>
    <n v="747"/>
    <s v="GIRLS STATE a new musical comedy TV project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n v="42019.454166666663"/>
  </r>
  <r>
    <n v="748"/>
    <s v="GIRLS STATE a new musical comedy TV project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n v="41861.846828703703"/>
  </r>
  <r>
    <n v="749"/>
    <s v="GIRLS STATE a new musical comedy TV project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n v="42763.94131944445"/>
  </r>
  <r>
    <n v="750"/>
    <s v="GIRLS STATE a new musical comedy TV project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n v="41329.878148148149"/>
  </r>
  <r>
    <n v="751"/>
    <s v="GIRLS STATE a new musical comedy TV project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n v="40759.630497685182"/>
  </r>
  <r>
    <n v="752"/>
    <s v="GIRLS STATE a new musical comedy TV project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n v="42659.458333333328"/>
  </r>
  <r>
    <n v="753"/>
    <s v="GIRLS STATE a new musical comedy TV project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n v="42049.590173611112"/>
  </r>
  <r>
    <n v="754"/>
    <s v="GIRLS STATE a new musical comedy TV project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n v="41279.749085648145"/>
  </r>
  <r>
    <n v="755"/>
    <s v="GIRLS STATE a new musical comedy TV project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n v="41414.02847222222"/>
  </r>
  <r>
    <n v="756"/>
    <s v="GIRLS STATE a new musical comedy TV project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n v="40651.725219907406"/>
  </r>
  <r>
    <n v="757"/>
    <s v="GIRLS STATE a new musical comedy TV project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n v="41249.054560185185"/>
  </r>
  <r>
    <n v="758"/>
    <s v="GIRLS STATE a new musical comedy TV project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n v="40459.836435185185"/>
  </r>
  <r>
    <n v="759"/>
    <s v="GIRLS STATE a new musical comedy TV project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n v="41829.330312500002"/>
  </r>
  <r>
    <n v="760"/>
    <s v="GIRLS STATE a new musical comedy TV project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e v="#DIV/0!"/>
    <s v="publishing"/>
    <s v="fiction"/>
    <x v="760"/>
    <n v="42700.805706018517"/>
  </r>
  <r>
    <n v="761"/>
    <s v="GIRLS STATE a new musical comedy TV project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n v="41672.751458333332"/>
  </r>
  <r>
    <n v="762"/>
    <s v="GIRLS STATE a new musical comedy TV project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e v="#DIV/0!"/>
    <s v="publishing"/>
    <s v="fiction"/>
    <x v="762"/>
    <n v="42708.25"/>
  </r>
  <r>
    <n v="763"/>
    <s v="GIRLS STATE a new musical comedy TV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n v="41501.446851851848"/>
  </r>
  <r>
    <n v="764"/>
    <s v="GIRLS STATE a new musical comedy TV project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e v="#DIV/0!"/>
    <s v="publishing"/>
    <s v="fiction"/>
    <x v="764"/>
    <n v="42257.173159722224"/>
  </r>
  <r>
    <n v="765"/>
    <s v="GIRLS STATE a new musical comedy TV project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n v="41931.542638888888"/>
  </r>
  <r>
    <n v="766"/>
    <s v="GIRLS STATE a new musical comedy TV project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e v="#DIV/0!"/>
    <s v="publishing"/>
    <s v="fiction"/>
    <x v="766"/>
    <n v="42051.783368055556"/>
  </r>
  <r>
    <n v="767"/>
    <s v="GIRLS STATE a new musical comedy TV project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n v="42145.143634259264"/>
  </r>
  <r>
    <n v="768"/>
    <s v="GIRLS STATE a new musical comedy TV project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e v="#DIV/0!"/>
    <s v="publishing"/>
    <s v="fiction"/>
    <x v="768"/>
    <n v="41624.207060185188"/>
  </r>
  <r>
    <n v="769"/>
    <s v="GIRLS STATE a new musical comedy TV project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n v="41634.996458333335"/>
  </r>
  <r>
    <n v="770"/>
    <s v="GIRLS STATE a new musical comedy TV project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e v="#DIV/0!"/>
    <s v="publishing"/>
    <s v="fiction"/>
    <x v="770"/>
    <n v="41329.999641203707"/>
  </r>
  <r>
    <n v="771"/>
    <s v="GIRLS STATE a new musical comedy TV project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n v="42399.824097222227"/>
  </r>
  <r>
    <n v="772"/>
    <s v="GIRLS STATE a new musical comedy TV project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n v="40118.165972222225"/>
  </r>
  <r>
    <n v="773"/>
    <s v="GIRLS STATE a new musical comedy TV project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n v="42134.959027777775"/>
  </r>
  <r>
    <n v="774"/>
    <s v="GIRLS STATE a new musical comedy TV project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n v="41693.780300925922"/>
  </r>
  <r>
    <n v="775"/>
    <s v="GIRLS STATE a new musical comedy TV project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n v="40893.060127314813"/>
  </r>
  <r>
    <n v="776"/>
    <s v="GIRLS STATE a new musical comedy TV project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n v="42288.208333333328"/>
  </r>
  <r>
    <n v="777"/>
    <s v="GIRLS STATE a new musical comedy TV project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n v="41486.981215277774"/>
  </r>
  <r>
    <n v="778"/>
    <s v="GIRLS STATE a new musical comedy TV project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n v="41759.702314814815"/>
  </r>
  <r>
    <n v="779"/>
    <s v="GIRLS STATE a new musical comedy TV project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n v="40466.166666666664"/>
  </r>
  <r>
    <n v="780"/>
    <s v="GIRLS STATE a new musical comedy TV project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n v="40666.673900462964"/>
  </r>
  <r>
    <n v="781"/>
    <s v="GIRLS STATE a new musical comedy TV project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n v="41433.000856481485"/>
  </r>
  <r>
    <n v="782"/>
    <s v="GIRLS STATE a new musical comedy TV project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n v="41146.758125"/>
  </r>
  <r>
    <n v="783"/>
    <s v="GIRLS STATE a new musical comedy TV project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n v="41026.916666666664"/>
  </r>
  <r>
    <n v="784"/>
    <s v="GIRLS STATE a new musical comedy TV project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n v="41715.107858796298"/>
  </r>
  <r>
    <n v="785"/>
    <s v="GIRLS STATE a new musical comedy TV project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n v="41333.593923611108"/>
  </r>
  <r>
    <n v="786"/>
    <s v="GIRLS STATE a new musical comedy TV project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n v="41040.657638888886"/>
  </r>
  <r>
    <n v="787"/>
    <s v="GIRLS STATE a new musical comedy TV project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n v="41579.627615740741"/>
  </r>
  <r>
    <n v="788"/>
    <s v="GIRLS STATE a new musical comedy TV project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n v="41097.165972222225"/>
  </r>
  <r>
    <n v="789"/>
    <s v="GIRLS STATE a new musical comedy TV project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n v="41295.332638888889"/>
  </r>
  <r>
    <n v="790"/>
    <s v="GIRLS STATE a new musical comedy TV project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n v="41306.047905092593"/>
  </r>
  <r>
    <n v="791"/>
    <s v="GIRLS STATE a new musical comedy TV project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n v="41591.249305555553"/>
  </r>
  <r>
    <n v="792"/>
    <s v="GIRLS STATE a new musical comedy TV project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n v="41585.915312500001"/>
  </r>
  <r>
    <n v="793"/>
    <s v="GIRLS STATE a new musical comedy TV project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n v="41458.207638888889"/>
  </r>
  <r>
    <n v="794"/>
    <s v="GIRLS STATE a new musical comedy TV project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n v="40791.712500000001"/>
  </r>
  <r>
    <n v="795"/>
    <s v="GIRLS STATE a new musical comedy TV project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n v="41006.207638888889"/>
  </r>
  <r>
    <n v="796"/>
    <s v="GIRLS STATE a new musical comedy TV project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n v="41532.881944444445"/>
  </r>
  <r>
    <n v="797"/>
    <s v="GIRLS STATE a new musical comedy TV project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n v="41028.166666666664"/>
  </r>
  <r>
    <n v="798"/>
    <s v="GIRLS STATE a new musical comedy TV project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n v="41912.590127314819"/>
  </r>
  <r>
    <n v="799"/>
    <s v="GIRLS STATE a new musical comedy TV project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n v="41026.667199074072"/>
  </r>
  <r>
    <n v="800"/>
    <s v="GIRLS STATE a new musical comedy TV project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n v="41893.433495370373"/>
  </r>
  <r>
    <n v="801"/>
    <s v="GIRLS STATE a new musical comedy TV project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n v="40725.795370370368"/>
  </r>
  <r>
    <n v="802"/>
    <s v="GIRLS STATE a new musical comedy TV project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n v="41169.170138888891"/>
  </r>
  <r>
    <n v="803"/>
    <s v="GIRLS STATE a new musical comedy TV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n v="40692.041666666664"/>
  </r>
  <r>
    <n v="804"/>
    <s v="GIRLS STATE a new musical comedy TV project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n v="40747.165972222225"/>
  </r>
  <r>
    <n v="805"/>
    <s v="GIRLS STATE a new musical comedy TV projec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n v="40740.958333333336"/>
  </r>
  <r>
    <n v="806"/>
    <s v="GIRLS STATE a new musical comedy TV project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n v="40793.691423611112"/>
  </r>
  <r>
    <n v="807"/>
    <s v="GIRLS STATE a new musical comedy TV project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n v="42795.083333333328"/>
  </r>
  <r>
    <n v="808"/>
    <s v="GIRLS STATE a new musical comedy TV project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n v="41995.207638888889"/>
  </r>
  <r>
    <n v="809"/>
    <s v="GIRLS STATE a new musical comedy TV project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n v="41658.833680555559"/>
  </r>
  <r>
    <n v="810"/>
    <s v="GIRLS STATE a new musical comedy TV project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n v="41153.056273148148"/>
  </r>
  <r>
    <n v="811"/>
    <s v="GIRLS STATE a new musical comedy TV project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n v="41465.702777777777"/>
  </r>
  <r>
    <n v="812"/>
    <s v="GIRLS STATE a new musical comedy TV project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n v="41334.581944444442"/>
  </r>
  <r>
    <n v="813"/>
    <s v="GIRLS STATE a new musical comedy TV project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n v="41110.960243055553"/>
  </r>
  <r>
    <n v="814"/>
    <s v="GIRLS STATE a new musical comedy TV project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n v="40694.75277777778"/>
  </r>
  <r>
    <n v="815"/>
    <s v="GIRLS STATE a new musical comedy TV projec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n v="41944.917858796296"/>
  </r>
  <r>
    <n v="816"/>
    <s v="GIRLS STATE a new musical comedy TV project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n v="41373.270833333336"/>
  </r>
  <r>
    <n v="817"/>
    <s v="GIRLS STATE a new musical comedy TV project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n v="40979.207638888889"/>
  </r>
  <r>
    <n v="818"/>
    <s v="GIRLS STATE a new musical comedy TV project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n v="41128.709027777775"/>
  </r>
  <r>
    <n v="819"/>
    <s v="GIRLS STATE a new musical comedy TV project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n v="41629.197222222225"/>
  </r>
  <r>
    <n v="820"/>
    <s v="GIRLS STATE a new musical comedy TV project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n v="41799.208333333336"/>
  </r>
  <r>
    <n v="821"/>
    <s v="GIRLS STATE a new musical comedy TV project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n v="42128.167361111111"/>
  </r>
  <r>
    <n v="822"/>
    <s v="GIRLS STATE a new musical comedy TV project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n v="41187.947337962964"/>
  </r>
  <r>
    <n v="823"/>
    <s v="GIRLS STATE a new musical comedy TV project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n v="42085.931157407409"/>
  </r>
  <r>
    <n v="824"/>
    <s v="GIRLS STATE a new musical comedy TV project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n v="40286.290972222225"/>
  </r>
  <r>
    <n v="825"/>
    <s v="GIRLS STATE a new musical comedy TV project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n v="41211.306527777779"/>
  </r>
  <r>
    <n v="826"/>
    <s v="GIRLS STATE a new musical comedy TV project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n v="40993.996874999997"/>
  </r>
  <r>
    <n v="827"/>
    <s v="GIRLS STATE a new musical comedy TV project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n v="40953.825694444444"/>
  </r>
  <r>
    <n v="828"/>
    <s v="GIRLS STATE a new musical comedy TV project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n v="41085.683333333334"/>
  </r>
  <r>
    <n v="829"/>
    <s v="GIRLS STATE a new musical comedy TV project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n v="42564.801388888889"/>
  </r>
  <r>
    <n v="830"/>
    <s v="GIRLS STATE a new musical comedy TV project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n v="41355.484085648146"/>
  </r>
  <r>
    <n v="831"/>
    <s v="GIRLS STATE a new musical comedy TV project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n v="41026.646921296298"/>
  </r>
  <r>
    <n v="832"/>
    <s v="GIRLS STATE a new musical comedy TV project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n v="40929.342361111114"/>
  </r>
  <r>
    <n v="833"/>
    <s v="GIRLS STATE a new musical comedy TV project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n v="41748.878182870372"/>
  </r>
  <r>
    <n v="834"/>
    <s v="GIRLS STATE a new musical comedy TV project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n v="41456.165972222225"/>
  </r>
  <r>
    <n v="835"/>
    <s v="GIRLS STATE a new musical comedy TV project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n v="41048.125"/>
  </r>
  <r>
    <n v="836"/>
    <s v="GIRLS STATE a new musical comedy TV projec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n v="41554.056921296295"/>
  </r>
  <r>
    <n v="837"/>
    <s v="GIRLS STATE a new musical comedy TV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n v="41760.998402777775"/>
  </r>
  <r>
    <n v="838"/>
    <s v="GIRLS STATE a new musical comedy TV project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n v="40925.897974537038"/>
  </r>
  <r>
    <n v="839"/>
    <s v="GIRLS STATE a new musical comedy TV project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n v="41174.763379629629"/>
  </r>
  <r>
    <n v="840"/>
    <s v="GIRLS STATE a new musical comedy TV project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n v="42637.226701388892"/>
  </r>
  <r>
    <n v="841"/>
    <s v="GIRLS STATE a new musical comedy TV project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n v="41953.88035879629"/>
  </r>
  <r>
    <n v="842"/>
    <s v="GIRLS STATE a new musical comedy TV project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n v="41561.165972222225"/>
  </r>
  <r>
    <n v="843"/>
    <s v="GIRLS STATE a new musical comedy TV project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n v="42712.333333333328"/>
  </r>
  <r>
    <n v="844"/>
    <s v="GIRLS STATE a new musical comedy TV project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n v="41944.207638888889"/>
  </r>
  <r>
    <n v="845"/>
    <s v="GIRLS STATE a new musical comedy TV project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n v="42618.165972222225"/>
  </r>
  <r>
    <n v="846"/>
    <s v="GIRLS STATE a new musical comedy TV project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n v="41708.583333333336"/>
  </r>
  <r>
    <n v="847"/>
    <s v="GIRLS STATE a new musical comedy TV project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n v="42195.79833333334"/>
  </r>
  <r>
    <n v="848"/>
    <s v="GIRLS STATE a new musical comedy TV project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n v="42108.792048611111"/>
  </r>
  <r>
    <n v="849"/>
    <s v="GIRLS STATE a new musical comedy TV project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n v="42079.107222222221"/>
  </r>
  <r>
    <n v="850"/>
    <s v="GIRLS STATE a new musical comedy TV project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n v="42485.207638888889"/>
  </r>
  <r>
    <n v="851"/>
    <s v="GIRLS STATE a new musical comedy TV project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n v="42582.822916666672"/>
  </r>
  <r>
    <n v="852"/>
    <s v="GIRLS STATE a new musical comedy TV project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n v="42667.875"/>
  </r>
  <r>
    <n v="853"/>
    <s v="GIRLS STATE a new musical comedy TV project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n v="42051.832280092596"/>
  </r>
  <r>
    <n v="854"/>
    <s v="GIRLS STATE a new musical comedy TV project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n v="42732.212337962963"/>
  </r>
  <r>
    <n v="855"/>
    <s v="GIRLS STATE a new musical comedy TV project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n v="42575.125196759262"/>
  </r>
  <r>
    <n v="856"/>
    <s v="GIRLS STATE a new musical comedy TV project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n v="42668.791666666672"/>
  </r>
  <r>
    <n v="857"/>
    <s v="GIRLS STATE a new musical comedy TV project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n v="42333.623043981483"/>
  </r>
  <r>
    <n v="858"/>
    <s v="GIRLS STATE a new musical comedy TV project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n v="42109.957638888889"/>
  </r>
  <r>
    <n v="859"/>
    <s v="GIRLS STATE a new musical comedy TV project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n v="42159"/>
  </r>
  <r>
    <n v="860"/>
    <s v="GIRLS STATE a new musical comedy TV project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n v="41600.524456018517"/>
  </r>
  <r>
    <n v="861"/>
    <s v="GIRLS STATE a new musical comedy TV project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n v="42629.965324074074"/>
  </r>
  <r>
    <n v="862"/>
    <s v="GIRLS STATE a new musical comedy TV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n v="41589.596620370372"/>
  </r>
  <r>
    <n v="863"/>
    <s v="GIRLS STATE a new musical comedy TV project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n v="40951.117662037039"/>
  </r>
  <r>
    <n v="864"/>
    <s v="GIRLS STATE a new musical comedy TV project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n v="41563.415972222225"/>
  </r>
  <r>
    <n v="865"/>
    <s v="GIRLS STATE a new musical comedy TV project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n v="41290.77311342593"/>
  </r>
  <r>
    <n v="866"/>
    <s v="GIRLS STATE a new musical comedy TV project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n v="42063.631944444445"/>
  </r>
  <r>
    <n v="867"/>
    <s v="GIRLS STATE a new musical comedy TV project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n v="40148.207638888889"/>
  </r>
  <r>
    <n v="868"/>
    <s v="GIRLS STATE a new musical comedy TV project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n v="41646.027754629627"/>
  </r>
  <r>
    <n v="869"/>
    <s v="GIRLS STATE a new musical comedy TV project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n v="41372.803900462961"/>
  </r>
  <r>
    <n v="870"/>
    <s v="GIRLS STATE a new musical comedy TV project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n v="41518.022256944445"/>
  </r>
  <r>
    <n v="871"/>
    <s v="GIRLS STATE a new musical comedy TV project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n v="41607.602951388886"/>
  </r>
  <r>
    <n v="872"/>
    <s v="GIRLS STATE a new musical comedy TV project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n v="40612.825543981482"/>
  </r>
  <r>
    <n v="873"/>
    <s v="GIRLS STATE a new musical comedy TV project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n v="41224.208796296298"/>
  </r>
  <r>
    <n v="874"/>
    <s v="GIRLS STATE a new musical comedy TV project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n v="41398.583726851852"/>
  </r>
  <r>
    <n v="875"/>
    <s v="GIRLS STATE a new musical comedy TV project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e v="#DIV/0!"/>
    <s v="music"/>
    <s v="jazz"/>
    <x v="875"/>
    <n v="42268.723738425921"/>
  </r>
  <r>
    <n v="876"/>
    <s v="GIRLS STATE a new musical comedy TV project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n v="41309.496840277774"/>
  </r>
  <r>
    <n v="877"/>
    <s v="GIRLS STATE a new musical comedy TV project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n v="41627.788888888892"/>
  </r>
  <r>
    <n v="878"/>
    <s v="GIRLS STATE a new musical comedy TV project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n v="40535.232916666668"/>
  </r>
  <r>
    <n v="879"/>
    <s v="GIRLS STATE a new musical comedy TV project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n v="41058.829918981479"/>
  </r>
  <r>
    <n v="880"/>
    <s v="GIRLS STATE a new musical comedy TV project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n v="41212.32104166667"/>
  </r>
  <r>
    <n v="881"/>
    <s v="GIRLS STATE a new musical comedy TV project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n v="40922.25099537037"/>
  </r>
  <r>
    <n v="882"/>
    <s v="GIRLS STATE a new musical comedy TV project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n v="40792.860532407409"/>
  </r>
  <r>
    <n v="883"/>
    <s v="GIRLS STATE a new musical comedy TV project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n v="42431.935590277775"/>
  </r>
  <r>
    <n v="884"/>
    <s v="GIRLS STATE a new musical comedy TV project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n v="41041.104861111111"/>
  </r>
  <r>
    <n v="885"/>
    <s v="GIRLS STATE a new musical comedy TV project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n v="42734.941099537042"/>
  </r>
  <r>
    <n v="886"/>
    <s v="GIRLS STATE a new musical comedy TV project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n v="42628.870520833334"/>
  </r>
  <r>
    <n v="887"/>
    <s v="GIRLS STATE a new musical comedy TV project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e v="#DIV/0!"/>
    <s v="music"/>
    <s v="indie rock"/>
    <x v="887"/>
    <n v="41056.958969907406"/>
  </r>
  <r>
    <n v="888"/>
    <s v="GIRLS STATE a new musical comedy TV project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n v="40787.25"/>
  </r>
  <r>
    <n v="889"/>
    <s v="GIRLS STATE a new musical comedy TV project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n v="41917.784062500003"/>
  </r>
  <r>
    <n v="890"/>
    <s v="GIRLS STATE a new musical comedy TV project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n v="41599.740497685183"/>
  </r>
  <r>
    <n v="891"/>
    <s v="GIRLS STATE a new musical comedy TV project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n v="41872.031597222223"/>
  </r>
  <r>
    <n v="892"/>
    <s v="GIRLS STATE a new musical comedy TV project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n v="40391.166666666664"/>
  </r>
  <r>
    <n v="893"/>
    <s v="GIRLS STATE a new musical comedy TV project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n v="42095.856053240743"/>
  </r>
  <r>
    <n v="894"/>
    <s v="GIRLS STATE a new musical comedy TV project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n v="42526.981597222228"/>
  </r>
  <r>
    <n v="895"/>
    <s v="GIRLS STATE a new musical comedy TV project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n v="40476.127650462964"/>
  </r>
  <r>
    <n v="896"/>
    <s v="GIRLS STATE a new musical comedy TV project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n v="42244.166666666672"/>
  </r>
  <r>
    <n v="897"/>
    <s v="GIRLS STATE a new musical comedy TV project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e v="#DIV/0!"/>
    <s v="music"/>
    <s v="indie rock"/>
    <x v="897"/>
    <n v="41241.730416666665"/>
  </r>
  <r>
    <n v="898"/>
    <s v="GIRLS STATE a new musical comedy TV project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n v="40923.758217592593"/>
  </r>
  <r>
    <n v="899"/>
    <s v="GIRLS STATE a new musical comedy TV project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n v="40691.099097222221"/>
  </r>
  <r>
    <n v="900"/>
    <s v="GIRLS STATE a new musical comedy TV project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n v="42459.807893518519"/>
  </r>
  <r>
    <n v="901"/>
    <s v="GIRLS STATE a new musical comedy TV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e v="#DIV/0!"/>
    <s v="music"/>
    <s v="jazz"/>
    <x v="901"/>
    <n v="40337.799305555556"/>
  </r>
  <r>
    <n v="902"/>
    <s v="GIRLS STATE a new musical comedy TV project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n v="41881.645833333336"/>
  </r>
  <r>
    <n v="903"/>
    <s v="GIRLS STATE a new musical comedy TV project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n v="41175.100694444445"/>
  </r>
  <r>
    <n v="904"/>
    <s v="GIRLS STATE a new musical comedy TV projec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n v="42372.080289351856"/>
  </r>
  <r>
    <n v="905"/>
    <s v="GIRLS STATE a new musical comedy TV project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n v="40567.239884259259"/>
  </r>
  <r>
    <n v="906"/>
    <s v="GIRLS STATE a new musical comedy TV project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e v="#DIV/0!"/>
    <s v="music"/>
    <s v="jazz"/>
    <x v="906"/>
    <n v="41711.148032407407"/>
  </r>
  <r>
    <n v="907"/>
    <s v="GIRLS STATE a new musical comedy TV project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e v="#DIV/0!"/>
    <s v="music"/>
    <s v="jazz"/>
    <x v="907"/>
    <n v="40797.192395833335"/>
  </r>
  <r>
    <n v="908"/>
    <s v="GIRLS STATE a new musical comedy TV project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e v="#DIV/0!"/>
    <s v="music"/>
    <s v="jazz"/>
    <x v="908"/>
    <n v="40386.207638888889"/>
  </r>
  <r>
    <n v="909"/>
    <s v="GIRLS STATE a new musical comedy TV project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n v="41113.166666666664"/>
  </r>
  <r>
    <n v="910"/>
    <s v="GIRLS STATE a new musical comedy TV project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n v="42797.545358796298"/>
  </r>
  <r>
    <n v="911"/>
    <s v="GIRLS STATE a new musical comedy TV project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e v="#DIV/0!"/>
    <s v="music"/>
    <s v="jazz"/>
    <x v="911"/>
    <n v="41663.005150462966"/>
  </r>
  <r>
    <n v="912"/>
    <s v="GIRLS STATE a new musical comedy TV project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n v="41254.151006944441"/>
  </r>
  <r>
    <n v="913"/>
    <s v="GIRLS STATE a new musical comedy TV project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n v="41034.139108796298"/>
  </r>
  <r>
    <n v="914"/>
    <s v="GIRLS STATE a new musical comedy TV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e v="#DIV/0!"/>
    <s v="music"/>
    <s v="jazz"/>
    <x v="914"/>
    <n v="41146.763275462967"/>
  </r>
  <r>
    <n v="915"/>
    <s v="GIRLS STATE a new musical comedy TV project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n v="40969.207638888889"/>
  </r>
  <r>
    <n v="916"/>
    <s v="GIRLS STATE a new musical comedy TV project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e v="#DIV/0!"/>
    <s v="music"/>
    <s v="jazz"/>
    <x v="916"/>
    <n v="40473.208333333336"/>
  </r>
  <r>
    <n v="917"/>
    <s v="GIRLS STATE a new musical comedy TV project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n v="41834.104166666664"/>
  </r>
  <r>
    <n v="918"/>
    <s v="GIRLS STATE a new musical comedy TV project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n v="41974.957881944443"/>
  </r>
  <r>
    <n v="919"/>
    <s v="GIRLS STATE a new musical comedy TV project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n v="41262.641724537039"/>
  </r>
  <r>
    <n v="920"/>
    <s v="GIRLS STATE a new musical comedy TV project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e v="#DIV/0!"/>
    <s v="music"/>
    <s v="jazz"/>
    <x v="920"/>
    <n v="41592.713217592594"/>
  </r>
  <r>
    <n v="921"/>
    <s v="GIRLS STATE a new musical comedy TV project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n v="40889.212685185186"/>
  </r>
  <r>
    <n v="922"/>
    <s v="GIRLS STATE a new musical comedy TV project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n v="41913.530011574076"/>
  </r>
  <r>
    <n v="923"/>
    <s v="GIRLS STATE a new musical comedy TV project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n v="41965.001423611116"/>
  </r>
  <r>
    <n v="924"/>
    <s v="GIRLS STATE a new musical comedy TV project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n v="41318.942928240744"/>
  </r>
  <r>
    <n v="925"/>
    <s v="GIRLS STATE a new musical comedy TV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n v="41605.922581018516"/>
  </r>
  <r>
    <n v="926"/>
    <s v="GIRLS STATE a new musical comedy TV project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e v="#DIV/0!"/>
    <s v="music"/>
    <s v="jazz"/>
    <x v="926"/>
    <n v="40367.944444444445"/>
  </r>
  <r>
    <n v="927"/>
    <s v="GIRLS STATE a new musical comedy TV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e v="#DIV/0!"/>
    <s v="music"/>
    <s v="jazz"/>
    <x v="927"/>
    <n v="41043.822858796295"/>
  </r>
  <r>
    <n v="928"/>
    <s v="GIRLS STATE a new musical comedy TV project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n v="41231"/>
  </r>
  <r>
    <n v="929"/>
    <s v="GIRLS STATE a new musical comedy TV project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e v="#DIV/0!"/>
    <s v="music"/>
    <s v="jazz"/>
    <x v="929"/>
    <n v="41008.196400462963"/>
  </r>
  <r>
    <n v="930"/>
    <s v="GIRLS STATE a new musical comedy TV project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n v="40354.897222222222"/>
  </r>
  <r>
    <n v="931"/>
    <s v="GIRLS STATE a new musical comedy TV project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n v="41714.916666666664"/>
  </r>
  <r>
    <n v="932"/>
    <s v="GIRLS STATE a new musical comedy TV project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n v="41355.927604166667"/>
  </r>
  <r>
    <n v="933"/>
    <s v="GIRLS STATE a new musical comedy TV project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n v="41771.169085648151"/>
  </r>
  <r>
    <n v="934"/>
    <s v="GIRLS STATE a new musical comedy TV proj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n v="41763.25"/>
  </r>
  <r>
    <n v="935"/>
    <s v="GIRLS STATE a new musical comedy TV project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n v="42398.333668981482"/>
  </r>
  <r>
    <n v="936"/>
    <s v="GIRLS STATE a new musical comedy TV project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e v="#DIV/0!"/>
    <s v="music"/>
    <s v="jazz"/>
    <x v="936"/>
    <n v="40926.833333333336"/>
  </r>
  <r>
    <n v="937"/>
    <s v="GIRLS STATE a new musical comedy TV project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n v="41581.839780092596"/>
  </r>
  <r>
    <n v="938"/>
    <s v="GIRLS STATE a new musical comedy TV project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n v="41154.479722222226"/>
  </r>
  <r>
    <n v="939"/>
    <s v="GIRLS STATE a new musical comedy TV project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n v="41455.831944444442"/>
  </r>
  <r>
    <n v="940"/>
    <s v="GIRLS STATE a new musical comedy TV project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n v="42227.008402777778"/>
  </r>
  <r>
    <n v="941"/>
    <s v="GIRLS STATE a new musical comedy TV project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n v="42776.096585648149"/>
  </r>
  <r>
    <n v="942"/>
    <s v="GIRLS STATE a new musical comedy TV project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n v="42418.843287037031"/>
  </r>
  <r>
    <n v="943"/>
    <s v="GIRLS STATE a new musical comedy TV project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n v="42703.709548611107"/>
  </r>
  <r>
    <n v="944"/>
    <s v="GIRLS STATE a new musical comedy TV project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n v="42478.583333333328"/>
  </r>
  <r>
    <n v="945"/>
    <s v="GIRLS STATE a new musical comedy TV project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n v="42784.999305555553"/>
  </r>
  <r>
    <n v="946"/>
    <s v="GIRLS STATE a new musical comedy TV project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n v="42622.750555555554"/>
  </r>
  <r>
    <n v="947"/>
    <s v="GIRLS STATE a new musical comedy TV project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e v="#DIV/0!"/>
    <s v="technology"/>
    <s v="wearables"/>
    <x v="947"/>
    <n v="42551.781319444446"/>
  </r>
  <r>
    <n v="948"/>
    <s v="GIRLS STATE a new musical comedy TV project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n v="42441.828287037039"/>
  </r>
  <r>
    <n v="949"/>
    <s v="GIRLS STATE a new musical comedy TV project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n v="42421.043703703705"/>
  </r>
  <r>
    <n v="950"/>
    <s v="GIRLS STATE a new musical comedy TV projec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n v="42386.750706018516"/>
  </r>
  <r>
    <n v="951"/>
    <s v="GIRLS STATE a new musical comedy TV project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n v="42525.653611111105"/>
  </r>
  <r>
    <n v="952"/>
    <s v="GIRLS STATE a new musical comedy TV project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n v="42692.655231481483"/>
  </r>
  <r>
    <n v="953"/>
    <s v="GIRLS STATE a new musical comedy TV project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n v="42029.164340277777"/>
  </r>
  <r>
    <n v="954"/>
    <s v="GIRLS STATE a new musical comedy TV project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n v="42236.833784722221"/>
  </r>
  <r>
    <n v="955"/>
    <s v="GIRLS STATE a new musical comedy TV project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n v="42626.295138888891"/>
  </r>
  <r>
    <n v="956"/>
    <s v="GIRLS STATE a new musical comedy TV project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n v="42120.872210648144"/>
  </r>
  <r>
    <n v="957"/>
    <s v="GIRLS STATE a new musical comedy TV project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n v="42691.594131944439"/>
  </r>
  <r>
    <n v="958"/>
    <s v="GIRLS STATE a new musical comedy TV project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n v="42104.207638888889"/>
  </r>
  <r>
    <n v="959"/>
    <s v="GIRLS STATE a new musical comedy TV project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n v="42023.174363425926"/>
  </r>
  <r>
    <n v="960"/>
    <s v="GIRLS STATE a new musical comedy TV project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n v="42808.585127314815"/>
  </r>
  <r>
    <n v="961"/>
    <s v="GIRLS STATE a new musical comedy TV project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n v="42786.791666666672"/>
  </r>
  <r>
    <n v="962"/>
    <s v="GIRLS STATE a new musical comedy TV project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n v="42411.712418981479"/>
  </r>
  <r>
    <n v="963"/>
    <s v="GIRLS STATE a new musical comedy TV project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n v="42660.635636574079"/>
  </r>
  <r>
    <n v="964"/>
    <s v="GIRLS STATE a new musical comedy TV project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n v="42248.628692129627"/>
  </r>
  <r>
    <n v="965"/>
    <s v="GIRLS STATE a new musical comedy TV project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n v="42669.165972222225"/>
  </r>
  <r>
    <n v="966"/>
    <s v="GIRLS STATE a new musical comedy TV project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n v="42649.635787037041"/>
  </r>
  <r>
    <n v="967"/>
    <s v="GIRLS STATE a new musical comedy TV project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n v="42482.21266203704"/>
  </r>
  <r>
    <n v="968"/>
    <s v="GIRLS STATE a new musical comedy TV project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n v="41866.847615740742"/>
  </r>
  <r>
    <n v="969"/>
    <s v="GIRLS STATE a new musical comedy TV project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n v="42775.30332175926"/>
  </r>
  <r>
    <n v="970"/>
    <s v="GIRLS STATE a new musical comedy TV project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n v="42758.207638888889"/>
  </r>
  <r>
    <n v="971"/>
    <s v="GIRLS STATE a new musical comedy TV project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n v="42156.709027777775"/>
  </r>
  <r>
    <n v="972"/>
    <s v="GIRLS STATE a new musical comedy TV project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n v="41886.290972222225"/>
  </r>
  <r>
    <n v="973"/>
    <s v="GIRLS STATE a new musical comedy TV project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n v="42317.056631944448"/>
  </r>
  <r>
    <n v="974"/>
    <s v="GIRLS STATE a new musical comedy TV project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n v="42454.707824074074"/>
  </r>
  <r>
    <n v="975"/>
    <s v="GIRLS STATE a new musical comedy TV project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n v="42549.696585648147"/>
  </r>
  <r>
    <n v="976"/>
    <s v="GIRLS STATE a new musical comedy TV project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n v="42230.058993055558"/>
  </r>
  <r>
    <n v="977"/>
    <s v="GIRLS STATE a new musical comedy TV project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n v="42421.942094907412"/>
  </r>
  <r>
    <n v="978"/>
    <s v="GIRLS STATE a new musical comedy TV project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n v="42425.309039351851"/>
  </r>
  <r>
    <n v="979"/>
    <s v="GIRLS STATE a new musical comedy TV project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n v="42541.790972222225"/>
  </r>
  <r>
    <n v="980"/>
    <s v="GIRLS STATE a new musical comedy TV project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n v="41973.945856481485"/>
  </r>
  <r>
    <n v="981"/>
    <s v="GIRLS STATE a new musical comedy TV projec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n v="41860.947013888886"/>
  </r>
  <r>
    <n v="982"/>
    <s v="GIRLS STATE a new musical comedy TV project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n v="42645.753310185188"/>
  </r>
  <r>
    <n v="983"/>
    <s v="GIRLS STATE a new musical comedy TV project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n v="42605.870833333334"/>
  </r>
  <r>
    <n v="984"/>
    <s v="GIRLS STATE a new musical comedy TV project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n v="42091.074166666673"/>
  </r>
  <r>
    <n v="985"/>
    <s v="GIRLS STATE a new musical comedy TV project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n v="42369.958333333328"/>
  </r>
  <r>
    <n v="986"/>
    <s v="GIRLS STATE a new musical comedy TV project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n v="42379"/>
  </r>
  <r>
    <n v="987"/>
    <s v="GIRLS STATE a new musical comedy TV project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n v="41813.294560185182"/>
  </r>
  <r>
    <n v="988"/>
    <s v="GIRLS STATE a new musical comedy TV project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e v="#DIV/0!"/>
    <s v="technology"/>
    <s v="wearables"/>
    <x v="988"/>
    <n v="42644.356770833328"/>
  </r>
  <r>
    <n v="989"/>
    <s v="GIRLS STATE a new musical comedy TV project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n v="42641.933969907404"/>
  </r>
  <r>
    <n v="990"/>
    <s v="GIRLS STATE a new musical comedy TV project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n v="41885.784305555557"/>
  </r>
  <r>
    <n v="991"/>
    <s v="GIRLS STATE a new musical comedy TV project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n v="42563.785416666666"/>
  </r>
  <r>
    <n v="992"/>
    <s v="GIRLS STATE a new musical comedy TV project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n v="42497.883321759262"/>
  </r>
  <r>
    <n v="993"/>
    <s v="GIRLS STATE a new musical comedy TV project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n v="42686.208333333328"/>
  </r>
  <r>
    <n v="994"/>
    <s v="GIRLS STATE a new musical comedy TV project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n v="41973.957638888889"/>
  </r>
  <r>
    <n v="995"/>
    <s v="GIRLS STATE a new musical comedy TV project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n v="41972.666666666672"/>
  </r>
  <r>
    <n v="996"/>
    <s v="GIRLS STATE a new musical comedy TV project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n v="41847.643750000003"/>
  </r>
  <r>
    <n v="997"/>
    <s v="GIRLS STATE a new musical comedy TV project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n v="41971.144641203704"/>
  </r>
  <r>
    <n v="998"/>
    <s v="GIRLS STATE a new musical comedy TV project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n v="42327.210659722223"/>
  </r>
  <r>
    <n v="999"/>
    <s v="GIRLS STATE a new musical comedy TV project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n v="41956.334722222222"/>
  </r>
  <r>
    <n v="1000"/>
    <s v="GIRLS STATE a new musical comedy TV project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n v="42809.018055555556"/>
  </r>
  <r>
    <n v="1001"/>
    <s v="GIRLS STATE a new musical comedy TV project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n v="42765.720057870371"/>
  </r>
  <r>
    <n v="1002"/>
    <s v="GIRLS STATE a new musical comedy TV project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n v="42355.249305555553"/>
  </r>
  <r>
    <n v="1003"/>
    <s v="GIRLS STATE a new musical comedy TV project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n v="42810.667372685188"/>
  </r>
  <r>
    <n v="1004"/>
    <s v="GIRLS STATE a new musical comedy TV project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n v="42418.708645833336"/>
  </r>
  <r>
    <n v="1005"/>
    <s v="GIRLS STATE a new musical comedy TV project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n v="42307.624803240738"/>
  </r>
  <r>
    <n v="1006"/>
    <s v="GIRLS STATE a new musical comedy TV project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n v="41985.299305555556"/>
  </r>
  <r>
    <n v="1007"/>
    <s v="GIRLS STATE a new musical comedy TV project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n v="42718.6252662037"/>
  </r>
  <r>
    <n v="1008"/>
    <s v="GIRLS STATE a new musical comedy TV project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n v="42732.809201388889"/>
  </r>
  <r>
    <n v="1009"/>
    <s v="GIRLS STATE a new musical comedy TV project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n v="42540.604699074072"/>
  </r>
  <r>
    <n v="1010"/>
    <s v="GIRLS STATE a new musical comedy TV project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n v="42618.124305555553"/>
  </r>
  <r>
    <n v="1011"/>
    <s v="GIRLS STATE a new musical comedy TV project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n v="41991.898090277777"/>
  </r>
  <r>
    <n v="1012"/>
    <s v="GIRLS STATE a new musical comedy TV project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n v="42759.440416666665"/>
  </r>
  <r>
    <n v="1013"/>
    <s v="GIRLS STATE a new musical comedy TV project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n v="42367.833333333328"/>
  </r>
  <r>
    <n v="1014"/>
    <s v="GIRLS STATE a new musical comedy TV project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n v="42005.002488425926"/>
  </r>
  <r>
    <n v="1015"/>
    <s v="GIRLS STATE a new musical comedy TV project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n v="42333.920081018514"/>
  </r>
  <r>
    <n v="1016"/>
    <s v="GIRLS STATE a new musical comedy TV project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n v="42467.065462962957"/>
  </r>
  <r>
    <n v="1017"/>
    <s v="GIRLS STATE a new musical comedy TV project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n v="42329.716840277775"/>
  </r>
  <r>
    <n v="1018"/>
    <s v="GIRLS STATE a new musical comedy TV project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n v="42565.492280092592"/>
  </r>
  <r>
    <n v="1019"/>
    <s v="GIRLS STATE a new musical comedy TV project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n v="42039.973946759259"/>
  </r>
  <r>
    <n v="1020"/>
    <s v="GIRLS STATE a new musical comedy TV project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n v="42157.032638888893"/>
  </r>
  <r>
    <n v="1021"/>
    <s v="GIRLS STATE a new musical comedy TV project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n v="42294.166666666672"/>
  </r>
  <r>
    <n v="1022"/>
    <s v="GIRLS STATE a new musical comedy TV project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n v="42141.646724537044"/>
  </r>
  <r>
    <n v="1023"/>
    <s v="GIRLS STATE a new musical comedy TV project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n v="42175.919687500005"/>
  </r>
  <r>
    <n v="1024"/>
    <s v="GIRLS STATE a new musical comedy TV project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n v="42400.580590277779"/>
  </r>
  <r>
    <n v="1025"/>
    <s v="GIRLS STATE a new musical comedy TV project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n v="42079.792094907403"/>
  </r>
  <r>
    <n v="1026"/>
    <s v="GIRLS STATE a new musical comedy TV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n v="42460.365925925929"/>
  </r>
  <r>
    <n v="1027"/>
    <s v="GIRLS STATE a new musical comedy TV project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n v="41935.034108796295"/>
  </r>
  <r>
    <n v="1028"/>
    <s v="GIRLS STATE a new musical comedy TV project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n v="42800.833333333328"/>
  </r>
  <r>
    <n v="1029"/>
    <s v="GIRLS STATE a new musical comedy TV project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n v="42098.915972222225"/>
  </r>
  <r>
    <n v="1030"/>
    <s v="GIRLS STATE a new musical comedy TV project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n v="42625.483206018514"/>
  </r>
  <r>
    <n v="1031"/>
    <s v="GIRLS STATE a new musical comedy TV project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n v="42354.764004629629"/>
  </r>
  <r>
    <n v="1032"/>
    <s v="GIRLS STATE a new musical comedy TV project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n v="42544.666956018518"/>
  </r>
  <r>
    <n v="1033"/>
    <s v="GIRLS STATE a new musical comedy TV project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n v="42716.732407407413"/>
  </r>
  <r>
    <n v="1034"/>
    <s v="GIRLS STATE a new musical comedy TV project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n v="42587.165972222225"/>
  </r>
  <r>
    <n v="1035"/>
    <s v="GIRLS STATE a new musical comedy TV project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n v="42046.641435185185"/>
  </r>
  <r>
    <n v="1036"/>
    <s v="GIRLS STATE a new musical comedy TV project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n v="41281.333333333336"/>
  </r>
  <r>
    <n v="1037"/>
    <s v="GIRLS STATE a new musical comedy TV project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n v="42142.208333333328"/>
  </r>
  <r>
    <n v="1038"/>
    <s v="GIRLS STATE a new musical comedy TV project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n v="42448.190081018518"/>
  </r>
  <r>
    <n v="1039"/>
    <s v="GIRLS STATE a new musical comedy TV project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n v="42717.332638888889"/>
  </r>
  <r>
    <n v="1040"/>
    <s v="GIRLS STATE a new musical comedy TV project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n v="42609.708437499998"/>
  </r>
  <r>
    <n v="1041"/>
    <s v="GIRLS STATE a new musical comedy TV project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e v="#DIV/0!"/>
    <s v="journalism"/>
    <s v="audio"/>
    <x v="1041"/>
    <n v="41851.060092592597"/>
  </r>
  <r>
    <n v="1042"/>
    <s v="GIRLS STATE a new musical comedy TV project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n v="41894.416666666664"/>
  </r>
  <r>
    <n v="1043"/>
    <s v="GIRLS STATE a new musical comedy TV project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n v="42144.252951388888"/>
  </r>
  <r>
    <n v="1044"/>
    <s v="GIRLS STATE a new musical comedy TV project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n v="42068.852083333331"/>
  </r>
  <r>
    <n v="1045"/>
    <s v="GIRLS STATE a new musical comedy TV project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n v="41874.874421296299"/>
  </r>
  <r>
    <n v="1046"/>
    <s v="GIRLS STATE a new musical comedy TV project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e v="#DIV/0!"/>
    <s v="journalism"/>
    <s v="audio"/>
    <x v="1046"/>
    <n v="42364.851388888885"/>
  </r>
  <r>
    <n v="1047"/>
    <s v="GIRLS STATE a new musical comedy TV project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n v="41948.860127314816"/>
  </r>
  <r>
    <n v="1048"/>
    <s v="GIRLS STATE a new musical comedy TV project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n v="42638.053113425922"/>
  </r>
  <r>
    <n v="1049"/>
    <s v="GIRLS STATE a new musical comedy TV project"/>
    <s v="------"/>
    <n v="12000"/>
    <n v="5651.58"/>
    <x v="1"/>
    <s v="US"/>
    <s v="USD"/>
    <n v="1455272445"/>
    <n v="1452680445"/>
    <b v="0"/>
    <n v="0"/>
    <b v="0"/>
    <s v="journalism/audio"/>
    <n v="47"/>
    <e v="#DIV/0!"/>
    <s v="journalism"/>
    <s v="audio"/>
    <x v="1049"/>
    <n v="42412.431076388893"/>
  </r>
  <r>
    <n v="1050"/>
    <s v="GIRLS STATE a new musical comedy TV project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e v="#DIV/0!"/>
    <s v="journalism"/>
    <s v="audio"/>
    <x v="1050"/>
    <n v="42261.7971875"/>
  </r>
  <r>
    <n v="1051"/>
    <s v="GIRLS STATE a new musical comedy TV project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e v="#DIV/0!"/>
    <s v="journalism"/>
    <s v="audio"/>
    <x v="1051"/>
    <n v="41878.014178240745"/>
  </r>
  <r>
    <n v="1052"/>
    <s v="GIRLS STATE a new musical comedy TV project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e v="#DIV/0!"/>
    <s v="journalism"/>
    <s v="audio"/>
    <x v="1052"/>
    <n v="42527.839583333334"/>
  </r>
  <r>
    <n v="1053"/>
    <s v="GIRLS STATE a new musical comedy TV project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n v="42800.172824074078"/>
  </r>
  <r>
    <n v="1054"/>
    <s v="GIRLS STATE a new musical comedy TV project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e v="#DIV/0!"/>
    <s v="journalism"/>
    <s v="audio"/>
    <x v="1054"/>
    <n v="41861.916666666664"/>
  </r>
  <r>
    <n v="1055"/>
    <s v="GIRLS STATE a new musical comedy TV project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e v="#DIV/0!"/>
    <s v="journalism"/>
    <s v="audio"/>
    <x v="1055"/>
    <n v="42436.992418981477"/>
  </r>
  <r>
    <n v="1056"/>
    <s v="GIRLS STATE a new musical comedy TV project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e v="#DIV/0!"/>
    <s v="journalism"/>
    <s v="audio"/>
    <x v="1056"/>
    <n v="42118.677974537044"/>
  </r>
  <r>
    <n v="1057"/>
    <s v="GIRLS STATE a new musical comedy TV project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e v="#DIV/0!"/>
    <s v="journalism"/>
    <s v="audio"/>
    <x v="1057"/>
    <n v="42708.912997685184"/>
  </r>
  <r>
    <n v="1058"/>
    <s v="GIRLS STATE a new musical comedy TV project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e v="#DIV/0!"/>
    <s v="journalism"/>
    <s v="audio"/>
    <x v="1058"/>
    <n v="42089"/>
  </r>
  <r>
    <n v="1059"/>
    <s v="GIRLS STATE a new musical comedy TV project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e v="#DIV/0!"/>
    <s v="journalism"/>
    <s v="audio"/>
    <x v="1059"/>
    <n v="42076.748333333337"/>
  </r>
  <r>
    <n v="1060"/>
    <s v="GIRLS STATE a new musical comedy TV project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n v="42109.913113425922"/>
  </r>
  <r>
    <n v="1061"/>
    <s v="GIRLS STATE a new musical comedy TV project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e v="#DIV/0!"/>
    <s v="journalism"/>
    <s v="audio"/>
    <x v="1061"/>
    <n v="42492.041666666672"/>
  </r>
  <r>
    <n v="1062"/>
    <s v="GIRLS STATE a new musical comedy TV project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n v="42563.807187500002"/>
  </r>
  <r>
    <n v="1063"/>
    <s v="GIRLS STATE a new musical comedy TV project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e v="#DIV/0!"/>
    <s v="journalism"/>
    <s v="audio"/>
    <x v="1063"/>
    <n v="42613.030810185184"/>
  </r>
  <r>
    <n v="1064"/>
    <s v="GIRLS STATE a new musical comedy TV project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n v="41462.228043981479"/>
  </r>
  <r>
    <n v="1065"/>
    <s v="GIRLS STATE a new musical comedy TV project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n v="41689.381041666667"/>
  </r>
  <r>
    <n v="1066"/>
    <s v="GIRLS STATE a new musical comedy TV project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n v="41490.962754629632"/>
  </r>
  <r>
    <n v="1067"/>
    <s v="GIRLS STATE a new musical comedy TV project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n v="41629.855682870373"/>
  </r>
  <r>
    <n v="1068"/>
    <s v="GIRLS STATE a new musical comedy TV project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n v="42470.329444444447"/>
  </r>
  <r>
    <n v="1069"/>
    <s v="GIRLS STATE a new musical comedy TV project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n v="41604.271516203706"/>
  </r>
  <r>
    <n v="1070"/>
    <s v="GIRLS STATE a new musical comedy TV project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n v="41183.011828703704"/>
  </r>
  <r>
    <n v="1071"/>
    <s v="GIRLS STATE a new musical comedy TV project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e v="#DIV/0!"/>
    <s v="games"/>
    <s v="video games"/>
    <x v="1071"/>
    <n v="42325.795057870375"/>
  </r>
  <r>
    <n v="1072"/>
    <s v="GIRLS STATE a new musical comedy TV project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n v="41675.832141203704"/>
  </r>
  <r>
    <n v="1073"/>
    <s v="GIRLS STATE a new musical comedy TV project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n v="40832.964594907404"/>
  </r>
  <r>
    <n v="1074"/>
    <s v="GIRLS STATE a new musical comedy TV project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n v="41643.172974537039"/>
  </r>
  <r>
    <n v="1075"/>
    <s v="GIRLS STATE a new musical comedy TV project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n v="41035.904120370367"/>
  </r>
  <r>
    <n v="1076"/>
    <s v="GIRLS STATE a new musical comedy TV project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n v="41893.377893518518"/>
  </r>
  <r>
    <n v="1077"/>
    <s v="GIRLS STATE a new musical comedy TV project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n v="42383.16679398148"/>
  </r>
  <r>
    <n v="1078"/>
    <s v="GIRLS STATE a new musical comedy TV project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n v="40746.195844907408"/>
  </r>
  <r>
    <n v="1079"/>
    <s v="GIRLS STATE a new musical comedy TV project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n v="42504.566388888896"/>
  </r>
  <r>
    <n v="1080"/>
    <s v="GIRLS STATE a new musical comedy TV projec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n v="41770.138113425928"/>
  </r>
  <r>
    <n v="1081"/>
    <s v="GIRLS STATE a new musical comedy TV project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n v="42032.926990740743"/>
  </r>
  <r>
    <n v="1082"/>
    <s v="GIRLS STATE a new musical comedy TV project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n v="41131.906111111115"/>
  </r>
  <r>
    <n v="1083"/>
    <s v="GIRLS STATE a new musical comedy TV project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n v="41853.659525462965"/>
  </r>
  <r>
    <n v="1084"/>
    <s v="GIRLS STATE a new musical comedy TV project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e v="#DIV/0!"/>
    <s v="games"/>
    <s v="video games"/>
    <x v="1084"/>
    <n v="41859.912083333329"/>
  </r>
  <r>
    <n v="1085"/>
    <s v="GIRLS STATE a new musical comedy TV project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n v="42443.629340277781"/>
  </r>
  <r>
    <n v="1086"/>
    <s v="GIRLS STATE a new musical comedy TV project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n v="41875.866793981484"/>
  </r>
  <r>
    <n v="1087"/>
    <s v="GIRLS STATE a new musical comedy TV project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e v="#DIV/0!"/>
    <s v="games"/>
    <s v="video games"/>
    <x v="1087"/>
    <n v="41805.713969907411"/>
  </r>
  <r>
    <n v="1088"/>
    <s v="GIRLS STATE a new musical comedy TV project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n v="41753.799386574072"/>
  </r>
  <r>
    <n v="1089"/>
    <s v="GIRLS STATE a new musical comedy TV project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n v="42181.189525462964"/>
  </r>
  <r>
    <n v="1090"/>
    <s v="GIRLS STATE a new musical comedy TV project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n v="42153.185798611114"/>
  </r>
  <r>
    <n v="1091"/>
    <s v="GIRLS STATE a new musical comedy TV project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n v="42470.778611111105"/>
  </r>
  <r>
    <n v="1092"/>
    <s v="GIRLS STATE a new musical comedy TV project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n v="41280.025902777779"/>
  </r>
  <r>
    <n v="1093"/>
    <s v="GIRLS STATE a new musical comedy TV project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n v="42411.973807870367"/>
  </r>
  <r>
    <n v="1094"/>
    <s v="GIRLS STATE a new musical comedy TV project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n v="40825.713344907403"/>
  </r>
  <r>
    <n v="1095"/>
    <s v="GIRLS STATE a new musical comedy TV project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n v="41516.537268518521"/>
  </r>
  <r>
    <n v="1096"/>
    <s v="GIRLS STATE a new musical comedy TV project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n v="41916.145833333336"/>
  </r>
  <r>
    <n v="1097"/>
    <s v="GIRLS STATE a new musical comedy TV project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n v="41700.792557870373"/>
  </r>
  <r>
    <n v="1098"/>
    <s v="GIRLS STATE a new musical comedy TV project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n v="41742.762673611112"/>
  </r>
  <r>
    <n v="1099"/>
    <s v="GIRLS STATE a new musical comedy TV project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n v="42137.836435185185"/>
  </r>
  <r>
    <n v="1100"/>
    <s v="GIRLS STATE a new musical comedy TV project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n v="42414.110775462963"/>
  </r>
  <r>
    <n v="1101"/>
    <s v="GIRLS STATE a new musical comedy TV project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n v="42565.758333333331"/>
  </r>
  <r>
    <n v="1102"/>
    <s v="GIRLS STATE a new musical comedy TV project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n v="41617.249305555553"/>
  </r>
  <r>
    <n v="1103"/>
    <s v="GIRLS STATE a new musical comedy TV project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n v="42539.22210648148"/>
  </r>
  <r>
    <n v="1104"/>
    <s v="GIRLS STATE a new musical comedy TV project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n v="41801.40996527778"/>
  </r>
  <r>
    <n v="1105"/>
    <s v="GIRLS STATE a new musical comedy TV project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n v="41722.0940625"/>
  </r>
  <r>
    <n v="1106"/>
    <s v="GIRLS STATE a new musical comedy TV project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n v="41003.698784722219"/>
  </r>
  <r>
    <n v="1107"/>
    <s v="GIRLS STATE a new musical comedy TV projec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e v="#DIV/0!"/>
    <s v="games"/>
    <s v="video games"/>
    <x v="1107"/>
    <n v="41843.861388888887"/>
  </r>
  <r>
    <n v="1108"/>
    <s v="GIRLS STATE a new musical comedy TV project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n v="41012.595312500001"/>
  </r>
  <r>
    <n v="1109"/>
    <s v="GIRLS STATE a new musical comedy TV project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n v="42692.793865740736"/>
  </r>
  <r>
    <n v="1110"/>
    <s v="GIRLS STATE a new musical comedy TV project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n v="41250.933124999996"/>
  </r>
  <r>
    <n v="1111"/>
    <s v="GIRLS STATE a new musical comedy TV project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n v="42377.203587962969"/>
  </r>
  <r>
    <n v="1112"/>
    <s v="GIRLS STATE a new musical comedy TV project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n v="42023.354166666672"/>
  </r>
  <r>
    <n v="1113"/>
    <s v="GIRLS STATE a new musical comedy TV project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n v="41865.977083333331"/>
  </r>
  <r>
    <n v="1114"/>
    <s v="GIRLS STATE a new musical comedy TV project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n v="41556.345914351856"/>
  </r>
  <r>
    <n v="1115"/>
    <s v="GIRLS STATE a new musical comedy TV project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n v="42459.653877314813"/>
  </r>
  <r>
    <n v="1116"/>
    <s v="GIRLS STATE a new musical comedy TV project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n v="41069.847314814811"/>
  </r>
  <r>
    <n v="1117"/>
    <s v="GIRLS STATE a new musical comedy TV project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n v="42363.598530092597"/>
  </r>
  <r>
    <n v="1118"/>
    <s v="GIRLS STATE a new musical comedy TV project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n v="41734.124756944446"/>
  </r>
  <r>
    <n v="1119"/>
    <s v="GIRLS STATE a new musical comedy TV project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n v="41735.792407407411"/>
  </r>
  <r>
    <n v="1120"/>
    <s v="GIRLS STATE a new musical comedy TV project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e v="#DIV/0!"/>
    <s v="games"/>
    <s v="video games"/>
    <x v="1120"/>
    <n v="40844.872685185182"/>
  </r>
  <r>
    <n v="1121"/>
    <s v="GIRLS STATE a new musical comedy TV project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n v="42442.892546296294"/>
  </r>
  <r>
    <n v="1122"/>
    <s v="GIRLS STATE a new musical comedy TV project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e v="#DIV/0!"/>
    <s v="games"/>
    <s v="video games"/>
    <x v="1122"/>
    <n v="41424.703993055555"/>
  </r>
  <r>
    <n v="1123"/>
    <s v="GIRLS STATE a new musical comedy TV project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n v="41748.5237037037"/>
  </r>
  <r>
    <n v="1124"/>
    <s v="GIRLS STATE a new musical comedy TV project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n v="42124.667256944449"/>
  </r>
  <r>
    <n v="1125"/>
    <s v="GIRLS STATE a new musical comedy TV project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e v="#DIV/0!"/>
    <s v="games"/>
    <s v="mobile games"/>
    <x v="1125"/>
    <n v="42272.624189814815"/>
  </r>
  <r>
    <n v="1126"/>
    <s v="GIRLS STATE a new musical comedy TV project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n v="42565.327476851846"/>
  </r>
  <r>
    <n v="1127"/>
    <s v="GIRLS STATE a new musical comedy TV project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n v="41957.895833333328"/>
  </r>
  <r>
    <n v="1128"/>
    <s v="GIRLS STATE a new musical comedy TV project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n v="41858.649502314816"/>
  </r>
  <r>
    <n v="1129"/>
    <s v="GIRLS STATE a new musical comedy TV project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n v="42526.264965277776"/>
  </r>
  <r>
    <n v="1130"/>
    <s v="GIRLS STATE a new musical comedy TV project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n v="41969.038194444445"/>
  </r>
  <r>
    <n v="1131"/>
    <s v="GIRLS STATE a new musical comedy TV project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e v="#DIV/0!"/>
    <s v="games"/>
    <s v="mobile games"/>
    <x v="1131"/>
    <n v="42362.908194444448"/>
  </r>
  <r>
    <n v="1132"/>
    <s v="GIRLS STATE a new musical comedy TV project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n v="42736.115405092598"/>
  </r>
  <r>
    <n v="1133"/>
    <s v="GIRLS STATE a new musical comedy TV project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n v="41851.407187500001"/>
  </r>
  <r>
    <n v="1134"/>
    <s v="GIRLS STATE a new musical comedy TV project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n v="41972.189583333333"/>
  </r>
  <r>
    <n v="1135"/>
    <s v="GIRLS STATE a new musical comedy TV project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n v="42588.989513888882"/>
  </r>
  <r>
    <n v="1136"/>
    <s v="GIRLS STATE a new musical comedy TV projec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n v="42357.671631944439"/>
  </r>
  <r>
    <n v="1137"/>
    <s v="GIRLS STATE a new musical comedy TV project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n v="42483.819687499999"/>
  </r>
  <r>
    <n v="1138"/>
    <s v="GIRLS STATE a new musical comedy TV projec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n v="42756.9066087963"/>
  </r>
  <r>
    <n v="1139"/>
    <s v="GIRLS STATE a new musical comedy TV project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n v="42005.347523148142"/>
  </r>
  <r>
    <n v="1140"/>
    <s v="GIRLS STATE a new musical comedy TV project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e v="#DIV/0!"/>
    <s v="games"/>
    <s v="mobile games"/>
    <x v="1140"/>
    <n v="42222.462048611109"/>
  </r>
  <r>
    <n v="1141"/>
    <s v="GIRLS STATE a new musical comedy TV project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e v="#DIV/0!"/>
    <s v="games"/>
    <s v="mobile games"/>
    <x v="1141"/>
    <n v="42194.699652777781"/>
  </r>
  <r>
    <n v="1142"/>
    <s v="GIRLS STATE a new musical comedy TV project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e v="#DIV/0!"/>
    <s v="games"/>
    <s v="mobile games"/>
    <x v="1142"/>
    <n v="42052.006099537044"/>
  </r>
  <r>
    <n v="1143"/>
    <s v="GIRLS STATE a new musical comedy TV project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n v="42355.19358796296"/>
  </r>
  <r>
    <n v="1144"/>
    <s v="GIRLS STATE a new musical comedy TV project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e v="#DIV/0!"/>
    <s v="food"/>
    <s v="food trucks"/>
    <x v="1144"/>
    <n v="42123.181944444441"/>
  </r>
  <r>
    <n v="1145"/>
    <s v="GIRLS STATE a new musical comedy TV project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n v="41914.747592592597"/>
  </r>
  <r>
    <n v="1146"/>
    <s v="GIRLS STATE a new musical comedy TV project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n v="41761.9533912037"/>
  </r>
  <r>
    <n v="1147"/>
    <s v="GIRLS STATE a new musical comedy TV project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e v="#DIV/0!"/>
    <s v="food"/>
    <s v="food trucks"/>
    <x v="1147"/>
    <n v="41931.972025462965"/>
  </r>
  <r>
    <n v="1148"/>
    <s v="GIRLS STATE a new musical comedy TV project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n v="42705.212743055556"/>
  </r>
  <r>
    <n v="1149"/>
    <s v="GIRLS STATE a new musical comedy TV project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n v="42537.71025462963"/>
  </r>
  <r>
    <n v="1150"/>
    <s v="GIRLS STATE a new musical comedy TV project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n v="42377.954571759255"/>
  </r>
  <r>
    <n v="1151"/>
    <s v="GIRLS STATE a new musical comedy TV project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e v="#DIV/0!"/>
    <s v="food"/>
    <s v="food trucks"/>
    <x v="1151"/>
    <n v="42254.102581018517"/>
  </r>
  <r>
    <n v="1152"/>
    <s v="GIRLS STATE a new musical comedy TV project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n v="42139.709629629629"/>
  </r>
  <r>
    <n v="1153"/>
    <s v="GIRLS STATE a new musical comedy TV project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n v="42173.714178240742"/>
  </r>
  <r>
    <n v="1154"/>
    <s v="GIRLS STATE a new musical comedy TV project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n v="42253.108865740738"/>
  </r>
  <r>
    <n v="1155"/>
    <s v="GIRLS STATE a new musical comedy TV project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n v="41865.763981481483"/>
  </r>
  <r>
    <n v="1156"/>
    <s v="GIRLS STATE a new musical comedy TV project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e v="#DIV/0!"/>
    <s v="food"/>
    <s v="food trucks"/>
    <x v="1156"/>
    <n v="42059.07131944444"/>
  </r>
  <r>
    <n v="1157"/>
    <s v="GIRLS STATE a new musical comedy TV project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n v="41978.669907407413"/>
  </r>
  <r>
    <n v="1158"/>
    <s v="GIRLS STATE a new musical comedy TV project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n v="41982.09175925926"/>
  </r>
  <r>
    <n v="1159"/>
    <s v="GIRLS STATE a new musical comedy TV project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e v="#DIV/0!"/>
    <s v="food"/>
    <s v="food trucks"/>
    <x v="1159"/>
    <n v="42185.65625"/>
  </r>
  <r>
    <n v="1160"/>
    <s v="GIRLS STATE a new musical comedy TV project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n v="42091.113263888896"/>
  </r>
  <r>
    <n v="1161"/>
    <s v="GIRLS STATE a new musical comedy TV project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e v="#DIV/0!"/>
    <s v="food"/>
    <s v="food trucks"/>
    <x v="1161"/>
    <n v="42143.629502314812"/>
  </r>
  <r>
    <n v="1162"/>
    <s v="GIRLS STATE a new musical comedy TV project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n v="41907.683611111112"/>
  </r>
  <r>
    <n v="1163"/>
    <s v="GIRLS STATE a new musical comedy TV project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e v="#DIV/0!"/>
    <s v="food"/>
    <s v="food trucks"/>
    <x v="1163"/>
    <n v="41860.723611111112"/>
  </r>
  <r>
    <n v="1164"/>
    <s v="GIRLS STATE a new musical comedy TV project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e v="#DIV/0!"/>
    <s v="food"/>
    <s v="food trucks"/>
    <x v="1164"/>
    <n v="42539.724328703705"/>
  </r>
  <r>
    <n v="1165"/>
    <s v="GIRLS STATE a new musical comedy TV project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n v="41826.214467592588"/>
  </r>
  <r>
    <n v="1166"/>
    <s v="GIRLS STATE a new musical comedy TV project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n v="42181.166666666672"/>
  </r>
  <r>
    <n v="1167"/>
    <s v="GIRLS STATE a new musical comedy TV project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n v="41894.734895833331"/>
  </r>
  <r>
    <n v="1168"/>
    <s v="GIRLS STATE a new musical comedy TV project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n v="42635.053993055553"/>
  </r>
  <r>
    <n v="1169"/>
    <s v="GIRLS STATE a new musical comedy TV project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n v="42057.353738425925"/>
  </r>
  <r>
    <n v="1170"/>
    <s v="GIRLS STATE a new musical comedy TV project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n v="42154.893182870372"/>
  </r>
  <r>
    <n v="1171"/>
    <s v="GIRLS STATE a new musical comedy TV project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n v="41956.846377314811"/>
  </r>
  <r>
    <n v="1172"/>
    <s v="GIRLS STATE a new musical comedy TV project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e v="#DIV/0!"/>
    <s v="food"/>
    <s v="food trucks"/>
    <x v="1172"/>
    <n v="41871.682314814818"/>
  </r>
  <r>
    <n v="1173"/>
    <s v="GIRLS STATE a new musical comedy TV project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n v="42219.185844907406"/>
  </r>
  <r>
    <n v="1174"/>
    <s v="GIRLS STATE a new musical comedy TV project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n v="42498.84174768519"/>
  </r>
  <r>
    <n v="1175"/>
    <s v="GIRLS STATE a new musical comedy TV project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n v="42200.728460648148"/>
  </r>
  <r>
    <n v="1176"/>
    <s v="GIRLS STATE a new musical comedy TV project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n v="42800.541666666672"/>
  </r>
  <r>
    <n v="1177"/>
    <s v="GIRLS STATE a new musical comedy TV project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e v="#DIV/0!"/>
    <s v="food"/>
    <s v="food trucks"/>
    <x v="1177"/>
    <n v="41927.660833333335"/>
  </r>
  <r>
    <n v="1178"/>
    <s v="GIRLS STATE a new musical comedy TV project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n v="41867.905694444446"/>
  </r>
  <r>
    <n v="1179"/>
    <s v="GIRLS STATE a new musical comedy TV project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n v="42305.720219907409"/>
  </r>
  <r>
    <n v="1180"/>
    <s v="GIRLS STATE a new musical comedy TV project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n v="41818.806875000002"/>
  </r>
  <r>
    <n v="1181"/>
    <s v="GIRLS STATE a new musical comedy TV project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n v="42064.339363425926"/>
  </r>
  <r>
    <n v="1182"/>
    <s v="GIRLS STATE a new musical comedy TV project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n v="42747.695833333331"/>
  </r>
  <r>
    <n v="1183"/>
    <s v="GIRLS STATE a new musical comedy TV project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n v="42676.165972222225"/>
  </r>
  <r>
    <n v="1184"/>
    <s v="GIRLS STATE a new musical comedy TV project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n v="42772.599664351852"/>
  </r>
  <r>
    <n v="1185"/>
    <s v="GIRLS STATE a new musical comedy TV project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n v="42163.166666666672"/>
  </r>
  <r>
    <n v="1186"/>
    <s v="GIRLS STATE a new musical comedy TV project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n v="42156.945833333331"/>
  </r>
  <r>
    <n v="1187"/>
    <s v="GIRLS STATE a new musical comedy TV project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n v="42141.75"/>
  </r>
  <r>
    <n v="1188"/>
    <s v="GIRLS STATE a new musical comedy TV project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n v="42732.700694444444"/>
  </r>
  <r>
    <n v="1189"/>
    <s v="GIRLS STATE a new musical comedy TV project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n v="42550.979108796295"/>
  </r>
  <r>
    <n v="1190"/>
    <s v="GIRLS STATE a new musical comedy TV project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n v="41882.665798611109"/>
  </r>
  <r>
    <n v="1191"/>
    <s v="GIRLS STATE a new musical comedy TV project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n v="42449.562037037031"/>
  </r>
  <r>
    <n v="1192"/>
    <s v="GIRLS STATE a new musical comedy TV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n v="42777.506689814814"/>
  </r>
  <r>
    <n v="1193"/>
    <s v="GIRLS STATE a new musical comedy TV project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n v="42469.734409722223"/>
  </r>
  <r>
    <n v="1194"/>
    <s v="GIRLS STATE a new musical comedy TV project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n v="42102.488182870366"/>
  </r>
  <r>
    <n v="1195"/>
    <s v="GIRLS STATE a new musical comedy TV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n v="42358.375"/>
  </r>
  <r>
    <n v="1196"/>
    <s v="GIRLS STATE a new musical comedy TV project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n v="42356.818738425922"/>
  </r>
  <r>
    <n v="1197"/>
    <s v="GIRLS STATE a new musical comedy TV project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n v="42534.249305555553"/>
  </r>
  <r>
    <n v="1198"/>
    <s v="GIRLS STATE a new musical comedy TV project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n v="42369.125"/>
  </r>
  <r>
    <n v="1199"/>
    <s v="GIRLS STATE a new musical comedy TV project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n v="42193.770833333328"/>
  </r>
  <r>
    <n v="1200"/>
    <s v="GIRLS STATE a new musical comedy TV project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n v="42110.477500000001"/>
  </r>
  <r>
    <n v="1201"/>
    <s v="GIRLS STATE a new musical comedy TV project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n v="42566.60701388889"/>
  </r>
  <r>
    <n v="1202"/>
    <s v="GIRLS STATE a new musical comedy TV project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n v="42182.288819444439"/>
  </r>
  <r>
    <n v="1203"/>
    <s v="GIRLS STATE a new musical comedy TV project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n v="42155.614895833336"/>
  </r>
  <r>
    <n v="1204"/>
    <s v="GIRLS STATE a new musical comedy TV project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n v="42342.208333333328"/>
  </r>
  <r>
    <n v="1205"/>
    <s v="GIRLS STATE a new musical comedy TV project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n v="42168.506377314814"/>
  </r>
  <r>
    <n v="1206"/>
    <s v="GIRLS STATE a new musical comedy TV project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n v="42805.561805555553"/>
  </r>
  <r>
    <n v="1207"/>
    <s v="GIRLS STATE a new musical comedy TV project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n v="42460.416666666672"/>
  </r>
  <r>
    <n v="1208"/>
    <s v="GIRLS STATE a new musical comedy TV project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n v="42453.667407407411"/>
  </r>
  <r>
    <n v="1209"/>
    <s v="GIRLS STATE a new musical comedy TV project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n v="42791.846122685187"/>
  </r>
  <r>
    <n v="1210"/>
    <s v="GIRLS STATE a new musical comedy TV project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n v="42155.875"/>
  </r>
  <r>
    <n v="1211"/>
    <s v="GIRLS STATE a new musical comedy TV project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n v="42530.866446759261"/>
  </r>
  <r>
    <n v="1212"/>
    <s v="GIRLS STATE a new musical comedy TV project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n v="42335.041666666672"/>
  </r>
  <r>
    <n v="1213"/>
    <s v="GIRLS STATE a new musical comedy TV project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n v="42766.755787037036"/>
  </r>
  <r>
    <n v="1214"/>
    <s v="GIRLS STATE a new musical comedy TV project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n v="42164.840335648143"/>
  </r>
  <r>
    <n v="1215"/>
    <s v="GIRLS STATE a new musical comedy TV project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n v="41789.923101851848"/>
  </r>
  <r>
    <n v="1216"/>
    <s v="GIRLS STATE a new musical comedy TV project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n v="42279.960416666669"/>
  </r>
  <r>
    <n v="1217"/>
    <s v="GIRLS STATE a new musical comedy TV project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n v="42565.809490740736"/>
  </r>
  <r>
    <n v="1218"/>
    <s v="GIRLS STATE a new musical comedy TV project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n v="42309.125"/>
  </r>
  <r>
    <n v="1219"/>
    <s v="GIRLS STATE a new musical comedy TV project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n v="42663.461956018517"/>
  </r>
  <r>
    <n v="1220"/>
    <s v="GIRLS STATE a new musical comedy TV project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n v="42241.628611111111"/>
  </r>
  <r>
    <n v="1221"/>
    <s v="GIRLS STATE a new musical comedy TV project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n v="42708"/>
  </r>
  <r>
    <n v="1222"/>
    <s v="GIRLS STATE a new musical comedy TV project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n v="42461.166666666672"/>
  </r>
  <r>
    <n v="1223"/>
    <s v="GIRLS STATE a new musical comedy TV project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n v="42684.218854166669"/>
  </r>
  <r>
    <n v="1224"/>
    <s v="GIRLS STATE a new musical comedy TV project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n v="41796.549791666665"/>
  </r>
  <r>
    <n v="1225"/>
    <s v="GIRLS STATE a new musical comedy TV project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n v="41569.905995370369"/>
  </r>
  <r>
    <n v="1226"/>
    <s v="GIRLS STATE a new musical comedy TV project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n v="41750.041666666664"/>
  </r>
  <r>
    <n v="1227"/>
    <s v="GIRLS STATE a new musical comedy TV project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e v="#DIV/0!"/>
    <s v="music"/>
    <s v="world music"/>
    <x v="1227"/>
    <n v="41858.291666666664"/>
  </r>
  <r>
    <n v="1228"/>
    <s v="GIRLS STATE a new musical comedy TV project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n v="40814.729259259257"/>
  </r>
  <r>
    <n v="1229"/>
    <s v="GIRLS STATE a new musical comedy TV project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n v="41015.666666666664"/>
  </r>
  <r>
    <n v="1230"/>
    <s v="GIRLS STATE a new musical comedy TV project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e v="#DIV/0!"/>
    <s v="music"/>
    <s v="world music"/>
    <x v="1230"/>
    <n v="40598.972569444442"/>
  </r>
  <r>
    <n v="1231"/>
    <s v="GIRLS STATE a new musical comedy TV project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e v="#DIV/0!"/>
    <s v="music"/>
    <s v="world music"/>
    <x v="1231"/>
    <n v="42244.041666666672"/>
  </r>
  <r>
    <n v="1232"/>
    <s v="GIRLS STATE a new musical comedy TV project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n v="41553.848032407412"/>
  </r>
  <r>
    <n v="1233"/>
    <s v="GIRLS STATE a new musical comedy TV project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n v="40960.948773148149"/>
  </r>
  <r>
    <n v="1234"/>
    <s v="GIRLS STATE a new musical comedy TV project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e v="#DIV/0!"/>
    <s v="music"/>
    <s v="world music"/>
    <x v="1234"/>
    <n v="42037.788680555561"/>
  </r>
  <r>
    <n v="1235"/>
    <s v="GIRLS STATE a new musical comedy TV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n v="41623.135405092595"/>
  </r>
  <r>
    <n v="1236"/>
    <s v="GIRLS STATE a new musical comedy TV project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e v="#DIV/0!"/>
    <s v="music"/>
    <s v="world music"/>
    <x v="1236"/>
    <n v="41118.666666666664"/>
  </r>
  <r>
    <n v="1237"/>
    <s v="GIRLS STATE a new musical comedy TV project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e v="#DIV/0!"/>
    <s v="music"/>
    <s v="world music"/>
    <x v="1237"/>
    <n v="41145.283159722225"/>
  </r>
  <r>
    <n v="1238"/>
    <s v="GIRLS STATE a new musical comedy TV project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n v="40761.61037037037"/>
  </r>
  <r>
    <n v="1239"/>
    <s v="GIRLS STATE a new musical comedy TV project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e v="#DIV/0!"/>
    <s v="music"/>
    <s v="world music"/>
    <x v="1239"/>
    <n v="40913.962581018517"/>
  </r>
  <r>
    <n v="1240"/>
    <s v="GIRLS STATE a new musical comedy TV project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n v="41467.910416666666"/>
  </r>
  <r>
    <n v="1241"/>
    <s v="GIRLS STATE a new musical comedy TV project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n v="41946.249305555553"/>
  </r>
  <r>
    <n v="1242"/>
    <s v="GIRLS STATE a new musical comedy TV project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n v="40797.554166666669"/>
  </r>
  <r>
    <n v="1243"/>
    <s v="GIRLS STATE a new musical comedy TV project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n v="40732.875"/>
  </r>
  <r>
    <n v="1244"/>
    <s v="GIRLS STATE a new musical comedy TV project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n v="41386.875"/>
  </r>
  <r>
    <n v="1245"/>
    <s v="GIRLS STATE a new musical comedy TV project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n v="41804.599930555552"/>
  </r>
  <r>
    <n v="1246"/>
    <s v="GIRLS STATE a new musical comedy TV project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n v="40883.085057870368"/>
  </r>
  <r>
    <n v="1247"/>
    <s v="GIRLS STATE a new musical comedy TV project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n v="41400.292303240742"/>
  </r>
  <r>
    <n v="1248"/>
    <s v="GIRLS STATE a new musical comedy TV project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n v="41803.290972222225"/>
  </r>
  <r>
    <n v="1249"/>
    <s v="GIRLS STATE a new musical comedy TV project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n v="41097.74086805556"/>
  </r>
  <r>
    <n v="1250"/>
    <s v="GIRLS STATE a new musical comedy TV project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n v="41888.64271990741"/>
  </r>
  <r>
    <n v="1251"/>
    <s v="GIRLS STATE a new musical comedy TV project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n v="40811.814432870371"/>
  </r>
  <r>
    <n v="1252"/>
    <s v="GIRLS STATE a new musical comedy TV project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n v="41571.988067129627"/>
  </r>
  <r>
    <n v="1253"/>
    <s v="GIRLS STATE a new musical comedy TV project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n v="41885.783645833333"/>
  </r>
  <r>
    <n v="1254"/>
    <s v="GIRLS STATE a new musical comedy TV project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n v="40544.207638888889"/>
  </r>
  <r>
    <n v="1255"/>
    <s v="GIRLS STATE a new musical comedy TV project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n v="41609.887175925927"/>
  </r>
  <r>
    <n v="1256"/>
    <s v="GIRLS STATE a new musical comedy TV project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n v="40951.919340277782"/>
  </r>
  <r>
    <n v="1257"/>
    <s v="GIRLS STATE a new musical comedy TV project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n v="40636.043865740743"/>
  </r>
  <r>
    <n v="1258"/>
    <s v="GIRLS STATE a new musical comedy TV project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n v="41517.611250000002"/>
  </r>
  <r>
    <n v="1259"/>
    <s v="GIRLS STATE a new musical comedy TV project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n v="41799.165972222225"/>
  </r>
  <r>
    <n v="1260"/>
    <s v="GIRLS STATE a new musical comedy TV project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n v="41696.842824074076"/>
  </r>
  <r>
    <n v="1261"/>
    <s v="GIRLS STATE a new musical comedy TV project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n v="41668.342905092592"/>
  </r>
  <r>
    <n v="1262"/>
    <s v="GIRLS STATE a new musical comedy TV project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n v="41686.762638888889"/>
  </r>
  <r>
    <n v="1263"/>
    <s v="GIRLS STATE a new musical comedy TV project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n v="41727.041666666664"/>
  </r>
  <r>
    <n v="1264"/>
    <s v="GIRLS STATE a new musical comedy TV project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n v="41576.662997685184"/>
  </r>
  <r>
    <n v="1265"/>
    <s v="GIRLS STATE a new musical comedy TV project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n v="40512.655266203699"/>
  </r>
  <r>
    <n v="1266"/>
    <s v="GIRLS STATE a new musical comedy TV project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n v="41650.87667824074"/>
  </r>
  <r>
    <n v="1267"/>
    <s v="GIRLS STATE a new musical comedy TV project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n v="41479.585162037038"/>
  </r>
  <r>
    <n v="1268"/>
    <s v="GIRLS STATE a new musical comedy TV project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n v="41537.845451388886"/>
  </r>
  <r>
    <n v="1269"/>
    <s v="GIRLS STATE a new musical comedy TV project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n v="42476"/>
  </r>
  <r>
    <n v="1270"/>
    <s v="GIRLS STATE a new musical comedy TV project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n v="40993.815300925926"/>
  </r>
  <r>
    <n v="1271"/>
    <s v="GIRLS STATE a new musical comedy TV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n v="41591.725219907406"/>
  </r>
  <r>
    <n v="1272"/>
    <s v="GIRLS STATE a new musical comedy TV project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n v="40344.166666666664"/>
  </r>
  <r>
    <n v="1273"/>
    <s v="GIRLS STATE a new musical comedy TV project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n v="41882.730219907404"/>
  </r>
  <r>
    <n v="1274"/>
    <s v="GIRLS STATE a new musical comedy TV project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n v="41151.690104166664"/>
  </r>
  <r>
    <n v="1275"/>
    <s v="GIRLS STATE a new musical comedy TV project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n v="41493.867905092593"/>
  </r>
  <r>
    <n v="1276"/>
    <s v="GIRLS STATE a new musical comedy TV project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n v="40057.166666666664"/>
  </r>
  <r>
    <n v="1277"/>
    <s v="GIRLS STATE a new musical comedy TV project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n v="41156.561886574076"/>
  </r>
  <r>
    <n v="1278"/>
    <s v="GIRLS STATE a new musical comedy TV project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n v="41815.083333333336"/>
  </r>
  <r>
    <n v="1279"/>
    <s v="GIRLS STATE a new musical comedy TV project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n v="41722.057523148149"/>
  </r>
  <r>
    <n v="1280"/>
    <s v="GIRLS STATE a new musical comedy TV project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n v="40603.757569444446"/>
  </r>
  <r>
    <n v="1281"/>
    <s v="GIRLS STATE a new musical comedy TV project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n v="41483.743472222224"/>
  </r>
  <r>
    <n v="1282"/>
    <s v="GIRLS STATE a new musical comedy TV project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n v="41617.207638888889"/>
  </r>
  <r>
    <n v="1283"/>
    <s v="GIRLS STATE a new musical comedy TV project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n v="41344.166666666664"/>
  </r>
  <r>
    <n v="1284"/>
    <s v="GIRLS STATE a new musical comedy TV project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n v="42735.707638888889"/>
  </r>
  <r>
    <n v="1285"/>
    <s v="GIRLS STATE a new musical comedy TV project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n v="42175.583043981482"/>
  </r>
  <r>
    <n v="1286"/>
    <s v="GIRLS STATE a new musical comedy TV project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n v="42052.583333333328"/>
  </r>
  <r>
    <n v="1287"/>
    <s v="GIRLS STATE a new musical comedy TV project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n v="42167.621018518519"/>
  </r>
  <r>
    <n v="1288"/>
    <s v="GIRLS STATE a new musical comedy TV project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n v="42592.166666666672"/>
  </r>
  <r>
    <n v="1289"/>
    <s v="GIRLS STATE a new musical comedy TV project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n v="42739.134780092587"/>
  </r>
  <r>
    <n v="1290"/>
    <s v="GIRLS STATE a new musical comedy TV project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n v="42117.290972222225"/>
  </r>
  <r>
    <n v="1291"/>
    <s v="GIRLS STATE a new musical comedy TV project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n v="42101.291666666672"/>
  </r>
  <r>
    <n v="1292"/>
    <s v="GIRLS STATE a new musical comedy TV project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n v="42283.957638888889"/>
  </r>
  <r>
    <n v="1293"/>
    <s v="GIRLS STATE a new musical comedy TV project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n v="42322.742719907401"/>
  </r>
  <r>
    <n v="1294"/>
    <s v="GIRLS STATE a new musical comedy TV project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n v="42296.458333333328"/>
  </r>
  <r>
    <n v="1295"/>
    <s v="GIRLS STATE a new musical comedy TV project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n v="42214.708333333328"/>
  </r>
  <r>
    <n v="1296"/>
    <s v="GIRLS STATE a new musical comedy TV project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n v="42443.008946759262"/>
  </r>
  <r>
    <n v="1297"/>
    <s v="GIRLS STATE a new musical comedy TV project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n v="42491.747199074074"/>
  </r>
  <r>
    <n v="1298"/>
    <s v="GIRLS STATE a new musical comedy TV project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n v="42488.680925925932"/>
  </r>
  <r>
    <n v="1299"/>
    <s v="GIRLS STATE a new musical comedy TV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n v="42199.814340277779"/>
  </r>
  <r>
    <n v="1300"/>
    <s v="GIRLS STATE a new musical comedy TV project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n v="42522.789583333331"/>
  </r>
  <r>
    <n v="1301"/>
    <s v="GIRLS STATE a new musical comedy TV project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n v="42206.125"/>
  </r>
  <r>
    <n v="1302"/>
    <s v="GIRLS STATE a new musical comedy TV project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n v="42705.099664351852"/>
  </r>
  <r>
    <n v="1303"/>
    <s v="GIRLS STATE a new musical comedy TV project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n v="42582.458333333328"/>
  </r>
  <r>
    <n v="1304"/>
    <s v="GIRLS STATE a new musical comedy TV project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n v="42807.152835648143"/>
  </r>
  <r>
    <n v="1305"/>
    <s v="GIRLS STATE a new musical comedy TV project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n v="42572.729166666672"/>
  </r>
  <r>
    <n v="1306"/>
    <s v="GIRLS STATE a new musical comedy TV project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n v="41977.457569444443"/>
  </r>
  <r>
    <n v="1307"/>
    <s v="GIRLS STATE a new musical comedy TV project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n v="42417.503229166665"/>
  </r>
  <r>
    <n v="1308"/>
    <s v="GIRLS STATE a new musical comedy TV project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n v="42651.613564814819"/>
  </r>
  <r>
    <n v="1309"/>
    <s v="GIRLS STATE a new musical comedy TV project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n v="42292.882731481484"/>
  </r>
  <r>
    <n v="1310"/>
    <s v="GIRLS STATE a new musical comedy TV project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n v="42601.667245370365"/>
  </r>
  <r>
    <n v="1311"/>
    <s v="GIRLS STATE a new musical comedy TV project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n v="42704.843969907408"/>
  </r>
  <r>
    <n v="1312"/>
    <s v="GIRLS STATE a new musical comedy TV project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n v="42112.702800925923"/>
  </r>
  <r>
    <n v="1313"/>
    <s v="GIRLS STATE a new musical comedy TV project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n v="42432.709652777776"/>
  </r>
  <r>
    <n v="1314"/>
    <s v="GIRLS STATE a new musical comedy TV project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n v="42664.669675925921"/>
  </r>
  <r>
    <n v="1315"/>
    <s v="GIRLS STATE a new musical comedy TV project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n v="42314.041666666672"/>
  </r>
  <r>
    <n v="1316"/>
    <s v="GIRLS STATE a new musical comedy TV project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n v="42428.961909722217"/>
  </r>
  <r>
    <n v="1317"/>
    <s v="GIRLS STATE a new musical comedy TV project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n v="42572.583333333328"/>
  </r>
  <r>
    <n v="1318"/>
    <s v="GIRLS STATE a new musical comedy TV project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n v="42015.043657407412"/>
  </r>
  <r>
    <n v="1319"/>
    <s v="GIRLS STATE a new musical comedy TV project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n v="41831.666666666664"/>
  </r>
  <r>
    <n v="1320"/>
    <s v="GIRLS STATE a new musical comedy TV project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n v="42734.958333333328"/>
  </r>
  <r>
    <n v="1321"/>
    <s v="GIRLS STATE a new musical comedy TV project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n v="42727.74927083333"/>
  </r>
  <r>
    <n v="1322"/>
    <s v="GIRLS STATE a new musical comedy TV project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n v="42145.656539351854"/>
  </r>
  <r>
    <n v="1323"/>
    <s v="GIRLS STATE a new musical comedy TV project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n v="42486.288194444445"/>
  </r>
  <r>
    <n v="1324"/>
    <s v="GIRLS STATE a new musical comedy TV project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n v="42656.633703703701"/>
  </r>
  <r>
    <n v="1325"/>
    <s v="GIRLS STATE a new musical comedy TV project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n v="42734.086053240739"/>
  </r>
  <r>
    <n v="1326"/>
    <s v="GIRLS STATE a new musical comedy TV project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n v="42019.791990740734"/>
  </r>
  <r>
    <n v="1327"/>
    <s v="GIRLS STATE a new musical comedy TV project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n v="42153.678645833337"/>
  </r>
  <r>
    <n v="1328"/>
    <s v="GIRLS STATE a new musical comedy TV project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n v="42657.642754629633"/>
  </r>
  <r>
    <n v="1329"/>
    <s v="GIRLS STATE a new musical comedy TV project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n v="41975.263252314813"/>
  </r>
  <r>
    <n v="1330"/>
    <s v="GIRLS STATE a new musical comedy TV project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n v="42553.166666666672"/>
  </r>
  <r>
    <n v="1331"/>
    <s v="GIRLS STATE a new musical comedy TV project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n v="42599.50409722222"/>
  </r>
  <r>
    <n v="1332"/>
    <s v="GIRLS STATE a new musical comedy TV project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e v="#DIV/0!"/>
    <s v="technology"/>
    <s v="wearables"/>
    <x v="1332"/>
    <n v="42762.060277777782"/>
  </r>
  <r>
    <n v="1333"/>
    <s v="GIRLS STATE a new musical comedy TV project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e v="#DIV/0!"/>
    <s v="technology"/>
    <s v="wearables"/>
    <x v="1333"/>
    <n v="41836.106770833336"/>
  </r>
  <r>
    <n v="1334"/>
    <s v="GIRLS STATE a new musical comedy TV project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n v="42440.774155092593"/>
  </r>
  <r>
    <n v="1335"/>
    <s v="GIRLS STATE a new musical comedy TV project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n v="42343.936365740738"/>
  </r>
  <r>
    <n v="1336"/>
    <s v="GIRLS STATE a new musical comedy TV project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n v="41990.863750000004"/>
  </r>
  <r>
    <n v="1337"/>
    <s v="GIRLS STATE a new musical comedy TV project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n v="42797.577303240745"/>
  </r>
  <r>
    <n v="1338"/>
    <s v="GIRLS STATE a new musical comedy TV project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n v="42218.803622685184"/>
  </r>
  <r>
    <n v="1339"/>
    <s v="GIRLS STATE a new musical comedy TV project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n v="41981.688831018517"/>
  </r>
  <r>
    <n v="1340"/>
    <s v="GIRLS STATE a new musical comedy TV project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e v="#DIV/0!"/>
    <s v="technology"/>
    <s v="wearables"/>
    <x v="1340"/>
    <n v="41866.595520833333"/>
  </r>
  <r>
    <n v="1341"/>
    <s v="GIRLS STATE a new musical comedy TV project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n v="42644.624039351853"/>
  </r>
  <r>
    <n v="1342"/>
    <s v="GIRLS STATE a new musical comedy TV project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n v="42202.816423611104"/>
  </r>
  <r>
    <n v="1343"/>
    <s v="GIRLS STATE a new musical comedy TV project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n v="42601.165972222225"/>
  </r>
  <r>
    <n v="1344"/>
    <s v="GIRLS STATE a new musical comedy TV project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n v="42551.789803240739"/>
  </r>
  <r>
    <n v="1345"/>
    <s v="GIRLS STATE a new musical comedy TV project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n v="41834.814340277779"/>
  </r>
  <r>
    <n v="1346"/>
    <s v="GIRLS STATE a new musical comedy TV project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n v="41452.075821759259"/>
  </r>
  <r>
    <n v="1347"/>
    <s v="GIRLS STATE a new musical comedy TV project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n v="42070.638020833328"/>
  </r>
  <r>
    <n v="1348"/>
    <s v="GIRLS STATE a new musical comedy TV project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n v="41991.506168981476"/>
  </r>
  <r>
    <n v="1349"/>
    <s v="GIRLS STATE a new musical comedy TV project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n v="42354.290972222225"/>
  </r>
  <r>
    <n v="1350"/>
    <s v="GIRLS STATE a new musical comedy TV project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n v="42364.013124999998"/>
  </r>
  <r>
    <n v="1351"/>
    <s v="GIRLS STATE a new musical comedy TV project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n v="42412.74009259259"/>
  </r>
  <r>
    <n v="1352"/>
    <s v="GIRLS STATE a new musical comedy TV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n v="42252.165972222225"/>
  </r>
  <r>
    <n v="1353"/>
    <s v="GIRLS STATE a new musical comedy TV project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n v="41344"/>
  </r>
  <r>
    <n v="1354"/>
    <s v="GIRLS STATE a new musical comedy TV project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n v="42532.807627314818"/>
  </r>
  <r>
    <n v="1355"/>
    <s v="GIRLS STATE a new musical comedy TV project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n v="41243.416666666664"/>
  </r>
  <r>
    <n v="1356"/>
    <s v="GIRLS STATE a new musical comedy TV project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n v="41460.038888888892"/>
  </r>
  <r>
    <n v="1357"/>
    <s v="GIRLS STATE a new musical comedy TV project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n v="41334.249305555553"/>
  </r>
  <r>
    <n v="1358"/>
    <s v="GIRLS STATE a new musical comedy TV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n v="40719.570868055554"/>
  </r>
  <r>
    <n v="1359"/>
    <s v="GIRLS STATE a new musical comedy TV project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n v="40730.814699074072"/>
  </r>
  <r>
    <n v="1360"/>
    <s v="GIRLS STATE a new musical comedy TV project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n v="41123.900694444441"/>
  </r>
  <r>
    <n v="1361"/>
    <s v="GIRLS STATE a new musical comedy TV project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n v="41811.717268518521"/>
  </r>
  <r>
    <n v="1362"/>
    <s v="GIRLS STATE a new musical comedy TV project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n v="41524.934386574074"/>
  </r>
  <r>
    <n v="1363"/>
    <s v="GIRLS STATE a new musical comedy TV project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n v="42415.332638888889"/>
  </r>
  <r>
    <n v="1364"/>
    <s v="GIRLS STATE a new musical comedy TV project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n v="42011.6956712963"/>
  </r>
  <r>
    <n v="1365"/>
    <s v="GIRLS STATE a new musical comedy TV project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n v="42079.691574074073"/>
  </r>
  <r>
    <n v="1366"/>
    <s v="GIRLS STATE a new musical comedy TV project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n v="41970.037766203706"/>
  </r>
  <r>
    <n v="1367"/>
    <s v="GIRLS STATE a new musical comedy TV project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n v="42322.044560185182"/>
  </r>
  <r>
    <n v="1368"/>
    <s v="GIRLS STATE a new musical comedy TV project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n v="42170.190902777773"/>
  </r>
  <r>
    <n v="1369"/>
    <s v="GIRLS STATE a new musical comedy TV projec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n v="41740.594282407408"/>
  </r>
  <r>
    <n v="1370"/>
    <s v="GIRLS STATE a new musical comedy TV project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n v="41563.00335648148"/>
  </r>
  <r>
    <n v="1371"/>
    <s v="GIRLS STATE a new musical comedy TV project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n v="42131.758587962962"/>
  </r>
  <r>
    <n v="1372"/>
    <s v="GIRLS STATE a new musical comedy TV project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n v="41102.739953703705"/>
  </r>
  <r>
    <n v="1373"/>
    <s v="GIRLS STATE a new musical comedy TV project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n v="42734.95177083333"/>
  </r>
  <r>
    <n v="1374"/>
    <s v="GIRLS STATE a new musical comedy TV project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n v="42454.12023148148"/>
  </r>
  <r>
    <n v="1375"/>
    <s v="GIRLS STATE a new musical comedy TV project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n v="42750.066192129627"/>
  </r>
  <r>
    <n v="1376"/>
    <s v="GIRLS STATE a new musical comedy TV project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n v="42707.710717592592"/>
  </r>
  <r>
    <n v="1377"/>
    <s v="GIRLS STATE a new musical comedy TV project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n v="42769.174305555556"/>
  </r>
  <r>
    <n v="1378"/>
    <s v="GIRLS STATE a new musical comedy TV project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n v="42583.759374999994"/>
  </r>
  <r>
    <n v="1379"/>
    <s v="GIRLS STATE a new musical comedy TV project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n v="42160.491620370376"/>
  </r>
  <r>
    <n v="1380"/>
    <s v="GIRLS STATE a new musical comedy TV project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n v="42164.083333333328"/>
  </r>
  <r>
    <n v="1381"/>
    <s v="GIRLS STATE a new musical comedy TV project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n v="42733.214409722219"/>
  </r>
  <r>
    <n v="1382"/>
    <s v="GIRLS STATE a new musical comedy TV project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n v="41400.800185185188"/>
  </r>
  <r>
    <n v="1383"/>
    <s v="GIRLS STATE a new musical comedy TV project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n v="42727.074976851851"/>
  </r>
  <r>
    <n v="1384"/>
    <s v="GIRLS STATE a new musical comedy TV project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n v="42190.735208333332"/>
  </r>
  <r>
    <n v="1385"/>
    <s v="GIRLS STATE a new musical comedy TV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n v="42489.507638888885"/>
  </r>
  <r>
    <n v="1386"/>
    <s v="GIRLS STATE a new musical comedy TV project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n v="42214.646863425922"/>
  </r>
  <r>
    <n v="1387"/>
    <s v="GIRLS STATE a new musical comedy TV project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n v="42158.1875"/>
  </r>
  <r>
    <n v="1388"/>
    <s v="GIRLS STATE a new musical comedy TV project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n v="42660.676388888889"/>
  </r>
  <r>
    <n v="1389"/>
    <s v="GIRLS STATE a new musical comedy TV project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n v="42595.480983796297"/>
  </r>
  <r>
    <n v="1390"/>
    <s v="GIRLS STATE a new musical comedy TV projec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n v="42121.716666666667"/>
  </r>
  <r>
    <n v="1391"/>
    <s v="GIRLS STATE a new musical comedy TV project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n v="42238.207638888889"/>
  </r>
  <r>
    <n v="1392"/>
    <s v="GIRLS STATE a new musical comedy TV project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n v="42432.154930555553"/>
  </r>
  <r>
    <n v="1393"/>
    <s v="GIRLS STATE a new musical comedy TV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n v="42583.681979166664"/>
  </r>
  <r>
    <n v="1394"/>
    <s v="GIRLS STATE a new musical comedy TV project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n v="42795.125"/>
  </r>
  <r>
    <n v="1395"/>
    <s v="GIRLS STATE a new musical comedy TV project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n v="42749.90834490741"/>
  </r>
  <r>
    <n v="1396"/>
    <s v="GIRLS STATE a new musical comedy TV project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n v="42048.99863425926"/>
  </r>
  <r>
    <n v="1397"/>
    <s v="GIRLS STATE a new musical comedy TV project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n v="42670.888194444444"/>
  </r>
  <r>
    <n v="1398"/>
    <s v="GIRLS STATE a new musical comedy TV project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n v="42556.874236111107"/>
  </r>
  <r>
    <n v="1399"/>
    <s v="GIRLS STATE a new musical comedy TV project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n v="41919.004317129627"/>
  </r>
  <r>
    <n v="1400"/>
    <s v="GIRLS STATE a new musical comedy TV project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n v="42533.229166666672"/>
  </r>
  <r>
    <n v="1401"/>
    <s v="GIRLS STATE a new musical comedy TV project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n v="41420.99622685185"/>
  </r>
  <r>
    <n v="1402"/>
    <s v="GIRLS STATE a new musical comedy TV project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n v="42125.011701388896"/>
  </r>
  <r>
    <n v="1403"/>
    <s v="GIRLS STATE a new musical comedy TV project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n v="41481.062905092593"/>
  </r>
  <r>
    <n v="1404"/>
    <s v="GIRLS STATE a new musical comedy TV project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n v="42057.510243055556"/>
  </r>
  <r>
    <n v="1405"/>
    <s v="GIRLS STATE a new musical comedy TV project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n v="41971.722233796296"/>
  </r>
  <r>
    <n v="1406"/>
    <s v="GIRLS STATE a new musical comedy TV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n v="42350.416666666672"/>
  </r>
  <r>
    <n v="1407"/>
    <s v="GIRLS STATE a new musical comedy TV project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n v="41863.536782407406"/>
  </r>
  <r>
    <n v="1408"/>
    <s v="GIRLS STATE a new musical comedy TV project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n v="42321.913842592592"/>
  </r>
  <r>
    <n v="1409"/>
    <s v="GIRLS STATE a new musical comedy TV project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e v="#DIV/0!"/>
    <s v="publishing"/>
    <s v="translations"/>
    <x v="1409"/>
    <n v="42005.175173611111"/>
  </r>
  <r>
    <n v="1410"/>
    <s v="GIRLS STATE a new musical comedy TV project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n v="42524.318518518514"/>
  </r>
  <r>
    <n v="1411"/>
    <s v="GIRLS STATE a new musical comedy TV project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n v="42041.059027777781"/>
  </r>
  <r>
    <n v="1412"/>
    <s v="GIRLS STATE a new musical comedy TV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n v="41977.063645833332"/>
  </r>
  <r>
    <n v="1413"/>
    <s v="GIRLS STATE a new musical comedy TV project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n v="42420.437152777777"/>
  </r>
  <r>
    <n v="1414"/>
    <s v="GIRLS STATE a new musical comedy TV project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n v="42738.25309027778"/>
  </r>
  <r>
    <n v="1415"/>
    <s v="GIRLS STATE a new musical comedy TV project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n v="42232.675821759258"/>
  </r>
  <r>
    <n v="1416"/>
    <s v="GIRLS STATE a new musical comedy TV project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e v="#DIV/0!"/>
    <s v="publishing"/>
    <s v="translations"/>
    <x v="1416"/>
    <n v="42329.967812499999"/>
  </r>
  <r>
    <n v="1417"/>
    <s v="GIRLS STATE a new musical comedy TV project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n v="42262.465972222228"/>
  </r>
  <r>
    <n v="1418"/>
    <s v="GIRLS STATE a new musical comedy TV project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n v="42425.456412037034"/>
  </r>
  <r>
    <n v="1419"/>
    <s v="GIRLS STATE a new musical comedy TV project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n v="42652.456238425926"/>
  </r>
  <r>
    <n v="1420"/>
    <s v="GIRLS STATE a new musical comedy TV projec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n v="42549.667662037042"/>
  </r>
  <r>
    <n v="1421"/>
    <s v="GIRLS STATE a new musical comedy TV project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n v="42043.915613425925"/>
  </r>
  <r>
    <n v="1422"/>
    <s v="GIRLS STATE a new musical comedy TV project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n v="42634.239629629628"/>
  </r>
  <r>
    <n v="1423"/>
    <s v="GIRLS STATE a new musical comedy TV projec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n v="42370.360312500001"/>
  </r>
  <r>
    <n v="1424"/>
    <s v="GIRLS STATE a new musical comedy TV project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n v="42689.759282407409"/>
  </r>
  <r>
    <n v="1425"/>
    <s v="GIRLS STATE a new musical comedy TV project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e v="#DIV/0!"/>
    <s v="publishing"/>
    <s v="translations"/>
    <x v="1425"/>
    <n v="42123.131469907406"/>
  </r>
  <r>
    <n v="1426"/>
    <s v="GIRLS STATE a new musical comedy TV project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e v="#DIV/0!"/>
    <s v="publishing"/>
    <s v="translations"/>
    <x v="1426"/>
    <n v="42240.390277777777"/>
  </r>
  <r>
    <n v="1427"/>
    <s v="GIRLS STATE a new musical comedy TV project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n v="42631.851678240739"/>
  </r>
  <r>
    <n v="1428"/>
    <s v="GIRLS STATE a new musical comedy TV project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n v="42462.338159722218"/>
  </r>
  <r>
    <n v="1429"/>
    <s v="GIRLS STATE a new musical comedy TV project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e v="#DIV/0!"/>
    <s v="publishing"/>
    <s v="translations"/>
    <x v="1429"/>
    <n v="42104.060671296291"/>
  </r>
  <r>
    <n v="1430"/>
    <s v="GIRLS STATE a new musical comedy TV projec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n v="41992.813518518517"/>
  </r>
  <r>
    <n v="1431"/>
    <s v="GIRLS STATE a new musical comedy TV project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n v="42334.252500000002"/>
  </r>
  <r>
    <n v="1432"/>
    <s v="GIRLS STATE a new musical comedy TV project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e v="#DIV/0!"/>
    <s v="publishing"/>
    <s v="translations"/>
    <x v="1432"/>
    <n v="42205.780416666668"/>
  </r>
  <r>
    <n v="1433"/>
    <s v="GIRLS STATE a new musical comedy TV project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n v="42714.458333333328"/>
  </r>
  <r>
    <n v="1434"/>
    <s v="GIRLS STATE a new musical comedy TV project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n v="42163.625"/>
  </r>
  <r>
    <n v="1435"/>
    <s v="GIRLS STATE a new musical comedy TV project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n v="42288.780324074076"/>
  </r>
  <r>
    <n v="1436"/>
    <s v="GIRLS STATE a new musical comedy TV project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n v="42421.35019675926"/>
  </r>
  <r>
    <n v="1437"/>
    <s v="GIRLS STATE a new musical comedy TV project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n v="41833.207638888889"/>
  </r>
  <r>
    <n v="1438"/>
    <s v="GIRLS STATE a new musical comedy TV project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n v="42487.579861111109"/>
  </r>
  <r>
    <n v="1439"/>
    <s v="GIRLS STATE a new musical comedy TV project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n v="42070.829872685179"/>
  </r>
  <r>
    <n v="1440"/>
    <s v="GIRLS STATE a new musical comedy TV project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n v="42516.748414351852"/>
  </r>
  <r>
    <n v="1441"/>
    <s v="GIRLS STATE a new musical comedy TV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n v="42258.765844907408"/>
  </r>
  <r>
    <n v="1442"/>
    <s v="GIRLS STATE a new musical comedy TV project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e v="#DIV/0!"/>
    <s v="publishing"/>
    <s v="translations"/>
    <x v="1442"/>
    <n v="42515.64534722222"/>
  </r>
  <r>
    <n v="1443"/>
    <s v="GIRLS STATE a new musical comedy TV project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e v="#DIV/0!"/>
    <s v="publishing"/>
    <s v="translations"/>
    <x v="1443"/>
    <n v="42737.926030092596"/>
  </r>
  <r>
    <n v="1444"/>
    <s v="GIRLS STATE a new musical comedy TV project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e v="#DIV/0!"/>
    <s v="publishing"/>
    <s v="translations"/>
    <x v="1444"/>
    <n v="42259.873402777783"/>
  </r>
  <r>
    <n v="1445"/>
    <s v="GIRLS STATE a new musical comedy TV project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e v="#DIV/0!"/>
    <s v="publishing"/>
    <s v="translations"/>
    <x v="1445"/>
    <n v="42169.542303240742"/>
  </r>
  <r>
    <n v="1446"/>
    <s v="GIRLS STATE a new musical comedy TV project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e v="#DIV/0!"/>
    <s v="publishing"/>
    <s v="translations"/>
    <x v="1446"/>
    <n v="42481.447662037041"/>
  </r>
  <r>
    <n v="1447"/>
    <s v="GIRLS STATE a new musical comedy TV project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n v="42559.730717592596"/>
  </r>
  <r>
    <n v="1448"/>
    <s v="GIRLS STATE a new musical comedy TV project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e v="#DIV/0!"/>
    <s v="publishing"/>
    <s v="translations"/>
    <x v="1448"/>
    <n v="42146.225694444445"/>
  </r>
  <r>
    <n v="1449"/>
    <s v="GIRLS STATE a new musical comedy TV project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e v="#DIV/0!"/>
    <s v="publishing"/>
    <s v="translations"/>
    <x v="1449"/>
    <n v="42134.811400462961"/>
  </r>
  <r>
    <n v="1450"/>
    <s v="GIRLS STATE a new musical comedy TV project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n v="42420.171261574069"/>
  </r>
  <r>
    <n v="1451"/>
    <s v="GIRLS STATE a new musical comedy TV project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n v="41962.00068287037"/>
  </r>
  <r>
    <n v="1452"/>
    <s v="GIRLS STATE a new musical comedy TV project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e v="#DIV/0!"/>
    <s v="publishing"/>
    <s v="translations"/>
    <x v="1452"/>
    <n v="41848.703275462962"/>
  </r>
  <r>
    <n v="1453"/>
    <s v="GIRLS STATE a new musical comedy TV project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e v="#DIV/0!"/>
    <s v="publishing"/>
    <s v="translations"/>
    <x v="1453"/>
    <n v="42840.654479166667"/>
  </r>
  <r>
    <n v="1454"/>
    <s v="GIRLS STATE a new musical comedy TV project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n v="42484.915972222225"/>
  </r>
  <r>
    <n v="1455"/>
    <s v="GIRLS STATE a new musical comedy TV project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n v="41887.568749999999"/>
  </r>
  <r>
    <n v="1456"/>
    <s v="GIRLS STATE a new musical comedy TV project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n v="42738.668576388889"/>
  </r>
  <r>
    <n v="1457"/>
    <s v="GIRLS STATE a new musical comedy TV project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e v="#DIV/0!"/>
    <s v="publishing"/>
    <s v="translations"/>
    <x v="1457"/>
    <n v="42319.938009259262"/>
  </r>
  <r>
    <n v="1458"/>
    <s v="GIRLS STATE a new musical comedy TV project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e v="#DIV/0!"/>
    <s v="publishing"/>
    <s v="translations"/>
    <x v="1458"/>
    <n v="41862.166666666664"/>
  </r>
  <r>
    <n v="1459"/>
    <s v="GIRLS STATE a new musical comedy TV project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e v="#DIV/0!"/>
    <s v="publishing"/>
    <s v="translations"/>
    <x v="1459"/>
    <n v="42340.725694444445"/>
  </r>
  <r>
    <n v="1460"/>
    <s v="GIRLS STATE a new musical comedy TV project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n v="41973.989583333328"/>
  </r>
  <r>
    <n v="1461"/>
    <s v="GIRLS STATE a new musical comedy TV project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n v="41933"/>
  </r>
  <r>
    <n v="1462"/>
    <s v="GIRLS STATE a new musical comedy TV project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n v="41374.662858796299"/>
  </r>
  <r>
    <n v="1463"/>
    <s v="GIRLS STATE a new musical comedy TV project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n v="41371.869652777779"/>
  </r>
  <r>
    <n v="1464"/>
    <s v="GIRLS STATE a new musical comedy TV project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n v="41321.661550925928"/>
  </r>
  <r>
    <n v="1465"/>
    <s v="GIRLS STATE a new musical comedy TV projec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n v="40990.125"/>
  </r>
  <r>
    <n v="1466"/>
    <s v="GIRLS STATE a new musical comedy TV project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n v="42381.208333333328"/>
  </r>
  <r>
    <n v="1467"/>
    <s v="GIRLS STATE a new musical comedy TV project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n v="40993.760243055556"/>
  </r>
  <r>
    <n v="1468"/>
    <s v="GIRLS STATE a new musical comedy TV project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n v="40706.014456018522"/>
  </r>
  <r>
    <n v="1469"/>
    <s v="GIRLS STATE a new musical comedy TV project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n v="41320.598483796297"/>
  </r>
  <r>
    <n v="1470"/>
    <s v="GIRLS STATE a new musical comedy TV project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n v="41271.827118055553"/>
  </r>
  <r>
    <n v="1471"/>
    <s v="GIRLS STATE a new musical comedy TV project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n v="42103.957569444443"/>
  </r>
  <r>
    <n v="1472"/>
    <s v="GIRLS STATE a new musical comedy TV project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n v="41563.542858796296"/>
  </r>
  <r>
    <n v="1473"/>
    <s v="GIRLS STATE a new musical comedy TV project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n v="40969.979618055557"/>
  </r>
  <r>
    <n v="1474"/>
    <s v="GIRLS STATE a new musical comedy TV project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n v="41530.727916666663"/>
  </r>
  <r>
    <n v="1475"/>
    <s v="GIRLS STATE a new musical comedy TV project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n v="41993.207638888889"/>
  </r>
  <r>
    <n v="1476"/>
    <s v="GIRLS STATE a new musical comedy TV projec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n v="40796.041921296295"/>
  </r>
  <r>
    <n v="1477"/>
    <s v="GIRLS STATE a new musical comedy TV project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n v="40900.125"/>
  </r>
  <r>
    <n v="1478"/>
    <s v="GIRLS STATE a new musical comedy TV projec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n v="41408.871678240743"/>
  </r>
  <r>
    <n v="1479"/>
    <s v="GIRLS STATE a new musical comedy TV project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n v="41769.165972222225"/>
  </r>
  <r>
    <n v="1480"/>
    <s v="GIRLS STATE a new musical comedy TV project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n v="41481.708333333336"/>
  </r>
  <r>
    <n v="1481"/>
    <s v="GIRLS STATE a new musical comedy TV project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n v="41580.922974537039"/>
  </r>
  <r>
    <n v="1482"/>
    <s v="GIRLS STATE a new musical comedy TV project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n v="41159.32708333333"/>
  </r>
  <r>
    <n v="1483"/>
    <s v="GIRLS STATE a new musical comedy TV project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n v="42573.192997685182"/>
  </r>
  <r>
    <n v="1484"/>
    <s v="GIRLS STATE a new musical comedy TV project"/>
    <s v="The mussings of an old wizard"/>
    <n v="2000"/>
    <n v="3201"/>
    <x v="2"/>
    <s v="US"/>
    <s v="USD"/>
    <n v="1342882260"/>
    <n v="1337834963"/>
    <b v="0"/>
    <n v="0"/>
    <b v="0"/>
    <s v="publishing/fiction"/>
    <n v="160"/>
    <e v="#DIV/0!"/>
    <s v="publishing"/>
    <s v="fiction"/>
    <x v="1484"/>
    <n v="41111.618750000001"/>
  </r>
  <r>
    <n v="1485"/>
    <s v="GIRLS STATE a new musical comedy TV project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n v="42175.795983796299"/>
  </r>
  <r>
    <n v="1486"/>
    <s v="GIRLS STATE a new musical comedy TV project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n v="42062.168530092589"/>
  </r>
  <r>
    <n v="1487"/>
    <s v="GIRLS STATE a new musical comedy TV projec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e v="#DIV/0!"/>
    <s v="publishing"/>
    <s v="fiction"/>
    <x v="1487"/>
    <n v="42584.917488425926"/>
  </r>
  <r>
    <n v="1488"/>
    <s v="GIRLS STATE a new musical comedy TV project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n v="41644.563194444447"/>
  </r>
  <r>
    <n v="1489"/>
    <s v="GIRLS STATE a new musical comedy TV project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e v="#DIV/0!"/>
    <s v="publishing"/>
    <s v="fiction"/>
    <x v="1489"/>
    <n v="41228.653379629628"/>
  </r>
  <r>
    <n v="1490"/>
    <s v="GIRLS STATE a new musical comedy TV project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n v="41549.561041666668"/>
  </r>
  <r>
    <n v="1491"/>
    <s v="GIRLS STATE a new musical comedy TV projec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n v="42050.651388888888"/>
  </r>
  <r>
    <n v="1492"/>
    <s v="GIRLS STATE a new musical comedy TV project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n v="40712.884791666671"/>
  </r>
  <r>
    <n v="1493"/>
    <s v="GIRLS STATE a new musical comedy TV project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e v="#DIV/0!"/>
    <s v="publishing"/>
    <s v="fiction"/>
    <x v="1493"/>
    <n v="41441.866608796299"/>
  </r>
  <r>
    <n v="1494"/>
    <s v="GIRLS STATE a new musical comedy TV project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n v="42097.651388888888"/>
  </r>
  <r>
    <n v="1495"/>
    <s v="GIRLS STATE a new musical comedy TV project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e v="#DIV/0!"/>
    <s v="publishing"/>
    <s v="fiction"/>
    <x v="1495"/>
    <n v="40782.789710648147"/>
  </r>
  <r>
    <n v="1496"/>
    <s v="GIRLS STATE a new musical comedy TV project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e v="#DIV/0!"/>
    <s v="publishing"/>
    <s v="fiction"/>
    <x v="1496"/>
    <n v="41898.475219907406"/>
  </r>
  <r>
    <n v="1497"/>
    <s v="GIRLS STATE a new musical comedy TV project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n v="41486.821527777778"/>
  </r>
  <r>
    <n v="1498"/>
    <s v="GIRLS STATE a new musical comedy TV project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n v="41885.983541666668"/>
  </r>
  <r>
    <n v="1499"/>
    <s v="GIRLS STATE a new musical comedy TV project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n v="42587.007326388892"/>
  </r>
  <r>
    <n v="1500"/>
    <s v="GIRLS STATE a new musical comedy TV project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n v="41395.904594907406"/>
  </r>
  <r>
    <n v="1501"/>
    <s v="GIRLS STATE a new musical comedy TV project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n v="42193.583599537036"/>
  </r>
  <r>
    <n v="1502"/>
    <s v="GIRLS STATE a new musical comedy TV project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n v="42454.916666666672"/>
  </r>
  <r>
    <n v="1503"/>
    <s v="GIRLS STATE a new musical comedy TV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n v="42666.347233796296"/>
  </r>
  <r>
    <n v="1504"/>
    <s v="GIRLS STATE a new musical comedy TV project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n v="41800.356249999997"/>
  </r>
  <r>
    <n v="1505"/>
    <s v="GIRLS STATE a new musical comedy TV project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n v="42451.834027777775"/>
  </r>
  <r>
    <n v="1506"/>
    <s v="GIRLS STATE a new musical comedy TV project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n v="41844.785925925928"/>
  </r>
  <r>
    <n v="1507"/>
    <s v="GIRLS STATE a new musical comedy TV project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n v="40313.340277777781"/>
  </r>
  <r>
    <n v="1508"/>
    <s v="GIRLS STATE a new musical comedy TV project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n v="41817.614363425928"/>
  </r>
  <r>
    <n v="1509"/>
    <s v="GIRLS STATE a new musical comedy TV project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n v="42780.957638888889"/>
  </r>
  <r>
    <n v="1510"/>
    <s v="GIRLS STATE a new musical comedy TV project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n v="41839.385162037033"/>
  </r>
  <r>
    <n v="1511"/>
    <s v="GIRLS STATE a new musical comedy TV project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n v="42326.625046296293"/>
  </r>
  <r>
    <n v="1512"/>
    <s v="GIRLS STATE a new musical comedy TV project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n v="42771.684479166666"/>
  </r>
  <r>
    <n v="1513"/>
    <s v="GIRLS STATE a new musical comedy TV project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n v="41836.637337962966"/>
  </r>
  <r>
    <n v="1514"/>
    <s v="GIRLS STATE a new musical comedy TV project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n v="42274.597685185188"/>
  </r>
  <r>
    <n v="1515"/>
    <s v="GIRLS STATE a new musical comedy TV project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n v="42445.211770833332"/>
  </r>
  <r>
    <n v="1516"/>
    <s v="GIRLS STATE a new musical comedy TV project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n v="42649.583333333328"/>
  </r>
  <r>
    <n v="1517"/>
    <s v="GIRLS STATE a new musical comedy TV project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n v="41979.25"/>
  </r>
  <r>
    <n v="1518"/>
    <s v="GIRLS STATE a new musical comedy TV project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n v="41790.8200462963"/>
  </r>
  <r>
    <n v="1519"/>
    <s v="GIRLS STATE a new musical comedy TV project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n v="41810.915972222225"/>
  </r>
  <r>
    <n v="1520"/>
    <s v="GIRLS STATE a new musical comedy TV project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n v="41992.166666666672"/>
  </r>
  <r>
    <n v="1521"/>
    <s v="GIRLS STATE a new musical comedy TV project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n v="42528.167719907404"/>
  </r>
  <r>
    <n v="1522"/>
    <s v="GIRLS STATE a new musical comedy TV project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n v="41929.830312500002"/>
  </r>
  <r>
    <n v="1523"/>
    <s v="GIRLS STATE a new musical comedy TV project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n v="41996"/>
  </r>
  <r>
    <n v="1524"/>
    <s v="GIRLS STATE a new musical comedy TV project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n v="42786.501041666663"/>
  </r>
  <r>
    <n v="1525"/>
    <s v="GIRLS STATE a new musical comedy TV project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n v="42600.702986111108"/>
  </r>
  <r>
    <n v="1526"/>
    <s v="GIRLS STATE a new musical comedy TV project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n v="42388.276006944448"/>
  </r>
  <r>
    <n v="1527"/>
    <s v="GIRLS STATE a new musical comedy TV project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n v="42808.558865740735"/>
  </r>
  <r>
    <n v="1528"/>
    <s v="GIRLS STATE a new musical comedy TV project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n v="42767"/>
  </r>
  <r>
    <n v="1529"/>
    <s v="GIRLS STATE a new musical comedy TV project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n v="42082.587037037039"/>
  </r>
  <r>
    <n v="1530"/>
    <s v="GIRLS STATE a new musical comedy TV projec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n v="42300.767303240747"/>
  </r>
  <r>
    <n v="1531"/>
    <s v="GIRLS STATE a new musical comedy TV project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n v="41974.125"/>
  </r>
  <r>
    <n v="1532"/>
    <s v="GIRLS STATE a new musical comedy TV project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n v="42415.625"/>
  </r>
  <r>
    <n v="1533"/>
    <s v="GIRLS STATE a new musical comedy TV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n v="42492.165972222225"/>
  </r>
  <r>
    <n v="1534"/>
    <s v="GIRLS STATE a new musical comedy TV project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n v="42251.67432870371"/>
  </r>
  <r>
    <n v="1535"/>
    <s v="GIRLS STATE a new musical comedy TV project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n v="42513.916666666672"/>
  </r>
  <r>
    <n v="1536"/>
    <s v="GIRLS STATE a new musical comedy TV project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n v="42243.802199074074"/>
  </r>
  <r>
    <n v="1537"/>
    <s v="GIRLS STATE a new musical comedy TV project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n v="42588.75"/>
  </r>
  <r>
    <n v="1538"/>
    <s v="GIRLS STATE a new musical comedy TV project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n v="42026.782060185185"/>
  </r>
  <r>
    <n v="1539"/>
    <s v="GIRLS STATE a new musical comedy TV project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n v="42738.919201388882"/>
  </r>
  <r>
    <n v="1540"/>
    <s v="GIRLS STATE a new musical comedy TV project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n v="41969.052083333328"/>
  </r>
  <r>
    <n v="1541"/>
    <s v="GIRLS STATE a new musical comedy TV project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n v="42004.712245370371"/>
  </r>
  <r>
    <n v="1542"/>
    <s v="GIRLS STATE a new musical comedy TV project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n v="42185.996527777781"/>
  </r>
  <r>
    <n v="1543"/>
    <s v="GIRLS STATE a new musical comedy TV projec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n v="41965.551319444443"/>
  </r>
  <r>
    <n v="1544"/>
    <s v="GIRLS STATE a new musical comedy TV project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e v="#DIV/0!"/>
    <s v="photography"/>
    <s v="nature"/>
    <x v="1544"/>
    <n v="42095.012499999997"/>
  </r>
  <r>
    <n v="1545"/>
    <s v="GIRLS STATE a new musical comedy TV project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n v="42065.886111111111"/>
  </r>
  <r>
    <n v="1546"/>
    <s v="GIRLS STATE a new musical comedy TV project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n v="41899.212951388887"/>
  </r>
  <r>
    <n v="1547"/>
    <s v="GIRLS STATE a new musical comedy TV project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e v="#DIV/0!"/>
    <s v="photography"/>
    <s v="nature"/>
    <x v="1547"/>
    <n v="42789.426875000005"/>
  </r>
  <r>
    <n v="1548"/>
    <s v="GIRLS STATE a new musical comedy TV project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n v="42316.923842592587"/>
  </r>
  <r>
    <n v="1549"/>
    <s v="GIRLS STATE a new musical comedy TV project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n v="42311.177766203706"/>
  </r>
  <r>
    <n v="1550"/>
    <s v="GIRLS STATE a new musical comedy TV project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n v="42502.449467592596"/>
  </r>
  <r>
    <n v="1551"/>
    <s v="GIRLS STATE a new musical comedy TV project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e v="#DIV/0!"/>
    <s v="photography"/>
    <s v="nature"/>
    <x v="1551"/>
    <n v="42151.824525462958"/>
  </r>
  <r>
    <n v="1552"/>
    <s v="GIRLS STATE a new musical comedy TV project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n v="41913.165972222225"/>
  </r>
  <r>
    <n v="1553"/>
    <s v="GIRLS STATE a new musical comedy TV project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e v="#DIV/0!"/>
    <s v="photography"/>
    <s v="nature"/>
    <x v="1553"/>
    <n v="42249.282951388886"/>
  </r>
  <r>
    <n v="1554"/>
    <s v="GIRLS STATE a new musical comedy TV project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e v="#DIV/0!"/>
    <s v="photography"/>
    <s v="nature"/>
    <x v="1554"/>
    <n v="42218.252199074079"/>
  </r>
  <r>
    <n v="1555"/>
    <s v="GIRLS STATE a new musical comedy TV project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e v="#DIV/0!"/>
    <s v="photography"/>
    <s v="nature"/>
    <x v="1555"/>
    <n v="42264.708333333328"/>
  </r>
  <r>
    <n v="1556"/>
    <s v="GIRLS STATE a new musical comedy TV project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n v="42555.153055555551"/>
  </r>
  <r>
    <n v="1557"/>
    <s v="GIRLS STATE a new musical comedy TV project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n v="41902.65315972222"/>
  </r>
  <r>
    <n v="1558"/>
    <s v="GIRLS STATE a new musical comedy TV project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n v="42244.508333333331"/>
  </r>
  <r>
    <n v="1559"/>
    <s v="GIRLS STATE a new musical comedy TV project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n v="42123.05322916666"/>
  </r>
  <r>
    <n v="1560"/>
    <s v="GIRLS STATE a new musical comedy TV project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n v="41956.062418981484"/>
  </r>
  <r>
    <n v="1561"/>
    <s v="GIRLS STATE a new musical comedy TV project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n v="41585.083368055559"/>
  </r>
  <r>
    <n v="1562"/>
    <s v="GIRLS STATE a new musical comedy TV project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e v="#DIV/0!"/>
    <s v="publishing"/>
    <s v="art books"/>
    <x v="1562"/>
    <n v="40149.034722222219"/>
  </r>
  <r>
    <n v="1563"/>
    <s v="GIRLS STATE a new musical comedy TV project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n v="41712.700821759259"/>
  </r>
  <r>
    <n v="1564"/>
    <s v="GIRLS STATE a new musical comedy TV project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n v="42152.836805555555"/>
  </r>
  <r>
    <n v="1565"/>
    <s v="GIRLS STATE a new musical comedy TV project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n v="40702.729872685188"/>
  </r>
  <r>
    <n v="1566"/>
    <s v="GIRLS STATE a new musical comedy TV project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n v="42578.916666666672"/>
  </r>
  <r>
    <n v="1567"/>
    <s v="GIRLS STATE a new musical comedy TV project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n v="41687"/>
  </r>
  <r>
    <n v="1568"/>
    <s v="GIRLS STATE a new musical comedy TV project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n v="41997.062326388885"/>
  </r>
  <r>
    <n v="1569"/>
    <s v="GIRLS STATE a new musical comedy TV project"/>
    <s v="to be removed"/>
    <n v="30000"/>
    <n v="2965"/>
    <x v="1"/>
    <s v="US"/>
    <s v="USD"/>
    <n v="1369498714"/>
    <n v="1366906714"/>
    <b v="0"/>
    <n v="0"/>
    <b v="0"/>
    <s v="publishing/art books"/>
    <n v="10"/>
    <e v="#DIV/0!"/>
    <s v="publishing"/>
    <s v="art books"/>
    <x v="1569"/>
    <n v="41419.679560185185"/>
  </r>
  <r>
    <n v="1570"/>
    <s v="GIRLS STATE a new musical comedy TV project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n v="42468.771782407406"/>
  </r>
  <r>
    <n v="1571"/>
    <s v="GIRLS STATE a new musical comedy TV project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n v="42174.769479166673"/>
  </r>
  <r>
    <n v="1572"/>
    <s v="GIRLS STATE a new musical comedy TV project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n v="42428.999305555553"/>
  </r>
  <r>
    <n v="1573"/>
    <s v="GIRLS STATE a new musical comedy TV project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n v="42826.165972222225"/>
  </r>
  <r>
    <n v="1574"/>
    <s v="GIRLS STATE a new musical comedy TV project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n v="42052.927418981482"/>
  </r>
  <r>
    <n v="1575"/>
    <s v="GIRLS STATE a new musical comedy TV project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n v="41829.524259259262"/>
  </r>
  <r>
    <n v="1576"/>
    <s v="GIRLS STATE a new musical comedy TV project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n v="42185.879259259258"/>
  </r>
  <r>
    <n v="1577"/>
    <s v="GIRLS STATE a new musical comedy TV project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n v="41114.847777777781"/>
  </r>
  <r>
    <n v="1578"/>
    <s v="GIRLS STATE a new musical comedy TV project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n v="40423.083333333336"/>
  </r>
  <r>
    <n v="1579"/>
    <s v="GIRLS STATE a new musical comedy TV project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n v="41514.996423611112"/>
  </r>
  <r>
    <n v="1580"/>
    <s v="GIRLS STATE a new musical comedy TV project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e v="#DIV/0!"/>
    <s v="publishing"/>
    <s v="art books"/>
    <x v="1580"/>
    <n v="41050.050069444449"/>
  </r>
  <r>
    <n v="1581"/>
    <s v="GIRLS STATE a new musical comedy TV project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n v="42357.448958333334"/>
  </r>
  <r>
    <n v="1582"/>
    <s v="GIRLS STATE a new musical comedy TV project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n v="42303.888888888891"/>
  </r>
  <r>
    <n v="1583"/>
    <s v="GIRLS STATE a new musical comedy TV project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n v="41907.904988425929"/>
  </r>
  <r>
    <n v="1584"/>
    <s v="GIRLS STATE a new musical comedy TV project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e v="#DIV/0!"/>
    <s v="photography"/>
    <s v="places"/>
    <x v="1584"/>
    <n v="41789.649317129632"/>
  </r>
  <r>
    <n v="1585"/>
    <s v="GIRLS STATE a new musical comedy TV project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n v="42729.458333333328"/>
  </r>
  <r>
    <n v="1586"/>
    <s v="GIRLS STATE a new musical comedy TV project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e v="#DIV/0!"/>
    <s v="photography"/>
    <s v="places"/>
    <x v="1586"/>
    <n v="42099.062754629631"/>
  </r>
  <r>
    <n v="1587"/>
    <s v="GIRLS STATE a new musical comedy TV project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n v="41986.950983796298"/>
  </r>
  <r>
    <n v="1588"/>
    <s v="GIRLS STATE a new musical comedy TV project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e v="#DIV/0!"/>
    <s v="photography"/>
    <s v="places"/>
    <x v="1588"/>
    <n v="42035.841666666667"/>
  </r>
  <r>
    <n v="1589"/>
    <s v="GIRLS STATE a new musical comedy TV project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e v="#DIV/0!"/>
    <s v="photography"/>
    <s v="places"/>
    <x v="1589"/>
    <n v="42286.984791666662"/>
  </r>
  <r>
    <n v="1590"/>
    <s v="GIRLS STATE a new musical comedy TV project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n v="42270.857222222221"/>
  </r>
  <r>
    <n v="1591"/>
    <s v="GIRLS STATE a new musical comedy TV project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n v="42463.68450231482"/>
  </r>
  <r>
    <n v="1592"/>
    <s v="GIRLS STATE a new musical comedy TV project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e v="#DIV/0!"/>
    <s v="photography"/>
    <s v="places"/>
    <x v="1592"/>
    <n v="42091.031076388885"/>
  </r>
  <r>
    <n v="1593"/>
    <s v="GIRLS STATE a new musical comedy TV project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n v="42063.845543981486"/>
  </r>
  <r>
    <n v="1594"/>
    <s v="GIRLS STATE a new musical comedy TV project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n v="42505.681249999994"/>
  </r>
  <r>
    <n v="1595"/>
    <s v="GIRLS STATE a new musical comedy TV project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n v="41808.842361111114"/>
  </r>
  <r>
    <n v="1596"/>
    <s v="GIRLS STATE a new musical comedy TV project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n v="41986.471863425926"/>
  </r>
  <r>
    <n v="1597"/>
    <s v="GIRLS STATE a new musical comedy TV project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e v="#DIV/0!"/>
    <s v="photography"/>
    <s v="places"/>
    <x v="1597"/>
    <n v="42633.354131944448"/>
  </r>
  <r>
    <n v="1598"/>
    <s v="GIRLS STATE a new musical comedy TV project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n v="42211.667337962965"/>
  </r>
  <r>
    <n v="1599"/>
    <s v="GIRLS STATE a new musical comedy TV project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e v="#DIV/0!"/>
    <s v="photography"/>
    <s v="places"/>
    <x v="1599"/>
    <n v="42468.497407407413"/>
  </r>
  <r>
    <n v="1600"/>
    <s v="GIRLS STATE a new musical comedy TV project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n v="41835.21597222222"/>
  </r>
  <r>
    <n v="1601"/>
    <s v="GIRLS STATE a new musical comedy TV project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n v="40668.092974537038"/>
  </r>
  <r>
    <n v="1602"/>
    <s v="GIRLS STATE a new musical comedy TV project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n v="40830.958333333336"/>
  </r>
  <r>
    <n v="1603"/>
    <s v="GIRLS STATE a new musical comedy TV project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n v="40936.169664351852"/>
  </r>
  <r>
    <n v="1604"/>
    <s v="GIRLS STATE a new musical comedy TV project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n v="40985.80364583333"/>
  </r>
  <r>
    <n v="1605"/>
    <s v="GIRLS STATE a new musical comedy TV project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n v="40756.291666666664"/>
  </r>
  <r>
    <n v="1606"/>
    <s v="GIRLS STATE a new musical comedy TV project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n v="40626.069884259261"/>
  </r>
  <r>
    <n v="1607"/>
    <s v="GIRLS STATE a new musical comedy TV project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n v="41074.80846064815"/>
  </r>
  <r>
    <n v="1608"/>
    <s v="GIRLS STATE a new musical comedy TV project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n v="41640.226388888892"/>
  </r>
  <r>
    <n v="1609"/>
    <s v="GIRLS STATE a new musical comedy TV project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n v="40849.333333333336"/>
  </r>
  <r>
    <n v="1610"/>
    <s v="GIRLS STATE a new musical comedy TV project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n v="41258.924884259257"/>
  </r>
  <r>
    <n v="1611"/>
    <s v="GIRLS STATE a new musical comedy TV project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n v="41430.00037037037"/>
  </r>
  <r>
    <n v="1612"/>
    <s v="GIRLS STATE a new musical comedy TV project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n v="41276.874814814815"/>
  </r>
  <r>
    <n v="1613"/>
    <s v="GIRLS STATE a new musical comedy TV project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n v="41112.069467592592"/>
  </r>
  <r>
    <n v="1614"/>
    <s v="GIRLS STATE a new musical comedy TV project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n v="41854.708333333336"/>
  </r>
  <r>
    <n v="1615"/>
    <s v="GIRLS STATE a new musical comedy TV project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n v="40890.092546296299"/>
  </r>
  <r>
    <n v="1616"/>
    <s v="GIRLS STATE a new musical comedy TV project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n v="41235.916666666664"/>
  </r>
  <r>
    <n v="1617"/>
    <s v="GIRLS STATE a new musical comedy TV project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n v="41579.791666666664"/>
  </r>
  <r>
    <n v="1618"/>
    <s v="GIRLS STATE a new musical comedy TV project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n v="41341.654340277775"/>
  </r>
  <r>
    <n v="1619"/>
    <s v="GIRLS STATE a new musical comedy TV project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n v="41897.18618055556"/>
  </r>
  <r>
    <n v="1620"/>
    <s v="GIRLS STATE a new musical comedy TV project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n v="41328.339583333334"/>
  </r>
  <r>
    <n v="1621"/>
    <s v="GIRLS STATE a new musical comedy TV project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n v="41057.165972222225"/>
  </r>
  <r>
    <n v="1622"/>
    <s v="GIRLS STATE a new musical comedy TV project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n v="41990.332638888889"/>
  </r>
  <r>
    <n v="1623"/>
    <s v="GIRLS STATE a new musical comedy TV project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n v="41513.688530092593"/>
  </r>
  <r>
    <n v="1624"/>
    <s v="GIRLS STATE a new musical comedy TV project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n v="41283.367303240739"/>
  </r>
  <r>
    <n v="1625"/>
    <s v="GIRLS STATE a new musical comedy TV project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n v="41163.699687500004"/>
  </r>
  <r>
    <n v="1626"/>
    <s v="GIRLS STATE a new musical comedy TV project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n v="41609.889664351853"/>
  </r>
  <r>
    <n v="1627"/>
    <s v="GIRLS STATE a new musical comedy TV project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n v="41239.207638888889"/>
  </r>
  <r>
    <n v="1628"/>
    <s v="GIRLS STATE a new musical comedy TV project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n v="41807.737060185187"/>
  </r>
  <r>
    <n v="1629"/>
    <s v="GIRLS STATE a new musical comedy TV project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n v="41690.867280092592"/>
  </r>
  <r>
    <n v="1630"/>
    <s v="GIRLS STATE a new musical comedy TV project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n v="40970.290972222225"/>
  </r>
  <r>
    <n v="1631"/>
    <s v="GIRLS STATE a new musical comedy TV project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n v="41194.859502314815"/>
  </r>
  <r>
    <n v="1632"/>
    <s v="GIRLS STATE a new musical comedy TV project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n v="40810.340902777774"/>
  </r>
  <r>
    <n v="1633"/>
    <s v="GIRLS STATE a new musical comedy TV project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n v="40924.208333333336"/>
  </r>
  <r>
    <n v="1634"/>
    <s v="GIRLS STATE a new musical comedy TV project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n v="40696.249305555553"/>
  </r>
  <r>
    <n v="1635"/>
    <s v="GIRLS STATE a new musical comedy TV project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n v="42562.868761574078"/>
  </r>
  <r>
    <n v="1636"/>
    <s v="GIRLS STATE a new musical comedy TV project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n v="40706.166666666664"/>
  </r>
  <r>
    <n v="1637"/>
    <s v="GIRLS STATE a new musical comedy TV projec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n v="40178.98541666667"/>
  </r>
  <r>
    <n v="1638"/>
    <s v="GIRLS STATE a new musical comedy TV project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n v="41333.892361111109"/>
  </r>
  <r>
    <n v="1639"/>
    <s v="GIRLS STATE a new musical comedy TV project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n v="40971.652372685188"/>
  </r>
  <r>
    <n v="1640"/>
    <s v="GIRLS STATE a new musical comedy TV project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n v="40393.082638888889"/>
  </r>
  <r>
    <n v="1641"/>
    <s v="GIRLS STATE a new musical comedy TV project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n v="41992.596574074079"/>
  </r>
  <r>
    <n v="1642"/>
    <s v="GIRLS STATE a new musical comedy TV project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n v="40708.024618055555"/>
  </r>
  <r>
    <n v="1643"/>
    <s v="GIRLS STATE a new musical comedy TV project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n v="41176.824212962965"/>
  </r>
  <r>
    <n v="1644"/>
    <s v="GIRLS STATE a new musical comedy TV project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n v="41235.101388888892"/>
  </r>
  <r>
    <n v="1645"/>
    <s v="GIRLS STATE a new musical comedy TV project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n v="41535.617361111108"/>
  </r>
  <r>
    <n v="1646"/>
    <s v="GIRLS STATE a new musical comedy TV project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n v="41865.757638888892"/>
  </r>
  <r>
    <n v="1647"/>
    <s v="GIRLS STATE a new musical comedy TV project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n v="41069.409456018519"/>
  </r>
  <r>
    <n v="1648"/>
    <s v="GIRLS STATE a new musical comedy TV project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n v="40622.662986111114"/>
  </r>
  <r>
    <n v="1649"/>
    <s v="GIRLS STATE a new musical comedy TV project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n v="41782.684664351851"/>
  </r>
  <r>
    <n v="1650"/>
    <s v="GIRLS STATE a new musical comedy TV project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n v="41556.435613425929"/>
  </r>
  <r>
    <n v="1651"/>
    <s v="GIRLS STATE a new musical comedy TV project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n v="40659.290972222225"/>
  </r>
  <r>
    <n v="1652"/>
    <s v="GIRLS STATE a new musical comedy TV project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n v="41602.534641203703"/>
  </r>
  <r>
    <n v="1653"/>
    <s v="GIRLS STATE a new musical comedy TV project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n v="40657.834444444445"/>
  </r>
  <r>
    <n v="1654"/>
    <s v="GIRLS STATE a new musical comedy TV project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n v="41017.890740740739"/>
  </r>
  <r>
    <n v="1655"/>
    <s v="GIRLS STATE a new musical comedy TV project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n v="41004.750231481477"/>
  </r>
  <r>
    <n v="1656"/>
    <s v="GIRLS STATE a new musical comedy TV project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n v="41256.928842592592"/>
  </r>
  <r>
    <n v="1657"/>
    <s v="GIRLS STATE a new musical comedy TV project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n v="41053.782037037039"/>
  </r>
  <r>
    <n v="1658"/>
    <s v="GIRLS STATE a new musical comedy TV project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n v="41261.597222222219"/>
  </r>
  <r>
    <n v="1659"/>
    <s v="GIRLS STATE a new musical comedy TV project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n v="41625.5"/>
  </r>
  <r>
    <n v="1660"/>
    <s v="GIRLS STATE a new musical comedy TV project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n v="42490.915972222225"/>
  </r>
  <r>
    <n v="1661"/>
    <s v="GIRLS STATE a new musical comedy TV project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n v="42386.875"/>
  </r>
  <r>
    <n v="1662"/>
    <s v="GIRLS STATE a new musical comedy TV project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n v="40908.239999999998"/>
  </r>
  <r>
    <n v="1663"/>
    <s v="GIRLS STATE a new musical comedy TV project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n v="42036.02207175926"/>
  </r>
  <r>
    <n v="1664"/>
    <s v="GIRLS STATE a new musical comedy TV project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n v="40984.165972222225"/>
  </r>
  <r>
    <n v="1665"/>
    <s v="GIRLS STATE a new musical comedy TV project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n v="40596.125"/>
  </r>
  <r>
    <n v="1666"/>
    <s v="GIRLS STATE a new musical comedy TV project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n v="41361.211493055554"/>
  </r>
  <r>
    <n v="1667"/>
    <s v="GIRLS STATE a new musical comedy TV project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n v="41709.290972222225"/>
  </r>
  <r>
    <n v="1668"/>
    <s v="GIRLS STATE a new musical comedy TV project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n v="40875.191423611112"/>
  </r>
  <r>
    <n v="1669"/>
    <s v="GIRLS STATE a new musical comedy TV project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n v="42521.885138888887"/>
  </r>
  <r>
    <n v="1670"/>
    <s v="GIRLS STATE a new musical comedy TV project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n v="40364.166666666664"/>
  </r>
  <r>
    <n v="1671"/>
    <s v="GIRLS STATE a new musical comedy TV project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n v="42583.54414351852"/>
  </r>
  <r>
    <n v="1672"/>
    <s v="GIRLS STATE a new musical comedy TV project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n v="41064.656597222223"/>
  </r>
  <r>
    <n v="1673"/>
    <s v="GIRLS STATE a new musical comedy TV project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n v="42069.878379629634"/>
  </r>
  <r>
    <n v="1674"/>
    <s v="GIRLS STATE a new musical comedy TV project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n v="42600.290972222225"/>
  </r>
  <r>
    <n v="1675"/>
    <s v="GIRLS STATE a new musical comedy TV project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n v="40832.918749999997"/>
  </r>
  <r>
    <n v="1676"/>
    <s v="GIRLS STATE a new musical comedy TV project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n v="41020.165972222225"/>
  </r>
  <r>
    <n v="1677"/>
    <s v="GIRLS STATE a new musical comedy TV project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n v="42476.249305555553"/>
  </r>
  <r>
    <n v="1678"/>
    <s v="GIRLS STATE a new musical comedy TV project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n v="41676.854988425926"/>
  </r>
  <r>
    <n v="1679"/>
    <s v="GIRLS STATE a new musical comedy TV project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n v="40746.068807870368"/>
  </r>
  <r>
    <n v="1680"/>
    <s v="GIRLS STATE a new musical comedy TV project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n v="41832.757719907408"/>
  </r>
  <r>
    <n v="1681"/>
    <s v="GIRLS STATE a new musical comedy TV project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n v="42823.083333333328"/>
  </r>
  <r>
    <n v="1682"/>
    <s v="GIRLS STATE a new musical comedy TV project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e v="#DIV/0!"/>
    <s v="music"/>
    <s v="faith"/>
    <x v="1682"/>
    <n v="42839.171990740739"/>
  </r>
  <r>
    <n v="1683"/>
    <s v="GIRLS STATE a new musical comedy TV project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n v="42832.781689814816"/>
  </r>
  <r>
    <n v="1684"/>
    <s v="GIRLS STATE a new musical comedy TV project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n v="42811.773622685185"/>
  </r>
  <r>
    <n v="1685"/>
    <s v="GIRLS STATE a new musical comedy TV project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n v="42818.208599537036"/>
  </r>
  <r>
    <n v="1686"/>
    <s v="GIRLS STATE a new musical comedy TV project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n v="42852.802303240736"/>
  </r>
  <r>
    <n v="1687"/>
    <s v="GIRLS STATE a new musical comedy TV project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n v="42835.84375"/>
  </r>
  <r>
    <n v="1688"/>
    <s v="GIRLS STATE a new musical comedy TV project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n v="42834.492986111116"/>
  </r>
  <r>
    <n v="1689"/>
    <s v="GIRLS STATE a new musical comedy TV project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n v="42810.900810185187"/>
  </r>
  <r>
    <n v="1690"/>
    <s v="GIRLS STATE a new musical comedy TV project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n v="42831.389374999999"/>
  </r>
  <r>
    <n v="1691"/>
    <s v="GIRLS STATE a new musical comedy TV project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n v="42828.041666666672"/>
  </r>
  <r>
    <n v="1692"/>
    <s v="GIRLS STATE a new musical comedy TV project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n v="42820.999305555553"/>
  </r>
  <r>
    <n v="1693"/>
    <s v="GIRLS STATE a new musical comedy TV project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n v="42834.833333333328"/>
  </r>
  <r>
    <n v="1694"/>
    <s v="GIRLS STATE a new musical comedy TV project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n v="42821.191666666666"/>
  </r>
  <r>
    <n v="1695"/>
    <s v="GIRLS STATE a new musical comedy TV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n v="42835.041666666672"/>
  </r>
  <r>
    <n v="1696"/>
    <s v="GIRLS STATE a new musical comedy TV project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e v="#DIV/0!"/>
    <s v="music"/>
    <s v="faith"/>
    <x v="1696"/>
    <n v="42826.027905092589"/>
  </r>
  <r>
    <n v="1697"/>
    <s v="GIRLS STATE a new musical comedy TV project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n v="42834.991296296299"/>
  </r>
  <r>
    <n v="1698"/>
    <s v="GIRLS STATE a new musical comedy TV project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e v="#DIV/0!"/>
    <s v="music"/>
    <s v="faith"/>
    <x v="1698"/>
    <n v="42820.147916666669"/>
  </r>
  <r>
    <n v="1699"/>
    <s v="GIRLS STATE a new musical comedy TV project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n v="42836.863946759258"/>
  </r>
  <r>
    <n v="1700"/>
    <s v="GIRLS STATE a new musical comedy TV project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n v="42826.166666666672"/>
  </r>
  <r>
    <n v="1701"/>
    <s v="GIRLS STATE a new musical comedy TV project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n v="42019.664409722223"/>
  </r>
  <r>
    <n v="1702"/>
    <s v="GIRLS STATE a new musical comedy TV project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n v="42093.828125"/>
  </r>
  <r>
    <n v="1703"/>
    <s v="GIRLS STATE a new musical comedy TV project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n v="42247.281678240746"/>
  </r>
  <r>
    <n v="1704"/>
    <s v="GIRLS STATE a new musical comedy TV project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n v="42051.139733796299"/>
  </r>
  <r>
    <n v="1705"/>
    <s v="GIRLS STATE a new musical comedy TV project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e v="#DIV/0!"/>
    <s v="music"/>
    <s v="faith"/>
    <x v="1705"/>
    <n v="42256.666666666672"/>
  </r>
  <r>
    <n v="1706"/>
    <s v="GIRLS STATE a new musical comedy TV project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e v="#DIV/0!"/>
    <s v="music"/>
    <s v="faith"/>
    <x v="1706"/>
    <n v="42239.306388888886"/>
  </r>
  <r>
    <n v="1707"/>
    <s v="GIRLS STATE a new musical comedy TV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n v="42457.679340277777"/>
  </r>
  <r>
    <n v="1708"/>
    <s v="GIRLS STATE a new musical comedy TV project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e v="#DIV/0!"/>
    <s v="music"/>
    <s v="faith"/>
    <x v="1708"/>
    <n v="42491.866967592592"/>
  </r>
  <r>
    <n v="1709"/>
    <s v="GIRLS STATE a new musical comedy TV project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n v="41882.818749999999"/>
  </r>
  <r>
    <n v="1710"/>
    <s v="GIRLS STATE a new musical comedy TV project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n v="42387.541666666672"/>
  </r>
  <r>
    <n v="1711"/>
    <s v="GIRLS STATE a new musical comedy TV project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n v="41883.646226851852"/>
  </r>
  <r>
    <n v="1712"/>
    <s v="GIRLS STATE a new musical comedy TV project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e v="#DIV/0!"/>
    <s v="music"/>
    <s v="faith"/>
    <x v="1712"/>
    <n v="42185.913807870369"/>
  </r>
  <r>
    <n v="1713"/>
    <s v="GIRLS STATE a new musical comedy TV project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n v="41917.801064814819"/>
  </r>
  <r>
    <n v="1714"/>
    <s v="GIRLS STATE a new musical comedy TV project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n v="42125.918530092589"/>
  </r>
  <r>
    <n v="1715"/>
    <s v="GIRLS STATE a new musical comedy TV project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n v="42094.140277777777"/>
  </r>
  <r>
    <n v="1716"/>
    <s v="GIRLS STATE a new musical comedy TV project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n v="42713.619201388887"/>
  </r>
  <r>
    <n v="1717"/>
    <s v="GIRLS STATE a new musical comedy TV project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n v="42481.166666666672"/>
  </r>
  <r>
    <n v="1718"/>
    <s v="GIRLS STATE a new musical comedy TV project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n v="42504.207638888889"/>
  </r>
  <r>
    <n v="1719"/>
    <s v="GIRLS STATE a new musical comedy TV project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n v="41899.534618055557"/>
  </r>
  <r>
    <n v="1720"/>
    <s v="GIRLS STATE a new musical comedy TV project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n v="41952.824895833335"/>
  </r>
  <r>
    <n v="1721"/>
    <s v="GIRLS STATE a new musical comedy TV project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e v="#DIV/0!"/>
    <s v="music"/>
    <s v="faith"/>
    <x v="1721"/>
    <n v="42349.461377314816"/>
  </r>
  <r>
    <n v="1722"/>
    <s v="GIRLS STATE a new musical comedy TV project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n v="42463.006944444445"/>
  </r>
  <r>
    <n v="1723"/>
    <s v="GIRLS STATE a new musical comedy TV project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n v="42186.25"/>
  </r>
  <r>
    <n v="1724"/>
    <s v="GIRLS STATE a new musical comedy TV project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n v="41942.932430555556"/>
  </r>
  <r>
    <n v="1725"/>
    <s v="GIRLS STATE a new musical comedy TV project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n v="41875.968159722222"/>
  </r>
  <r>
    <n v="1726"/>
    <s v="GIRLS STATE a new musical comedy TV project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n v="41817.919722222221"/>
  </r>
  <r>
    <n v="1727"/>
    <s v="GIRLS STATE a new musical comedy TV project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n v="42099.458333333328"/>
  </r>
  <r>
    <n v="1728"/>
    <s v="GIRLS STATE a new musical comedy TV project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n v="42298.625856481478"/>
  </r>
  <r>
    <n v="1729"/>
    <s v="GIRLS STATE a new musical comedy TV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e v="#DIV/0!"/>
    <s v="music"/>
    <s v="faith"/>
    <x v="1729"/>
    <n v="42531.052152777775"/>
  </r>
  <r>
    <n v="1730"/>
    <s v="GIRLS STATE a new musical comedy TV projec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e v="#DIV/0!"/>
    <s v="music"/>
    <s v="faith"/>
    <x v="1730"/>
    <n v="42302.087766203709"/>
  </r>
  <r>
    <n v="1731"/>
    <s v="GIRLS STATE a new musical comedy TV project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e v="#DIV/0!"/>
    <s v="music"/>
    <s v="faith"/>
    <x v="1731"/>
    <n v="42166.625"/>
  </r>
  <r>
    <n v="1732"/>
    <s v="GIRLS STATE a new musical comedy TV project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e v="#DIV/0!"/>
    <s v="music"/>
    <s v="faith"/>
    <x v="1732"/>
    <n v="42385.208333333328"/>
  </r>
  <r>
    <n v="1733"/>
    <s v="GIRLS STATE a new musical comedy TV project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e v="#DIV/0!"/>
    <s v="music"/>
    <s v="faith"/>
    <x v="1733"/>
    <n v="42626.895833333328"/>
  </r>
  <r>
    <n v="1734"/>
    <s v="GIRLS STATE a new musical comedy TV project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n v="42132.036527777775"/>
  </r>
  <r>
    <n v="1735"/>
    <s v="GIRLS STATE a new musical comedy TV project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n v="42589.814178240747"/>
  </r>
  <r>
    <n v="1736"/>
    <s v="GIRLS STATE a new musical comedy TV project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n v="42316.90315972222"/>
  </r>
  <r>
    <n v="1737"/>
    <s v="GIRLS STATE a new musical comedy TV project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n v="42205.948981481488"/>
  </r>
  <r>
    <n v="1738"/>
    <s v="GIRLS STATE a new musical comedy TV project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n v="41914.874328703707"/>
  </r>
  <r>
    <n v="1739"/>
    <s v="GIRLS STATE a new musical comedy TV project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n v="42494.832546296297"/>
  </r>
  <r>
    <n v="1740"/>
    <s v="GIRLS STATE a new musical comedy TV project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e v="#DIV/0!"/>
    <s v="music"/>
    <s v="faith"/>
    <x v="1740"/>
    <n v="42201.817384259266"/>
  </r>
  <r>
    <n v="1741"/>
    <s v="GIRLS STATE a new musical comedy TV project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n v="42165.628136574072"/>
  </r>
  <r>
    <n v="1742"/>
    <s v="GIRLS STATE a new musical comedy TV project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n v="42742.875"/>
  </r>
  <r>
    <n v="1743"/>
    <s v="GIRLS STATE a new musical comedy TV project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n v="42609.165972222225"/>
  </r>
  <r>
    <n v="1744"/>
    <s v="GIRLS STATE a new musical comedy TV project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n v="42071.563391203701"/>
  </r>
  <r>
    <n v="1745"/>
    <s v="GIRLS STATE a new musical comedy TV project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n v="42726.083333333328"/>
  </r>
  <r>
    <n v="1746"/>
    <s v="GIRLS STATE a new musical comedy TV project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n v="42698.083333333328"/>
  </r>
  <r>
    <n v="1747"/>
    <s v="GIRLS STATE a new musical comedy TV project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n v="42321.625"/>
  </r>
  <r>
    <n v="1748"/>
    <s v="GIRLS STATE a new musical comedy TV project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n v="42249.950729166667"/>
  </r>
  <r>
    <n v="1749"/>
    <s v="GIRLS STATE a new musical comedy TV project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n v="42795.791666666672"/>
  </r>
  <r>
    <n v="1750"/>
    <s v="GIRLS STATE a new musical comedy TV project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n v="42479.836851851855"/>
  </r>
  <r>
    <n v="1751"/>
    <s v="GIRLS STATE a new musical comedy TV project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n v="42082.739849537036"/>
  </r>
  <r>
    <n v="1752"/>
    <s v="GIRLS STATE a new musical comedy TV project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n v="42657.253263888888"/>
  </r>
  <r>
    <n v="1753"/>
    <s v="GIRLS STATE a new musical comedy TV project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n v="42450.707962962959"/>
  </r>
  <r>
    <n v="1754"/>
    <s v="GIRLS STATE a new musical comedy TV project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n v="42097.835104166668"/>
  </r>
  <r>
    <n v="1755"/>
    <s v="GIRLS STATE a new musical comedy TV project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n v="42282.788900462961"/>
  </r>
  <r>
    <n v="1756"/>
    <s v="GIRLS STATE a new musical comedy TV project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n v="42611.167465277773"/>
  </r>
  <r>
    <n v="1757"/>
    <s v="GIRLS STATE a new musical comedy TV project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n v="42763.811805555553"/>
  </r>
  <r>
    <n v="1758"/>
    <s v="GIRLS STATE a new musical comedy TV project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n v="42565.955925925926"/>
  </r>
  <r>
    <n v="1759"/>
    <s v="GIRLS STATE a new musical comedy TV project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n v="42088.787372685183"/>
  </r>
  <r>
    <n v="1760"/>
    <s v="GIRLS STATE a new musical comedy TV project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n v="42425.67260416667"/>
  </r>
  <r>
    <n v="1761"/>
    <s v="GIRLS STATE a new musical comedy TV project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n v="42259.567824074074"/>
  </r>
  <r>
    <n v="1762"/>
    <s v="GIRLS STATE a new musical comedy TV project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n v="42440.982002314813"/>
  </r>
  <r>
    <n v="1763"/>
    <s v="GIRLS STATE a new musical comedy TV project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n v="42666.868518518517"/>
  </r>
  <r>
    <n v="1764"/>
    <s v="GIRLS STATE a new musical comedy TV project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n v="41854.485868055555"/>
  </r>
  <r>
    <n v="1765"/>
    <s v="GIRLS STATE a new musical comedy TV project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n v="41864.980462962965"/>
  </r>
  <r>
    <n v="1766"/>
    <s v="GIRLS STATE a new musical comedy TV project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e v="#DIV/0!"/>
    <s v="photography"/>
    <s v="photobooks"/>
    <x v="1766"/>
    <n v="41876.859814814816"/>
  </r>
  <r>
    <n v="1767"/>
    <s v="GIRLS STATE a new musical comedy TV project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n v="41854.658379629633"/>
  </r>
  <r>
    <n v="1768"/>
    <s v="GIRLS STATE a new musical comedy TV project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n v="41909.560694444444"/>
  </r>
  <r>
    <n v="1769"/>
    <s v="GIRLS STATE a new musical comedy TV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n v="42017.818969907406"/>
  </r>
  <r>
    <n v="1770"/>
    <s v="GIRLS STATE a new musical comedy TV project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n v="41926.780023148152"/>
  </r>
  <r>
    <n v="1771"/>
    <s v="GIRLS STATE a new musical comedy TV project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n v="41935.979629629634"/>
  </r>
  <r>
    <n v="1772"/>
    <s v="GIRLS STATE a new musical comedy TV project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n v="41826.718009259261"/>
  </r>
  <r>
    <n v="1773"/>
    <s v="GIRLS STATE a new musical comedy TV project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n v="42023.760393518518"/>
  </r>
  <r>
    <n v="1774"/>
    <s v="GIRLS STATE a new musical comedy TV project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n v="41972.624305555553"/>
  </r>
  <r>
    <n v="1775"/>
    <s v="GIRLS STATE a new musical comedy TV project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n v="41936.976388888892"/>
  </r>
  <r>
    <n v="1776"/>
    <s v="GIRLS STATE a new musical comedy TV project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n v="41941.95684027778"/>
  </r>
  <r>
    <n v="1777"/>
    <s v="GIRLS STATE a new musical comedy TV project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n v="42055.357094907406"/>
  </r>
  <r>
    <n v="1778"/>
    <s v="GIRLS STATE a new musical comedy TV project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n v="42090.821701388893"/>
  </r>
  <r>
    <n v="1779"/>
    <s v="GIRLS STATE a new musical comedy TV project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n v="42615.691898148143"/>
  </r>
  <r>
    <n v="1780"/>
    <s v="GIRLS STATE a new musical comedy TV project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n v="42553.600810185191"/>
  </r>
  <r>
    <n v="1781"/>
    <s v="GIRLS STATE a new musical comedy TV project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n v="42628.617418981477"/>
  </r>
  <r>
    <n v="1782"/>
    <s v="GIRLS STATE a new musical comedy TV project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n v="42421.575104166666"/>
  </r>
  <r>
    <n v="1783"/>
    <s v="GIRLS STATE a new musical comedy TV project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n v="42145.949976851851"/>
  </r>
  <r>
    <n v="1784"/>
    <s v="GIRLS STATE a new musical comedy TV project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n v="42035.142361111109"/>
  </r>
  <r>
    <n v="1785"/>
    <s v="GIRLS STATE a new musical comedy TV project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n v="41928"/>
  </r>
  <r>
    <n v="1786"/>
    <s v="GIRLS STATE a new musical comedy TV project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n v="41988.550659722227"/>
  </r>
  <r>
    <n v="1787"/>
    <s v="GIRLS STATE a new musical comedy TV project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n v="42098.613854166666"/>
  </r>
  <r>
    <n v="1788"/>
    <s v="GIRLS STATE a new musical comedy TV project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n v="41943.94840277778"/>
  </r>
  <r>
    <n v="1789"/>
    <s v="GIRLS STATE a new musical comedy TV projec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n v="42016.250034722223"/>
  </r>
  <r>
    <n v="1790"/>
    <s v="GIRLS STATE a new musical comedy TV project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n v="42040.674513888895"/>
  </r>
  <r>
    <n v="1791"/>
    <s v="GIRLS STATE a new musical comedy TV project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n v="42033.740335648152"/>
  </r>
  <r>
    <n v="1792"/>
    <s v="GIRLS STATE a new musical comedy TV project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n v="42226.290972222225"/>
  </r>
  <r>
    <n v="1793"/>
    <s v="GIRLS STATE a new musical comedy TV project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n v="41970.933333333334"/>
  </r>
  <r>
    <n v="1794"/>
    <s v="GIRLS STATE a new musical comedy TV project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n v="42046.551180555558"/>
  </r>
  <r>
    <n v="1795"/>
    <s v="GIRLS STATE a new musical comedy TV project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n v="42657.666666666672"/>
  </r>
  <r>
    <n v="1796"/>
    <s v="GIRLS STATE a new musical comedy TV project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n v="42575.439421296294"/>
  </r>
  <r>
    <n v="1797"/>
    <s v="GIRLS STATE a new musical comedy TV project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n v="42719.56931712963"/>
  </r>
  <r>
    <n v="1798"/>
    <s v="GIRLS STATE a new musical comedy TV project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n v="42404.32677083333"/>
  </r>
  <r>
    <n v="1799"/>
    <s v="GIRLS STATE a new musical comedy TV project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n v="41954.884351851855"/>
  </r>
  <r>
    <n v="1800"/>
    <s v="GIRLS STATE a new musical comedy TV project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n v="42653.606134259258"/>
  </r>
  <r>
    <n v="1801"/>
    <s v="GIRLS STATE a new musical comedy TV project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n v="42353.506944444445"/>
  </r>
  <r>
    <n v="1802"/>
    <s v="GIRLS STATE a new musical comedy TV project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n v="42182.915972222225"/>
  </r>
  <r>
    <n v="1803"/>
    <s v="GIRLS STATE a new musical comedy TV project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n v="42049.071550925932"/>
  </r>
  <r>
    <n v="1804"/>
    <s v="GIRLS STATE a new musical comedy TV project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n v="42322.719953703709"/>
  </r>
  <r>
    <n v="1805"/>
    <s v="GIRLS STATE a new musical comedy TV project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n v="42279.75"/>
  </r>
  <r>
    <n v="1806"/>
    <s v="GIRLS STATE a new musical comedy TV project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n v="41912.638298611113"/>
  </r>
  <r>
    <n v="1807"/>
    <s v="GIRLS STATE a new musical comedy TV project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n v="41910.068437499998"/>
  </r>
  <r>
    <n v="1808"/>
    <s v="GIRLS STATE a new musical comedy TV project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n v="42777.680902777778"/>
  </r>
  <r>
    <n v="1809"/>
    <s v="GIRLS STATE a new musical comedy TV project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n v="42064.907858796301"/>
  </r>
  <r>
    <n v="1810"/>
    <s v="GIRLS STATE a new musical comedy TV project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n v="41872.91002314815"/>
  </r>
  <r>
    <n v="1811"/>
    <s v="GIRLS STATE a new musical comedy TV project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n v="41936.166666666664"/>
  </r>
  <r>
    <n v="1812"/>
    <s v="GIRLS STATE a new musical comedy TV project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n v="42554.318703703699"/>
  </r>
  <r>
    <n v="1813"/>
    <s v="GIRLS STATE a new musical comedy TV project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e v="#DIV/0!"/>
    <s v="photography"/>
    <s v="photobooks"/>
    <x v="1813"/>
    <n v="41859.889027777775"/>
  </r>
  <r>
    <n v="1814"/>
    <s v="GIRLS STATE a new musical comedy TV project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n v="42063.314074074078"/>
  </r>
  <r>
    <n v="1815"/>
    <s v="GIRLS STATE a new musical comedy TV project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e v="#DIV/0!"/>
    <s v="photography"/>
    <s v="photobooks"/>
    <x v="1815"/>
    <n v="42186.906678240746"/>
  </r>
  <r>
    <n v="1816"/>
    <s v="GIRLS STATE a new musical comedy TV project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n v="42576.791666666672"/>
  </r>
  <r>
    <n v="1817"/>
    <s v="GIRLS STATE a new musical comedy TV project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n v="42765.290972222225"/>
  </r>
  <r>
    <n v="1818"/>
    <s v="GIRLS STATE a new musical comedy TV projec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e v="#DIV/0!"/>
    <s v="photography"/>
    <s v="photobooks"/>
    <x v="1818"/>
    <n v="42097.192708333328"/>
  </r>
  <r>
    <n v="1819"/>
    <s v="GIRLS STATE a new musical comedy TV project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n v="41850.752268518518"/>
  </r>
  <r>
    <n v="1820"/>
    <s v="GIRLS STATE a new musical comedy TV project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n v="42095.042708333334"/>
  </r>
  <r>
    <n v="1821"/>
    <s v="GIRLS STATE a new musical comedy TV project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n v="40971.319062499999"/>
  </r>
  <r>
    <n v="1822"/>
    <s v="GIRLS STATE a new musical comedy TV project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n v="41670.792361111111"/>
  </r>
  <r>
    <n v="1823"/>
    <s v="GIRLS STATE a new musical comedy TV project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n v="41206.684907407405"/>
  </r>
  <r>
    <n v="1824"/>
    <s v="GIRLS STATE a new musical comedy TV project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n v="41647.088888888888"/>
  </r>
  <r>
    <n v="1825"/>
    <s v="GIRLS STATE a new musical comedy TV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n v="41466.83452546296"/>
  </r>
  <r>
    <n v="1826"/>
    <s v="GIRLS STATE a new musical comedy TV project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n v="41687.923807870371"/>
  </r>
  <r>
    <n v="1827"/>
    <s v="GIRLS STATE a new musical comedy TV project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n v="40605.325937499998"/>
  </r>
  <r>
    <n v="1828"/>
    <s v="GIRLS STATE a new musical comedy TV project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n v="41768.916666666664"/>
  </r>
  <r>
    <n v="1829"/>
    <s v="GIRLS STATE a new musical comedy TV project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n v="40564.916666666664"/>
  </r>
  <r>
    <n v="1830"/>
    <s v="GIRLS STATE a new musical comedy TV project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n v="41694.684108796297"/>
  </r>
  <r>
    <n v="1831"/>
    <s v="GIRLS STATE a new musical comedy TV project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n v="41041.996099537035"/>
  </r>
  <r>
    <n v="1832"/>
    <s v="GIRLS STATE a new musical comedy TV project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n v="40606.539664351854"/>
  </r>
  <r>
    <n v="1833"/>
    <s v="GIRLS STATE a new musical comedy TV projec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n v="41335.332638888889"/>
  </r>
  <r>
    <n v="1834"/>
    <s v="GIRLS STATE a new musical comedy TV project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n v="42028.964062500003"/>
  </r>
  <r>
    <n v="1835"/>
    <s v="GIRLS STATE a new musical comedy TV project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n v="42460.660543981481"/>
  </r>
  <r>
    <n v="1836"/>
    <s v="GIRLS STATE a new musical comedy TV project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n v="41322.809363425928"/>
  </r>
  <r>
    <n v="1837"/>
    <s v="GIRLS STATE a new musical comedy TV project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n v="40986.006192129629"/>
  </r>
  <r>
    <n v="1838"/>
    <s v="GIRLS STATE a new musical comedy TV project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n v="40817.125"/>
  </r>
  <r>
    <n v="1839"/>
    <s v="GIRLS STATE a new musical comedy TV project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n v="42644.722013888888"/>
  </r>
  <r>
    <n v="1840"/>
    <s v="GIRLS STATE a new musical comedy TV project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n v="41401.207638888889"/>
  </r>
  <r>
    <n v="1841"/>
    <s v="GIRLS STATE a new musical comedy TV project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n v="41779.207638888889"/>
  </r>
  <r>
    <n v="1842"/>
    <s v="GIRLS STATE a new musical comedy TV project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n v="42065.249305555553"/>
  </r>
  <r>
    <n v="1843"/>
    <s v="GIRLS STATE a new musical comedy TV project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n v="40594.994837962964"/>
  </r>
  <r>
    <n v="1844"/>
    <s v="GIRLS STATE a new musical comedy TV project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n v="40705.125"/>
  </r>
  <r>
    <n v="1845"/>
    <s v="GIRLS STATE a new musical comedy TV project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n v="42538.204861111109"/>
  </r>
  <r>
    <n v="1846"/>
    <s v="GIRLS STATE a new musical comedy TV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n v="41258.650196759263"/>
  </r>
  <r>
    <n v="1847"/>
    <s v="GIRLS STATE a new musical comedy TV project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n v="42115.236481481479"/>
  </r>
  <r>
    <n v="1848"/>
    <s v="GIRLS STATE a new musical comedy TV project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n v="40755.290972222225"/>
  </r>
  <r>
    <n v="1849"/>
    <s v="GIRLS STATE a new musical comedy TV project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n v="41199.845590277779"/>
  </r>
  <r>
    <n v="1850"/>
    <s v="GIRLS STATE a new musical comedy TV project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n v="41830.959490740745"/>
  </r>
  <r>
    <n v="1851"/>
    <s v="GIRLS STATE a new musical comedy TV project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n v="41848.041666666664"/>
  </r>
  <r>
    <n v="1852"/>
    <s v="GIRLS STATE a new musical comedy TV project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n v="42119"/>
  </r>
  <r>
    <n v="1853"/>
    <s v="GIRLS STATE a new musical comedy TV project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n v="41227.102048611108"/>
  </r>
  <r>
    <n v="1854"/>
    <s v="GIRLS STATE a new musical comedy TV project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n v="41418.021261574075"/>
  </r>
  <r>
    <n v="1855"/>
    <s v="GIRLS STATE a new musical comedy TV project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n v="41645.538657407407"/>
  </r>
  <r>
    <n v="1856"/>
    <s v="GIRLS STATE a new musical comedy TV project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n v="41838.854999999996"/>
  </r>
  <r>
    <n v="1857"/>
    <s v="GIRLS STATE a new musical comedy TV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n v="41894.76866898148"/>
  </r>
  <r>
    <n v="1858"/>
    <s v="GIRLS STATE a new musical comedy TV project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n v="40893.242141203707"/>
  </r>
  <r>
    <n v="1859"/>
    <s v="GIRLS STATE a new musical comedy TV project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n v="40808.770011574074"/>
  </r>
  <r>
    <n v="1860"/>
    <s v="GIRLS STATE a new musical comedy TV project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n v="41676.709305555552"/>
  </r>
  <r>
    <n v="1861"/>
    <s v="GIRLS STATE a new musical comedy TV project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e v="#DIV/0!"/>
    <s v="games"/>
    <s v="mobile games"/>
    <x v="1861"/>
    <n v="42030.300243055557"/>
  </r>
  <r>
    <n v="1862"/>
    <s v="GIRLS STATE a new musical comedy TV project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n v="42802.3125"/>
  </r>
  <r>
    <n v="1863"/>
    <s v="GIRLS STATE a new musical comedy TV project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n v="41802.797280092593"/>
  </r>
  <r>
    <n v="1864"/>
    <s v="GIRLS STATE a new musical comedy TV project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n v="41763.716435185182"/>
  </r>
  <r>
    <n v="1865"/>
    <s v="GIRLS STATE a new musical comedy TV project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n v="42680.409108796302"/>
  </r>
  <r>
    <n v="1866"/>
    <s v="GIRLS STATE a new musical comedy TV project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n v="42795.166666666672"/>
  </r>
  <r>
    <n v="1867"/>
    <s v="GIRLS STATE a new musical comedy TV project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n v="42679.924907407403"/>
  </r>
  <r>
    <n v="1868"/>
    <s v="GIRLS STATE a new musical comedy TV project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n v="42353.332638888889"/>
  </r>
  <r>
    <n v="1869"/>
    <s v="GIRLS STATE a new musical comedy TV project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e v="#DIV/0!"/>
    <s v="games"/>
    <s v="mobile games"/>
    <x v="1869"/>
    <n v="42739.002881944441"/>
  </r>
  <r>
    <n v="1870"/>
    <s v="GIRLS STATE a new musical comedy TV project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n v="42400.178472222222"/>
  </r>
  <r>
    <n v="1871"/>
    <s v="GIRLS STATE a new musical comedy TV project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n v="41963.825243055559"/>
  </r>
  <r>
    <n v="1872"/>
    <s v="GIRLS STATE a new musical comedy TV project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n v="42185.129652777774"/>
  </r>
  <r>
    <n v="1873"/>
    <s v="GIRLS STATE a new musical comedy TV project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n v="42193.697916666672"/>
  </r>
  <r>
    <n v="1874"/>
    <s v="GIRLS STATE a new musical comedy TV project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n v="42549.969131944439"/>
  </r>
  <r>
    <n v="1875"/>
    <s v="GIRLS STATE a new musical comedy TV project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n v="42588.899398148147"/>
  </r>
  <r>
    <n v="1876"/>
    <s v="GIRLS STATE a new musical comedy TV project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e v="#DIV/0!"/>
    <s v="games"/>
    <s v="mobile games"/>
    <x v="1876"/>
    <n v="41806.284780092588"/>
  </r>
  <r>
    <n v="1877"/>
    <s v="GIRLS STATE a new musical comedy TV project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e v="#DIV/0!"/>
    <s v="games"/>
    <s v="mobile games"/>
    <x v="1877"/>
    <n v="42064.029224537036"/>
  </r>
  <r>
    <n v="1878"/>
    <s v="GIRLS STATE a new musical comedy TV project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e v="#DIV/0!"/>
    <s v="games"/>
    <s v="mobile games"/>
    <x v="1878"/>
    <n v="41803.008738425924"/>
  </r>
  <r>
    <n v="1879"/>
    <s v="GIRLS STATE a new musical comedy TV project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n v="42443.607974537037"/>
  </r>
  <r>
    <n v="1880"/>
    <s v="GIRLS STATE a new musical comedy TV project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n v="42459.525231481486"/>
  </r>
  <r>
    <n v="1881"/>
    <s v="GIRLS STATE a new musical comedy TV project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n v="42073.110983796301"/>
  </r>
  <r>
    <n v="1882"/>
    <s v="GIRLS STATE a new musical comedy TV project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n v="41100.991666666669"/>
  </r>
  <r>
    <n v="1883"/>
    <s v="GIRLS STATE a new musical comedy TV project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n v="41007.906342592592"/>
  </r>
  <r>
    <n v="1884"/>
    <s v="GIRLS STATE a new musical comedy TV project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n v="41240.5"/>
  </r>
  <r>
    <n v="1885"/>
    <s v="GIRLS STATE a new musical comedy TV project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n v="41131.916666666664"/>
  </r>
  <r>
    <n v="1886"/>
    <s v="GIRLS STATE a new musical comedy TV project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n v="41955.94835648148"/>
  </r>
  <r>
    <n v="1887"/>
    <s v="GIRLS STATE a new musical comedy TV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n v="42341.895833333328"/>
  </r>
  <r>
    <n v="1888"/>
    <s v="GIRLS STATE a new musical comedy TV project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n v="40330.207638888889"/>
  </r>
  <r>
    <n v="1889"/>
    <s v="GIRLS STATE a new musical comedy TV project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n v="41344.751689814817"/>
  </r>
  <r>
    <n v="1890"/>
    <s v="GIRLS STATE a new musical comedy TV project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n v="41258.786203703705"/>
  </r>
  <r>
    <n v="1891"/>
    <s v="GIRLS STATE a new musical comedy TV project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n v="40381.25"/>
  </r>
  <r>
    <n v="1892"/>
    <s v="GIRLS STATE a new musical comedy TV project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n v="40701.637511574074"/>
  </r>
  <r>
    <n v="1893"/>
    <s v="GIRLS STATE a new musical comedy TV project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n v="40649.165972222225"/>
  </r>
  <r>
    <n v="1894"/>
    <s v="GIRLS STATE a new musical comedy TV project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n v="40951.904895833337"/>
  </r>
  <r>
    <n v="1895"/>
    <s v="GIRLS STATE a new musical comedy TV project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n v="42297.746782407412"/>
  </r>
  <r>
    <n v="1896"/>
    <s v="GIRLS STATE a new musical comedy TV project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n v="41011.710243055553"/>
  </r>
  <r>
    <n v="1897"/>
    <s v="GIRLS STATE a new musical comedy TV project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n v="41702.875"/>
  </r>
  <r>
    <n v="1898"/>
    <s v="GIRLS STATE a new musical comedy TV project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n v="42401.75"/>
  </r>
  <r>
    <n v="1899"/>
    <s v="GIRLS STATE a new musical comedy TV project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n v="42088.90006944444"/>
  </r>
  <r>
    <n v="1900"/>
    <s v="GIRLS STATE a new musical comedy TV project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n v="41188.415972222225"/>
  </r>
  <r>
    <n v="1901"/>
    <s v="GIRLS STATE a new musical comedy TV project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n v="42146.541666666672"/>
  </r>
  <r>
    <n v="1902"/>
    <s v="GIRLS STATE a new musical comedy TV project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n v="42067.789895833332"/>
  </r>
  <r>
    <n v="1903"/>
    <s v="GIRLS STATE a new musical comedy TV project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n v="42762.770729166667"/>
  </r>
  <r>
    <n v="1904"/>
    <s v="GIRLS STATE a new musical comedy TV project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n v="42371.685428240744"/>
  </r>
  <r>
    <n v="1905"/>
    <s v="GIRLS STATE a new musical comedy TV project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n v="41889.925856481481"/>
  </r>
  <r>
    <n v="1906"/>
    <s v="GIRLS STATE a new musical comedy TV project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n v="42544.671099537038"/>
  </r>
  <r>
    <n v="1907"/>
    <s v="GIRLS STATE a new musical comedy TV project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n v="41782.587094907409"/>
  </r>
  <r>
    <n v="1908"/>
    <s v="GIRLS STATE a new musical comedy TV project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n v="42733.917824074073"/>
  </r>
  <r>
    <n v="1909"/>
    <s v="GIRLS STATE a new musical comedy TV project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n v="41935.429155092592"/>
  </r>
  <r>
    <n v="1910"/>
    <s v="GIRLS STATE a new musical comedy TV project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n v="42308.947916666672"/>
  </r>
  <r>
    <n v="1911"/>
    <s v="GIRLS STATE a new musical comedy TV project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n v="41860.033958333333"/>
  </r>
  <r>
    <n v="1912"/>
    <s v="GIRLS STATE a new musical comedy TV project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n v="42159.226388888885"/>
  </r>
  <r>
    <n v="1913"/>
    <s v="GIRLS STATE a new musical comedy TV project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n v="41920.511319444442"/>
  </r>
  <r>
    <n v="1914"/>
    <s v="GIRLS STATE a new musical comedy TV project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n v="41944.165972222225"/>
  </r>
  <r>
    <n v="1915"/>
    <s v="GIRLS STATE a new musical comedy TV project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n v="41884.04886574074"/>
  </r>
  <r>
    <n v="1916"/>
    <s v="GIRLS STATE a new musical comedy TV project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n v="42681.758969907409"/>
  </r>
  <r>
    <n v="1917"/>
    <s v="GIRLS STATE a new musical comedy TV project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n v="42776.270057870366"/>
  </r>
  <r>
    <n v="1918"/>
    <s v="GIRLS STATE a new musical comedy TV project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n v="41863.789942129632"/>
  </r>
  <r>
    <n v="1919"/>
    <s v="GIRLS STATE a new musical comedy TV project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n v="42143.875567129624"/>
  </r>
  <r>
    <n v="1920"/>
    <s v="GIRLS STATE a new musical comedy TV project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n v="42298.958333333328"/>
  </r>
  <r>
    <n v="1921"/>
    <s v="GIRLS STATE a new musical comedy TV project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n v="41104.221562500003"/>
  </r>
  <r>
    <n v="1922"/>
    <s v="GIRLS STATE a new musical comedy TV project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n v="41620.255868055552"/>
  </r>
  <r>
    <n v="1923"/>
    <s v="GIRLS STATE a new musical comedy TV project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n v="40813.207638888889"/>
  </r>
  <r>
    <n v="1924"/>
    <s v="GIRLS STATE a new musical comedy TV project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n v="41654.814583333333"/>
  </r>
  <r>
    <n v="1925"/>
    <s v="GIRLS STATE a new musical comedy TV project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n v="41558"/>
  </r>
  <r>
    <n v="1926"/>
    <s v="GIRLS STATE a new musical comedy TV project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n v="40484.018055555556"/>
  </r>
  <r>
    <n v="1927"/>
    <s v="GIRLS STATE a new musical comedy TV project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n v="40976.207638888889"/>
  </r>
  <r>
    <n v="1928"/>
    <s v="GIRLS STATE a new musical comedy TV project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n v="41401.648078703707"/>
  </r>
  <r>
    <n v="1929"/>
    <s v="GIRLS STATE a new musical comedy TV project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n v="40729.021597222221"/>
  </r>
  <r>
    <n v="1930"/>
    <s v="GIRLS STATE a new musical comedy TV project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n v="41462.558819444443"/>
  </r>
  <r>
    <n v="1931"/>
    <s v="GIRLS STATE a new musical comedy TV project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n v="41051.145833333336"/>
  </r>
  <r>
    <n v="1932"/>
    <s v="GIRLS STATE a new musical comedy TV project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n v="40932.809872685182"/>
  </r>
  <r>
    <n v="1933"/>
    <s v="GIRLS STATE a new musical comedy TV project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n v="41909.130868055552"/>
  </r>
  <r>
    <n v="1934"/>
    <s v="GIRLS STATE a new musical comedy TV project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n v="40902.208333333336"/>
  </r>
  <r>
    <n v="1935"/>
    <s v="GIRLS STATE a new musical comedy TV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n v="41811.207638888889"/>
  </r>
  <r>
    <n v="1936"/>
    <s v="GIRLS STATE a new musical comedy TV project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n v="40883.249305555553"/>
  </r>
  <r>
    <n v="1937"/>
    <s v="GIRLS STATE a new musical comedy TV project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n v="41075.165972222225"/>
  </r>
  <r>
    <n v="1938"/>
    <s v="GIRLS STATE a new musical comedy TV project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n v="41457.208333333336"/>
  </r>
  <r>
    <n v="1939"/>
    <s v="GIRLS STATE a new musical comedy TV project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n v="41343.943379629629"/>
  </r>
  <r>
    <n v="1940"/>
    <s v="GIRLS STATE a new musical comedy TV project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n v="40709.165972222225"/>
  </r>
  <r>
    <n v="1941"/>
    <s v="GIRLS STATE a new musical comedy TV project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n v="41774.290868055556"/>
  </r>
  <r>
    <n v="1942"/>
    <s v="GIRLS STATE a new musical comedy TV project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n v="40728.828009259261"/>
  </r>
  <r>
    <n v="1943"/>
    <s v="GIRLS STATE a new musical comedy TV project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n v="42593.269861111112"/>
  </r>
  <r>
    <n v="1944"/>
    <s v="GIRLS STATE a new musical comedy TV project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n v="41760.584374999999"/>
  </r>
  <r>
    <n v="1945"/>
    <s v="GIRLS STATE a new musical comedy TV project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n v="42197.251828703709"/>
  </r>
  <r>
    <n v="1946"/>
    <s v="GIRLS STATE a new musical comedy TV project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n v="41749.108344907407"/>
  </r>
  <r>
    <n v="1947"/>
    <s v="GIRLS STATE a new musical comedy TV project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n v="40140.249305555553"/>
  </r>
  <r>
    <n v="1948"/>
    <s v="GIRLS STATE a new musical comedy TV project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n v="42527.709722222222"/>
  </r>
  <r>
    <n v="1949"/>
    <s v="GIRLS STATE a new musical comedy TV project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n v="41830.423043981478"/>
  </r>
  <r>
    <n v="1950"/>
    <s v="GIRLS STATE a new musical comedy TV projec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n v="40655.181400462963"/>
  </r>
  <r>
    <n v="1951"/>
    <s v="GIRLS STATE a new musical comedy TV project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n v="42681.462233796294"/>
  </r>
  <r>
    <n v="1952"/>
    <s v="GIRLS STATE a new musical comedy TV project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n v="41563.60665509259"/>
  </r>
  <r>
    <n v="1953"/>
    <s v="GIRLS STATE a new musical comedy TV project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n v="40970.125"/>
  </r>
  <r>
    <n v="1954"/>
    <s v="GIRLS STATE a new musical comedy TV project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n v="42441.208333333328"/>
  </r>
  <r>
    <n v="1955"/>
    <s v="GIRLS STATE a new musical comedy TV project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n v="41052.791666666664"/>
  </r>
  <r>
    <n v="1956"/>
    <s v="GIRLS STATE a new musical comedy TV project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n v="42112.882002314815"/>
  </r>
  <r>
    <n v="1957"/>
    <s v="GIRLS STATE a new musical comedy TV project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n v="41209.098530092589"/>
  </r>
  <r>
    <n v="1958"/>
    <s v="GIRLS STATE a new musical comedy TV projec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n v="41356.94630787037"/>
  </r>
  <r>
    <n v="1959"/>
    <s v="GIRLS STATE a new musical comedy TV project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n v="41913"/>
  </r>
  <r>
    <n v="1960"/>
    <s v="GIRLS STATE a new musical comedy TV project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n v="41994.362743055557"/>
  </r>
  <r>
    <n v="1961"/>
    <s v="GIRLS STATE a new musical comedy TV projec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n v="41188.165972222225"/>
  </r>
  <r>
    <n v="1962"/>
    <s v="GIRLS STATE a new musical comedy TV project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n v="41772.780509259261"/>
  </r>
  <r>
    <n v="1963"/>
    <s v="GIRLS STATE a new musical comedy TV project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n v="41898.429791666669"/>
  </r>
  <r>
    <n v="1964"/>
    <s v="GIRLS STATE a new musical comedy TV project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n v="42482.272824074069"/>
  </r>
  <r>
    <n v="1965"/>
    <s v="GIRLS STATE a new musical comedy TV project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n v="40920.041666666664"/>
  </r>
  <r>
    <n v="1966"/>
    <s v="GIRLS STATE a new musical comedy TV project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n v="41865.540486111109"/>
  </r>
  <r>
    <n v="1967"/>
    <s v="GIRLS STATE a new musical comedy TV project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n v="41760.663530092592"/>
  </r>
  <r>
    <n v="1968"/>
    <s v="GIRLS STATE a new musical comedy TV project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n v="42707.628645833334"/>
  </r>
  <r>
    <n v="1969"/>
    <s v="GIRLS STATE a new musical comedy TV project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n v="42587.792453703703"/>
  </r>
  <r>
    <n v="1970"/>
    <s v="GIRLS STATE a new musical comedy TV project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n v="41384.151631944449"/>
  </r>
  <r>
    <n v="1971"/>
    <s v="GIRLS STATE a new musical comedy TV project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n v="41593.166666666664"/>
  </r>
  <r>
    <n v="1972"/>
    <s v="GIRLS STATE a new musical comedy TV project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n v="41231.053749999999"/>
  </r>
  <r>
    <n v="1973"/>
    <s v="GIRLS STATE a new musical comedy TV project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n v="42588.291666666672"/>
  </r>
  <r>
    <n v="1974"/>
    <s v="GIRLS STATE a new musical comedy TV project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n v="41505.334131944444"/>
  </r>
  <r>
    <n v="1975"/>
    <s v="GIRLS STATE a new musical comedy TV project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n v="41343.755219907405"/>
  </r>
  <r>
    <n v="1976"/>
    <s v="GIRLS STATE a new musical comedy TV project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n v="41468.899594907409"/>
  </r>
  <r>
    <n v="1977"/>
    <s v="GIRLS STATE a new musical comedy TV project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n v="42357.332638888889"/>
  </r>
  <r>
    <n v="1978"/>
    <s v="GIRLS STATE a new musical comedy TV project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n v="41072.291666666664"/>
  </r>
  <r>
    <n v="1979"/>
    <s v="GIRLS STATE a new musical comedy TV project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n v="42327.207638888889"/>
  </r>
  <r>
    <n v="1980"/>
    <s v="GIRLS STATE a new musical comedy TV project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n v="42463.500717592593"/>
  </r>
  <r>
    <n v="1981"/>
    <s v="GIRLS STATE a new musical comedy TV project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n v="41829.725289351853"/>
  </r>
  <r>
    <n v="1982"/>
    <s v="GIRLS STATE a new musical comedy TV project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e v="#DIV/0!"/>
    <s v="photography"/>
    <s v="people"/>
    <x v="1982"/>
    <n v="42708.628321759257"/>
  </r>
  <r>
    <n v="1983"/>
    <s v="GIRLS STATE a new musical comedy TV project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n v="42615.291666666672"/>
  </r>
  <r>
    <n v="1984"/>
    <s v="GIRLS STATE a new musical comedy TV project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n v="41973.831956018519"/>
  </r>
  <r>
    <n v="1985"/>
    <s v="GIRLS STATE a new musical comedy TV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n v="42584.958333333328"/>
  </r>
  <r>
    <n v="1986"/>
    <s v="GIRLS STATE a new musical comedy TV project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n v="42443.392164351855"/>
  </r>
  <r>
    <n v="1987"/>
    <s v="GIRLS STATE a new musical comedy TV project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n v="42064.639768518522"/>
  </r>
  <r>
    <n v="1988"/>
    <s v="GIRLS STATE a new musical comedy TV project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n v="42236.763217592597"/>
  </r>
  <r>
    <n v="1989"/>
    <s v="GIRLS STATE a new musical comedy TV project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n v="42715.680648148147"/>
  </r>
  <r>
    <n v="1990"/>
    <s v="GIRLS STATE a new musical comedy TV project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n v="42413.195972222224"/>
  </r>
  <r>
    <n v="1991"/>
    <s v="GIRLS STATE a new musical comedy TV project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n v="42188.89335648148"/>
  </r>
  <r>
    <n v="1992"/>
    <s v="GIRLS STATE a new musical comedy TV project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n v="42053.143414351856"/>
  </r>
  <r>
    <n v="1993"/>
    <s v="GIRLS STATE a new musical comedy TV project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e v="#DIV/0!"/>
    <s v="photography"/>
    <s v="people"/>
    <x v="1993"/>
    <n v="42359.58839120371"/>
  </r>
  <r>
    <n v="1994"/>
    <s v="GIRLS STATE a new musical comedy TV project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e v="#DIV/0!"/>
    <s v="photography"/>
    <s v="people"/>
    <x v="1994"/>
    <n v="42711.047939814816"/>
  </r>
  <r>
    <n v="1995"/>
    <s v="GIRLS STATE a new musical comedy TV project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n v="42201.902037037042"/>
  </r>
  <r>
    <n v="1996"/>
    <s v="GIRLS STATE a new musical comedy TV project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e v="#DIV/0!"/>
    <s v="photography"/>
    <s v="people"/>
    <x v="1996"/>
    <n v="41830.819571759261"/>
  </r>
  <r>
    <n v="1997"/>
    <s v="GIRLS STATE a new musical comedy TV project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e v="#DIV/0!"/>
    <s v="photography"/>
    <s v="people"/>
    <x v="1997"/>
    <n v="41877.930694444447"/>
  </r>
  <r>
    <n v="1998"/>
    <s v="GIRLS STATE a new musical comedy TV project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n v="41852.118495370371"/>
  </r>
  <r>
    <n v="1999"/>
    <s v="GIRLS STATE a new musical comedy TV project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n v="41956.524398148147"/>
  </r>
  <r>
    <n v="2000"/>
    <s v="GIRLS STATE a new musical comedy TV project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n v="42375.951539351852"/>
  </r>
  <r>
    <n v="2001"/>
    <s v="GIRLS STATE a new musical comedy TV project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n v="42167.833333333328"/>
  </r>
  <r>
    <n v="2002"/>
    <s v="GIRLS STATE a new musical comedy TV project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n v="42758.71230324074"/>
  </r>
  <r>
    <n v="2003"/>
    <s v="GIRLS STATE a new musical comedy TV project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n v="40361.958333333336"/>
  </r>
  <r>
    <n v="2004"/>
    <s v="GIRLS STATE a new musical comedy TV project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n v="41830.604895833334"/>
  </r>
  <r>
    <n v="2005"/>
    <s v="GIRLS STATE a new musical comedy TV project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n v="41563.165972222225"/>
  </r>
  <r>
    <n v="2006"/>
    <s v="GIRLS STATE a new musical comedy TV project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n v="41976.542187500003"/>
  </r>
  <r>
    <n v="2007"/>
    <s v="GIRLS STATE a new musical comedy TV project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n v="40414.166666666664"/>
  </r>
  <r>
    <n v="2008"/>
    <s v="GIRLS STATE a new musical comedy TV project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n v="40805.604421296295"/>
  </r>
  <r>
    <n v="2009"/>
    <s v="GIRLS STATE a new musical comedy TV project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n v="42697.365081018521"/>
  </r>
  <r>
    <n v="2010"/>
    <s v="GIRLS STATE a new musical comedy TV project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n v="42600.996423611112"/>
  </r>
  <r>
    <n v="2011"/>
    <s v="GIRLS STATE a new musical comedy TV project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n v="42380.958333333328"/>
  </r>
  <r>
    <n v="2012"/>
    <s v="GIRLS STATE a new musical comedy TV project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n v="42040.822233796294"/>
  </r>
  <r>
    <n v="2013"/>
    <s v="GIRLS STATE a new musical comedy TV project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n v="42559.960810185185"/>
  </r>
  <r>
    <n v="2014"/>
    <s v="GIRLS STATE a new musical comedy TV project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n v="41358.172905092593"/>
  </r>
  <r>
    <n v="2015"/>
    <s v="GIRLS STATE a new musical comedy TV project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n v="40795.876886574071"/>
  </r>
  <r>
    <n v="2016"/>
    <s v="GIRLS STATE a new musical comedy TV project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n v="41342.88077546296"/>
  </r>
  <r>
    <n v="2017"/>
    <s v="GIRLS STATE a new musical comedy TV project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n v="40992.166666666664"/>
  </r>
  <r>
    <n v="2018"/>
    <s v="GIRLS STATE a new musical comedy TV project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n v="42229.365844907406"/>
  </r>
  <r>
    <n v="2019"/>
    <s v="GIRLS STATE a new musical comedy TV project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n v="42635.70857638889"/>
  </r>
  <r>
    <n v="2020"/>
    <s v="GIRLS STATE a new musical comedy TV project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n v="41773.961111111108"/>
  </r>
  <r>
    <n v="2021"/>
    <s v="GIRLS STATE a new musical comedy TV project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n v="41906.070567129631"/>
  </r>
  <r>
    <n v="2022"/>
    <s v="GIRLS STATE a new musical comedy TV project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n v="42532.569120370375"/>
  </r>
  <r>
    <n v="2023"/>
    <s v="GIRLS STATE a new musical comedy TV project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n v="42166.420752314814"/>
  </r>
  <r>
    <n v="2024"/>
    <s v="GIRLS STATE a new musical comedy TV project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n v="41134.125"/>
  </r>
  <r>
    <n v="2025"/>
    <s v="GIRLS STATE a new musical comedy TV project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n v="42166.184560185182"/>
  </r>
  <r>
    <n v="2026"/>
    <s v="GIRLS STATE a new musical comedy TV project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n v="41750.165972222225"/>
  </r>
  <r>
    <n v="2027"/>
    <s v="GIRLS STATE a new musical comedy TV project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n v="42093.772210648152"/>
  </r>
  <r>
    <n v="2028"/>
    <s v="GIRLS STATE a new musical comedy TV project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n v="40252.913194444445"/>
  </r>
  <r>
    <n v="2029"/>
    <s v="GIRLS STATE a new musical comedy TV project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n v="41878.021770833337"/>
  </r>
  <r>
    <n v="2030"/>
    <s v="GIRLS STATE a new musical comedy TV project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n v="41242.996481481481"/>
  </r>
  <r>
    <n v="2031"/>
    <s v="GIRLS STATE a new musical comedy TV project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n v="42013.041666666672"/>
  </r>
  <r>
    <n v="2032"/>
    <s v="GIRLS STATE a new musical comedy TV project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n v="42719.208333333328"/>
  </r>
  <r>
    <n v="2033"/>
    <s v="GIRLS STATE a new musical comedy TV project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n v="41755.082384259258"/>
  </r>
  <r>
    <n v="2034"/>
    <s v="GIRLS STATE a new musical comedy TV project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n v="42131.290277777778"/>
  </r>
  <r>
    <n v="2035"/>
    <s v="GIRLS STATE a new musical comedy TV project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n v="42357.041666666672"/>
  </r>
  <r>
    <n v="2036"/>
    <s v="GIRLS STATE a new musical comedy TV project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n v="41768.864803240744"/>
  </r>
  <r>
    <n v="2037"/>
    <s v="GIRLS STATE a new musical comedy TV project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n v="41638.251770833333"/>
  </r>
  <r>
    <n v="2038"/>
    <s v="GIRLS STATE a new musical comedy TV project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n v="41456.75"/>
  </r>
  <r>
    <n v="2039"/>
    <s v="GIRLS STATE a new musical comedy TV project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n v="42705.207638888889"/>
  </r>
  <r>
    <n v="2040"/>
    <s v="GIRLS STATE a new musical comedy TV project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n v="41593.968784722223"/>
  </r>
  <r>
    <n v="2041"/>
    <s v="GIRLS STATE a new musical comedy TV project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n v="42684.567442129628"/>
  </r>
  <r>
    <n v="2042"/>
    <s v="GIRLS STATE a new musical comedy TV project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n v="42391.708032407405"/>
  </r>
  <r>
    <n v="2043"/>
    <s v="GIRLS STATE a new musical comedy TV project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n v="42715.207638888889"/>
  </r>
  <r>
    <n v="2044"/>
    <s v="GIRLS STATE a new musical comedy TV project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n v="42168.684189814812"/>
  </r>
  <r>
    <n v="2045"/>
    <s v="GIRLS STATE a new musical comedy TV project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n v="41099.088506944441"/>
  </r>
  <r>
    <n v="2046"/>
    <s v="GIRLS STATE a new musical comedy TV project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n v="41417.171805555554"/>
  </r>
  <r>
    <n v="2047"/>
    <s v="GIRLS STATE a new musical comedy TV project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n v="42111"/>
  </r>
  <r>
    <n v="2048"/>
    <s v="GIRLS STATE a new musical comedy TV project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n v="41417.651516203703"/>
  </r>
  <r>
    <n v="2049"/>
    <s v="GIRLS STATE a new musical comedy TV project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n v="41610.957638888889"/>
  </r>
  <r>
    <n v="2050"/>
    <s v="GIRLS STATE a new musical comedy TV project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n v="42155.071504629625"/>
  </r>
  <r>
    <n v="2051"/>
    <s v="GIRLS STATE a new musical comedy TV projec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n v="41634.022418981483"/>
  </r>
  <r>
    <n v="2052"/>
    <s v="GIRLS STATE a new musical comedy TV project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n v="42420.08394675926"/>
  </r>
  <r>
    <n v="2053"/>
    <s v="GIRLS STATE a new musical comedy TV project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n v="42333.659155092595"/>
  </r>
  <r>
    <n v="2054"/>
    <s v="GIRLS STATE a new musical comedy TV project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n v="41761.520949074074"/>
  </r>
  <r>
    <n v="2055"/>
    <s v="GIRLS STATE a new musical comedy TV project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n v="41976.166666666672"/>
  </r>
  <r>
    <n v="2056"/>
    <s v="GIRLS STATE a new musical comedy TV project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n v="41381.76090277778"/>
  </r>
  <r>
    <n v="2057"/>
    <s v="GIRLS STATE a new musical comedy TV project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n v="42426.494583333333"/>
  </r>
  <r>
    <n v="2058"/>
    <s v="GIRLS STATE a new musical comedy TV project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n v="42065.833333333328"/>
  </r>
  <r>
    <n v="2059"/>
    <s v="GIRLS STATE a new musical comedy TV project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n v="42400.915972222225"/>
  </r>
  <r>
    <n v="2060"/>
    <s v="GIRLS STATE a new musical comedy TV project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n v="41843.642939814818"/>
  </r>
  <r>
    <n v="2061"/>
    <s v="GIRLS STATE a new musical comedy TV project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n v="42735.764513888891"/>
  </r>
  <r>
    <n v="2062"/>
    <s v="GIRLS STATE a new musical comedy TV project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n v="42453.341412037036"/>
  </r>
  <r>
    <n v="2063"/>
    <s v="GIRLS STATE a new musical comedy TV project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n v="42505.73265046296"/>
  </r>
  <r>
    <n v="2064"/>
    <s v="GIRLS STATE a new musical comedy TV project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n v="41425.5"/>
  </r>
  <r>
    <n v="2065"/>
    <s v="GIRLS STATE a new musical comedy TV project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n v="41633.333668981482"/>
  </r>
  <r>
    <n v="2066"/>
    <s v="GIRLS STATE a new musical comedy TV project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n v="41874.771793981483"/>
  </r>
  <r>
    <n v="2067"/>
    <s v="GIRLS STATE a new musical comedy TV project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n v="42148.853888888887"/>
  </r>
  <r>
    <n v="2068"/>
    <s v="GIRLS STATE a new musical comedy TV project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n v="42663.841608796298"/>
  </r>
  <r>
    <n v="2069"/>
    <s v="GIRLS STATE a new musical comedy TV project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n v="42371.972118055557"/>
  </r>
  <r>
    <n v="2070"/>
    <s v="GIRLS STATE a new musical comedy TV project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n v="42549.6565162037"/>
  </r>
  <r>
    <n v="2071"/>
    <s v="GIRLS STATE a new musical comedy TV project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n v="42645.278749999998"/>
  </r>
  <r>
    <n v="2072"/>
    <s v="GIRLS STATE a new musical comedy TV project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n v="42497.581388888888"/>
  </r>
  <r>
    <n v="2073"/>
    <s v="GIRLS STATE a new musical comedy TV project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n v="42132.668032407411"/>
  </r>
  <r>
    <n v="2074"/>
    <s v="GIRLS STATE a new musical comedy TV project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n v="42496.826180555552"/>
  </r>
  <r>
    <n v="2075"/>
    <s v="GIRLS STATE a new musical comedy TV project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n v="41480.681574074071"/>
  </r>
  <r>
    <n v="2076"/>
    <s v="GIRLS STATE a new musical comedy TV project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n v="41843.880659722221"/>
  </r>
  <r>
    <n v="2077"/>
    <s v="GIRLS STATE a new musical comedy TV project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n v="42160.875"/>
  </r>
  <r>
    <n v="2078"/>
    <s v="GIRLS STATE a new musical comedy TV project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n v="42722.771493055552"/>
  </r>
  <r>
    <n v="2079"/>
    <s v="GIRLS STATE a new musical comedy TV project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n v="42180.791666666672"/>
  </r>
  <r>
    <n v="2080"/>
    <s v="GIRLS STATE a new musical comedy TV project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n v="42319.998842592591"/>
  </r>
  <r>
    <n v="2081"/>
    <s v="GIRLS STATE a new musical comedy TV project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n v="41045.207638888889"/>
  </r>
  <r>
    <n v="2082"/>
    <s v="GIRLS STATE a new musical comedy TV project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n v="40871.161990740737"/>
  </r>
  <r>
    <n v="2083"/>
    <s v="GIRLS STATE a new musical comedy TV project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n v="41064.72216435185"/>
  </r>
  <r>
    <n v="2084"/>
    <s v="GIRLS STATE a new musical comedy TV project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n v="41763.290972222225"/>
  </r>
  <r>
    <n v="2085"/>
    <s v="GIRLS STATE a new musical comedy TV project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n v="41105.835497685184"/>
  </r>
  <r>
    <n v="2086"/>
    <s v="GIRLS STATE a new musical comedy TV project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n v="40891.207638888889"/>
  </r>
  <r>
    <n v="2087"/>
    <s v="GIRLS STATE a new musical comedy TV project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n v="40794.204375000001"/>
  </r>
  <r>
    <n v="2088"/>
    <s v="GIRLS STATE a new musical comedy TV project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n v="40432.165972222225"/>
  </r>
  <r>
    <n v="2089"/>
    <s v="GIRLS STATE a new musical comedy TV project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n v="41488.076319444444"/>
  </r>
  <r>
    <n v="2090"/>
    <s v="GIRLS STATE a new musical comedy TV project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n v="41329.381423611114"/>
  </r>
  <r>
    <n v="2091"/>
    <s v="GIRLS STATE a new musical comedy TV project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n v="40603.833333333336"/>
  </r>
  <r>
    <n v="2092"/>
    <s v="GIRLS STATE a new musical comedy TV project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n v="40823.707546296297"/>
  </r>
  <r>
    <n v="2093"/>
    <s v="GIRLS STATE a new musical comedy TV project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n v="41265.896203703705"/>
  </r>
  <r>
    <n v="2094"/>
    <s v="GIRLS STATE a new musical comedy TV project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n v="40973.125"/>
  </r>
  <r>
    <n v="2095"/>
    <s v="GIRLS STATE a new musical comedy TV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n v="40818.733483796292"/>
  </r>
  <r>
    <n v="2096"/>
    <s v="GIRLS STATE a new musical comedy TV project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n v="41208.165972222225"/>
  </r>
  <r>
    <n v="2097"/>
    <s v="GIRLS STATE a new musical comedy TV project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n v="40878.626562500001"/>
  </r>
  <r>
    <n v="2098"/>
    <s v="GIRLS STATE a new musical comedy TV project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n v="40976.11383101852"/>
  </r>
  <r>
    <n v="2099"/>
    <s v="GIRLS STATE a new musical comedy TV project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n v="42187.152777777781"/>
  </r>
  <r>
    <n v="2100"/>
    <s v="GIRLS STATE a new musical comedy TV project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n v="41090.165972222225"/>
  </r>
  <r>
    <n v="2101"/>
    <s v="GIRLS STATE a new musical comedy TV project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n v="40952.149467592593"/>
  </r>
  <r>
    <n v="2102"/>
    <s v="GIRLS STATE a new musical comedy TV project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n v="40668.868611111109"/>
  </r>
  <r>
    <n v="2103"/>
    <s v="GIRLS STATE a new musical comedy TV project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n v="41222.7966087963"/>
  </r>
  <r>
    <n v="2104"/>
    <s v="GIRLS STATE a new musical comedy TV project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n v="41425"/>
  </r>
  <r>
    <n v="2105"/>
    <s v="GIRLS STATE a new musical comedy TV project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n v="41964.166666666672"/>
  </r>
  <r>
    <n v="2106"/>
    <s v="GIRLS STATE a new musical comedy TV project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n v="41300.21497685185"/>
  </r>
  <r>
    <n v="2107"/>
    <s v="GIRLS STATE a new musical comedy TV project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n v="41955.752233796295"/>
  </r>
  <r>
    <n v="2108"/>
    <s v="GIRLS STATE a new musical comedy TV project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n v="41162.163194444445"/>
  </r>
  <r>
    <n v="2109"/>
    <s v="GIRLS STATE a new musical comedy TV project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n v="42190.708530092597"/>
  </r>
  <r>
    <n v="2110"/>
    <s v="GIRLS STATE a new musical comedy TV project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n v="41787.207638888889"/>
  </r>
  <r>
    <n v="2111"/>
    <s v="GIRLS STATE a new musical comedy TV project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n v="40770.041666666664"/>
  </r>
  <r>
    <n v="2112"/>
    <s v="GIRLS STATE a new musical comedy TV project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n v="41379.928159722222"/>
  </r>
  <r>
    <n v="2113"/>
    <s v="GIRLS STATE a new musical comedy TV project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n v="41905.86546296296"/>
  </r>
  <r>
    <n v="2114"/>
    <s v="GIRLS STATE a new musical comedy TV project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n v="40521.207638888889"/>
  </r>
  <r>
    <n v="2115"/>
    <s v="GIRLS STATE a new musical comedy TV project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n v="40594.081030092595"/>
  </r>
  <r>
    <n v="2116"/>
    <s v="GIRLS STATE a new musical comedy TV project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n v="41184.777812500004"/>
  </r>
  <r>
    <n v="2117"/>
    <s v="GIRLS STATE a new musical comedy TV project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n v="42304.207638888889"/>
  </r>
  <r>
    <n v="2118"/>
    <s v="GIRLS STATE a new musical comedy TV project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n v="40748.839537037034"/>
  </r>
  <r>
    <n v="2119"/>
    <s v="GIRLS STATE a new musical comedy TV project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n v="41137.130150462966"/>
  </r>
  <r>
    <n v="2120"/>
    <s v="GIRLS STATE a new musical comedy TV project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n v="41640.964537037034"/>
  </r>
  <r>
    <n v="2121"/>
    <s v="GIRLS STATE a new musical comedy TV project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n v="42746.7424537037"/>
  </r>
  <r>
    <n v="2122"/>
    <s v="GIRLS STATE a new musical comedy TV project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n v="42742.300567129627"/>
  </r>
  <r>
    <n v="2123"/>
    <s v="GIRLS STATE a new musical comedy TV project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n v="40252.290972222225"/>
  </r>
  <r>
    <n v="2124"/>
    <s v="GIRLS STATE a new musical comedy TV project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n v="40512.208333333336"/>
  </r>
  <r>
    <n v="2125"/>
    <s v="GIRLS STATE a new musical comedy TV project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n v="42221.023530092592"/>
  </r>
  <r>
    <n v="2126"/>
    <s v="GIRLS STATE a new musical comedy TV project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n v="41981.973229166666"/>
  </r>
  <r>
    <n v="2127"/>
    <s v="GIRLS STATE a new musical comedy TV project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n v="42075.463692129633"/>
  </r>
  <r>
    <n v="2128"/>
    <s v="GIRLS STATE a new musical comedy TV projec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n v="41903.772789351853"/>
  </r>
  <r>
    <n v="2129"/>
    <s v="GIRLS STATE a new musical comedy TV project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n v="42439.024305555555"/>
  </r>
  <r>
    <n v="2130"/>
    <s v="GIRLS STATE a new musical comedy TV project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n v="41867.086377314816"/>
  </r>
  <r>
    <n v="2131"/>
    <s v="GIRLS STATE a new musical comedy TV project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n v="42197.207071759258"/>
  </r>
  <r>
    <n v="2132"/>
    <s v="GIRLS STATE a new musical comedy TV project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n v="41673.487175925926"/>
  </r>
  <r>
    <n v="2133"/>
    <s v="GIRLS STATE a new musical comedy TV project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n v="40657.290972222225"/>
  </r>
  <r>
    <n v="2134"/>
    <s v="GIRLS STATE a new musical comedy TV project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n v="41391.886469907404"/>
  </r>
  <r>
    <n v="2135"/>
    <s v="GIRLS STATE a new musical comedy TV projec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n v="41186.963344907403"/>
  </r>
  <r>
    <n v="2136"/>
    <s v="GIRLS STATE a new musical comedy TV project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n v="41566.509097222224"/>
  </r>
  <r>
    <n v="2137"/>
    <s v="GIRLS STATE a new musical comedy TV project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n v="41978.771168981482"/>
  </r>
  <r>
    <n v="2138"/>
    <s v="GIRLS STATE a new musical comedy TV projec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n v="41587.054849537039"/>
  </r>
  <r>
    <n v="2139"/>
    <s v="GIRLS STATE a new musical comedy TV projec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n v="42677.750092592592"/>
  </r>
  <r>
    <n v="2140"/>
    <s v="GIRLS STATE a new musical comedy TV project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n v="41285.833611111113"/>
  </r>
  <r>
    <n v="2141"/>
    <s v="GIRLS STATE a new musical comedy TV project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e v="#DIV/0!"/>
    <s v="games"/>
    <s v="video games"/>
    <x v="2141"/>
    <n v="41957.277303240742"/>
  </r>
  <r>
    <n v="2142"/>
    <s v="GIRLS STATE a new musical comedy TV project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n v="42368.701504629629"/>
  </r>
  <r>
    <n v="2143"/>
    <s v="GIRLS STATE a new musical comedy TV project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n v="40380.791666666664"/>
  </r>
  <r>
    <n v="2144"/>
    <s v="GIRLS STATE a new musical comedy TV project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n v="41531.546759259261"/>
  </r>
  <r>
    <n v="2145"/>
    <s v="GIRLS STATE a new musical comedy TV project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n v="41605.279097222221"/>
  </r>
  <r>
    <n v="2146"/>
    <s v="GIRLS STATE a new musical comedy TV project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n v="42411.679513888885"/>
  </r>
  <r>
    <n v="2147"/>
    <s v="GIRLS STATE a new musical comedy TV project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n v="41959.337361111116"/>
  </r>
  <r>
    <n v="2148"/>
    <s v="GIRLS STATE a new musical comedy TV project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n v="42096.691921296297"/>
  </r>
  <r>
    <n v="2149"/>
    <s v="GIRLS STATE a new musical comedy TV project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e v="#DIV/0!"/>
    <s v="games"/>
    <s v="video games"/>
    <x v="2149"/>
    <n v="40390"/>
  </r>
  <r>
    <n v="2150"/>
    <s v="GIRLS STATE a new musical comedy TV project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n v="42564.284710648149"/>
  </r>
  <r>
    <n v="2151"/>
    <s v="GIRLS STATE a new musical comedy TV project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n v="42550.847384259265"/>
  </r>
  <r>
    <n v="2152"/>
    <s v="GIRLS STATE a new musical comedy TV project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n v="41713.790613425925"/>
  </r>
  <r>
    <n v="2153"/>
    <s v="GIRLS STATE a new musical comedy TV project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n v="42014.332638888889"/>
  </r>
  <r>
    <n v="2154"/>
    <s v="GIRLS STATE a new musical comedy TV project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n v="41667.632256944446"/>
  </r>
  <r>
    <n v="2155"/>
    <s v="GIRLS STATE a new musical comedy TV project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n v="42460.70584490741"/>
  </r>
  <r>
    <n v="2156"/>
    <s v="GIRLS STATE a new musical comedy TV project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n v="41533.85423611111"/>
  </r>
  <r>
    <n v="2157"/>
    <s v="GIRLS STATE a new musical comedy TV project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n v="42727.332638888889"/>
  </r>
  <r>
    <n v="2158"/>
    <s v="GIRLS STATE a new musical comedy TV project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n v="41309.853865740741"/>
  </r>
  <r>
    <n v="2159"/>
    <s v="GIRLS STATE a new musical comedy TV project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n v="40740.731180555551"/>
  </r>
  <r>
    <n v="2160"/>
    <s v="GIRLS STATE a new musical comedy TV project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n v="41048.711863425924"/>
  </r>
  <r>
    <n v="2161"/>
    <s v="GIRLS STATE a new musical comedy TV project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n v="42270.852534722217"/>
  </r>
  <r>
    <n v="2162"/>
    <s v="GIRLS STATE a new musical comedy TV project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n v="41844.766099537039"/>
  </r>
  <r>
    <n v="2163"/>
    <s v="GIRLS STATE a new musical comedy TV project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n v="42163.159722222219"/>
  </r>
  <r>
    <n v="2164"/>
    <s v="GIRLS STATE a new musical comedy TV project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n v="42546.165972222225"/>
  </r>
  <r>
    <n v="2165"/>
    <s v="GIRLS STATE a new musical comedy TV project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n v="42468.625405092593"/>
  </r>
  <r>
    <n v="2166"/>
    <s v="GIRLS STATE a new musical comedy TV project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n v="41978.879837962959"/>
  </r>
  <r>
    <n v="2167"/>
    <s v="GIRLS STATE a new musical comedy TV project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n v="41167.066400462965"/>
  </r>
  <r>
    <n v="2168"/>
    <s v="GIRLS STATE a new musical comedy TV project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n v="42776.208333333328"/>
  </r>
  <r>
    <n v="2169"/>
    <s v="GIRLS STATE a new musical comedy TV project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n v="42796.700821759259"/>
  </r>
  <r>
    <n v="2170"/>
    <s v="GIRLS STATE a new musical comedy TV project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n v="42238.750254629631"/>
  </r>
  <r>
    <n v="2171"/>
    <s v="GIRLS STATE a new musical comedy TV project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n v="42177.208333333328"/>
  </r>
  <r>
    <n v="2172"/>
    <s v="GIRLS STATE a new musical comedy TV project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n v="42112.580092592587"/>
  </r>
  <r>
    <n v="2173"/>
    <s v="GIRLS STATE a new musical comedy TV project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n v="41527.165972222225"/>
  </r>
  <r>
    <n v="2174"/>
    <s v="GIRLS STATE a new musical comedy TV project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n v="42495.542905092589"/>
  </r>
  <r>
    <n v="2175"/>
    <s v="GIRLS STATE a new musical comedy TV project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n v="42572.009097222224"/>
  </r>
  <r>
    <n v="2176"/>
    <s v="GIRLS STATE a new musical comedy TV project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n v="42126.633206018523"/>
  </r>
  <r>
    <n v="2177"/>
    <s v="GIRLS STATE a new musical comedy TV project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n v="42527.250775462962"/>
  </r>
  <r>
    <n v="2178"/>
    <s v="GIRLS STATE a new musical comedy TV project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n v="42753.63653935185"/>
  </r>
  <r>
    <n v="2179"/>
    <s v="GIRLS STATE a new musical comedy TV project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n v="42105.171203703707"/>
  </r>
  <r>
    <n v="2180"/>
    <s v="GIRLS STATE a new musical comedy TV project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n v="42321.711435185185"/>
  </r>
  <r>
    <n v="2181"/>
    <s v="GIRLS STATE a new musical comedy TV project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n v="42787.005243055552"/>
  </r>
  <r>
    <n v="2182"/>
    <s v="GIRLS STATE a new musical comedy TV project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n v="41914.900752314818"/>
  </r>
  <r>
    <n v="2183"/>
    <s v="GIRLS STATE a new musical comedy TV project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n v="42775.208333333328"/>
  </r>
  <r>
    <n v="2184"/>
    <s v="GIRLS STATE a new musical comedy TV project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n v="42394.666666666672"/>
  </r>
  <r>
    <n v="2185"/>
    <s v="GIRLS STATE a new musical comedy TV project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n v="41359.349988425929"/>
  </r>
  <r>
    <n v="2186"/>
    <s v="GIRLS STATE a new musical comedy TV project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n v="42620.083333333328"/>
  </r>
  <r>
    <n v="2187"/>
    <s v="GIRLS STATE a new musical comedy TV project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n v="42097.165972222225"/>
  </r>
  <r>
    <n v="2188"/>
    <s v="GIRLS STATE a new musical comedy TV project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n v="42668.708333333328"/>
  </r>
  <r>
    <n v="2189"/>
    <s v="GIRLS STATE a new musical comedy TV project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n v="42481.916666666672"/>
  </r>
  <r>
    <n v="2190"/>
    <s v="GIRLS STATE a new musical comedy TV project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n v="42452.290972222225"/>
  </r>
  <r>
    <n v="2191"/>
    <s v="GIRLS STATE a new musical comedy TV project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n v="42780.833645833336"/>
  </r>
  <r>
    <n v="2192"/>
    <s v="GIRLS STATE a new musical comedy TV project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n v="42719.958333333328"/>
  </r>
  <r>
    <n v="2193"/>
    <s v="GIRLS STATE a new musical comedy TV project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n v="42695.207638888889"/>
  </r>
  <r>
    <n v="2194"/>
    <s v="GIRLS STATE a new musical comedy TV project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n v="42455.716319444444"/>
  </r>
  <r>
    <n v="2195"/>
    <s v="GIRLS STATE a new musical comedy TV project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n v="42227.771990740745"/>
  </r>
  <r>
    <n v="2196"/>
    <s v="GIRLS STATE a new musical comedy TV project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n v="42706.291666666672"/>
  </r>
  <r>
    <n v="2197"/>
    <s v="GIRLS STATE a new musical comedy TV project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n v="42063.584016203706"/>
  </r>
  <r>
    <n v="2198"/>
    <s v="GIRLS STATE a new musical comedy TV project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n v="42322.555555555555"/>
  </r>
  <r>
    <n v="2199"/>
    <s v="GIRLS STATE a new musical comedy TV project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n v="42292.416643518518"/>
  </r>
  <r>
    <n v="2200"/>
    <s v="GIRLS STATE a new musical comedy TV project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n v="42191.125"/>
  </r>
  <r>
    <n v="2201"/>
    <s v="GIRLS STATE a new musical comedy TV project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n v="41290.846817129634"/>
  </r>
  <r>
    <n v="2202"/>
    <s v="GIRLS STATE a new musical comedy TV project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n v="41214.849166666667"/>
  </r>
  <r>
    <n v="2203"/>
    <s v="GIRLS STATE a new musical comedy TV project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n v="42271.85974537037"/>
  </r>
  <r>
    <n v="2204"/>
    <s v="GIRLS STATE a new musical comedy TV project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n v="41342.311562499999"/>
  </r>
  <r>
    <n v="2205"/>
    <s v="GIRLS STATE a new musical comedy TV project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n v="41061.82163194444"/>
  </r>
  <r>
    <n v="2206"/>
    <s v="GIRLS STATE a new musical comedy TV project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n v="41015.257222222222"/>
  </r>
  <r>
    <n v="2207"/>
    <s v="GIRLS STATE a new musical comedy TV project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n v="41594.235798611109"/>
  </r>
  <r>
    <n v="2208"/>
    <s v="GIRLS STATE a new musical comedy TV project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n v="41006.166666666664"/>
  </r>
  <r>
    <n v="2209"/>
    <s v="GIRLS STATE a new musical comedy TV project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n v="41743.958333333336"/>
  </r>
  <r>
    <n v="2210"/>
    <s v="GIRLS STATE a new musical comedy TV project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n v="41013.73333333333"/>
  </r>
  <r>
    <n v="2211"/>
    <s v="GIRLS STATE a new musical comedy TV project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n v="41739.290972222225"/>
  </r>
  <r>
    <n v="2212"/>
    <s v="GIRLS STATE a new musical comedy TV project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n v="41582.041666666664"/>
  </r>
  <r>
    <n v="2213"/>
    <s v="GIRLS STATE a new musical comedy TV project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n v="42139.826145833329"/>
  </r>
  <r>
    <n v="2214"/>
    <s v="GIRLS STATE a new musical comedy TV project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n v="41676.792222222226"/>
  </r>
  <r>
    <n v="2215"/>
    <s v="GIRLS STATE a new musical comedy TV project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n v="40981.290972222225"/>
  </r>
  <r>
    <n v="2216"/>
    <s v="GIRLS STATE a new musical comedy TV project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n v="42208.751678240747"/>
  </r>
  <r>
    <n v="2217"/>
    <s v="GIRLS STATE a new musical comedy TV project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n v="42310.333333333328"/>
  </r>
  <r>
    <n v="2218"/>
    <s v="GIRLS STATE a new musical comedy TV project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n v="41150"/>
  </r>
  <r>
    <n v="2219"/>
    <s v="GIRLS STATE a new musical comedy TV project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n v="42235.718888888892"/>
  </r>
  <r>
    <n v="2220"/>
    <s v="GIRLS STATE a new musical comedy TV project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n v="41482.060601851852"/>
  </r>
  <r>
    <n v="2221"/>
    <s v="GIRLS STATE a new musical comedy TV project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n v="42483"/>
  </r>
  <r>
    <n v="2222"/>
    <s v="GIRLS STATE a new musical comedy TV project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n v="40936.787581018521"/>
  </r>
  <r>
    <n v="2223"/>
    <s v="GIRLS STATE a new musical comedy TV project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n v="42182.640833333338"/>
  </r>
  <r>
    <n v="2224"/>
    <s v="GIRLS STATE a new musical comedy TV project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n v="42672.791666666672"/>
  </r>
  <r>
    <n v="2225"/>
    <s v="GIRLS STATE a new musical comedy TV project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n v="41903.79184027778"/>
  </r>
  <r>
    <n v="2226"/>
    <s v="GIRLS STATE a new musical comedy TV project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n v="42412.207638888889"/>
  </r>
  <r>
    <n v="2227"/>
    <s v="GIRLS STATE a new musical comedy TV project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n v="41591.849016203705"/>
  </r>
  <r>
    <n v="2228"/>
    <s v="GIRLS STATE a new musical comedy TV project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n v="42232.278194444443"/>
  </r>
  <r>
    <n v="2229"/>
    <s v="GIRLS STATE a new musical comedy TV project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n v="41520.166666666664"/>
  </r>
  <r>
    <n v="2230"/>
    <s v="GIRLS STATE a new musical comedy TV project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n v="41754.881099537037"/>
  </r>
  <r>
    <n v="2231"/>
    <s v="GIRLS STATE a new musical comedy TV project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n v="41450.208333333336"/>
  </r>
  <r>
    <n v="2232"/>
    <s v="GIRLS STATE a new musical comedy TV project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n v="41839.125"/>
  </r>
  <r>
    <n v="2233"/>
    <s v="GIRLS STATE a new musical comedy TV project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n v="42352"/>
  </r>
  <r>
    <n v="2234"/>
    <s v="GIRLS STATE a new musical comedy TV project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n v="42740.824618055558"/>
  </r>
  <r>
    <n v="2235"/>
    <s v="GIRLS STATE a new musical comedy TV project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n v="42091.980451388896"/>
  </r>
  <r>
    <n v="2236"/>
    <s v="GIRLS STATE a new musical comedy TV project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n v="42401.617164351846"/>
  </r>
  <r>
    <n v="2237"/>
    <s v="GIRLS STATE a new musical comedy TV project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n v="41955.332638888889"/>
  </r>
  <r>
    <n v="2238"/>
    <s v="GIRLS STATE a new musical comedy TV project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n v="42804.621712962966"/>
  </r>
  <r>
    <n v="2239"/>
    <s v="GIRLS STATE a new musical comedy TV project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n v="41609.168055555558"/>
  </r>
  <r>
    <n v="2240"/>
    <s v="GIRLS STATE a new musical comedy TV project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n v="42482.825740740736"/>
  </r>
  <r>
    <n v="2241"/>
    <s v="GIRLS STATE a new musical comedy TV project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n v="42796.827546296292"/>
  </r>
  <r>
    <n v="2242"/>
    <s v="GIRLS STATE a new musical comedy TV project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n v="41605.126388888886"/>
  </r>
  <r>
    <n v="2243"/>
    <s v="GIRLS STATE a new musical comedy TV project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n v="42807.125"/>
  </r>
  <r>
    <n v="2244"/>
    <s v="GIRLS STATE a new musical comedy TV project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n v="42659.854166666672"/>
  </r>
  <r>
    <n v="2245"/>
    <s v="GIRLS STATE a new musical comedy TV project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n v="41691.75"/>
  </r>
  <r>
    <n v="2246"/>
    <s v="GIRLS STATE a new musical comedy TV project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n v="42251.79178240741"/>
  </r>
  <r>
    <n v="2247"/>
    <s v="GIRLS STATE a new musical comedy TV project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n v="42214.666261574079"/>
  </r>
  <r>
    <n v="2248"/>
    <s v="GIRLS STATE a new musical comedy TV project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n v="42718.875902777778"/>
  </r>
  <r>
    <n v="2249"/>
    <s v="GIRLS STATE a new musical comedy TV project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n v="41366.661631944444"/>
  </r>
  <r>
    <n v="2250"/>
    <s v="GIRLS STATE a new musical comedy TV project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n v="42707.0471412037"/>
  </r>
  <r>
    <n v="2251"/>
    <s v="GIRLS STATE a new musical comedy TV project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n v="41867.34579861111"/>
  </r>
  <r>
    <n v="2252"/>
    <s v="GIRLS STATE a new musical comedy TV project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n v="42588.327986111108"/>
  </r>
  <r>
    <n v="2253"/>
    <s v="GIRLS STATE a new musical comedy TV project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n v="42326.672997685186"/>
  </r>
  <r>
    <n v="2254"/>
    <s v="GIRLS STATE a new musical comedy TV project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n v="42759.647777777776"/>
  </r>
  <r>
    <n v="2255"/>
    <s v="GIRLS STATE a new musical comedy TV project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n v="42497.951979166668"/>
  </r>
  <r>
    <n v="2256"/>
    <s v="GIRLS STATE a new musical comedy TV project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n v="42696.451921296291"/>
  </r>
  <r>
    <n v="2257"/>
    <s v="GIRLS STATE a new musical comedy TV project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n v="42540.958333333328"/>
  </r>
  <r>
    <n v="2258"/>
    <s v="GIRLS STATE a new musical comedy TV project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n v="42166.75100694444"/>
  </r>
  <r>
    <n v="2259"/>
    <s v="GIRLS STATE a new musical comedy TV projec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n v="42712.804814814815"/>
  </r>
  <r>
    <n v="2260"/>
    <s v="GIRLS STATE a new musical comedy TV projec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n v="41724.975115740745"/>
  </r>
  <r>
    <n v="2261"/>
    <s v="GIRLS STATE a new musical comedy TV project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n v="42780.724768518514"/>
  </r>
  <r>
    <n v="2262"/>
    <s v="GIRLS STATE a new musical comedy TV project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n v="41961"/>
  </r>
  <r>
    <n v="2263"/>
    <s v="GIRLS STATE a new musical comedy TV project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n v="42035.832326388889"/>
  </r>
  <r>
    <n v="2264"/>
    <s v="GIRLS STATE a new musical comedy TV project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n v="42513.125"/>
  </r>
  <r>
    <n v="2265"/>
    <s v="GIRLS STATE a new musical comedy TV project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n v="42696.853090277778"/>
  </r>
  <r>
    <n v="2266"/>
    <s v="GIRLS STATE a new musical comedy TV project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n v="42487.083333333328"/>
  </r>
  <r>
    <n v="2267"/>
    <s v="GIRLS STATE a new musical comedy TV project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n v="41994.041666666672"/>
  </r>
  <r>
    <n v="2268"/>
    <s v="GIRLS STATE a new musical comedy TV project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n v="42806.082349537035"/>
  </r>
  <r>
    <n v="2269"/>
    <s v="GIRLS STATE a new musical comedy TV project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n v="42801.208333333328"/>
  </r>
  <r>
    <n v="2270"/>
    <s v="GIRLS STATE a new musical comedy TV project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n v="42745.915972222225"/>
  </r>
  <r>
    <n v="2271"/>
    <s v="GIRLS STATE a new musical comedy TV project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n v="42714.000046296293"/>
  </r>
  <r>
    <n v="2272"/>
    <s v="GIRLS STATE a new musical comedy TV project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n v="42345.699490740735"/>
  </r>
  <r>
    <n v="2273"/>
    <s v="GIRLS STATE a new musical comedy TV project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n v="42806.507430555561"/>
  </r>
  <r>
    <n v="2274"/>
    <s v="GIRLS STATE a new musical comedy TV project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n v="41693.500659722224"/>
  </r>
  <r>
    <n v="2275"/>
    <s v="GIRLS STATE a new musical comedy TV project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n v="41995.616655092599"/>
  </r>
  <r>
    <n v="2276"/>
    <s v="GIRLS STATE a new musical comedy TV project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n v="41644.651493055557"/>
  </r>
  <r>
    <n v="2277"/>
    <s v="GIRLS STATE a new musical comedy TV proje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n v="40966.678506944445"/>
  </r>
  <r>
    <n v="2278"/>
    <s v="GIRLS STATE a new musical comedy TV project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n v="42372.957638888889"/>
  </r>
  <r>
    <n v="2279"/>
    <s v="GIRLS STATE a new musical comedy TV project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n v="42039.166666666672"/>
  </r>
  <r>
    <n v="2280"/>
    <s v="GIRLS STATE a new musical comedy TV project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n v="42264.624895833331"/>
  </r>
  <r>
    <n v="2281"/>
    <s v="GIRLS STATE a new musical comedy TV project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n v="40749.284722222219"/>
  </r>
  <r>
    <n v="2282"/>
    <s v="GIRLS STATE a new musical comedy TV project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n v="42383.17460648148"/>
  </r>
  <r>
    <n v="2283"/>
    <s v="GIRLS STATE a new musical comedy TV project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n v="41038.083379629628"/>
  </r>
  <r>
    <n v="2284"/>
    <s v="GIRLS STATE a new musical comedy TV project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n v="40614.166666666664"/>
  </r>
  <r>
    <n v="2285"/>
    <s v="GIRLS STATE a new musical comedy TV project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n v="41089.185682870368"/>
  </r>
  <r>
    <n v="2286"/>
    <s v="GIRLS STATE a new musical comedy TV project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n v="41523.165972222225"/>
  </r>
  <r>
    <n v="2287"/>
    <s v="GIRLS STATE a new musical comedy TV projec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n v="41813.667361111111"/>
  </r>
  <r>
    <n v="2288"/>
    <s v="GIRLS STATE a new musical comedy TV project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n v="41086.75"/>
  </r>
  <r>
    <n v="2289"/>
    <s v="GIRLS STATE a new musical comedy TV project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n v="41614.973611111112"/>
  </r>
  <r>
    <n v="2290"/>
    <s v="GIRLS STATE a new musical comedy TV project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n v="40148.708333333336"/>
  </r>
  <r>
    <n v="2291"/>
    <s v="GIRLS STATE a new musical comedy TV project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n v="41022.166666666664"/>
  </r>
  <r>
    <n v="2292"/>
    <s v="GIRLS STATE a new musical comedy TV project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n v="41017.697638888887"/>
  </r>
  <r>
    <n v="2293"/>
    <s v="GIRLS STATE a new musical comedy TV project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n v="41177.165972222225"/>
  </r>
  <r>
    <n v="2294"/>
    <s v="GIRLS STATE a new musical comedy TV project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n v="41294.72314814815"/>
  </r>
  <r>
    <n v="2295"/>
    <s v="GIRLS STATE a new musical comedy TV project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n v="41300.954351851848"/>
  </r>
  <r>
    <n v="2296"/>
    <s v="GIRLS STATE a new musical comedy TV project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n v="40962.731782407405"/>
  </r>
  <r>
    <n v="2297"/>
    <s v="GIRLS STATE a new musical comedy TV project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n v="40982.165972222225"/>
  </r>
  <r>
    <n v="2298"/>
    <s v="GIRLS STATE a new musical comedy TV project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n v="41724.798993055556"/>
  </r>
  <r>
    <n v="2299"/>
    <s v="GIRLS STATE a new musical comedy TV project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n v="40580.032511574071"/>
  </r>
  <r>
    <n v="2300"/>
    <s v="GIRLS STATE a new musical comedy TV project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n v="41088.727037037039"/>
  </r>
  <r>
    <n v="2301"/>
    <s v="GIRLS STATE a new musical comedy TV project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n v="41446.146944444445"/>
  </r>
  <r>
    <n v="2302"/>
    <s v="GIRLS STATE a new musical comedy TV project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n v="41639.291666666664"/>
  </r>
  <r>
    <n v="2303"/>
    <s v="GIRLS STATE a new musical comedy TV project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n v="40890.152731481481"/>
  </r>
  <r>
    <n v="2304"/>
    <s v="GIRLS STATE a new musical comedy TV project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n v="40544.207638888889"/>
  </r>
  <r>
    <n v="2305"/>
    <s v="GIRLS STATE a new musical comedy TV project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n v="41859.75"/>
  </r>
  <r>
    <n v="2306"/>
    <s v="GIRLS STATE a new musical comedy TV project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n v="40978.16815972222"/>
  </r>
  <r>
    <n v="2307"/>
    <s v="GIRLS STATE a new musical comedy TV project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n v="41034.802407407406"/>
  </r>
  <r>
    <n v="2308"/>
    <s v="GIRLS STATE a new musical comedy TV project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n v="41880.041666666664"/>
  </r>
  <r>
    <n v="2309"/>
    <s v="GIRLS STATE a new musical comedy TV project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n v="41342.987696759257"/>
  </r>
  <r>
    <n v="2310"/>
    <s v="GIRLS STATE a new musical comedy TV project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n v="41354.752488425926"/>
  </r>
  <r>
    <n v="2311"/>
    <s v="GIRLS STATE a new musical comedy TV project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n v="41766.004502314812"/>
  </r>
  <r>
    <n v="2312"/>
    <s v="GIRLS STATE a new musical comedy TV project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n v="41747.958333333336"/>
  </r>
  <r>
    <n v="2313"/>
    <s v="GIRLS STATE a new musical comedy TV project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n v="41032.958634259259"/>
  </r>
  <r>
    <n v="2314"/>
    <s v="GIRLS STATE a new musical comedy TV project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n v="41067.551585648151"/>
  </r>
  <r>
    <n v="2315"/>
    <s v="GIRLS STATE a new musical comedy TV project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n v="41034.72619212963"/>
  </r>
  <r>
    <n v="2316"/>
    <s v="GIRLS STATE a new musical comedy TV project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n v="40156.76666666667"/>
  </r>
  <r>
    <n v="2317"/>
    <s v="GIRLS STATE a new musical comedy TV project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n v="40224.208333333336"/>
  </r>
  <r>
    <n v="2318"/>
    <s v="GIRLS STATE a new musical comedy TV project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n v="40082.165972222225"/>
  </r>
  <r>
    <n v="2319"/>
    <s v="GIRLS STATE a new musical comedy TV project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n v="41623.082002314812"/>
  </r>
  <r>
    <n v="2320"/>
    <s v="GIRLS STATE a new musical comedy TV project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n v="41731.775462962964"/>
  </r>
  <r>
    <n v="2321"/>
    <s v="GIRLS STATE a new musical comedy TV project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n v="42829.21876157407"/>
  </r>
  <r>
    <n v="2322"/>
    <s v="GIRLS STATE a new musical comedy TV project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n v="42834.853807870371"/>
  </r>
  <r>
    <n v="2323"/>
    <s v="GIRLS STATE a new musical comedy TV project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n v="42814.755173611105"/>
  </r>
  <r>
    <n v="2324"/>
    <s v="GIRLS STATE a new musical comedy TV project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n v="42820.843576388885"/>
  </r>
  <r>
    <n v="2325"/>
    <s v="GIRLS STATE a new musical comedy TV project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n v="42823.980682870373"/>
  </r>
  <r>
    <n v="2326"/>
    <s v="GIRLS STATE a new musical comedy TV project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n v="42855.708333333328"/>
  </r>
  <r>
    <n v="2327"/>
    <s v="GIRLS STATE a new musical comedy TV project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n v="41877.917129629634"/>
  </r>
  <r>
    <n v="2328"/>
    <s v="GIRLS STATE a new musical comedy TV project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n v="42169.781678240746"/>
  </r>
  <r>
    <n v="2329"/>
    <s v="GIRLS STATE a new musical comedy TV project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n v="41837.624374999999"/>
  </r>
  <r>
    <n v="2330"/>
    <s v="GIRLS STATE a new musical comedy TV project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n v="42363"/>
  </r>
  <r>
    <n v="2331"/>
    <s v="GIRLS STATE a new musical comedy TV project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n v="41869.005671296298"/>
  </r>
  <r>
    <n v="2332"/>
    <s v="GIRLS STATE a new musical comedy TV project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n v="42041.628136574072"/>
  </r>
  <r>
    <n v="2333"/>
    <s v="GIRLS STATE a new musical comedy TV project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n v="41788.743055555555"/>
  </r>
  <r>
    <n v="2334"/>
    <s v="GIRLS STATE a new musical comedy TV project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n v="41948.731944444444"/>
  </r>
  <r>
    <n v="2335"/>
    <s v="GIRLS STATE a new musical comedy TV project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n v="41801.572256944448"/>
  </r>
  <r>
    <n v="2336"/>
    <s v="GIRLS STATE a new musical comedy TV project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n v="41706.924710648149"/>
  </r>
  <r>
    <n v="2337"/>
    <s v="GIRLS STATE a new musical comedy TV project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n v="41816.640543981484"/>
  </r>
  <r>
    <n v="2338"/>
    <s v="GIRLS STATE a new musical comedy TV project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n v="41819.896805555552"/>
  </r>
  <r>
    <n v="2339"/>
    <s v="GIRLS STATE a new musical comedy TV project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n v="42723.332638888889"/>
  </r>
  <r>
    <n v="2340"/>
    <s v="GIRLS STATE a new musical comedy TV project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n v="42673.642800925925"/>
  </r>
  <r>
    <n v="2341"/>
    <s v="GIRLS STATE a new musical comedy TV project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e v="#DIV/0!"/>
    <s v="technology"/>
    <s v="web"/>
    <x v="2341"/>
    <n v="42197.813703703709"/>
  </r>
  <r>
    <n v="2342"/>
    <s v="GIRLS STATE a new musical comedy TV project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e v="#DIV/0!"/>
    <s v="technology"/>
    <s v="web"/>
    <x v="2342"/>
    <n v="41918.208333333336"/>
  </r>
  <r>
    <n v="2343"/>
    <s v="GIRLS STATE a new musical comedy TV project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n v="42377.82430555555"/>
  </r>
  <r>
    <n v="2344"/>
    <s v="GIRLS STATE a new musical comedy TV project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n v="42545.727650462963"/>
  </r>
  <r>
    <n v="2345"/>
    <s v="GIRLS STATE a new musical comedy TV project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e v="#DIV/0!"/>
    <s v="technology"/>
    <s v="web"/>
    <x v="2345"/>
    <n v="42094.985416666663"/>
  </r>
  <r>
    <n v="2346"/>
    <s v="GIRLS STATE a new musical comedy TV project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n v="42660.79896990741"/>
  </r>
  <r>
    <n v="2347"/>
    <s v="GIRLS STATE a new musical comedy TV project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n v="42607.607361111113"/>
  </r>
  <r>
    <n v="2348"/>
    <s v="GIRLS STATE a new musical comedy TV project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n v="42420.932152777779"/>
  </r>
  <r>
    <n v="2349"/>
    <s v="GIRLS STATE a new musical comedy TV project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e v="#DIV/0!"/>
    <s v="technology"/>
    <s v="web"/>
    <x v="2349"/>
    <n v="42227.775787037041"/>
  </r>
  <r>
    <n v="2350"/>
    <s v="GIRLS STATE a new musical comedy TV project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e v="#DIV/0!"/>
    <s v="technology"/>
    <s v="web"/>
    <x v="2350"/>
    <n v="42738.842245370368"/>
  </r>
  <r>
    <n v="2351"/>
    <s v="GIRLS STATE a new musical comedy TV project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n v="42124.101145833338"/>
  </r>
  <r>
    <n v="2352"/>
    <s v="GIRLS STATE a new musical comedy TV project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e v="#DIV/0!"/>
    <s v="technology"/>
    <s v="web"/>
    <x v="2352"/>
    <n v="42161.633703703701"/>
  </r>
  <r>
    <n v="2353"/>
    <s v="GIRLS STATE a new musical comedy TV project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e v="#DIV/0!"/>
    <s v="technology"/>
    <s v="web"/>
    <x v="2353"/>
    <n v="42115.676180555558"/>
  </r>
  <r>
    <n v="2354"/>
    <s v="GIRLS STATE a new musical comedy TV project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n v="42014.722916666666"/>
  </r>
  <r>
    <n v="2355"/>
    <s v="GIRLS STATE a new musical comedy TV project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n v="42126.918240740735"/>
  </r>
  <r>
    <n v="2356"/>
    <s v="GIRLS STATE a new musical comedy TV project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e v="#DIV/0!"/>
    <s v="technology"/>
    <s v="web"/>
    <x v="2356"/>
    <n v="42160.78361111111"/>
  </r>
  <r>
    <n v="2357"/>
    <s v="GIRLS STATE a new musical comedy TV project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e v="#DIV/0!"/>
    <s v="technology"/>
    <s v="web"/>
    <x v="2357"/>
    <n v="42294.620115740734"/>
  </r>
  <r>
    <n v="2358"/>
    <s v="GIRLS STATE a new musical comedy TV project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e v="#DIV/0!"/>
    <s v="technology"/>
    <s v="web"/>
    <x v="2358"/>
    <n v="42035.027083333334"/>
  </r>
  <r>
    <n v="2359"/>
    <s v="GIRLS STATE a new musical comedy TV project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n v="42219.649583333332"/>
  </r>
  <r>
    <n v="2360"/>
    <s v="GIRLS STATE a new musical comedy TV project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n v="42407.70694444445"/>
  </r>
  <r>
    <n v="2361"/>
    <s v="GIRLS STATE a new musical comedy TV project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e v="#DIV/0!"/>
    <s v="technology"/>
    <s v="web"/>
    <x v="2361"/>
    <n v="42490.916666666672"/>
  </r>
  <r>
    <n v="2362"/>
    <s v="GIRLS STATE a new musical comedy TV project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n v="41984.688310185185"/>
  </r>
  <r>
    <n v="2363"/>
    <s v="GIRLS STATE a new musical comedy TV project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e v="#DIV/0!"/>
    <s v="technology"/>
    <s v="web"/>
    <x v="2363"/>
    <n v="42367.011574074073"/>
  </r>
  <r>
    <n v="2364"/>
    <s v="GIRLS STATE a new musical comedy TV project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e v="#DIV/0!"/>
    <s v="technology"/>
    <s v="web"/>
    <x v="2364"/>
    <n v="42303.934675925921"/>
  </r>
  <r>
    <n v="2365"/>
    <s v="GIRLS STATE a new musical comedy TV project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e v="#DIV/0!"/>
    <s v="technology"/>
    <s v="web"/>
    <x v="2365"/>
    <n v="42386.958333333328"/>
  </r>
  <r>
    <n v="2366"/>
    <s v="GIRLS STATE a new musical comedy TV project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n v="42298.531631944439"/>
  </r>
  <r>
    <n v="2367"/>
    <s v="GIRLS STATE a new musical comedy TV project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n v="42485.928425925929"/>
  </r>
  <r>
    <n v="2368"/>
    <s v="GIRLS STATE a new musical comedy TV projec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n v="42108.680150462969"/>
  </r>
  <r>
    <n v="2369"/>
    <s v="GIRLS STATE a new musical comedy TV project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e v="#DIV/0!"/>
    <s v="technology"/>
    <s v="web"/>
    <x v="2369"/>
    <n v="42410.812627314815"/>
  </r>
  <r>
    <n v="2370"/>
    <s v="GIRLS STATE a new musical comedy TV project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n v="41991.18913194444"/>
  </r>
  <r>
    <n v="2371"/>
    <s v="GIRLS STATE a new musical comedy TV project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e v="#DIV/0!"/>
    <s v="technology"/>
    <s v="web"/>
    <x v="2371"/>
    <n v="42180.777731481481"/>
  </r>
  <r>
    <n v="2372"/>
    <s v="GIRLS STATE a new musical comedy TV project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n v="42118.069108796291"/>
  </r>
  <r>
    <n v="2373"/>
    <s v="GIRLS STATE a new musical comedy TV project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n v="42245.662314814821"/>
  </r>
  <r>
    <n v="2374"/>
    <s v="GIRLS STATE a new musical comedy TV project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n v="42047.843287037031"/>
  </r>
  <r>
    <n v="2375"/>
    <s v="GIRLS STATE a new musical comedy TV project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e v="#DIV/0!"/>
    <s v="technology"/>
    <s v="web"/>
    <x v="2375"/>
    <n v="42622.836076388892"/>
  </r>
  <r>
    <n v="2376"/>
    <s v="GIRLS STATE a new musical comedy TV project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n v="42348.925532407404"/>
  </r>
  <r>
    <n v="2377"/>
    <s v="GIRLS STATE a new musical comedy TV project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e v="#DIV/0!"/>
    <s v="technology"/>
    <s v="web"/>
    <x v="2377"/>
    <n v="42699.911840277782"/>
  </r>
  <r>
    <n v="2378"/>
    <s v="GIRLS STATE a new musical comedy TV project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e v="#DIV/0!"/>
    <s v="technology"/>
    <s v="web"/>
    <x v="2378"/>
    <n v="42242.013078703705"/>
  </r>
  <r>
    <n v="2379"/>
    <s v="GIRLS STATE a new musical comedy TV project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e v="#DIV/0!"/>
    <s v="technology"/>
    <s v="web"/>
    <x v="2379"/>
    <n v="42282.016388888893"/>
  </r>
  <r>
    <n v="2380"/>
    <s v="GIRLS STATE a new musical comedy TV project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n v="42278.793310185181"/>
  </r>
  <r>
    <n v="2381"/>
    <s v="GIRLS STATE a new musical comedy TV project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n v="42104.935740740737"/>
  </r>
  <r>
    <n v="2382"/>
    <s v="GIRLS STATE a new musical comedy TV project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n v="42220.187534722223"/>
  </r>
  <r>
    <n v="2383"/>
    <s v="GIRLS STATE a new musical comedy TV project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n v="42057.056793981479"/>
  </r>
  <r>
    <n v="2384"/>
    <s v="GIRLS STATE a new musical comedy TV project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n v="41957.109293981484"/>
  </r>
  <r>
    <n v="2385"/>
    <s v="GIRLS STATE a new musical comedy TV project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n v="42221.70175925926"/>
  </r>
  <r>
    <n v="2386"/>
    <s v="GIRLS STATE a new musical comedy TV project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e v="#DIV/0!"/>
    <s v="technology"/>
    <s v="web"/>
    <x v="2386"/>
    <n v="42014.838240740741"/>
  </r>
  <r>
    <n v="2387"/>
    <s v="GIRLS STATE a new musical comedy TV project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n v="42573.626620370371"/>
  </r>
  <r>
    <n v="2388"/>
    <s v="GIRLS STATE a new musical comedy TV project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n v="42019.811805555553"/>
  </r>
  <r>
    <n v="2389"/>
    <s v="GIRLS STATE a new musical comedy TV project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n v="42210.915972222225"/>
  </r>
  <r>
    <n v="2390"/>
    <s v="GIRLS STATE a new musical comedy TV project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e v="#DIV/0!"/>
    <s v="technology"/>
    <s v="web"/>
    <x v="2390"/>
    <n v="42008.262314814812"/>
  </r>
  <r>
    <n v="2391"/>
    <s v="GIRLS STATE a new musical comedy TV project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n v="42094.752824074079"/>
  </r>
  <r>
    <n v="2392"/>
    <s v="GIRLS STATE a new musical comedy TV project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e v="#DIV/0!"/>
    <s v="technology"/>
    <s v="web"/>
    <x v="2392"/>
    <n v="42306.120636574073"/>
  </r>
  <r>
    <n v="2393"/>
    <s v="GIRLS STATE a new musical comedy TV project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n v="42224.648344907408"/>
  </r>
  <r>
    <n v="2394"/>
    <s v="GIRLS STATE a new musical comedy TV project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n v="42061.362187499995"/>
  </r>
  <r>
    <n v="2395"/>
    <s v="GIRLS STATE a new musical comedy TV project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e v="#DIV/0!"/>
    <s v="technology"/>
    <s v="web"/>
    <x v="2395"/>
    <n v="42745.372916666667"/>
  </r>
  <r>
    <n v="2396"/>
    <s v="GIRLS STATE a new musical comedy TV project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n v="42292.849050925928"/>
  </r>
  <r>
    <n v="2397"/>
    <s v="GIRLS STATE a new musical comedy TV project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e v="#DIV/0!"/>
    <s v="technology"/>
    <s v="web"/>
    <x v="2397"/>
    <n v="42006.88490740741"/>
  </r>
  <r>
    <n v="2398"/>
    <s v="GIRLS STATE a new musical comedy TV project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e v="#DIV/0!"/>
    <s v="technology"/>
    <s v="web"/>
    <x v="2398"/>
    <n v="42187.916481481487"/>
  </r>
  <r>
    <n v="2399"/>
    <s v="GIRLS STATE a new musical comedy TV project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e v="#DIV/0!"/>
    <s v="technology"/>
    <s v="web"/>
    <x v="2399"/>
    <n v="41991.853078703702"/>
  </r>
  <r>
    <n v="2400"/>
    <s v="GIRLS STATE a new musical comedy TV project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e v="#DIV/0!"/>
    <s v="technology"/>
    <s v="web"/>
    <x v="2400"/>
    <n v="42474.268101851849"/>
  </r>
  <r>
    <n v="2401"/>
    <s v="GIRLS STATE a new musical comedy TV project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n v="42434.822870370372"/>
  </r>
  <r>
    <n v="2402"/>
    <s v="GIRLS STATE a new musical comedy TV project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n v="42137.679756944446"/>
  </r>
  <r>
    <n v="2403"/>
    <s v="GIRLS STATE a new musical comedy TV project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n v="42459.840949074074"/>
  </r>
  <r>
    <n v="2404"/>
    <s v="GIRLS STATE a new musical comedy TV project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e v="#DIV/0!"/>
    <s v="food"/>
    <s v="food trucks"/>
    <x v="2404"/>
    <n v="42372.03943287037"/>
  </r>
  <r>
    <n v="2405"/>
    <s v="GIRLS STATE a new musical comedy TV project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n v="42616.585358796292"/>
  </r>
  <r>
    <n v="2406"/>
    <s v="GIRLS STATE a new musical comedy TV project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n v="42023.110995370371"/>
  </r>
  <r>
    <n v="2407"/>
    <s v="GIRLS STATE a new musical comedy TV project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n v="42105.25"/>
  </r>
  <r>
    <n v="2408"/>
    <s v="GIRLS STATE a new musical comedy TV project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n v="41949.182372685187"/>
  </r>
  <r>
    <n v="2409"/>
    <s v="GIRLS STATE a new musical comedy TV project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n v="42234.875868055555"/>
  </r>
  <r>
    <n v="2410"/>
    <s v="GIRLS STATE a new musical comedy TV project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e v="#DIV/0!"/>
    <s v="food"/>
    <s v="food trucks"/>
    <x v="2410"/>
    <n v="42254.408275462964"/>
  </r>
  <r>
    <n v="2411"/>
    <s v="GIRLS STATE a new musical comedy TV project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n v="42241.732430555552"/>
  </r>
  <r>
    <n v="2412"/>
    <s v="GIRLS STATE a new musical comedy TV project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e v="#DIV/0!"/>
    <s v="food"/>
    <s v="food trucks"/>
    <x v="2412"/>
    <n v="42700.778622685189"/>
  </r>
  <r>
    <n v="2413"/>
    <s v="GIRLS STATE a new musical comedy TV project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n v="41790.979166666664"/>
  </r>
  <r>
    <n v="2414"/>
    <s v="GIRLS STATE a new musical comedy TV project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n v="42238.165972222225"/>
  </r>
  <r>
    <n v="2415"/>
    <s v="GIRLS STATE a new musical comedy TV project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n v="42566.862800925926"/>
  </r>
  <r>
    <n v="2416"/>
    <s v="GIRLS STATE a new musical comedy TV project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n v="42077.625"/>
  </r>
  <r>
    <n v="2417"/>
    <s v="GIRLS STATE a new musical comedy TV project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e v="#DIV/0!"/>
    <s v="food"/>
    <s v="food trucks"/>
    <x v="2417"/>
    <n v="41861.884108796294"/>
  </r>
  <r>
    <n v="2418"/>
    <s v="GIRLS STATE a new musical comedy TV project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n v="42087.815324074079"/>
  </r>
  <r>
    <n v="2419"/>
    <s v="GIRLS STATE a new musical comedy TV project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e v="#DIV/0!"/>
    <s v="food"/>
    <s v="food trucks"/>
    <x v="2419"/>
    <n v="42053.738298611104"/>
  </r>
  <r>
    <n v="2420"/>
    <s v="GIRLS STATE a new musical comedy TV project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n v="41953.070543981477"/>
  </r>
  <r>
    <n v="2421"/>
    <s v="GIRLS STATE a new musical comedy TV projec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n v="42056.687453703707"/>
  </r>
  <r>
    <n v="2422"/>
    <s v="GIRLS STATE a new musical comedy TV project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n v="42074.683287037042"/>
  </r>
  <r>
    <n v="2423"/>
    <s v="GIRLS STATE a new musical comedy TV project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n v="42004.704745370371"/>
  </r>
  <r>
    <n v="2424"/>
    <s v="GIRLS STATE a new musical comedy TV project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n v="41939.892453703702"/>
  </r>
  <r>
    <n v="2425"/>
    <s v="GIRLS STATE a new musical comedy TV project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n v="42517.919444444444"/>
  </r>
  <r>
    <n v="2426"/>
    <s v="GIRLS STATE a new musical comedy TV project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e v="#DIV/0!"/>
    <s v="food"/>
    <s v="food trucks"/>
    <x v="2426"/>
    <n v="42224.170046296291"/>
  </r>
  <r>
    <n v="2427"/>
    <s v="GIRLS STATE a new musical comedy TV project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n v="42452.277002314819"/>
  </r>
  <r>
    <n v="2428"/>
    <s v="GIRLS STATE a new musical comedy TV project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n v="42075.742488425924"/>
  </r>
  <r>
    <n v="2429"/>
    <s v="GIRLS STATE a new musical comedy TV project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n v="42771.697222222225"/>
  </r>
  <r>
    <n v="2430"/>
    <s v="GIRLS STATE a new musical comedy TV project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n v="42412.130833333329"/>
  </r>
  <r>
    <n v="2431"/>
    <s v="GIRLS STATE a new musical comedy TV project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n v="42549.099687499998"/>
  </r>
  <r>
    <n v="2432"/>
    <s v="GIRLS STATE a new musical comedy TV project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n v="42071.218715277777"/>
  </r>
  <r>
    <n v="2433"/>
    <s v="GIRLS STATE a new musical comedy TV project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e v="#DIV/0!"/>
    <s v="food"/>
    <s v="food trucks"/>
    <x v="2433"/>
    <n v="42427.89980324074"/>
  </r>
  <r>
    <n v="2434"/>
    <s v="GIRLS STATE a new musical comedy TV project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n v="42220.18604166666"/>
  </r>
  <r>
    <n v="2435"/>
    <s v="GIRLS STATE a new musical comedy TV project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n v="42282.277615740735"/>
  </r>
  <r>
    <n v="2436"/>
    <s v="GIRLS STATE a new musical comedy TV project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n v="42398.615393518514"/>
  </r>
  <r>
    <n v="2437"/>
    <s v="GIRLS STATE a new musical comedy TV project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e v="#DIV/0!"/>
    <s v="food"/>
    <s v="food trucks"/>
    <x v="2437"/>
    <n v="42080.75"/>
  </r>
  <r>
    <n v="2438"/>
    <s v="GIRLS STATE a new musical comedy TV projec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n v="42345.956736111111"/>
  </r>
  <r>
    <n v="2439"/>
    <s v="GIRLS STATE a new musical comedy TV project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e v="#DIV/0!"/>
    <s v="food"/>
    <s v="food trucks"/>
    <x v="2439"/>
    <n v="42295.818622685183"/>
  </r>
  <r>
    <n v="2440"/>
    <s v="GIRLS STATE a new musical comedy TV project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n v="42413.899456018517"/>
  </r>
  <r>
    <n v="2441"/>
    <s v="GIRLS STATE a new musical comedy TV project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n v="42208.207638888889"/>
  </r>
  <r>
    <n v="2442"/>
    <s v="GIRLS STATE a new musical comedy TV project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n v="42082.625324074077"/>
  </r>
  <r>
    <n v="2443"/>
    <s v="GIRLS STATE a new musical comedy TV project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n v="41866.625254629631"/>
  </r>
  <r>
    <n v="2444"/>
    <s v="GIRLS STATE a new musical comedy TV project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n v="42515.754525462966"/>
  </r>
  <r>
    <n v="2445"/>
    <s v="GIRLS STATE a new musical comedy TV project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n v="42273.190057870372"/>
  </r>
  <r>
    <n v="2446"/>
    <s v="GIRLS STATE a new musical comedy TV project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n v="42700.64434027778"/>
  </r>
  <r>
    <n v="2447"/>
    <s v="GIRLS STATE a new musical comedy TV project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n v="42686.166666666672"/>
  </r>
  <r>
    <n v="2448"/>
    <s v="GIRLS STATE a new musical comedy TV project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n v="42613.233333333337"/>
  </r>
  <r>
    <n v="2449"/>
    <s v="GIRLS STATE a new musical comedy TV project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n v="41973.184201388889"/>
  </r>
  <r>
    <n v="2450"/>
    <s v="GIRLS STATE a new musical comedy TV project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n v="41940.132638888892"/>
  </r>
  <r>
    <n v="2451"/>
    <s v="GIRLS STATE a new musical comedy TV project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n v="42799.908449074079"/>
  </r>
  <r>
    <n v="2452"/>
    <s v="GIRLS STATE a new musical comedy TV project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n v="42367.958333333328"/>
  </r>
  <r>
    <n v="2453"/>
    <s v="GIRLS STATE a new musical comedy TV project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n v="42768.692233796297"/>
  </r>
  <r>
    <n v="2454"/>
    <s v="GIRLS STATE a new musical comedy TV project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n v="42805.201481481476"/>
  </r>
  <r>
    <n v="2455"/>
    <s v="GIRLS STATE a new musical comedy TV project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n v="42480.781828703708"/>
  </r>
  <r>
    <n v="2456"/>
    <s v="GIRLS STATE a new musical comedy TV project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n v="42791.961099537039"/>
  </r>
  <r>
    <n v="2457"/>
    <s v="GIRLS STATE a new musical comedy TV project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n v="42453.560833333337"/>
  </r>
  <r>
    <n v="2458"/>
    <s v="GIRLS STATE a new musical comedy TV project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n v="42530.791666666672"/>
  </r>
  <r>
    <n v="2459"/>
    <s v="GIRLS STATE a new musical comedy TV project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n v="42452.595891203702"/>
  </r>
  <r>
    <n v="2460"/>
    <s v="GIRLS STATE a new musical comedy TV project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n v="42738.178472222222"/>
  </r>
  <r>
    <n v="2461"/>
    <s v="GIRLS STATE a new musical comedy TV project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n v="40817.125"/>
  </r>
  <r>
    <n v="2462"/>
    <s v="GIRLS STATE a new musical comedy TV project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n v="41109.186296296299"/>
  </r>
  <r>
    <n v="2463"/>
    <s v="GIRLS STATE a new musical comedy TV project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n v="41380.791666666664"/>
  </r>
  <r>
    <n v="2464"/>
    <s v="GIRLS STATE a new musical comedy TV project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n v="42277.811805555553"/>
  </r>
  <r>
    <n v="2465"/>
    <s v="GIRLS STATE a new musical comedy TV project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n v="41175.719305555554"/>
  </r>
  <r>
    <n v="2466"/>
    <s v="GIRLS STATE a new musical comedy TV project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n v="41403.102465277778"/>
  </r>
  <r>
    <n v="2467"/>
    <s v="GIRLS STATE a new musical comedy TV project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n v="41039.708333333336"/>
  </r>
  <r>
    <n v="2468"/>
    <s v="GIRLS STATE a new musical comedy TV project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n v="41210.208333333336"/>
  </r>
  <r>
    <n v="2469"/>
    <s v="GIRLS STATE a new musical comedy TV project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n v="40582.429733796293"/>
  </r>
  <r>
    <n v="2470"/>
    <s v="GIRLS STATE a new musical comedy TV project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n v="41053.07471064815"/>
  </r>
  <r>
    <n v="2471"/>
    <s v="GIRLS STATE a new musical comedy TV project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n v="40933.992962962962"/>
  </r>
  <r>
    <n v="2472"/>
    <s v="GIRLS STATE a new musical comedy TV project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n v="40425.043749999997"/>
  </r>
  <r>
    <n v="2473"/>
    <s v="GIRLS STATE a new musical comedy TV project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n v="41223.790150462963"/>
  </r>
  <r>
    <n v="2474"/>
    <s v="GIRLS STATE a new musical comedy TV project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n v="40462.011296296296"/>
  </r>
  <r>
    <n v="2475"/>
    <s v="GIRLS STATE a new musical comedy TV project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n v="40369.916666666664"/>
  </r>
  <r>
    <n v="2476"/>
    <s v="GIRLS STATE a new musical comedy TV project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n v="41946.370023148149"/>
  </r>
  <r>
    <n v="2477"/>
    <s v="GIRLS STATE a new musical comedy TV project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n v="41133.691493055558"/>
  </r>
  <r>
    <n v="2478"/>
    <s v="GIRLS STATE a new musical comedy TV project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n v="41287.950381944444"/>
  </r>
  <r>
    <n v="2479"/>
    <s v="GIRLS STATE a new musical comedy TV project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n v="41118.083333333336"/>
  </r>
  <r>
    <n v="2480"/>
    <s v="GIRLS STATE a new musical comedy TV project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n v="42287.936157407406"/>
  </r>
  <r>
    <n v="2481"/>
    <s v="GIRLS STATE a new musical comedy TV project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n v="41029.645925925928"/>
  </r>
  <r>
    <n v="2482"/>
    <s v="GIRLS STATE a new musical comedy TV project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n v="40756.782210648147"/>
  </r>
  <r>
    <n v="2483"/>
    <s v="GIRLS STATE a new musical comedy TV project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n v="41030.708368055559"/>
  </r>
  <r>
    <n v="2484"/>
    <s v="GIRLS STATE a new musical comedy TV project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n v="40801.916701388887"/>
  </r>
  <r>
    <n v="2485"/>
    <s v="GIRLS STATE a new musical comedy TV project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n v="40828.998599537037"/>
  </r>
  <r>
    <n v="2486"/>
    <s v="GIRLS STATE a new musical comedy TV project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n v="41021.708055555559"/>
  </r>
  <r>
    <n v="2487"/>
    <s v="GIRLS STATE a new musical comedy TV project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n v="41056.083298611113"/>
  </r>
  <r>
    <n v="2488"/>
    <s v="GIRLS STATE a new musical comedy TV project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n v="40863.674861111111"/>
  </r>
  <r>
    <n v="2489"/>
    <s v="GIRLS STATE a new musical comedy TV project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n v="41403.690266203703"/>
  </r>
  <r>
    <n v="2490"/>
    <s v="GIRLS STATE a new musical comedy TV project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n v="41083.227731481478"/>
  </r>
  <r>
    <n v="2491"/>
    <s v="GIRLS STATE a new musical comedy TV project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n v="40559.07708333333"/>
  </r>
  <r>
    <n v="2492"/>
    <s v="GIRLS STATE a new musical comedy TV project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n v="41076.415972222225"/>
  </r>
  <r>
    <n v="2493"/>
    <s v="GIRLS STATE a new musical comedy TV project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n v="41393.168287037035"/>
  </r>
  <r>
    <n v="2494"/>
    <s v="GIRLS STATE a new musical comedy TV project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n v="41052.645185185182"/>
  </r>
  <r>
    <n v="2495"/>
    <s v="GIRLS STATE a new musical comedy TV project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n v="41066.946469907409"/>
  </r>
  <r>
    <n v="2496"/>
    <s v="GIRLS STATE a new musical comedy TV project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n v="41362.954768518517"/>
  </r>
  <r>
    <n v="2497"/>
    <s v="GIRLS STATE a new musical comedy TV project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n v="40760.878912037035"/>
  </r>
  <r>
    <n v="2498"/>
    <s v="GIRLS STATE a new musical comedy TV project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n v="42031.967442129629"/>
  </r>
  <r>
    <n v="2499"/>
    <s v="GIRLS STATE a new musical comedy TV project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n v="41274.75"/>
  </r>
  <r>
    <n v="2500"/>
    <s v="GIRLS STATE a new musical comedy TV project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n v="41083.772858796299"/>
  </r>
  <r>
    <n v="2501"/>
    <s v="GIRLS STATE a new musical comedy TV project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n v="42274.776666666665"/>
  </r>
  <r>
    <n v="2502"/>
    <s v="GIRLS STATE a new musical comedy TV project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n v="41903.825439814813"/>
  </r>
  <r>
    <n v="2503"/>
    <s v="GIRLS STATE a new musical comedy TV project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e v="#DIV/0!"/>
    <s v="food"/>
    <s v="restaurants"/>
    <x v="2503"/>
    <n v="42528.879166666666"/>
  </r>
  <r>
    <n v="2504"/>
    <s v="GIRLS STATE a new musical comedy TV project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e v="#DIV/0!"/>
    <s v="food"/>
    <s v="restaurants"/>
    <x v="2504"/>
    <n v="41958.057106481487"/>
  </r>
  <r>
    <n v="2505"/>
    <s v="GIRLS STATE a new musical comedy TV project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e v="#DIV/0!"/>
    <s v="food"/>
    <s v="restaurants"/>
    <x v="2505"/>
    <n v="42077.014074074075"/>
  </r>
  <r>
    <n v="2506"/>
    <s v="GIRLS STATE a new musical comedy TV project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n v="42280.875"/>
  </r>
  <r>
    <n v="2507"/>
    <s v="GIRLS STATE a new musical comedy TV project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e v="#DIV/0!"/>
    <s v="food"/>
    <s v="restaurants"/>
    <x v="2507"/>
    <n v="42135.072962962964"/>
  </r>
  <r>
    <n v="2508"/>
    <s v="GIRLS STATE a new musical comedy TV project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e v="#DIV/0!"/>
    <s v="food"/>
    <s v="restaurants"/>
    <x v="2508"/>
    <n v="41865.951782407406"/>
  </r>
  <r>
    <n v="2509"/>
    <s v="GIRLS STATE a new musical comedy TV project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n v="42114.767928240741"/>
  </r>
  <r>
    <n v="2510"/>
    <s v="GIRLS STATE a new musical comedy TV project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n v="42138.997361111105"/>
  </r>
  <r>
    <n v="2511"/>
    <s v="GIRLS STATE a new musical comedy TV project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e v="#DIV/0!"/>
    <s v="food"/>
    <s v="restaurants"/>
    <x v="2511"/>
    <n v="42401.446909722217"/>
  </r>
  <r>
    <n v="2512"/>
    <s v="GIRLS STATE a new musical comedy TV project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e v="#DIV/0!"/>
    <s v="food"/>
    <s v="restaurants"/>
    <x v="2512"/>
    <n v="41986.876863425925"/>
  </r>
  <r>
    <n v="2513"/>
    <s v="GIRLS STATE a new musical comedy TV project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e v="#DIV/0!"/>
    <s v="food"/>
    <s v="restaurants"/>
    <x v="2513"/>
    <n v="42792.00681712963"/>
  </r>
  <r>
    <n v="2514"/>
    <s v="GIRLS STATE a new musical comedy TV project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n v="41871.389780092592"/>
  </r>
  <r>
    <n v="2515"/>
    <s v="GIRLS STATE a new musical comedy TV project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n v="42057.839733796296"/>
  </r>
  <r>
    <n v="2516"/>
    <s v="GIRLS STATE a new musical comedy TV project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e v="#DIV/0!"/>
    <s v="food"/>
    <s v="restaurants"/>
    <x v="2516"/>
    <n v="41972.6950462963"/>
  </r>
  <r>
    <n v="2517"/>
    <s v="GIRLS STATE a new musical comedy TV project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n v="42082.760763888888"/>
  </r>
  <r>
    <n v="2518"/>
    <s v="GIRLS STATE a new musical comedy TV project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e v="#DIV/0!"/>
    <s v="food"/>
    <s v="restaurants"/>
    <x v="2518"/>
    <n v="41956.722546296296"/>
  </r>
  <r>
    <n v="2519"/>
    <s v="GIRLS STATE a new musical comedy TV project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n v="41839.155138888891"/>
  </r>
  <r>
    <n v="2520"/>
    <s v="GIRLS STATE a new musical comedy TV project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e v="#DIV/0!"/>
    <s v="food"/>
    <s v="restaurants"/>
    <x v="2520"/>
    <n v="42658.806249999994"/>
  </r>
  <r>
    <n v="2521"/>
    <s v="GIRLS STATE a new musical comedy TV project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n v="42290.967835648145"/>
  </r>
  <r>
    <n v="2522"/>
    <s v="GIRLS STATE a new musical comedy TV project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n v="42482.619444444441"/>
  </r>
  <r>
    <n v="2523"/>
    <s v="GIRLS STATE a new musical comedy TV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n v="41961.017268518524"/>
  </r>
  <r>
    <n v="2524"/>
    <s v="GIRLS STATE a new musical comedy TV project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n v="41994.1875"/>
  </r>
  <r>
    <n v="2525"/>
    <s v="GIRLS STATE a new musical comedy TV project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n v="41088.844571759262"/>
  </r>
  <r>
    <n v="2526"/>
    <s v="GIRLS STATE a new musical comedy TV project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n v="41981.207638888889"/>
  </r>
  <r>
    <n v="2527"/>
    <s v="GIRLS STATE a new musical comedy TV project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n v="41565.165972222225"/>
  </r>
  <r>
    <n v="2528"/>
    <s v="GIRLS STATE a new musical comedy TV project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n v="42236.458333333328"/>
  </r>
  <r>
    <n v="2529"/>
    <s v="GIRLS STATE a new musical comedy TV project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n v="40993.0390625"/>
  </r>
  <r>
    <n v="2530"/>
    <s v="GIRLS STATE a new musical comedy TV project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n v="42114.201388888891"/>
  </r>
  <r>
    <n v="2531"/>
    <s v="GIRLS STATE a new musical comedy TV project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n v="42231.165972222225"/>
  </r>
  <r>
    <n v="2532"/>
    <s v="GIRLS STATE a new musical comedy TV project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n v="41137.849143518521"/>
  </r>
  <r>
    <n v="2533"/>
    <s v="GIRLS STATE a new musical comedy TV project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n v="41334.750787037039"/>
  </r>
  <r>
    <n v="2534"/>
    <s v="GIRLS STATE a new musical comedy TV project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n v="40179.25"/>
  </r>
  <r>
    <n v="2535"/>
    <s v="GIRLS STATE a new musical comedy TV project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n v="41974.832696759258"/>
  </r>
  <r>
    <n v="2536"/>
    <s v="GIRLS STATE a new musical comedy TV project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n v="41485.106087962966"/>
  </r>
  <r>
    <n v="2537"/>
    <s v="GIRLS STATE a new musical comedy TV project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n v="40756.648784722223"/>
  </r>
  <r>
    <n v="2538"/>
    <s v="GIRLS STATE a new musical comedy TV project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n v="41329.207638888889"/>
  </r>
  <r>
    <n v="2539"/>
    <s v="GIRLS STATE a new musical comedy TV project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n v="42037.902222222227"/>
  </r>
  <r>
    <n v="2540"/>
    <s v="GIRLS STATE a new musical comedy TV project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n v="40845.675011574072"/>
  </r>
  <r>
    <n v="2541"/>
    <s v="GIRLS STATE a new musical comedy TV project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n v="41543.449282407404"/>
  </r>
  <r>
    <n v="2542"/>
    <s v="GIRLS STATE a new musical comedy TV project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n v="41548.165972222225"/>
  </r>
  <r>
    <n v="2543"/>
    <s v="GIRLS STATE a new musical comedy TV project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n v="40545.125"/>
  </r>
  <r>
    <n v="2544"/>
    <s v="GIRLS STATE a new musical comedy TV project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n v="41098.520474537036"/>
  </r>
  <r>
    <n v="2545"/>
    <s v="GIRLS STATE a new musical comedy TV project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n v="42062.020833333328"/>
  </r>
  <r>
    <n v="2546"/>
    <s v="GIRLS STATE a new musical comedy TV project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n v="41552.208333333336"/>
  </r>
  <r>
    <n v="2547"/>
    <s v="GIRLS STATE a new musical comedy TV project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n v="41003.731516203705"/>
  </r>
  <r>
    <n v="2548"/>
    <s v="GIRLS STATE a new musical comedy TV project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n v="42643.185416666667"/>
  </r>
  <r>
    <n v="2549"/>
    <s v="GIRLS STATE a new musical comedy TV project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n v="41425.708333333336"/>
  </r>
  <r>
    <n v="2550"/>
    <s v="GIRLS STATE a new musical comedy TV project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n v="42285.165972222225"/>
  </r>
  <r>
    <n v="2551"/>
    <s v="GIRLS STATE a new musical comedy TV project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n v="40989.866666666669"/>
  </r>
  <r>
    <n v="2552"/>
    <s v="GIRLS STATE a new musical comedy TV project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n v="42799.809965277775"/>
  </r>
  <r>
    <n v="2553"/>
    <s v="GIRLS STATE a new musical comedy TV project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n v="41173.199155092596"/>
  </r>
  <r>
    <n v="2554"/>
    <s v="GIRLS STATE a new musical comedy TV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n v="42156.165972222225"/>
  </r>
  <r>
    <n v="2555"/>
    <s v="GIRLS STATE a new musical comedy TV project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n v="41057.655011574076"/>
  </r>
  <r>
    <n v="2556"/>
    <s v="GIRLS STATE a new musical comedy TV project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n v="41267.991400462961"/>
  </r>
  <r>
    <n v="2557"/>
    <s v="GIRLS STATE a new musical comedy TV project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n v="41774.745208333334"/>
  </r>
  <r>
    <n v="2558"/>
    <s v="GIRLS STATE a new musical comedy TV project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n v="42125.582638888889"/>
  </r>
  <r>
    <n v="2559"/>
    <s v="GIRLS STATE a new musical comedy TV projec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n v="40862.817361111112"/>
  </r>
  <r>
    <n v="2560"/>
    <s v="GIRLS STATE a new musical comedy TV project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n v="42069.951087962967"/>
  </r>
  <r>
    <n v="2561"/>
    <s v="GIRLS STATE a new musical comedy TV project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e v="#DIV/0!"/>
    <s v="food"/>
    <s v="food trucks"/>
    <x v="2561"/>
    <n v="42290.528807870374"/>
  </r>
  <r>
    <n v="2562"/>
    <s v="GIRLS STATE a new musical comedy TV project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n v="42654.524756944447"/>
  </r>
  <r>
    <n v="2563"/>
    <s v="GIRLS STATE a new musical comedy TV project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e v="#DIV/0!"/>
    <s v="food"/>
    <s v="food trucks"/>
    <x v="2563"/>
    <n v="42215.139479166668"/>
  </r>
  <r>
    <n v="2564"/>
    <s v="GIRLS STATE a new musical comedy TV project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e v="#DIV/0!"/>
    <s v="food"/>
    <s v="food trucks"/>
    <x v="2564"/>
    <n v="41852.040497685186"/>
  </r>
  <r>
    <n v="2565"/>
    <s v="GIRLS STATE a new musical comedy TV project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n v="42499.868055555555"/>
  </r>
  <r>
    <n v="2566"/>
    <s v="GIRLS STATE a new musical comedy TV project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e v="#DIV/0!"/>
    <s v="food"/>
    <s v="food trucks"/>
    <x v="2566"/>
    <n v="41872.980879629627"/>
  </r>
  <r>
    <n v="2567"/>
    <s v="GIRLS STATE a new musical comedy TV project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n v="42117.878912037035"/>
  </r>
  <r>
    <n v="2568"/>
    <s v="GIRLS STATE a new musical comedy TV project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n v="42614.666597222225"/>
  </r>
  <r>
    <n v="2569"/>
    <s v="GIRLS STATE a new musical comedy TV project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n v="42264.105462962965"/>
  </r>
  <r>
    <n v="2570"/>
    <s v="GIRLS STATE a new musical comedy TV project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n v="42774.903182870374"/>
  </r>
  <r>
    <n v="2571"/>
    <s v="GIRLS STATE a new musical comedy TV project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n v="42509.341678240744"/>
  </r>
  <r>
    <n v="2572"/>
    <s v="GIRLS STATE a new musical comedy TV project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e v="#DIV/0!"/>
    <s v="food"/>
    <s v="food trucks"/>
    <x v="2572"/>
    <n v="42107.119409722218"/>
  </r>
  <r>
    <n v="2573"/>
    <s v="GIRLS STATE a new musical comedy TV project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e v="#DIV/0!"/>
    <s v="food"/>
    <s v="food trucks"/>
    <x v="2573"/>
    <n v="41874.592002314814"/>
  </r>
  <r>
    <n v="2574"/>
    <s v="GIRLS STATE a new musical comedy TV project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e v="#DIV/0!"/>
    <s v="food"/>
    <s v="food trucks"/>
    <x v="2574"/>
    <n v="42508.825752314813"/>
  </r>
  <r>
    <n v="2575"/>
    <s v="GIRLS STATE a new musical comedy TV project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e v="#DIV/0!"/>
    <s v="food"/>
    <s v="food trucks"/>
    <x v="2575"/>
    <n v="42016.108726851846"/>
  </r>
  <r>
    <n v="2576"/>
    <s v="GIRLS STATE a new musical comedy TV project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e v="#DIV/0!"/>
    <s v="food"/>
    <s v="food trucks"/>
    <x v="2576"/>
    <n v="42104.968136574069"/>
  </r>
  <r>
    <n v="2577"/>
    <s v="GIRLS STATE a new musical comedy TV project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e v="#DIV/0!"/>
    <s v="food"/>
    <s v="food trucks"/>
    <x v="2577"/>
    <n v="41855.820567129631"/>
  </r>
  <r>
    <n v="2578"/>
    <s v="GIRLS STATE a new musical comedy TV project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e v="#DIV/0!"/>
    <s v="food"/>
    <s v="food trucks"/>
    <x v="2578"/>
    <n v="42286.708333333328"/>
  </r>
  <r>
    <n v="2579"/>
    <s v="GIRLS STATE a new musical comedy TV project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n v="41897.829895833333"/>
  </r>
  <r>
    <n v="2580"/>
    <s v="GIRLS STATE a new musical comedy TV project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n v="42140.125"/>
  </r>
  <r>
    <n v="2581"/>
    <s v="GIRLS STATE a new musical comedy TV project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n v="42324.670115740737"/>
  </r>
  <r>
    <n v="2582"/>
    <s v="GIRLS STATE a new musical comedy TV project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n v="42672.988819444443"/>
  </r>
  <r>
    <n v="2583"/>
    <s v="GIRLS STATE a new musical comedy TV project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n v="42079.727777777778"/>
  </r>
  <r>
    <n v="2584"/>
    <s v="GIRLS STATE a new musical comedy TV project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e v="#DIV/0!"/>
    <s v="food"/>
    <s v="food trucks"/>
    <x v="2584"/>
    <n v="42170.173252314817"/>
  </r>
  <r>
    <n v="2585"/>
    <s v="GIRLS STATE a new musical comedy TV project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n v="41825.963333333333"/>
  </r>
  <r>
    <n v="2586"/>
    <s v="GIRLS STATE a new musical comedy TV project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n v="42363.330277777779"/>
  </r>
  <r>
    <n v="2587"/>
    <s v="GIRLS STATE a new musical comedy TV project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n v="42368.675381944442"/>
  </r>
  <r>
    <n v="2588"/>
    <s v="GIRLS STATE a new musical comedy TV project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n v="42094.551388888889"/>
  </r>
  <r>
    <n v="2589"/>
    <s v="GIRLS STATE a new musical comedy TV project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n v="42452.494525462964"/>
  </r>
  <r>
    <n v="2590"/>
    <s v="GIRLS STATE a new musical comedy TV project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e v="#DIV/0!"/>
    <s v="food"/>
    <s v="food trucks"/>
    <x v="2590"/>
    <n v="42395.589085648149"/>
  </r>
  <r>
    <n v="2591"/>
    <s v="GIRLS STATE a new musical comedy TV project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n v="42442.864861111113"/>
  </r>
  <r>
    <n v="2592"/>
    <s v="GIRLS STATE a new musical comedy TV project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n v="41917.801168981481"/>
  </r>
  <r>
    <n v="2593"/>
    <s v="GIRLS STATE a new musical comedy TV project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e v="#DIV/0!"/>
    <s v="food"/>
    <s v="food trucks"/>
    <x v="2593"/>
    <n v="42119.84520833334"/>
  </r>
  <r>
    <n v="2594"/>
    <s v="GIRLS STATE a new musical comedy TV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n v="41858.967916666668"/>
  </r>
  <r>
    <n v="2595"/>
    <s v="GIRLS STATE a new musical comedy TV project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n v="42790.244212962964"/>
  </r>
  <r>
    <n v="2596"/>
    <s v="GIRLS STATE a new musical comedy TV project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n v="41858.664456018516"/>
  </r>
  <r>
    <n v="2597"/>
    <s v="GIRLS STATE a new musical comedy TV project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n v="42540.341631944444"/>
  </r>
  <r>
    <n v="2598"/>
    <s v="GIRLS STATE a new musical comedy TV project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n v="42270.840289351851"/>
  </r>
  <r>
    <n v="2599"/>
    <s v="GIRLS STATE a new musical comedy TV project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n v="41854.754016203704"/>
  </r>
  <r>
    <n v="2600"/>
    <s v="GIRLS STATE a new musical comedy TV project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n v="42454.858796296292"/>
  </r>
  <r>
    <n v="2601"/>
    <s v="GIRLS STATE a new musical comedy TV project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n v="41165.165972222225"/>
  </r>
  <r>
    <n v="2602"/>
    <s v="GIRLS STATE a new musical comedy TV project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n v="41955.888888888891"/>
  </r>
  <r>
    <n v="2603"/>
    <s v="GIRLS STATE a new musical comedy TV project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n v="41631.912662037037"/>
  </r>
  <r>
    <n v="2604"/>
    <s v="GIRLS STATE a new musical comedy TV projec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n v="41028.051192129627"/>
  </r>
  <r>
    <n v="2605"/>
    <s v="GIRLS STATE a new musical comedy TV project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n v="42538.541550925926"/>
  </r>
  <r>
    <n v="2606"/>
    <s v="GIRLS STATE a new musical comedy TV project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n v="41758.712754629632"/>
  </r>
  <r>
    <n v="2607"/>
    <s v="GIRLS STATE a new musical comedy TV project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n v="42228.083333333328"/>
  </r>
  <r>
    <n v="2608"/>
    <s v="GIRLS STATE a new musical comedy TV project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n v="42809"/>
  </r>
  <r>
    <n v="2609"/>
    <s v="GIRLS STATE a new musical comedy TV project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n v="41105.237858796296"/>
  </r>
  <r>
    <n v="2610"/>
    <s v="GIRLS STATE a new musical comedy TV project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n v="42604.290972222225"/>
  </r>
  <r>
    <n v="2611"/>
    <s v="GIRLS STATE a new musical comedy TV project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n v="42737.957638888889"/>
  </r>
  <r>
    <n v="2612"/>
    <s v="GIRLS STATE a new musical comedy TV project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n v="42013.143171296295"/>
  </r>
  <r>
    <n v="2613"/>
    <s v="GIRLS STATE a new musical comedy TV project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n v="41173.81821759259"/>
  </r>
  <r>
    <n v="2614"/>
    <s v="GIRLS STATE a new musical comedy TV project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n v="41759.208333333336"/>
  </r>
  <r>
    <n v="2615"/>
    <s v="GIRLS STATE a new musical comedy TV project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n v="42490.5"/>
  </r>
  <r>
    <n v="2616"/>
    <s v="GIRLS STATE a new musical comedy TV project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n v="42241.99454861111"/>
  </r>
  <r>
    <n v="2617"/>
    <s v="GIRLS STATE a new musical comedy TV project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n v="41932.874432870369"/>
  </r>
  <r>
    <n v="2618"/>
    <s v="GIRLS STATE a new musical comedy TV project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n v="42339.834039351852"/>
  </r>
  <r>
    <n v="2619"/>
    <s v="GIRLS STATE a new musical comedy TV project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n v="42300.458333333328"/>
  </r>
  <r>
    <n v="2620"/>
    <s v="GIRLS STATE a new musical comedy TV project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n v="42288.041666666672"/>
  </r>
  <r>
    <n v="2621"/>
    <s v="GIRLS STATE a new musical comedy TV project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n v="42145.74754629629"/>
  </r>
  <r>
    <n v="2622"/>
    <s v="GIRLS STATE a new musical comedy TV project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n v="42734.74324074074"/>
  </r>
  <r>
    <n v="2623"/>
    <s v="GIRLS STATE a new musical comedy TV project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n v="42706.256550925929"/>
  </r>
  <r>
    <n v="2624"/>
    <s v="GIRLS STATE a new musical comedy TV project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n v="41165.42155092593"/>
  </r>
  <r>
    <n v="2625"/>
    <s v="GIRLS STATE a new musical comedy TV project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n v="42683.851944444439"/>
  </r>
  <r>
    <n v="2626"/>
    <s v="GIRLS STATE a new musical comedy TV project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n v="42158.628113425926"/>
  </r>
  <r>
    <n v="2627"/>
    <s v="GIRLS STATE a new musical comedy TV project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n v="42334.871076388896"/>
  </r>
  <r>
    <n v="2628"/>
    <s v="GIRLS STATE a new musical comedy TV project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n v="41973.966053240743"/>
  </r>
  <r>
    <n v="2629"/>
    <s v="GIRLS STATE a new musical comedy TV project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n v="42138.538449074069"/>
  </r>
  <r>
    <n v="2630"/>
    <s v="GIRLS STATE a new musical comedy TV project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n v="42551.416666666672"/>
  </r>
  <r>
    <n v="2631"/>
    <s v="GIRLS STATE a new musical comedy TV project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n v="42246.169293981482"/>
  </r>
  <r>
    <n v="2632"/>
    <s v="GIRLS STATE a new musical comedy TV project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n v="42519.061793981484"/>
  </r>
  <r>
    <n v="2633"/>
    <s v="GIRLS STATE a new musical comedy TV project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n v="41697.958333333336"/>
  </r>
  <r>
    <n v="2634"/>
    <s v="GIRLS STATE a new musical comedy TV project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n v="42642.656493055561"/>
  </r>
  <r>
    <n v="2635"/>
    <s v="GIRLS STATE a new musical comedy TV project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n v="42072.909270833334"/>
  </r>
  <r>
    <n v="2636"/>
    <s v="GIRLS STATE a new musical comedy TV project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n v="42659.041666666672"/>
  </r>
  <r>
    <n v="2637"/>
    <s v="GIRLS STATE a new musical comedy TV project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n v="42655.549479166672"/>
  </r>
  <r>
    <n v="2638"/>
    <s v="GIRLS STATE a new musical comedy TV project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n v="42019.913136574076"/>
  </r>
  <r>
    <n v="2639"/>
    <s v="GIRLS STATE a new musical comedy TV project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n v="42054.86513888889"/>
  </r>
  <r>
    <n v="2640"/>
    <s v="GIRLS STATE a new musical comedy TV project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n v="42163.160578703704"/>
  </r>
  <r>
    <n v="2641"/>
    <s v="GIRLS STATE a new musical comedy TV project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n v="41897.839583333334"/>
  </r>
  <r>
    <n v="2642"/>
    <s v="GIRLS STATE a new musical comedy TV project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n v="42566.289583333331"/>
  </r>
  <r>
    <n v="2643"/>
    <s v="GIRLS STATE a new musical comedy TV project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n v="42725.332638888889"/>
  </r>
  <r>
    <n v="2644"/>
    <s v="GIRLS STATE a new musical comedy TV project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n v="42804.792071759264"/>
  </r>
  <r>
    <n v="2645"/>
    <s v="GIRLS STATE a new musical comedy TV projec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n v="41951.884293981479"/>
  </r>
  <r>
    <n v="2646"/>
    <s v="GIRLS STATE a new musical comedy TV project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n v="42256.313298611116"/>
  </r>
  <r>
    <n v="2647"/>
    <s v="GIRLS STATE a new musical comedy TV project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n v="42230.261793981481"/>
  </r>
  <r>
    <n v="2648"/>
    <s v="GIRLS STATE a new musical comedy TV project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n v="42438.714814814812"/>
  </r>
  <r>
    <n v="2649"/>
    <s v="GIRLS STATE a new musical comedy TV project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n v="42401.99700231482"/>
  </r>
  <r>
    <n v="2650"/>
    <s v="GIRLS STATE a new musical comedy TV project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n v="42725.624340277776"/>
  </r>
  <r>
    <n v="2651"/>
    <s v="GIRLS STATE a new musical comedy TV project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n v="42355.805659722217"/>
  </r>
  <r>
    <n v="2652"/>
    <s v="GIRLS STATE a new musical comedy TV project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n v="41983.158854166672"/>
  </r>
  <r>
    <n v="2653"/>
    <s v="GIRLS STATE a new musical comedy TV project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n v="41803.166666666664"/>
  </r>
  <r>
    <n v="2654"/>
    <s v="GIRLS STATE a new musical comedy TV project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n v="42115.559328703705"/>
  </r>
  <r>
    <n v="2655"/>
    <s v="GIRLS STATE a new musical comedy TV project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n v="42409.833333333328"/>
  </r>
  <r>
    <n v="2656"/>
    <s v="GIRLS STATE a new musical comedy TV project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n v="42806.791666666672"/>
  </r>
  <r>
    <n v="2657"/>
    <s v="GIRLS STATE a new musical comedy TV project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n v="42585.0625"/>
  </r>
  <r>
    <n v="2658"/>
    <s v="GIRLS STATE a new musical comedy TV project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n v="42581.884189814817"/>
  </r>
  <r>
    <n v="2659"/>
    <s v="GIRLS STATE a new musical comedy TV project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n v="42112.069560185191"/>
  </r>
  <r>
    <n v="2660"/>
    <s v="GIRLS STATE a new musical comedy TV project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n v="42332.754837962959"/>
  </r>
  <r>
    <n v="2661"/>
    <s v="GIRLS STATE a new musical comedy TV project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n v="41572.958449074074"/>
  </r>
  <r>
    <n v="2662"/>
    <s v="GIRLS STATE a new musical comedy TV project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n v="42237.746678240743"/>
  </r>
  <r>
    <n v="2663"/>
    <s v="GIRLS STATE a new musical comedy TV project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n v="42251.625"/>
  </r>
  <r>
    <n v="2664"/>
    <s v="GIRLS STATE a new musical comedy TV projec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n v="42347.290972222225"/>
  </r>
  <r>
    <n v="2665"/>
    <s v="GIRLS STATE a new musical comedy TV project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n v="42128.895532407405"/>
  </r>
  <r>
    <n v="2666"/>
    <s v="GIRLS STATE a new musical comedy TV projec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n v="42272.875"/>
  </r>
  <r>
    <n v="2667"/>
    <s v="GIRLS STATE a new musical comedy TV project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n v="42410.926111111112"/>
  </r>
  <r>
    <n v="2668"/>
    <s v="GIRLS STATE a new musical comedy TV project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n v="42317.60555555555"/>
  </r>
  <r>
    <n v="2669"/>
    <s v="GIRLS STATE a new musical comedy TV project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n v="42379.035833333335"/>
  </r>
  <r>
    <n v="2670"/>
    <s v="GIRLS STATE a new musical comedy TV project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n v="41849.020601851851"/>
  </r>
  <r>
    <n v="2671"/>
    <s v="GIRLS STATE a new musical comedy TV project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n v="41992.818055555559"/>
  </r>
  <r>
    <n v="2672"/>
    <s v="GIRLS STATE a new musical comedy TV project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n v="42366.25"/>
  </r>
  <r>
    <n v="2673"/>
    <s v="GIRLS STATE a new musical comedy TV project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n v="41941.947916666664"/>
  </r>
  <r>
    <n v="2674"/>
    <s v="GIRLS STATE a new musical comedy TV project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n v="42556.207638888889"/>
  </r>
  <r>
    <n v="2675"/>
    <s v="GIRLS STATE a new musical comedy TV project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n v="41953.899178240739"/>
  </r>
  <r>
    <n v="2676"/>
    <s v="GIRLS STATE a new musical comedy TV project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n v="42512.624699074076"/>
  </r>
  <r>
    <n v="2677"/>
    <s v="GIRLS STATE a new musical comedy TV project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n v="41823.029432870368"/>
  </r>
  <r>
    <n v="2678"/>
    <s v="GIRLS STATE a new musical comedy TV project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n v="42271.798206018517"/>
  </r>
  <r>
    <n v="2679"/>
    <s v="GIRLS STATE a new musical comedy TV project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n v="42063.001087962963"/>
  </r>
  <r>
    <n v="2680"/>
    <s v="GIRLS STATE a new musical comedy TV project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n v="42466.170034722221"/>
  </r>
  <r>
    <n v="2681"/>
    <s v="GIRLS STATE a new musical comedy TV project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n v="41830.895254629628"/>
  </r>
  <r>
    <n v="2682"/>
    <s v="GIRLS STATE a new musical comedy TV projec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n v="41965.249305555553"/>
  </r>
  <r>
    <n v="2683"/>
    <s v="GIRLS STATE a new musical comedy TV project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n v="42064.75509259259"/>
  </r>
  <r>
    <n v="2684"/>
    <s v="GIRLS STATE a new musical comedy TV project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n v="41860.914641203701"/>
  </r>
  <r>
    <n v="2685"/>
    <s v="GIRLS STATE a new musical comedy TV project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n v="42121.654282407413"/>
  </r>
  <r>
    <n v="2686"/>
    <s v="GIRLS STATE a new musical comedy TV project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e v="#DIV/0!"/>
    <s v="food"/>
    <s v="food trucks"/>
    <x v="2686"/>
    <n v="41912.974803240737"/>
  </r>
  <r>
    <n v="2687"/>
    <s v="GIRLS STATE a new musical comedy TV project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e v="#DIV/0!"/>
    <s v="food"/>
    <s v="food trucks"/>
    <x v="2687"/>
    <n v="42184.64025462963"/>
  </r>
  <r>
    <n v="2688"/>
    <s v="GIRLS STATE a new musical comedy TV project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n v="42059.125"/>
  </r>
  <r>
    <n v="2689"/>
    <s v="GIRLS STATE a new musical comedy TV projec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n v="42581.961689814809"/>
  </r>
  <r>
    <n v="2690"/>
    <s v="GIRLS STATE a new musical comedy TV project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n v="42158.105046296296"/>
  </r>
  <r>
    <n v="2691"/>
    <s v="GIRLS STATE a new musical comedy TV project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n v="42134.724039351851"/>
  </r>
  <r>
    <n v="2692"/>
    <s v="GIRLS STATE a new musical comedy TV project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n v="42088.292361111111"/>
  </r>
  <r>
    <n v="2693"/>
    <s v="GIRLS STATE a new musical comedy TV project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n v="41864.138495370367"/>
  </r>
  <r>
    <n v="2694"/>
    <s v="GIRLS STATE a new musical comedy TV project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n v="41908.140497685185"/>
  </r>
  <r>
    <n v="2695"/>
    <s v="GIRLS STATE a new musical comedy TV project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n v="42108.14025462963"/>
  </r>
  <r>
    <n v="2696"/>
    <s v="GIRLS STATE a new musical comedy TV project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n v="41998.844444444447"/>
  </r>
  <r>
    <n v="2697"/>
    <s v="GIRLS STATE a new musical comedy TV project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n v="42218.916666666672"/>
  </r>
  <r>
    <n v="2698"/>
    <s v="GIRLS STATE a new musical comedy TV project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n v="41817.898240740738"/>
  </r>
  <r>
    <n v="2699"/>
    <s v="GIRLS STATE a new musical comedy TV project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e v="#DIV/0!"/>
    <s v="food"/>
    <s v="food trucks"/>
    <x v="2699"/>
    <n v="41859.896562499998"/>
  </r>
  <r>
    <n v="2700"/>
    <s v="GIRLS STATE a new musical comedy TV project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n v="41900.87467592593"/>
  </r>
  <r>
    <n v="2701"/>
    <s v="GIRLS STATE a new musical comedy TV project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n v="42832.733032407406"/>
  </r>
  <r>
    <n v="2702"/>
    <s v="GIRLS STATE a new musical comedy TV projec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n v="42830.760150462964"/>
  </r>
  <r>
    <n v="2703"/>
    <s v="GIRLS STATE a new musical comedy TV project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n v="42816.648495370369"/>
  </r>
  <r>
    <n v="2704"/>
    <s v="GIRLS STATE a new musical comedy TV project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n v="42830.820763888885"/>
  </r>
  <r>
    <n v="2705"/>
    <s v="GIRLS STATE a new musical comedy TV project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n v="42818.874513888892"/>
  </r>
  <r>
    <n v="2706"/>
    <s v="GIRLS STATE a new musical comedy TV projec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n v="41928.290972222225"/>
  </r>
  <r>
    <n v="2707"/>
    <s v="GIRLS STATE a new musical comedy TV project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n v="41421.290972222225"/>
  </r>
  <r>
    <n v="2708"/>
    <s v="GIRLS STATE a new musical comedy TV project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n v="42572.698217592595"/>
  </r>
  <r>
    <n v="2709"/>
    <s v="GIRLS STATE a new musical comedy TV project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n v="42647.165972222225"/>
  </r>
  <r>
    <n v="2710"/>
    <s v="GIRLS STATE a new musical comedy TV project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n v="41860.083333333336"/>
  </r>
  <r>
    <n v="2711"/>
    <s v="GIRLS STATE a new musical comedy TV project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n v="41810.917361111111"/>
  </r>
  <r>
    <n v="2712"/>
    <s v="GIRLS STATE a new musical comedy TV projec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n v="41468.75"/>
  </r>
  <r>
    <n v="2713"/>
    <s v="GIRLS STATE a new musical comedy TV project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n v="42362.653749999998"/>
  </r>
  <r>
    <n v="2714"/>
    <s v="GIRLS STATE a new musical comedy TV project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n v="42657.958333333328"/>
  </r>
  <r>
    <n v="2715"/>
    <s v="GIRLS STATE a new musical comedy TV project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n v="42421.398472222223"/>
  </r>
  <r>
    <n v="2716"/>
    <s v="GIRLS STATE a new musical comedy TV project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n v="42285.333252314813"/>
  </r>
  <r>
    <n v="2717"/>
    <s v="GIRLS STATE a new musical comedy TV project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n v="41979.956585648149"/>
  </r>
  <r>
    <n v="2718"/>
    <s v="GIRLS STATE a new musical comedy TV project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n v="42493.958333333328"/>
  </r>
  <r>
    <n v="2719"/>
    <s v="GIRLS STATE a new musical comedy TV project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n v="42477.989513888882"/>
  </r>
  <r>
    <n v="2720"/>
    <s v="GIRLS STATE a new musical comedy TV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n v="42685.507557870369"/>
  </r>
  <r>
    <n v="2721"/>
    <s v="GIRLS STATE a new musical comedy TV project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n v="41523.791666666664"/>
  </r>
  <r>
    <n v="2722"/>
    <s v="GIRLS STATE a new musical comedy TV project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n v="42764.857094907406"/>
  </r>
  <r>
    <n v="2723"/>
    <s v="GIRLS STATE a new musical comedy TV project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n v="42004.880648148144"/>
  </r>
  <r>
    <n v="2724"/>
    <s v="GIRLS STATE a new musical comedy TV project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n v="42231.32707175926"/>
  </r>
  <r>
    <n v="2725"/>
    <s v="GIRLS STATE a new musical comedy TV project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n v="42795.744618055556"/>
  </r>
  <r>
    <n v="2726"/>
    <s v="GIRLS STATE a new musical comedy TV project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n v="42482.579988425925"/>
  </r>
  <r>
    <n v="2727"/>
    <s v="GIRLS STATE a new musical comedy TV project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n v="42223.676655092597"/>
  </r>
  <r>
    <n v="2728"/>
    <s v="GIRLS STATE a new musical comedy TV project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n v="42368.59993055556"/>
  </r>
  <r>
    <n v="2729"/>
    <s v="GIRLS STATE a new musical comedy TV project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n v="42125.240706018521"/>
  </r>
  <r>
    <n v="2730"/>
    <s v="GIRLS STATE a new musical comedy TV project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n v="41386.541377314818"/>
  </r>
  <r>
    <n v="2731"/>
    <s v="GIRLS STATE a new musical comedy TV project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n v="41930.166666666664"/>
  </r>
  <r>
    <n v="2732"/>
    <s v="GIRLS STATE a new musical comedy TV project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n v="41422"/>
  </r>
  <r>
    <n v="2733"/>
    <s v="GIRLS STATE a new musical comedy TV project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n v="42104.231180555551"/>
  </r>
  <r>
    <n v="2734"/>
    <s v="GIRLS STATE a new musical comedy TV project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n v="42656.915972222225"/>
  </r>
  <r>
    <n v="2735"/>
    <s v="GIRLS STATE a new musical comedy TV project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n v="41346.833333333336"/>
  </r>
  <r>
    <n v="2736"/>
    <s v="GIRLS STATE a new musical comedy TV project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n v="41752.666354166664"/>
  </r>
  <r>
    <n v="2737"/>
    <s v="GIRLS STATE a new musical comedy TV project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n v="41654.791666666664"/>
  </r>
  <r>
    <n v="2738"/>
    <s v="GIRLS STATE a new musical comedy TV project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n v="42680.143564814818"/>
  </r>
  <r>
    <n v="2739"/>
    <s v="GIRLS STATE a new musical comedy TV project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n v="41764.887928240743"/>
  </r>
  <r>
    <n v="2740"/>
    <s v="GIRLS STATE a new musical comedy TV project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n v="42074.99018518519"/>
  </r>
  <r>
    <n v="2741"/>
    <s v="GIRLS STATE a new musical comedy TV project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n v="41932.088194444441"/>
  </r>
  <r>
    <n v="2742"/>
    <s v="GIRLS STATE a new musical comedy TV project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n v="41044.719756944447"/>
  </r>
  <r>
    <n v="2743"/>
    <s v="GIRLS STATE a new musical comedy TV project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e v="#DIV/0!"/>
    <s v="publishing"/>
    <s v="children's books"/>
    <x v="2743"/>
    <n v="42662.328784722224"/>
  </r>
  <r>
    <n v="2744"/>
    <s v="GIRLS STATE a new musical comedy TV project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n v="40968.062476851854"/>
  </r>
  <r>
    <n v="2745"/>
    <s v="GIRLS STATE a new musical comedy TV project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n v="41104.988055555557"/>
  </r>
  <r>
    <n v="2746"/>
    <s v="GIRLS STATE a new musical comedy TV project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n v="41880.781377314815"/>
  </r>
  <r>
    <n v="2747"/>
    <s v="GIRLS STATE a new musical comedy TV project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n v="41076.131944444445"/>
  </r>
  <r>
    <n v="2748"/>
    <s v="GIRLS STATE a new musical comedy TV project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n v="42615.7106712963"/>
  </r>
  <r>
    <n v="2749"/>
    <s v="GIRLS STATE a new musical comedy TV project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n v="42098.757372685184"/>
  </r>
  <r>
    <n v="2750"/>
    <s v="GIRLS STATE a new musical comedy TV project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e v="#DIV/0!"/>
    <s v="publishing"/>
    <s v="children's books"/>
    <x v="2750"/>
    <n v="41090.833333333336"/>
  </r>
  <r>
    <n v="2751"/>
    <s v="GIRLS STATE a new musical comedy TV project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e v="#DIV/0!"/>
    <s v="publishing"/>
    <s v="children's books"/>
    <x v="2751"/>
    <n v="41807.887060185189"/>
  </r>
  <r>
    <n v="2752"/>
    <s v="GIRLS STATE a new musical comedy TV project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n v="40895.765092592592"/>
  </r>
  <r>
    <n v="2753"/>
    <s v="GIRLS STATE a new musical comedy TV project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n v="41147.900729166664"/>
  </r>
  <r>
    <n v="2754"/>
    <s v="GIRLS STATE a new musical comedy TV project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e v="#DIV/0!"/>
    <s v="publishing"/>
    <s v="children's books"/>
    <x v="2754"/>
    <n v="41893.636006944449"/>
  </r>
  <r>
    <n v="2755"/>
    <s v="GIRLS STATE a new musical comedy TV project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n v="42102.790821759263"/>
  </r>
  <r>
    <n v="2756"/>
    <s v="GIRLS STATE a new musical comedy TV project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n v="41650.90047453704"/>
  </r>
  <r>
    <n v="2757"/>
    <s v="GIRLS STATE a new musical comedy TV project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n v="42588.65662037037"/>
  </r>
  <r>
    <n v="2758"/>
    <s v="GIRLS STATE a new musical comedy TV project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n v="42653.441932870366"/>
  </r>
  <r>
    <n v="2759"/>
    <s v="GIRLS STATE a new musical comedy TV project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n v="42567.36650462963"/>
  </r>
  <r>
    <n v="2760"/>
    <s v="GIRLS STATE a new musical comedy TV project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e v="#DIV/0!"/>
    <s v="publishing"/>
    <s v="children's books"/>
    <x v="2760"/>
    <n v="41445.461319444446"/>
  </r>
  <r>
    <n v="2761"/>
    <s v="GIRLS STATE a new musical comedy TV project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n v="41277.063576388886"/>
  </r>
  <r>
    <n v="2762"/>
    <s v="GIRLS STATE a new musical comedy TV project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n v="40986.995312500003"/>
  </r>
  <r>
    <n v="2763"/>
    <s v="GIRLS STATE a new musical comedy TV project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n v="41418.579675925925"/>
  </r>
  <r>
    <n v="2764"/>
    <s v="GIRLS STATE a new musical comedy TV project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n v="41059.791666666664"/>
  </r>
  <r>
    <n v="2765"/>
    <s v="GIRLS STATE a new musical comedy TV project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e v="#DIV/0!"/>
    <s v="publishing"/>
    <s v="children's books"/>
    <x v="2765"/>
    <n v="41210.579027777778"/>
  </r>
  <r>
    <n v="2766"/>
    <s v="GIRLS STATE a new musical comedy TV project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n v="40766.668032407404"/>
  </r>
  <r>
    <n v="2767"/>
    <s v="GIRLS STATE a new musical comedy TV project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n v="42232.958912037036"/>
  </r>
  <r>
    <n v="2768"/>
    <s v="GIRLS STATE a new musical comedy TV projec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n v="40997.573182870372"/>
  </r>
  <r>
    <n v="2769"/>
    <s v="GIRLS STATE a new musical comedy TV project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n v="41795.826273148145"/>
  </r>
  <r>
    <n v="2770"/>
    <s v="GIRLS STATE a new musical comedy TV project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n v="41716.663541666669"/>
  </r>
  <r>
    <n v="2771"/>
    <s v="GIRLS STATE a new musical comedy TV project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e v="#DIV/0!"/>
    <s v="publishing"/>
    <s v="children's books"/>
    <x v="2771"/>
    <n v="41306.708333333336"/>
  </r>
  <r>
    <n v="2772"/>
    <s v="GIRLS STATE a new musical comedy TV project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e v="#DIV/0!"/>
    <s v="publishing"/>
    <s v="children's books"/>
    <x v="2772"/>
    <n v="41552.869143518517"/>
  </r>
  <r>
    <n v="2773"/>
    <s v="GIRLS STATE a new musical comedy TV projec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n v="42484.86482638889"/>
  </r>
  <r>
    <n v="2774"/>
    <s v="GIRLS STATE a new musical comedy TV project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n v="41341.126481481479"/>
  </r>
  <r>
    <n v="2775"/>
    <s v="GIRLS STATE a new musical comedy TV project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n v="40893.013356481482"/>
  </r>
  <r>
    <n v="2776"/>
    <s v="GIRLS STATE a new musical comedy TV project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n v="42167.297175925924"/>
  </r>
  <r>
    <n v="2777"/>
    <s v="GIRLS STATE a new musical comedy TV project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n v="42202.669027777782"/>
  </r>
  <r>
    <n v="2778"/>
    <s v="GIRLS STATE a new musical comedy TV project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n v="41876.978078703702"/>
  </r>
  <r>
    <n v="2779"/>
    <s v="GIRLS STATE a new musical comedy TV project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n v="42330.627557870372"/>
  </r>
  <r>
    <n v="2780"/>
    <s v="GIRLS STATE a new musical comedy TV project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n v="42804.447777777779"/>
  </r>
  <r>
    <n v="2781"/>
    <s v="GIRLS STATE a new musical comedy TV project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n v="42047.291666666672"/>
  </r>
  <r>
    <n v="2782"/>
    <s v="GIRLS STATE a new musical comedy TV project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n v="42052.207638888889"/>
  </r>
  <r>
    <n v="2783"/>
    <s v="GIRLS STATE a new musical comedy TV project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n v="42117.535254629634"/>
  </r>
  <r>
    <n v="2784"/>
    <s v="GIRLS STATE a new musical comedy TV project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n v="41941.787534722222"/>
  </r>
  <r>
    <n v="2785"/>
    <s v="GIRLS STATE a new musical comedy TV project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n v="42587.875"/>
  </r>
  <r>
    <n v="2786"/>
    <s v="GIRLS STATE a new musical comedy TV project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n v="41829.569212962961"/>
  </r>
  <r>
    <n v="2787"/>
    <s v="GIRLS STATE a new musical comedy TV project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n v="41838.198518518519"/>
  </r>
  <r>
    <n v="2788"/>
    <s v="GIRLS STATE a new musical comedy TV project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n v="42580.701886574068"/>
  </r>
  <r>
    <n v="2789"/>
    <s v="GIRLS STATE a new musical comedy TV project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n v="42075.166666666672"/>
  </r>
  <r>
    <n v="2790"/>
    <s v="GIRLS STATE a new musical comedy TV project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n v="42046.938692129625"/>
  </r>
  <r>
    <n v="2791"/>
    <s v="GIRLS STATE a new musical comedy TV project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n v="42622.166666666672"/>
  </r>
  <r>
    <n v="2792"/>
    <s v="GIRLS STATE a new musical comedy TV project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n v="42228.231006944443"/>
  </r>
  <r>
    <n v="2793"/>
    <s v="GIRLS STATE a new musical comedy TV project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n v="42206.419039351851"/>
  </r>
  <r>
    <n v="2794"/>
    <s v="GIRLS STATE a new musical comedy TV project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n v="42432.791666666672"/>
  </r>
  <r>
    <n v="2795"/>
    <s v="GIRLS STATE a new musical comedy TV projec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n v="41796.958333333336"/>
  </r>
  <r>
    <n v="2796"/>
    <s v="GIRLS STATE a new musical comedy TV project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n v="41825.528101851851"/>
  </r>
  <r>
    <n v="2797"/>
    <s v="GIRLS STATE a new musical comedy TV project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n v="41828.94027777778"/>
  </r>
  <r>
    <n v="2798"/>
    <s v="GIRLS STATE a new musical comedy TV project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n v="42216.666666666672"/>
  </r>
  <r>
    <n v="2799"/>
    <s v="GIRLS STATE a new musical comedy TV project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n v="42538.666666666672"/>
  </r>
  <r>
    <n v="2800"/>
    <s v="GIRLS STATE a new musical comedy TV project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n v="42008.552847222221"/>
  </r>
  <r>
    <n v="2801"/>
    <s v="GIRLS STATE a new musical comedy TV project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n v="41922.458333333336"/>
  </r>
  <r>
    <n v="2802"/>
    <s v="GIRLS STATE a new musical comedy TV project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n v="42222.64707175926"/>
  </r>
  <r>
    <n v="2803"/>
    <s v="GIRLS STATE a new musical comedy TV project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n v="42201"/>
  </r>
  <r>
    <n v="2804"/>
    <s v="GIRLS STATE a new musical comedy TV project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n v="41911.453587962962"/>
  </r>
  <r>
    <n v="2805"/>
    <s v="GIRLS STATE a new musical comedy TV project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n v="42238.505474537036"/>
  </r>
  <r>
    <n v="2806"/>
    <s v="GIRLS STATE a new musical comedy TV project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n v="42221.458333333328"/>
  </r>
  <r>
    <n v="2807"/>
    <s v="GIRLS STATE a new musical comedy TV project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n v="42184.873124999998"/>
  </r>
  <r>
    <n v="2808"/>
    <s v="GIRLS STATE a new musical comedy TV project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n v="42238.84646990741"/>
  </r>
  <r>
    <n v="2809"/>
    <s v="GIRLS STATE a new musical comedy TV project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n v="42459.610416666663"/>
  </r>
  <r>
    <n v="2810"/>
    <s v="GIRLS STATE a new musical comedy TV project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n v="41791.165972222225"/>
  </r>
  <r>
    <n v="2811"/>
    <s v="GIRLS STATE a new musical comedy TV projec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n v="42058.496562500004"/>
  </r>
  <r>
    <n v="2812"/>
    <s v="GIRLS STATE a new musical comedy TV project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n v="42100.166666666672"/>
  </r>
  <r>
    <n v="2813"/>
    <s v="GIRLS STATE a new musical comedy TV project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n v="42718.742604166662"/>
  </r>
  <r>
    <n v="2814"/>
    <s v="GIRLS STATE a new musical comedy TV project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n v="42133.399479166663"/>
  </r>
  <r>
    <n v="2815"/>
    <s v="GIRLS STATE a new musical comedy TV project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n v="42589.776724537034"/>
  </r>
  <r>
    <n v="2816"/>
    <s v="GIRLS STATE a new musical comedy TV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n v="42218.666666666672"/>
  </r>
  <r>
    <n v="2817"/>
    <s v="GIRLS STATE a new musical comedy TV project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n v="42063.634976851856"/>
  </r>
  <r>
    <n v="2818"/>
    <s v="GIRLS STATE a new musical comedy TV project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n v="42270.598217592589"/>
  </r>
  <r>
    <n v="2819"/>
    <s v="GIRLS STATE a new musical comedy TV projec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n v="42169.525567129633"/>
  </r>
  <r>
    <n v="2820"/>
    <s v="GIRLS STATE a new musical comedy TV project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n v="42426"/>
  </r>
  <r>
    <n v="2821"/>
    <s v="GIRLS STATE a new musical comedy TV project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n v="41905.922858796301"/>
  </r>
  <r>
    <n v="2822"/>
    <s v="GIRLS STATE a new musical comedy TV project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n v="42090.642268518524"/>
  </r>
  <r>
    <n v="2823"/>
    <s v="GIRLS STATE a new musical comedy TV project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n v="42094.957638888889"/>
  </r>
  <r>
    <n v="2824"/>
    <s v="GIRLS STATE a new musical comedy TV project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n v="42168.071527777778"/>
  </r>
  <r>
    <n v="2825"/>
    <s v="GIRLS STATE a new musical comedy TV project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n v="42342.792662037042"/>
  </r>
  <r>
    <n v="2826"/>
    <s v="GIRLS STATE a new musical comedy TV project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n v="42195.291666666672"/>
  </r>
  <r>
    <n v="2827"/>
    <s v="GIRLS STATE a new musical comedy TV project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n v="42524.6875"/>
  </r>
  <r>
    <n v="2828"/>
    <s v="GIRLS STATE a new musical comedy TV project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n v="42279.958333333328"/>
  </r>
  <r>
    <n v="2829"/>
    <s v="GIRLS STATE a new musical comedy TV project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n v="42523.434236111112"/>
  </r>
  <r>
    <n v="2830"/>
    <s v="GIRLS STATE a new musical comedy TV project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n v="41771.165972222225"/>
  </r>
  <r>
    <n v="2831"/>
    <s v="GIRLS STATE a new musical comedy TV project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n v="42201.824884259258"/>
  </r>
  <r>
    <n v="2832"/>
    <s v="GIRLS STATE a new musical comedy TV project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n v="41966.916666666672"/>
  </r>
  <r>
    <n v="2833"/>
    <s v="GIRLS STATE a new musical comedy TV project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n v="42288.083333333328"/>
  </r>
  <r>
    <n v="2834"/>
    <s v="GIRLS STATE a new musical comedy TV project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n v="42034.959837962961"/>
  </r>
  <r>
    <n v="2835"/>
    <s v="GIRLS STATE a new musical comedy TV project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n v="42343"/>
  </r>
  <r>
    <n v="2836"/>
    <s v="GIRLS STATE a new musical comedy TV project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n v="42784.207638888889"/>
  </r>
  <r>
    <n v="2837"/>
    <s v="GIRLS STATE a new musical comedy TV project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n v="42347.950046296297"/>
  </r>
  <r>
    <n v="2838"/>
    <s v="GIRLS STATE a new musical comedy TV project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n v="41864.916666666664"/>
  </r>
  <r>
    <n v="2839"/>
    <s v="GIRLS STATE a new musical comedy TV project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n v="41876.207638888889"/>
  </r>
  <r>
    <n v="2840"/>
    <s v="GIRLS STATE a new musical comedy TV project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n v="42081.708333333328"/>
  </r>
  <r>
    <n v="2841"/>
    <s v="GIRLS STATE a new musical comedy TV project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n v="42351.781215277777"/>
  </r>
  <r>
    <n v="2842"/>
    <s v="GIRLS STATE a new musical comedy TV project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e v="#DIV/0!"/>
    <s v="theater"/>
    <s v="plays"/>
    <x v="2842"/>
    <n v="41811.458333333336"/>
  </r>
  <r>
    <n v="2843"/>
    <s v="GIRLS STATE a new musical comedy TV project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e v="#DIV/0!"/>
    <s v="theater"/>
    <s v="plays"/>
    <x v="2843"/>
    <n v="42534.166666666672"/>
  </r>
  <r>
    <n v="2844"/>
    <s v="GIRLS STATE a new musical comedy TV project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n v="42739.546064814815"/>
  </r>
  <r>
    <n v="2845"/>
    <s v="GIRLS STATE a new musical comedy TV project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n v="42163.016585648147"/>
  </r>
  <r>
    <n v="2846"/>
    <s v="GIRLS STATE a new musical comedy TV project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e v="#DIV/0!"/>
    <s v="theater"/>
    <s v="plays"/>
    <x v="2846"/>
    <n v="42153.692060185189"/>
  </r>
  <r>
    <n v="2847"/>
    <s v="GIRLS STATE a new musical comedy TV project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e v="#DIV/0!"/>
    <s v="theater"/>
    <s v="plays"/>
    <x v="2847"/>
    <n v="42513.806307870371"/>
  </r>
  <r>
    <n v="2848"/>
    <s v="GIRLS STATE a new musical comedy TV project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n v="42153.648831018523"/>
  </r>
  <r>
    <n v="2849"/>
    <s v="GIRLS STATE a new musical comedy TV project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m/>
    <s v="theater"/>
    <s v="plays"/>
    <x v="2849"/>
    <n v="42483.428240740745"/>
  </r>
  <r>
    <n v="2850"/>
    <s v="GIRLS STATE a new musical comedy TV project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n v="41888.007071759261"/>
  </r>
  <r>
    <n v="2851"/>
    <s v="GIRLS STATE a new musical comedy TV project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e v="#DIV/0!"/>
    <s v="theater"/>
    <s v="plays"/>
    <x v="2851"/>
    <n v="42398.970138888893"/>
  </r>
  <r>
    <n v="2852"/>
    <s v="GIRLS STATE a new musical comedy TV project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n v="41811.045173611114"/>
  </r>
  <r>
    <n v="2853"/>
    <s v="GIRLS STATE a new musical comedy TV project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e v="#DIV/0!"/>
    <s v="theater"/>
    <s v="plays"/>
    <x v="2853"/>
    <n v="41896.190937499996"/>
  </r>
  <r>
    <n v="2854"/>
    <s v="GIRLS STATE a new musical comedy TV project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n v="42131.71665509259"/>
  </r>
  <r>
    <n v="2855"/>
    <s v="GIRLS STATE a new musical comedy TV project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n v="42398.981944444444"/>
  </r>
  <r>
    <n v="2856"/>
    <s v="GIRLS STATE a new musical comedy TV project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n v="42224.898611111115"/>
  </r>
  <r>
    <n v="2857"/>
    <s v="GIRLS STATE a new musical comedy TV project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n v="42786.75"/>
  </r>
  <r>
    <n v="2858"/>
    <s v="GIRLS STATE a new musical comedy TV project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e v="#DIV/0!"/>
    <s v="theater"/>
    <s v="plays"/>
    <x v="2858"/>
    <n v="41978.477777777778"/>
  </r>
  <r>
    <n v="2859"/>
    <s v="GIRLS STATE a new musical comedy TV project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n v="42293.362314814818"/>
  </r>
  <r>
    <n v="2860"/>
    <s v="GIRLS STATE a new musical comedy TV project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n v="42540.800648148142"/>
  </r>
  <r>
    <n v="2861"/>
    <s v="GIRLS STATE a new musical comedy TV project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n v="42271.590833333335"/>
  </r>
  <r>
    <n v="2862"/>
    <s v="GIRLS STATE a new musical comedy TV project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n v="41814.789687500001"/>
  </r>
  <r>
    <n v="2863"/>
    <s v="GIRLS STATE a new musical comedy TV project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n v="41891.675034722226"/>
  </r>
  <r>
    <n v="2864"/>
    <s v="GIRLS STATE a new musical comedy TV project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n v="42202.554166666669"/>
  </r>
  <r>
    <n v="2865"/>
    <s v="GIRLS STATE a new musical comedy TV project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e v="#DIV/0!"/>
    <s v="theater"/>
    <s v="plays"/>
    <x v="2865"/>
    <n v="42010.114108796297"/>
  </r>
  <r>
    <n v="2866"/>
    <s v="GIRLS STATE a new musical comedy TV project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n v="42657.916666666672"/>
  </r>
  <r>
    <n v="2867"/>
    <s v="GIRLS STATE a new musical comedy TV project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n v="42555.166666666672"/>
  </r>
  <r>
    <n v="2868"/>
    <s v="GIRLS STATE a new musical comedy TV project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n v="42648.827013888891"/>
  </r>
  <r>
    <n v="2869"/>
    <s v="GIRLS STATE a new musical comedy TV project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n v="42570.593530092592"/>
  </r>
  <r>
    <n v="2870"/>
    <s v="GIRLS STATE a new musical comedy TV project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n v="41776.189409722225"/>
  </r>
  <r>
    <n v="2871"/>
    <s v="GIRLS STATE a new musical comedy TV project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n v="41994.738576388889"/>
  </r>
  <r>
    <n v="2872"/>
    <s v="GIRLS STATE a new musical comedy TV project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e v="#DIV/0!"/>
    <s v="theater"/>
    <s v="plays"/>
    <x v="2872"/>
    <n v="42175.11618055556"/>
  </r>
  <r>
    <n v="2873"/>
    <s v="GIRLS STATE a new musical comedy TV project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n v="42032.817488425921"/>
  </r>
  <r>
    <n v="2874"/>
    <s v="GIRLS STATE a new musical comedy TV project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n v="42752.84474537037"/>
  </r>
  <r>
    <n v="2875"/>
    <s v="GIRLS STATE a new musical comedy TV project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n v="42495.128391203703"/>
  </r>
  <r>
    <n v="2876"/>
    <s v="GIRLS STATE a new musical comedy TV project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e v="#DIV/0!"/>
    <s v="theater"/>
    <s v="plays"/>
    <x v="2876"/>
    <n v="42201.743969907402"/>
  </r>
  <r>
    <n v="2877"/>
    <s v="GIRLS STATE a new musical comedy TV projec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n v="42704.708333333328"/>
  </r>
  <r>
    <n v="2878"/>
    <s v="GIRLS STATE a new musical comedy TV project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n v="42188.615682870368"/>
  </r>
  <r>
    <n v="2879"/>
    <s v="GIRLS STATE a new musical comedy TV project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n v="42389.725243055553"/>
  </r>
  <r>
    <n v="2880"/>
    <s v="GIRLS STATE a new musical comedy TV project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n v="42236.711805555555"/>
  </r>
  <r>
    <n v="2881"/>
    <s v="GIRLS STATE a new musical comedy TV project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e v="#DIV/0!"/>
    <s v="theater"/>
    <s v="plays"/>
    <x v="2881"/>
    <n v="41976.639305555553"/>
  </r>
  <r>
    <n v="2882"/>
    <s v="GIRLS STATE a new musical comedy TV project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n v="42491.596273148149"/>
  </r>
  <r>
    <n v="2883"/>
    <s v="GIRLS STATE a new musical comedy TV project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n v="42406.207638888889"/>
  </r>
  <r>
    <n v="2884"/>
    <s v="GIRLS STATE a new musical comedy TV project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n v="41978.727256944447"/>
  </r>
  <r>
    <n v="2885"/>
    <s v="GIRLS STATE a new musical comedy TV project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n v="42077.034733796296"/>
  </r>
  <r>
    <n v="2886"/>
    <s v="GIRLS STATE a new musical comedy TV project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n v="42266.165972222225"/>
  </r>
  <r>
    <n v="2887"/>
    <s v="GIRLS STATE a new musical comedy TV project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n v="42015.427361111113"/>
  </r>
  <r>
    <n v="2888"/>
    <s v="GIRLS STATE a new musical comedy TV project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e v="#DIV/0!"/>
    <s v="theater"/>
    <s v="plays"/>
    <x v="2888"/>
    <n v="41930.207638888889"/>
  </r>
  <r>
    <n v="2889"/>
    <s v="GIRLS STATE a new musical comedy TV project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n v="41880.863252314812"/>
  </r>
  <r>
    <n v="2890"/>
    <s v="GIRLS STATE a new musical comedy TV project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n v="41860.125"/>
  </r>
  <r>
    <n v="2891"/>
    <s v="GIRLS STATE a new musical comedy TV project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n v="42475.84175925926"/>
  </r>
  <r>
    <n v="2892"/>
    <s v="GIRLS STATE a new musical comedy TV project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n v="41876.875"/>
  </r>
  <r>
    <n v="2893"/>
    <s v="GIRLS STATE a new musical comedy TV project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n v="42013.083333333328"/>
  </r>
  <r>
    <n v="2894"/>
    <s v="GIRLS STATE a new musical comedy TV project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e v="#DIV/0!"/>
    <s v="theater"/>
    <s v="plays"/>
    <x v="2894"/>
    <n v="42097.944618055553"/>
  </r>
  <r>
    <n v="2895"/>
    <s v="GIRLS STATE a new musical comedy TV project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n v="41812.875"/>
  </r>
  <r>
    <n v="2896"/>
    <s v="GIRLS STATE a new musical comedy TV project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n v="42716.25"/>
  </r>
  <r>
    <n v="2897"/>
    <s v="GIRLS STATE a new musical comedy TV project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n v="42288.645196759258"/>
  </r>
  <r>
    <n v="2898"/>
    <s v="GIRLS STATE a new musical comedy TV project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n v="42308.664965277778"/>
  </r>
  <r>
    <n v="2899"/>
    <s v="GIRLS STATE a new musical comedy TV project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e v="#DIV/0!"/>
    <s v="theater"/>
    <s v="plays"/>
    <x v="2899"/>
    <n v="42575.078217592592"/>
  </r>
  <r>
    <n v="2900"/>
    <s v="GIRLS STATE a new musical comedy TV project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n v="41860.234166666669"/>
  </r>
  <r>
    <n v="2901"/>
    <s v="GIRLS STATE a new musical comedy TV project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n v="42042.904386574075"/>
  </r>
  <r>
    <n v="2902"/>
    <s v="GIRLS STATE a new musical comedy TV project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n v="42240.439768518518"/>
  </r>
  <r>
    <n v="2903"/>
    <s v="GIRLS STATE a new musical comedy TV project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n v="42256.166874999995"/>
  </r>
  <r>
    <n v="2904"/>
    <s v="GIRLS STATE a new musical comedy TV project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n v="41952.5"/>
  </r>
  <r>
    <n v="2905"/>
    <s v="GIRLS STATE a new musical comedy TV project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n v="42620.056863425925"/>
  </r>
  <r>
    <n v="2906"/>
    <s v="GIRLS STATE a new musical comedy TV project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n v="42217.041666666672"/>
  </r>
  <r>
    <n v="2907"/>
    <s v="GIRLS STATE a new musical comedy TV project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n v="42504.877743055549"/>
  </r>
  <r>
    <n v="2908"/>
    <s v="GIRLS STATE a new musical comedy TV project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n v="42529.731701388882"/>
  </r>
  <r>
    <n v="2909"/>
    <s v="GIRLS STATE a new musical comedy TV project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n v="41968.823611111111"/>
  </r>
  <r>
    <n v="2910"/>
    <s v="GIRLS STATE a new musical comedy TV project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n v="42167.841284722221"/>
  </r>
  <r>
    <n v="2911"/>
    <s v="GIRLS STATE a new musical comedy TV project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n v="42182.768819444449"/>
  </r>
  <r>
    <n v="2912"/>
    <s v="GIRLS STATE a new musical comedy TV project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n v="42384.131643518514"/>
  </r>
  <r>
    <n v="2913"/>
    <s v="GIRLS STATE a new musical comedy TV project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n v="41888.922905092593"/>
  </r>
  <r>
    <n v="2914"/>
    <s v="GIRLS STATE a new musical comedy TV project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n v="42077.865671296298"/>
  </r>
  <r>
    <n v="2915"/>
    <s v="GIRLS STATE a new musical comedy TV project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n v="42445.356365740736"/>
  </r>
  <r>
    <n v="2916"/>
    <s v="GIRLS STATE a new musical comedy TV project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n v="41778.476724537039"/>
  </r>
  <r>
    <n v="2917"/>
    <s v="GIRLS STATE a new musical comedy TV projec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n v="42263.234340277777"/>
  </r>
  <r>
    <n v="2918"/>
    <s v="GIRLS STATE a new musical comedy TV project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n v="42306.629710648151"/>
  </r>
  <r>
    <n v="2919"/>
    <s v="GIRLS STATE a new musical comedy TV project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n v="41856.61954861111"/>
  </r>
  <r>
    <n v="2920"/>
    <s v="GIRLS STATE a new musical comedy TV project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n v="42088.750810185185"/>
  </r>
  <r>
    <n v="2921"/>
    <s v="GIRLS STATE a new musical comedy TV project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n v="41907.886620370373"/>
  </r>
  <r>
    <n v="2922"/>
    <s v="GIRLS STATE a new musical comedy TV project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n v="42142.874155092592"/>
  </r>
  <r>
    <n v="2923"/>
    <s v="GIRLS STATE a new musical comedy TV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n v="42028.125"/>
  </r>
  <r>
    <n v="2924"/>
    <s v="GIRLS STATE a new musical comedy TV project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n v="42133.165972222225"/>
  </r>
  <r>
    <n v="2925"/>
    <s v="GIRLS STATE a new musical comedy TV project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n v="41893.584120370368"/>
  </r>
  <r>
    <n v="2926"/>
    <s v="GIRLS STATE a new musical comedy TV project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n v="42058.765960648147"/>
  </r>
  <r>
    <n v="2927"/>
    <s v="GIRLS STATE a new musical comedy TV project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n v="41835.208333333336"/>
  </r>
  <r>
    <n v="2928"/>
    <s v="GIRLS STATE a new musical comedy TV project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n v="42433.998217592598"/>
  </r>
  <r>
    <n v="2929"/>
    <s v="GIRLS STATE a new musical comedy TV project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n v="41784.564328703702"/>
  </r>
  <r>
    <n v="2930"/>
    <s v="GIRLS STATE a new musical comedy TV project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n v="42131.584074074075"/>
  </r>
  <r>
    <n v="2931"/>
    <s v="GIRLS STATE a new musical comedy TV project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n v="41897.255555555559"/>
  </r>
  <r>
    <n v="2932"/>
    <s v="GIRLS STATE a new musical comedy TV project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n v="42056.458333333328"/>
  </r>
  <r>
    <n v="2933"/>
    <s v="GIRLS STATE a new musical comedy TV project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n v="42525.956631944442"/>
  </r>
  <r>
    <n v="2934"/>
    <s v="GIRLS STATE a new musical comedy TV project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n v="41805.636157407411"/>
  </r>
  <r>
    <n v="2935"/>
    <s v="GIRLS STATE a new musical comedy TV project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n v="42611.708333333328"/>
  </r>
  <r>
    <n v="2936"/>
    <s v="GIRLS STATE a new musical comedy TV project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n v="41925.207638888889"/>
  </r>
  <r>
    <n v="2937"/>
    <s v="GIRLS STATE a new musical comedy TV project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n v="41833.457326388889"/>
  </r>
  <r>
    <n v="2938"/>
    <s v="GIRLS STATE a new musical comedy TV project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n v="42034.703865740739"/>
  </r>
  <r>
    <n v="2939"/>
    <s v="GIRLS STATE a new musical comedy TV project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n v="41879.041666666664"/>
  </r>
  <r>
    <n v="2940"/>
    <s v="GIRLS STATE a new musical comedy TV project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n v="42022.773356481484"/>
  </r>
  <r>
    <n v="2941"/>
    <s v="GIRLS STATE a new musical comedy TV project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n v="42064.960127314815"/>
  </r>
  <r>
    <n v="2942"/>
    <s v="GIRLS STATE a new musical comedy TV project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n v="42354.845833333333"/>
  </r>
  <r>
    <n v="2943"/>
    <s v="GIRLS STATE a new musical comedy TV project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e v="#DIV/0!"/>
    <s v="theater"/>
    <s v="spaces"/>
    <x v="2943"/>
    <n v="42107.129398148143"/>
  </r>
  <r>
    <n v="2944"/>
    <s v="GIRLS STATE a new musical comedy TV project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n v="42162.9143287037"/>
  </r>
  <r>
    <n v="2945"/>
    <s v="GIRLS STATE a new musical comedy TV project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e v="#DIV/0!"/>
    <s v="theater"/>
    <s v="spaces"/>
    <x v="2945"/>
    <n v="42148.139583333337"/>
  </r>
  <r>
    <n v="2946"/>
    <s v="GIRLS STATE a new musical comedy TV project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n v="42597.531157407408"/>
  </r>
  <r>
    <n v="2947"/>
    <s v="GIRLS STATE a new musical comedy TV project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n v="42698.715972222228"/>
  </r>
  <r>
    <n v="2948"/>
    <s v="GIRLS STATE a new musical comedy TV project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n v="42157.649224537032"/>
  </r>
  <r>
    <n v="2949"/>
    <s v="GIRLS STATE a new musical comedy TV project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n v="42327.864780092597"/>
  </r>
  <r>
    <n v="2950"/>
    <s v="GIRLS STATE a new musical comedy TV project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e v="#DIV/0!"/>
    <s v="theater"/>
    <s v="spaces"/>
    <x v="2950"/>
    <n v="42392.36518518519"/>
  </r>
  <r>
    <n v="2951"/>
    <s v="GIRLS STATE a new musical comedy TV project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n v="41917.802928240737"/>
  </r>
  <r>
    <n v="2952"/>
    <s v="GIRLS STATE a new musical comedy TV project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n v="42660.166666666672"/>
  </r>
  <r>
    <n v="2953"/>
    <s v="GIRLS STATE a new musical comedy TV project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n v="42285.791909722218"/>
  </r>
  <r>
    <n v="2954"/>
    <s v="GIRLS STATE a new musical comedy TV project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e v="#DIV/0!"/>
    <s v="theater"/>
    <s v="spaces"/>
    <x v="2954"/>
    <n v="42810.541701388895"/>
  </r>
  <r>
    <n v="2955"/>
    <s v="GIRLS STATE a new musical comedy TV project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n v="42171.741307870368"/>
  </r>
  <r>
    <n v="2956"/>
    <s v="GIRLS STATE a new musical comedy TV project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n v="42494.958912037036"/>
  </r>
  <r>
    <n v="2957"/>
    <s v="GIRLS STATE a new musical comedy TV project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n v="42090.969583333332"/>
  </r>
  <r>
    <n v="2958"/>
    <s v="GIRLS STATE a new musical comedy TV project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e v="#DIV/0!"/>
    <s v="theater"/>
    <s v="spaces"/>
    <x v="2958"/>
    <n v="42498.73746527778"/>
  </r>
  <r>
    <n v="2959"/>
    <s v="GIRLS STATE a new musical comedy TV project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e v="#DIV/0!"/>
    <s v="theater"/>
    <s v="spaces"/>
    <x v="2959"/>
    <n v="42528.008391203708"/>
  </r>
  <r>
    <n v="2960"/>
    <s v="GIRLS STATE a new musical comedy TV project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e v="#DIV/0!"/>
    <s v="theater"/>
    <s v="spaces"/>
    <x v="2960"/>
    <n v="41893.757210648146"/>
  </r>
  <r>
    <n v="2961"/>
    <s v="GIRLS STATE a new musical comedy TV project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n v="42089.166666666672"/>
  </r>
  <r>
    <n v="2962"/>
    <s v="GIRLS STATE a new musical comedy TV project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n v="42064.290972222225"/>
  </r>
  <r>
    <n v="2963"/>
    <s v="GIRLS STATE a new musical comedy TV project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n v="42187.470185185186"/>
  </r>
  <r>
    <n v="2964"/>
    <s v="GIRLS STATE a new musical comedy TV projec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n v="41857.897222222222"/>
  </r>
  <r>
    <n v="2965"/>
    <s v="GIRLS STATE a new musical comedy TV projec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n v="42192.729548611111"/>
  </r>
  <r>
    <n v="2966"/>
    <s v="GIRLS STATE a new musical comedy TV project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n v="42263.738564814819"/>
  </r>
  <r>
    <n v="2967"/>
    <s v="GIRLS STATE a new musical comedy TV project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n v="42072.156157407408"/>
  </r>
  <r>
    <n v="2968"/>
    <s v="GIRLS STATE a new musical comedy TV project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n v="42599.165972222225"/>
  </r>
  <r>
    <n v="2969"/>
    <s v="GIRLS STATE a new musical comedy TV project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n v="42127.952083333337"/>
  </r>
  <r>
    <n v="2970"/>
    <s v="GIRLS STATE a new musical comedy TV project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n v="41838.669571759259"/>
  </r>
  <r>
    <n v="2971"/>
    <s v="GIRLS STATE a new musical comedy TV project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n v="41882.658310185187"/>
  </r>
  <r>
    <n v="2972"/>
    <s v="GIRLS STATE a new musical comedy TV project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n v="42709.041666666672"/>
  </r>
  <r>
    <n v="2973"/>
    <s v="GIRLS STATE a new musical comedy TV project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n v="42370.166666666672"/>
  </r>
  <r>
    <n v="2974"/>
    <s v="GIRLS STATE a new musical comedy TV project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n v="41908.065972222219"/>
  </r>
  <r>
    <n v="2975"/>
    <s v="GIRLS STATE a new musical comedy TV project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n v="41970.125"/>
  </r>
  <r>
    <n v="2976"/>
    <s v="GIRLS STATE a new musical comedy TV project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n v="42442.5"/>
  </r>
  <r>
    <n v="2977"/>
    <s v="GIRLS STATE a new musical comedy TV project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n v="42086.093055555553"/>
  </r>
  <r>
    <n v="2978"/>
    <s v="GIRLS STATE a new musical comedy TV project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n v="41932.249305555553"/>
  </r>
  <r>
    <n v="2979"/>
    <s v="GIRLS STATE a new musical comedy TV project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n v="42010.25"/>
  </r>
  <r>
    <n v="2980"/>
    <s v="GIRLS STATE a new musical comedy TV project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n v="42240.083333333328"/>
  </r>
  <r>
    <n v="2981"/>
    <s v="GIRLS STATE a new musical comedy TV project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n v="42270.559675925921"/>
  </r>
  <r>
    <n v="2982"/>
    <s v="GIRLS STATE a new musical comedy TV project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n v="42411.686840277776"/>
  </r>
  <r>
    <n v="2983"/>
    <s v="GIRLS STATE a new musical comedy TV project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n v="41954.674027777779"/>
  </r>
  <r>
    <n v="2984"/>
    <s v="GIRLS STATE a new musical comedy TV project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n v="42606.278715277775"/>
  </r>
  <r>
    <n v="2985"/>
    <s v="GIRLS STATE a new musical comedy TV project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n v="42674.166666666672"/>
  </r>
  <r>
    <n v="2986"/>
    <s v="GIRLS STATE a new musical comedy TV project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n v="42491.458402777775"/>
  </r>
  <r>
    <n v="2987"/>
    <s v="GIRLS STATE a new musical comedy TV project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n v="42656"/>
  </r>
  <r>
    <n v="2988"/>
    <s v="GIRLS STATE a new musical comedy TV project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n v="42541.362048611118"/>
  </r>
  <r>
    <n v="2989"/>
    <s v="GIRLS STATE a new musical comedy TV project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n v="42359.207638888889"/>
  </r>
  <r>
    <n v="2990"/>
    <s v="GIRLS STATE a new musical comedy TV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n v="42376.57430555555"/>
  </r>
  <r>
    <n v="2991"/>
    <s v="GIRLS STATE a new musical comedy TV project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n v="42762.837152777778"/>
  </r>
  <r>
    <n v="2992"/>
    <s v="GIRLS STATE a new musical comedy TV project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n v="42652.767476851848"/>
  </r>
  <r>
    <n v="2993"/>
    <s v="GIRLS STATE a new musical comedy TV project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n v="42420.838738425926"/>
  </r>
  <r>
    <n v="2994"/>
    <s v="GIRLS STATE a new musical comedy TV project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n v="41915.478842592594"/>
  </r>
  <r>
    <n v="2995"/>
    <s v="GIRLS STATE a new musical comedy TV project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n v="42754.665173611109"/>
  </r>
  <r>
    <n v="2996"/>
    <s v="GIRLS STATE a new musical comedy TV proje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n v="42150.912500000006"/>
  </r>
  <r>
    <n v="2997"/>
    <s v="GIRLS STATE a new musical comedy TV project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n v="42793.207638888889"/>
  </r>
  <r>
    <n v="2998"/>
    <s v="GIRLS STATE a new musical comedy TV project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n v="41806.184027777781"/>
  </r>
  <r>
    <n v="2999"/>
    <s v="GIRLS STATE a new musical comedy TV project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n v="42795.083333333328"/>
  </r>
  <r>
    <n v="3000"/>
    <s v="GIRLS STATE a new musical comedy TV project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n v="42766.75"/>
  </r>
  <r>
    <n v="3001"/>
    <s v="GIRLS STATE a new musical comedy TV project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n v="42564.895625000005"/>
  </r>
  <r>
    <n v="3002"/>
    <s v="GIRLS STATE a new musical comedy TV project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n v="41269.83625"/>
  </r>
  <r>
    <n v="3003"/>
    <s v="GIRLS STATE a new musical comedy TV project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n v="42430.249305555553"/>
  </r>
  <r>
    <n v="3004"/>
    <s v="GIRLS STATE a new musical comedy TV project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n v="41958.922731481478"/>
  </r>
  <r>
    <n v="3005"/>
    <s v="GIRLS STATE a new musical comedy TV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n v="41918.674826388888"/>
  </r>
  <r>
    <n v="3006"/>
    <s v="GIRLS STATE a new musical comedy TV project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n v="41987.756840277783"/>
  </r>
  <r>
    <n v="3007"/>
    <s v="GIRLS STATE a new musical comedy TV project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n v="42119.216238425928"/>
  </r>
  <r>
    <n v="3008"/>
    <s v="GIRLS STATE a new musical comedy TV project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n v="42390.212025462963"/>
  </r>
  <r>
    <n v="3009"/>
    <s v="GIRLS STATE a new musical comedy TV project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n v="41969.611574074079"/>
  </r>
  <r>
    <n v="3010"/>
    <s v="GIRLS STATE a new musical comedy TV project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n v="42056.832395833335"/>
  </r>
  <r>
    <n v="3011"/>
    <s v="GIRLS STATE a new musical comedy TV project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n v="42361.957638888889"/>
  </r>
  <r>
    <n v="3012"/>
    <s v="GIRLS STATE a new musical comedy TV project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n v="42045.702893518523"/>
  </r>
  <r>
    <n v="3013"/>
    <s v="GIRLS STATE a new musical comedy TV project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n v="42176.836215277777"/>
  </r>
  <r>
    <n v="3014"/>
    <s v="GIRLS STATE a new musical comedy TV project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n v="41948.208333333336"/>
  </r>
  <r>
    <n v="3015"/>
    <s v="GIRLS STATE a new musical comedy TV projec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n v="41801.166666666664"/>
  </r>
  <r>
    <n v="3016"/>
    <s v="GIRLS STATE a new musical comedy TV project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n v="41838.548055555555"/>
  </r>
  <r>
    <n v="3017"/>
    <s v="GIRLS STATE a new musical comedy TV project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n v="41871.850034722222"/>
  </r>
  <r>
    <n v="3018"/>
    <s v="GIRLS STATE a new musical comedy TV project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n v="42205.916666666672"/>
  </r>
  <r>
    <n v="3019"/>
    <s v="GIRLS STATE a new musical comedy TV project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n v="41786.125"/>
  </r>
  <r>
    <n v="3020"/>
    <s v="GIRLS STATE a new musical comedy TV project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n v="42230.846446759257"/>
  </r>
  <r>
    <n v="3021"/>
    <s v="GIRLS STATE a new musical comedy TV project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n v="42696.249305555553"/>
  </r>
  <r>
    <n v="3022"/>
    <s v="GIRLS STATE a new musical comedy TV project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n v="42609.95380787037"/>
  </r>
  <r>
    <n v="3023"/>
    <s v="GIRLS STATE a new musical comedy TV project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n v="42166.675763888896"/>
  </r>
  <r>
    <n v="3024"/>
    <s v="GIRLS STATE a new musical comedy TV project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n v="41188.993923611109"/>
  </r>
  <r>
    <n v="3025"/>
    <s v="GIRLS STATE a new musical comedy TV project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n v="41789.666666666664"/>
  </r>
  <r>
    <n v="3026"/>
    <s v="GIRLS STATE a new musical comedy TV project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n v="42797.459398148145"/>
  </r>
  <r>
    <n v="3027"/>
    <s v="GIRLS STATE a new musical comedy TV project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n v="42083.662627314814"/>
  </r>
  <r>
    <n v="3028"/>
    <s v="GIRLS STATE a new musical comedy TV project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n v="42597.264178240745"/>
  </r>
  <r>
    <n v="3029"/>
    <s v="GIRLS STATE a new musical comedy TV project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n v="41961.190972222219"/>
  </r>
  <r>
    <n v="3030"/>
    <s v="GIRLS STATE a new musical comedy TV project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n v="42263.747349537036"/>
  </r>
  <r>
    <n v="3031"/>
    <s v="GIRLS STATE a new musical comedy TV project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n v="42657.882488425923"/>
  </r>
  <r>
    <n v="3032"/>
    <s v="GIRLS STATE a new musical comedy TV project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n v="42258.044664351852"/>
  </r>
  <r>
    <n v="3033"/>
    <s v="GIRLS STATE a new musical comedy TV project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n v="42600.110243055555"/>
  </r>
  <r>
    <n v="3034"/>
    <s v="GIRLS STATE a new musical comedy TV project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n v="42675.165972222225"/>
  </r>
  <r>
    <n v="3035"/>
    <s v="GIRLS STATE a new musical comedy TV project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n v="41398.560289351852"/>
  </r>
  <r>
    <n v="3036"/>
    <s v="GIRLS STATE a new musical comedy TV project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n v="41502.499305555553"/>
  </r>
  <r>
    <n v="3037"/>
    <s v="GIRLS STATE a new musical comedy TV project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n v="40453.207638888889"/>
  </r>
  <r>
    <n v="3038"/>
    <s v="GIRLS STATE a new musical comedy TV project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n v="42433.252280092594"/>
  </r>
  <r>
    <n v="3039"/>
    <s v="GIRLS STATE a new musical comedy TV project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n v="41637.332638888889"/>
  </r>
  <r>
    <n v="3040"/>
    <s v="GIRLS STATE a new musical comedy TV project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n v="42181.958333333328"/>
  </r>
  <r>
    <n v="3041"/>
    <s v="GIRLS STATE a new musical comedy TV project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n v="42389.868611111116"/>
  </r>
  <r>
    <n v="3042"/>
    <s v="GIRLS STATE a new musical comedy TV project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n v="42283.688043981485"/>
  </r>
  <r>
    <n v="3043"/>
    <s v="GIRLS STATE a new musical comedy TV project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n v="42110.118055555555"/>
  </r>
  <r>
    <n v="3044"/>
    <s v="GIRLS STATE a new musical comedy TV projec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n v="42402.7268287037"/>
  </r>
  <r>
    <n v="3045"/>
    <s v="GIRLS STATE a new musical comedy TV project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n v="41873.155729166669"/>
  </r>
  <r>
    <n v="3046"/>
    <s v="GIRLS STATE a new musical comedy TV project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n v="41892.202777777777"/>
  </r>
  <r>
    <n v="3047"/>
    <s v="GIRLS STATE a new musical comedy TV project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n v="42487.552777777775"/>
  </r>
  <r>
    <n v="3048"/>
    <s v="GIRLS STATE a new musical comedy TV project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n v="42004.890277777777"/>
  </r>
  <r>
    <n v="3049"/>
    <s v="GIRLS STATE a new musical comedy TV project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n v="42169.014525462961"/>
  </r>
  <r>
    <n v="3050"/>
    <s v="GIRLS STATE a new musical comedy TV project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n v="42495.16851851852"/>
  </r>
  <r>
    <n v="3051"/>
    <s v="GIRLS STATE a new musical comedy TV project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n v="42774.416030092587"/>
  </r>
  <r>
    <n v="3052"/>
    <s v="GIRLS STATE a new musical comedy TV project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n v="42152.665972222225"/>
  </r>
  <r>
    <n v="3053"/>
    <s v="GIRLS STATE a new musical comedy TV project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n v="41914.165972222225"/>
  </r>
  <r>
    <n v="3054"/>
    <s v="GIRLS STATE a new musical comedy TV project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e v="#DIV/0!"/>
    <s v="theater"/>
    <s v="spaces"/>
    <x v="3054"/>
    <n v="42065.044444444444"/>
  </r>
  <r>
    <n v="3055"/>
    <s v="GIRLS STATE a new musical comedy TV project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n v="42013.95821759259"/>
  </r>
  <r>
    <n v="3056"/>
    <s v="GIRLS STATE a new musical comedy TV project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e v="#DIV/0!"/>
    <s v="theater"/>
    <s v="spaces"/>
    <x v="3056"/>
    <n v="41911.636388888888"/>
  </r>
  <r>
    <n v="3057"/>
    <s v="GIRLS STATE a new musical comedy TV project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e v="#DIV/0!"/>
    <s v="theater"/>
    <s v="spaces"/>
    <x v="3057"/>
    <n v="42463.608923611115"/>
  </r>
  <r>
    <n v="3058"/>
    <s v="GIRLS STATE a new musical comedy TV project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n v="42510.374305555553"/>
  </r>
  <r>
    <n v="3059"/>
    <s v="GIRLS STATE a new musical comedy TV project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n v="41859.935717592591"/>
  </r>
  <r>
    <n v="3060"/>
    <s v="GIRLS STATE a new musical comedy TV project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n v="42275.274699074071"/>
  </r>
  <r>
    <n v="3061"/>
    <s v="GIRLS STATE a new musical comedy TV project"/>
    <s v="Save a historic Local theater."/>
    <n v="1000000"/>
    <n v="128"/>
    <x v="2"/>
    <s v="US"/>
    <s v="USD"/>
    <n v="1407955748"/>
    <n v="1405363748"/>
    <b v="0"/>
    <n v="0"/>
    <b v="0"/>
    <s v="theater/spaces"/>
    <n v="0"/>
    <e v="#DIV/0!"/>
    <s v="theater"/>
    <s v="spaces"/>
    <x v="3061"/>
    <n v="41864.784120370372"/>
  </r>
  <r>
    <n v="3062"/>
    <s v="GIRLS STATE a new musical comedy TV project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n v="42277.75"/>
  </r>
  <r>
    <n v="3063"/>
    <s v="GIRLS STATE a new musical comedy TV project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n v="42665.922893518517"/>
  </r>
  <r>
    <n v="3064"/>
    <s v="GIRLS STATE a new musical comedy TV project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n v="42330.290972222225"/>
  </r>
  <r>
    <n v="3065"/>
    <s v="GIRLS STATE a new musical comedy TV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n v="41850.055231481485"/>
  </r>
  <r>
    <n v="3066"/>
    <s v="GIRLS STATE a new musical comedy TV project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n v="42561.228437500002"/>
  </r>
  <r>
    <n v="3067"/>
    <s v="GIRLS STATE a new musical comedy TV project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n v="42256.938414351855"/>
  </r>
  <r>
    <n v="3068"/>
    <s v="GIRLS STATE a new musical comedy TV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n v="42293.691574074073"/>
  </r>
  <r>
    <n v="3069"/>
    <s v="GIRLS STATE a new musical comedy TV project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n v="41987.833726851852"/>
  </r>
  <r>
    <n v="3070"/>
    <s v="GIRLS STATE a new musical comedy TV project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n v="42711.733437499999"/>
  </r>
  <r>
    <n v="3071"/>
    <s v="GIRLS STATE a new musical comedy TV project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n v="42115.249305555553"/>
  </r>
  <r>
    <n v="3072"/>
    <s v="GIRLS STATE a new musical comedy TV project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n v="42673.073611111111"/>
  </r>
  <r>
    <n v="3073"/>
    <s v="GIRLS STATE a new musical comedy TV project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n v="42169.804861111115"/>
  </r>
  <r>
    <n v="3074"/>
    <s v="GIRLS STATE a new musical comedy TV project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n v="42439.571284722217"/>
  </r>
  <r>
    <n v="3075"/>
    <s v="GIRLS STATE a new musical comedy TV project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n v="42601.102314814809"/>
  </r>
  <r>
    <n v="3076"/>
    <s v="GIRLS STATE a new musical comedy TV project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n v="42286.651886574073"/>
  </r>
  <r>
    <n v="3077"/>
    <s v="GIRLS STATE a new musical comedy TV project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n v="42796.956921296296"/>
  </r>
  <r>
    <n v="3078"/>
    <s v="GIRLS STATE a new musical comedy TV project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n v="42061.138831018514"/>
  </r>
  <r>
    <n v="3079"/>
    <s v="GIRLS STATE a new musical comedy TV project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n v="42085.671701388885"/>
  </r>
  <r>
    <n v="3080"/>
    <s v="GIRLS STATE a new musical comedy TV project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n v="42000.0699537037"/>
  </r>
  <r>
    <n v="3081"/>
    <s v="GIRLS STATE a new musical comedy TV project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n v="42267.181608796294"/>
  </r>
  <r>
    <n v="3082"/>
    <s v="GIRLS STATE a new musical comedy TV project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e v="#DIV/0!"/>
    <s v="theater"/>
    <s v="spaces"/>
    <x v="3082"/>
    <n v="42323.96465277778"/>
  </r>
  <r>
    <n v="3083"/>
    <s v="GIRLS STATE a new musical comedy TV project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n v="41883.208333333336"/>
  </r>
  <r>
    <n v="3084"/>
    <s v="GIRLS STATE a new musical comedy TV project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n v="42129.783333333333"/>
  </r>
  <r>
    <n v="3085"/>
    <s v="GIRLS STATE a new musical comedy TV project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n v="42276.883784722217"/>
  </r>
  <r>
    <n v="3086"/>
    <s v="GIRLS STATE a new musical comedy TV project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n v="42233.67082175926"/>
  </r>
  <r>
    <n v="3087"/>
    <s v="GIRLS STATE a new musical comedy TV project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n v="42725.192013888889"/>
  </r>
  <r>
    <n v="3088"/>
    <s v="GIRLS STATE a new musical comedy TV projec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n v="42012.570138888885"/>
  </r>
  <r>
    <n v="3089"/>
    <s v="GIRLS STATE a new musical comedy TV project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n v="42560.082638888889"/>
  </r>
  <r>
    <n v="3090"/>
    <s v="GIRLS STATE a new musical comedy TV project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n v="42125.777141203704"/>
  </r>
  <r>
    <n v="3091"/>
    <s v="GIRLS STATE a new musical comedy TV project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n v="42596.948414351849"/>
  </r>
  <r>
    <n v="3092"/>
    <s v="GIRLS STATE a new musical comedy TV project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n v="42292.916666666672"/>
  </r>
  <r>
    <n v="3093"/>
    <s v="GIRLS STATE a new musical comedy TV project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n v="41791.165972222225"/>
  </r>
  <r>
    <n v="3094"/>
    <s v="GIRLS STATE a new musical comedy TV project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n v="42267.795787037037"/>
  </r>
  <r>
    <n v="3095"/>
    <s v="GIRLS STATE a new musical comedy TV project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n v="42583.025231481486"/>
  </r>
  <r>
    <n v="3096"/>
    <s v="GIRLS STATE a new musical comedy TV project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n v="42144.825532407413"/>
  </r>
  <r>
    <n v="3097"/>
    <s v="GIRLS STATE a new musical comedy TV project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n v="42650.583333333328"/>
  </r>
  <r>
    <n v="3098"/>
    <s v="GIRLS STATE a new musical comedy TV project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n v="42408.01180555555"/>
  </r>
  <r>
    <n v="3099"/>
    <s v="GIRLS STATE a new musical comedy TV project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n v="42412.189710648148"/>
  </r>
  <r>
    <n v="3100"/>
    <s v="GIRLS STATE a new musical comedy TV project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n v="41932.622395833336"/>
  </r>
  <r>
    <n v="3101"/>
    <s v="GIRLS STATE a new musical comedy TV project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n v="42201.330555555556"/>
  </r>
  <r>
    <n v="3102"/>
    <s v="GIRLS STATE a new musical comedy TV project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n v="42605.340486111112"/>
  </r>
  <r>
    <n v="3103"/>
    <s v="GIRLS STATE a new musical comedy TV project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n v="42167.156319444446"/>
  </r>
  <r>
    <n v="3104"/>
    <s v="GIRLS STATE a new musical comedy TV project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n v="42038.083333333328"/>
  </r>
  <r>
    <n v="3105"/>
    <s v="GIRLS STATE a new musical comedy TV projec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n v="41931.208333333336"/>
  </r>
  <r>
    <n v="3106"/>
    <s v="GIRLS STATE a new musical comedy TV project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n v="42263.916666666672"/>
  </r>
  <r>
    <n v="3107"/>
    <s v="GIRLS STATE a new musical comedy TV projec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n v="42135.814247685179"/>
  </r>
  <r>
    <n v="3108"/>
    <s v="GIRLS STATE a new musical comedy TV project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n v="42122.638819444444"/>
  </r>
  <r>
    <n v="3109"/>
    <s v="GIRLS STATE a new musical comedy TV project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n v="41879.125115740739"/>
  </r>
  <r>
    <n v="3110"/>
    <s v="GIRLS STATE a new musical comedy TV project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n v="42785.031469907408"/>
  </r>
  <r>
    <n v="3111"/>
    <s v="GIRLS STATE a new musical comedy TV project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n v="41916.595138888886"/>
  </r>
  <r>
    <n v="3112"/>
    <s v="GIRLS STATE a new musical comedy TV project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n v="42675.121921296297"/>
  </r>
  <r>
    <n v="3113"/>
    <s v="GIRLS STATE a new musical comedy TV project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n v="42111.731273148151"/>
  </r>
  <r>
    <n v="3114"/>
    <s v="GIRLS STATE a new musical comedy TV project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e v="#DIV/0!"/>
    <s v="theater"/>
    <s v="spaces"/>
    <x v="3114"/>
    <n v="41903.632523148146"/>
  </r>
  <r>
    <n v="3115"/>
    <s v="GIRLS STATE a new musical comedy TV project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n v="42526.447071759263"/>
  </r>
  <r>
    <n v="3116"/>
    <s v="GIRLS STATE a new musical comedy TV project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n v="42095.515335648146"/>
  </r>
  <r>
    <n v="3117"/>
    <s v="GIRLS STATE a new musical comedy TV project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n v="42517.55"/>
  </r>
  <r>
    <n v="3118"/>
    <s v="GIRLS STATE a new musical comedy TV projec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n v="42553.649571759262"/>
  </r>
  <r>
    <n v="3119"/>
    <s v="GIRLS STATE a new musical comedy TV project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n v="42090.003842592589"/>
  </r>
  <r>
    <n v="3120"/>
    <s v="GIRLS STATE a new musical comedy TV project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n v="42495.900416666671"/>
  </r>
  <r>
    <n v="3121"/>
    <s v="GIRLS STATE a new musical comedy TV project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n v="41908.679803240739"/>
  </r>
  <r>
    <n v="3122"/>
    <s v="GIRLS STATE a new musical comedy TV project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n v="42683.973750000005"/>
  </r>
  <r>
    <n v="3123"/>
    <s v="GIRLS STATE a new musical comedy TV project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n v="42560.993032407408"/>
  </r>
  <r>
    <n v="3124"/>
    <s v="GIRLS STATE a new musical comedy TV project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n v="42037.780104166668"/>
  </r>
  <r>
    <n v="3125"/>
    <s v="GIRLS STATE a new musical comedy TV project"/>
    <s v="N/A"/>
    <n v="1500000"/>
    <n v="100"/>
    <x v="1"/>
    <s v="US"/>
    <s v="USD"/>
    <n v="1452142672"/>
    <n v="1449550672"/>
    <b v="0"/>
    <n v="0"/>
    <b v="0"/>
    <s v="theater/spaces"/>
    <n v="0"/>
    <e v="#DIV/0!"/>
    <s v="theater"/>
    <s v="spaces"/>
    <x v="3125"/>
    <n v="42376.20685185185"/>
  </r>
  <r>
    <n v="3126"/>
    <s v="GIRLS STATE a new musical comedy TV project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n v="42456.976412037038"/>
  </r>
  <r>
    <n v="3127"/>
    <s v="GIRLS STATE a new musical comedy TV project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e v="#DIV/0!"/>
    <s v="theater"/>
    <s v="spaces"/>
    <x v="3127"/>
    <n v="42064.856817129628"/>
  </r>
  <r>
    <n v="3128"/>
    <s v="GIRLS STATE a new musical comedy TV project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n v="42810.784039351856"/>
  </r>
  <r>
    <n v="3129"/>
    <s v="GIRLS STATE a new musical comedy TV project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n v="42843.801145833335"/>
  </r>
  <r>
    <n v="3130"/>
    <s v="GIRLS STATE a new musical comedy TV project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n v="42839.207638888889"/>
  </r>
  <r>
    <n v="3131"/>
    <s v="GIRLS STATE a new musical comedy TV project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n v="42833.537557870368"/>
  </r>
  <r>
    <n v="3132"/>
    <s v="GIRLS STATE a new musical comedy TV project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n v="42846.308564814812"/>
  </r>
  <r>
    <n v="3133"/>
    <s v="GIRLS STATE a new musical comedy TV project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n v="42818.523541666669"/>
  </r>
  <r>
    <n v="3134"/>
    <s v="GIRLS STATE a new musical comedy TV project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n v="42821.678460648152"/>
  </r>
  <r>
    <n v="3135"/>
    <s v="GIRLS STATE a new musical comedy TV project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n v="42829.151863425926"/>
  </r>
  <r>
    <n v="3136"/>
    <s v="GIRLS STATE a new musical comedy TV project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n v="42825.957638888889"/>
  </r>
  <r>
    <n v="3137"/>
    <s v="GIRLS STATE a new musical comedy TV project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n v="42858.8"/>
  </r>
  <r>
    <n v="3138"/>
    <s v="GIRLS STATE a new musical comedy TV project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e v="#DIV/0!"/>
    <s v="theater"/>
    <s v="plays"/>
    <x v="3138"/>
    <n v="42828.645914351851"/>
  </r>
  <r>
    <n v="3139"/>
    <s v="GIRLS STATE a new musical comedy TV project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n v="42819.189583333333"/>
  </r>
  <r>
    <n v="3140"/>
    <s v="GIRLS STATE a new musical comedy TV project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n v="42832.677118055552"/>
  </r>
  <r>
    <n v="3141"/>
    <s v="GIRLS STATE a new musical comedy TV project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n v="42841.833333333328"/>
  </r>
  <r>
    <n v="3142"/>
    <s v="GIRLS STATE a new musical comedy TV project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n v="42813.471516203703"/>
  </r>
  <r>
    <n v="3143"/>
    <s v="GIRLS STATE a new musical comedy TV projec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e v="#DIV/0!"/>
    <s v="theater"/>
    <s v="plays"/>
    <x v="3143"/>
    <n v="42834.358287037037"/>
  </r>
  <r>
    <n v="3144"/>
    <s v="GIRLS STATE a new musical comedy TV project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n v="42813.25"/>
  </r>
  <r>
    <n v="3145"/>
    <s v="GIRLS STATE a new musical comedy TV project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e v="#DIV/0!"/>
    <s v="theater"/>
    <s v="plays"/>
    <x v="3145"/>
    <n v="42821.999236111107"/>
  </r>
  <r>
    <n v="3146"/>
    <s v="GIRLS STATE a new musical comedy TV project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n v="42841.640810185185"/>
  </r>
  <r>
    <n v="3147"/>
    <s v="GIRLS STATE a new musical comedy TV project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n v="41950.011053240742"/>
  </r>
  <r>
    <n v="3148"/>
    <s v="GIRLS STATE a new musical comedy TV project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n v="41913.166666666664"/>
  </r>
  <r>
    <n v="3149"/>
    <s v="GIRLS STATE a new musical comedy TV project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n v="41250.083333333336"/>
  </r>
  <r>
    <n v="3150"/>
    <s v="GIRLS STATE a new musical comedy TV project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n v="40568.166666666664"/>
  </r>
  <r>
    <n v="3151"/>
    <s v="GIRLS STATE a new musical comedy TV project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n v="41892.83997685185"/>
  </r>
  <r>
    <n v="3152"/>
    <s v="GIRLS STATE a new musical comedy TV project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n v="41580.867673611108"/>
  </r>
  <r>
    <n v="3153"/>
    <s v="GIRLS STATE a new musical comedy TV project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n v="40664.207638888889"/>
  </r>
  <r>
    <n v="3154"/>
    <s v="GIRLS STATE a new musical comedy TV project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n v="41000.834004629629"/>
  </r>
  <r>
    <n v="3155"/>
    <s v="GIRLS STATE a new musical comedy TV project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n v="41263.499131944445"/>
  </r>
  <r>
    <n v="3156"/>
    <s v="GIRLS STATE a new musical comedy TV project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n v="41061.953055555554"/>
  </r>
  <r>
    <n v="3157"/>
    <s v="GIRLS STATE a new musical comedy TV project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n v="41839.208333333336"/>
  </r>
  <r>
    <n v="3158"/>
    <s v="GIRLS STATE a new musical comedy TV project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n v="41477.839722222219"/>
  </r>
  <r>
    <n v="3159"/>
    <s v="GIRLS STATE a new musical comedy TV project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n v="40926.958333333336"/>
  </r>
  <r>
    <n v="3160"/>
    <s v="GIRLS STATE a new musical comedy TV project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n v="41864.207638888889"/>
  </r>
  <r>
    <n v="3161"/>
    <s v="GIRLS STATE a new musical comedy TV project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n v="41927.536134259259"/>
  </r>
  <r>
    <n v="3162"/>
    <s v="GIRLS STATE a new musical comedy TV project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n v="41827.083333333336"/>
  </r>
  <r>
    <n v="3163"/>
    <s v="GIRLS STATE a new musical comedy TV project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n v="41805.753761574073"/>
  </r>
  <r>
    <n v="3164"/>
    <s v="GIRLS STATE a new musical comedy TV project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n v="41799.80572916667"/>
  </r>
  <r>
    <n v="3165"/>
    <s v="GIRLS STATE a new musical comedy TV project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n v="40666.165972222225"/>
  </r>
  <r>
    <n v="3166"/>
    <s v="GIRLS STATE a new musical comedy TV project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n v="41969.332638888889"/>
  </r>
  <r>
    <n v="3167"/>
    <s v="GIRLS STATE a new musical comedy TV project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n v="41853.175706018519"/>
  </r>
  <r>
    <n v="3168"/>
    <s v="GIRLS STATE a new musical comedy TV project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n v="41803.916666666664"/>
  </r>
  <r>
    <n v="3169"/>
    <s v="GIRLS STATE a new musical comedy TV project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n v="41621.207638888889"/>
  </r>
  <r>
    <n v="3170"/>
    <s v="GIRLS STATE a new musical comedy TV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n v="41822.166666666664"/>
  </r>
  <r>
    <n v="3171"/>
    <s v="GIRLS STATE a new musical comedy TV project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n v="42496.608310185184"/>
  </r>
  <r>
    <n v="3172"/>
    <s v="GIRLS STATE a new musical comedy TV project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n v="40953.729953703703"/>
  </r>
  <r>
    <n v="3173"/>
    <s v="GIRLS STATE a new musical comedy TV project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n v="41908.878379629627"/>
  </r>
  <r>
    <n v="3174"/>
    <s v="GIRLS STATE a new musical comedy TV project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n v="41876.864675925928"/>
  </r>
  <r>
    <n v="3175"/>
    <s v="GIRLS STATE a new musical comedy TV project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n v="40591.886886574073"/>
  </r>
  <r>
    <n v="3176"/>
    <s v="GIRLS STATE a new musical comedy TV project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n v="41504.625"/>
  </r>
  <r>
    <n v="3177"/>
    <s v="GIRLS STATE a new musical comedy TV project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n v="41811.666770833333"/>
  </r>
  <r>
    <n v="3178"/>
    <s v="GIRLS STATE a new musical comedy TV project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n v="41836.605034722219"/>
  </r>
  <r>
    <n v="3179"/>
    <s v="GIRLS STATE a new musical comedy TV project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n v="41400.702210648145"/>
  </r>
  <r>
    <n v="3180"/>
    <s v="GIRLS STATE a new musical comedy TV project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n v="41810.412604166668"/>
  </r>
  <r>
    <n v="3181"/>
    <s v="GIRLS STATE a new musical comedy TV project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n v="41805.666666666664"/>
  </r>
  <r>
    <n v="3182"/>
    <s v="GIRLS STATE a new musical comedy TV project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n v="40939.708333333336"/>
  </r>
  <r>
    <n v="3183"/>
    <s v="GIRLS STATE a new musical comedy TV project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n v="41509.79478009259"/>
  </r>
  <r>
    <n v="3184"/>
    <s v="GIRLS STATE a new musical comedy TV project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n v="41821.993414351848"/>
  </r>
  <r>
    <n v="3185"/>
    <s v="GIRLS STATE a new musical comedy TV project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n v="41836.977326388893"/>
  </r>
  <r>
    <n v="3186"/>
    <s v="GIRLS STATE a new musical comedy TV projec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n v="41898.875"/>
  </r>
  <r>
    <n v="3187"/>
    <s v="GIRLS STATE a new musical comedy TV project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n v="41855.666354166664"/>
  </r>
  <r>
    <n v="3188"/>
    <s v="GIRLS STATE a new musical comedy TV project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n v="42165.415532407409"/>
  </r>
  <r>
    <n v="3189"/>
    <s v="GIRLS STATE a new musical comedy TV projec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n v="42148.346435185187"/>
  </r>
  <r>
    <n v="3190"/>
    <s v="GIRLS STATE a new musical comedy TV project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e v="#DIV/0!"/>
    <s v="theater"/>
    <s v="musical"/>
    <x v="3190"/>
    <n v="42713.192997685182"/>
  </r>
  <r>
    <n v="3191"/>
    <s v="GIRLS STATE a new musical comedy TV project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n v="42598.755428240736"/>
  </r>
  <r>
    <n v="3192"/>
    <s v="GIRLS STATE a new musical comedy TV proje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n v="42063.916666666672"/>
  </r>
  <r>
    <n v="3193"/>
    <s v="GIRLS STATE a new musical comedy TV project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n v="42055.968240740738"/>
  </r>
  <r>
    <n v="3194"/>
    <s v="GIRLS STATE a new musical comedy TV project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e v="#DIV/0!"/>
    <s v="theater"/>
    <s v="musical"/>
    <x v="3194"/>
    <n v="42212.062476851846"/>
  </r>
  <r>
    <n v="3195"/>
    <s v="GIRLS STATE a new musical comedy TV project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n v="42047.594236111108"/>
  </r>
  <r>
    <n v="3196"/>
    <s v="GIRLS STATE a new musical comedy TV project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n v="42217.583333333328"/>
  </r>
  <r>
    <n v="3197"/>
    <s v="GIRLS STATE a new musical comedy TV project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n v="42039.493263888886"/>
  </r>
  <r>
    <n v="3198"/>
    <s v="GIRLS STATE a new musical comedy TV project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n v="42051.424502314811"/>
  </r>
  <r>
    <n v="3199"/>
    <s v="GIRLS STATE a new musical comedy TV project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n v="41888.875"/>
  </r>
  <r>
    <n v="3200"/>
    <s v="GIRLS STATE a new musical comedy TV project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n v="42490.231944444444"/>
  </r>
  <r>
    <n v="3201"/>
    <s v="GIRLS STATE a new musical comedy TV project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n v="41882.767094907409"/>
  </r>
  <r>
    <n v="3202"/>
    <s v="GIRLS STATE a new musical comedy TV project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n v="42352.249305555553"/>
  </r>
  <r>
    <n v="3203"/>
    <s v="GIRLS STATE a new musical comedy TV project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n v="42272.988680555558"/>
  </r>
  <r>
    <n v="3204"/>
    <s v="GIRLS STATE a new musical comedy TV project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e v="#DIV/0!"/>
    <s v="theater"/>
    <s v="musical"/>
    <x v="3204"/>
    <n v="42202.676388888889"/>
  </r>
  <r>
    <n v="3205"/>
    <s v="GIRLS STATE a new musical comedy TV project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n v="42125.374675925923"/>
  </r>
  <r>
    <n v="3206"/>
    <s v="GIRLS STATE a new musical comedy TV project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e v="#DIV/0!"/>
    <s v="theater"/>
    <s v="musical"/>
    <x v="3206"/>
    <n v="42266.276053240741"/>
  </r>
  <r>
    <n v="3207"/>
    <s v="GIRLS STATE a new musical comedy TV project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n v="42117.236192129625"/>
  </r>
  <r>
    <n v="3208"/>
    <s v="GIRLS STATE a new musical comedy TV project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n v="41848.605057870373"/>
  </r>
  <r>
    <n v="3209"/>
    <s v="GIRLS STATE a new musical comedy TV project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n v="41810.958333333336"/>
  </r>
  <r>
    <n v="3210"/>
    <s v="GIRLS STATE a new musical comedy TV project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n v="41061.165972222225"/>
  </r>
  <r>
    <n v="3211"/>
    <s v="GIRLS STATE a new musical comedy TV project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n v="41866.083333333336"/>
  </r>
  <r>
    <n v="3212"/>
    <s v="GIRLS STATE a new musical comedy TV project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n v="41859.795729166668"/>
  </r>
  <r>
    <n v="3213"/>
    <s v="GIRLS STATE a new musical comedy TV project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n v="42211.763414351852"/>
  </r>
  <r>
    <n v="3214"/>
    <s v="GIRLS STATE a new musical comedy TV project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n v="42374.996527777781"/>
  </r>
  <r>
    <n v="3215"/>
    <s v="GIRLS STATE a new musical comedy TV project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n v="42257.165972222225"/>
  </r>
  <r>
    <n v="3216"/>
    <s v="GIRLS STATE a new musical comedy TV project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n v="42196.604166666672"/>
  </r>
  <r>
    <n v="3217"/>
    <s v="GIRLS STATE a new musical comedy TV project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n v="42678.546111111107"/>
  </r>
  <r>
    <n v="3218"/>
    <s v="GIRLS STATE a new musical comedy TV project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n v="42004"/>
  </r>
  <r>
    <n v="3219"/>
    <s v="GIRLS STATE a new musical comedy TV project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n v="42085.941516203704"/>
  </r>
  <r>
    <n v="3220"/>
    <s v="GIRLS STATE a new musical comedy TV project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n v="42806.875"/>
  </r>
  <r>
    <n v="3221"/>
    <s v="GIRLS STATE a new musical comedy TV project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n v="42190.696793981479"/>
  </r>
  <r>
    <n v="3222"/>
    <s v="GIRLS STATE a new musical comedy TV project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n v="42301.895138888889"/>
  </r>
  <r>
    <n v="3223"/>
    <s v="GIRLS STATE a new musical comedy TV project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n v="42236.835370370376"/>
  </r>
  <r>
    <n v="3224"/>
    <s v="GIRLS STATE a new musical comedy TV project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n v="42745.208333333328"/>
  </r>
  <r>
    <n v="3225"/>
    <s v="GIRLS STATE a new musical comedy TV project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n v="42524.875"/>
  </r>
  <r>
    <n v="3226"/>
    <s v="GIRLS STATE a new musical comedy TV project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n v="42307.583472222221"/>
  </r>
  <r>
    <n v="3227"/>
    <s v="GIRLS STATE a new musical comedy TV project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n v="42752.882361111115"/>
  </r>
  <r>
    <n v="3228"/>
    <s v="GIRLS STATE a new musical comedy TV project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n v="42355.207638888889"/>
  </r>
  <r>
    <n v="3229"/>
    <s v="GIRLS STATE a new musical comedy TV project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n v="41963.333310185189"/>
  </r>
  <r>
    <n v="3230"/>
    <s v="GIRLS STATE a new musical comedy TV project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n v="41913.165972222225"/>
  </r>
  <r>
    <n v="3231"/>
    <s v="GIRLS STATE a new musical comedy TV project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n v="42476.943831018521"/>
  </r>
  <r>
    <n v="3232"/>
    <s v="GIRLS STATE a new musical comedy TV project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n v="42494.165972222225"/>
  </r>
  <r>
    <n v="3233"/>
    <s v="GIRLS STATE a new musical comedy TV project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n v="42796.805034722223"/>
  </r>
  <r>
    <n v="3234"/>
    <s v="GIRLS STATE a new musical comedy TV project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n v="42767.979861111111"/>
  </r>
  <r>
    <n v="3235"/>
    <s v="GIRLS STATE a new musical comedy TV project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n v="42552.347812499997"/>
  </r>
  <r>
    <n v="3236"/>
    <s v="GIRLS STATE a new musical comedy TV project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n v="42732.917048611111"/>
  </r>
  <r>
    <n v="3237"/>
    <s v="GIRLS STATE a new musical comedy TV project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n v="42276.165972222225"/>
  </r>
  <r>
    <n v="3238"/>
    <s v="GIRLS STATE a new musical comedy TV project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n v="42186.510393518518"/>
  </r>
  <r>
    <n v="3239"/>
    <s v="GIRLS STATE a new musical comedy TV project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n v="42302.999305555553"/>
  </r>
  <r>
    <n v="3240"/>
    <s v="GIRLS STATE a new musical comedy TV project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n v="42782.958333333328"/>
  </r>
  <r>
    <n v="3241"/>
    <s v="GIRLS STATE a new musical comedy TV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n v="41926.290972222225"/>
  </r>
  <r>
    <n v="3242"/>
    <s v="GIRLS STATE a new musical comedy TV project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n v="41901.755694444444"/>
  </r>
  <r>
    <n v="3243"/>
    <s v="GIRLS STATE a new musical comedy TV project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n v="42286"/>
  </r>
  <r>
    <n v="3244"/>
    <s v="GIRLS STATE a new musical comedy TV project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n v="42705.735902777778"/>
  </r>
  <r>
    <n v="3245"/>
    <s v="GIRLS STATE a new musical comedy TV project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n v="42167.083333333328"/>
  </r>
  <r>
    <n v="3246"/>
    <s v="GIRLS STATE a new musical comedy TV project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n v="42259.165972222225"/>
  </r>
  <r>
    <n v="3247"/>
    <s v="GIRLS STATE a new musical comedy TV project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n v="42197.434166666666"/>
  </r>
  <r>
    <n v="3248"/>
    <s v="GIRLS STATE a new musical comedy TV project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n v="42098.846724537041"/>
  </r>
  <r>
    <n v="3249"/>
    <s v="GIRLS STATE a new musical comedy TV project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n v="42175.746689814812"/>
  </r>
  <r>
    <n v="3250"/>
    <s v="GIRLS STATE a new musical comedy TV project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n v="41948.783842592595"/>
  </r>
  <r>
    <n v="3251"/>
    <s v="GIRLS STATE a new musical comedy TV project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n v="42176.731087962966"/>
  </r>
  <r>
    <n v="3252"/>
    <s v="GIRLS STATE a new musical comedy TV project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n v="42620.472685185188"/>
  </r>
  <r>
    <n v="3253"/>
    <s v="GIRLS STATE a new musical comedy TV project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n v="42621.15625"/>
  </r>
  <r>
    <n v="3254"/>
    <s v="GIRLS STATE a new musical comedy TV project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n v="42089.044085648144"/>
  </r>
  <r>
    <n v="3255"/>
    <s v="GIRLS STATE a new musical comedy TV project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n v="41919.768229166664"/>
  </r>
  <r>
    <n v="3256"/>
    <s v="GIRLS STATE a new musical comedy TV project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n v="42166.165972222225"/>
  </r>
  <r>
    <n v="3257"/>
    <s v="GIRLS STATE a new musical comedy TV project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n v="42788.559629629628"/>
  </r>
  <r>
    <n v="3258"/>
    <s v="GIRLS STATE a new musical comedy TV project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n v="42012.887280092589"/>
  </r>
  <r>
    <n v="3259"/>
    <s v="GIRLS STATE a new musical comedy TV project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n v="42644.165972222225"/>
  </r>
  <r>
    <n v="3260"/>
    <s v="GIRLS STATE a new musical comedy TV project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n v="42338.714328703703"/>
  </r>
  <r>
    <n v="3261"/>
    <s v="GIRLS STATE a new musical comedy TV project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n v="42201.725416666668"/>
  </r>
  <r>
    <n v="3262"/>
    <s v="GIRLS STATE a new musical comedy TV project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n v="41995.166666666672"/>
  </r>
  <r>
    <n v="3263"/>
    <s v="GIRLS STATE a new musical comedy TV project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n v="42307.875"/>
  </r>
  <r>
    <n v="3264"/>
    <s v="GIRLS STATE a new musical comedy TV projec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n v="42032.916666666672"/>
  </r>
  <r>
    <n v="3265"/>
    <s v="GIRLS STATE a new musical comedy TV project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n v="42341.708333333328"/>
  </r>
  <r>
    <n v="3266"/>
    <s v="GIRLS STATE a new musical comedy TV project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n v="42167.875"/>
  </r>
  <r>
    <n v="3267"/>
    <s v="GIRLS STATE a new musical comedy TV project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n v="42202.757638888885"/>
  </r>
  <r>
    <n v="3268"/>
    <s v="GIRLS STATE a new musical comedy TV project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n v="42606.90425925926"/>
  </r>
  <r>
    <n v="3269"/>
    <s v="GIRLS STATE a new musical comedy TV project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n v="42171.458333333328"/>
  </r>
  <r>
    <n v="3270"/>
    <s v="GIRLS STATE a new musical comedy TV project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n v="42197.533159722225"/>
  </r>
  <r>
    <n v="3271"/>
    <s v="GIRLS STATE a new musical comedy TV project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n v="41945.478877314818"/>
  </r>
  <r>
    <n v="3272"/>
    <s v="GIRLS STATE a new musical comedy TV project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n v="42314.541770833333"/>
  </r>
  <r>
    <n v="3273"/>
    <s v="GIRLS STATE a new musical comedy TV project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n v="42627.791666666672"/>
  </r>
  <r>
    <n v="3274"/>
    <s v="GIRLS STATE a new musical comedy TV project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n v="42444.875"/>
  </r>
  <r>
    <n v="3275"/>
    <s v="GIRLS STATE a new musical comedy TV project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n v="42044.1875"/>
  </r>
  <r>
    <n v="3276"/>
    <s v="GIRLS STATE a new musical comedy TV project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n v="42461.165972222225"/>
  </r>
  <r>
    <n v="3277"/>
    <s v="GIRLS STATE a new musical comedy TV project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n v="41961.724606481483"/>
  </r>
  <r>
    <n v="3278"/>
    <s v="GIRLS STATE a new musical comedy TV project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n v="42154.848414351851"/>
  </r>
  <r>
    <n v="3279"/>
    <s v="GIRLS STATE a new musical comedy TV project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n v="42461.06086805556"/>
  </r>
  <r>
    <n v="3280"/>
    <s v="GIRLS STATE a new musical comedy TV project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n v="42156.208333333328"/>
  </r>
  <r>
    <n v="3281"/>
    <s v="GIRLS STATE a new musical comedy TV project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n v="42249.019733796296"/>
  </r>
  <r>
    <n v="3282"/>
    <s v="GIRLS STATE a new musical comedy TV project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n v="42489.19430555556"/>
  </r>
  <r>
    <n v="3283"/>
    <s v="GIRLS STATE a new musical comedy TV project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n v="42410.875"/>
  </r>
  <r>
    <n v="3284"/>
    <s v="GIRLS STATE a new musical comedy TV project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n v="42398.249305555553"/>
  </r>
  <r>
    <n v="3285"/>
    <s v="GIRLS STATE a new musical comedy TV project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n v="42794.208333333328"/>
  </r>
  <r>
    <n v="3286"/>
    <s v="GIRLS STATE a new musical comedy TV project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n v="42597.840069444443"/>
  </r>
  <r>
    <n v="3287"/>
    <s v="GIRLS STATE a new musical comedy TV project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n v="42336.750324074077"/>
  </r>
  <r>
    <n v="3288"/>
    <s v="GIRLS STATE a new musical comedy TV project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n v="42541.958333333328"/>
  </r>
  <r>
    <n v="3289"/>
    <s v="GIRLS STATE a new musical comedy TV project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n v="42786.368078703701"/>
  </r>
  <r>
    <n v="3290"/>
    <s v="GIRLS STATE a new musical comedy TV project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n v="42805.51494212963"/>
  </r>
  <r>
    <n v="3291"/>
    <s v="GIRLS STATE a new musical comedy TV project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n v="42264.165972222225"/>
  </r>
  <r>
    <n v="3292"/>
    <s v="GIRLS STATE a new musical comedy TV project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n v="42342.811898148153"/>
  </r>
  <r>
    <n v="3293"/>
    <s v="GIRLS STATE a new musical comedy TV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n v="42798.425370370373"/>
  </r>
  <r>
    <n v="3294"/>
    <s v="GIRLS STATE a new musical comedy TV projec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n v="42171.541134259256"/>
  </r>
  <r>
    <n v="3295"/>
    <s v="GIRLS STATE a new musical comedy TV project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n v="42639.442465277782"/>
  </r>
  <r>
    <n v="3296"/>
    <s v="GIRLS STATE a new musical comedy TV project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n v="42330.916666666672"/>
  </r>
  <r>
    <n v="3297"/>
    <s v="GIRLS STATE a new musical comedy TV project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n v="42212.957638888889"/>
  </r>
  <r>
    <n v="3298"/>
    <s v="GIRLS STATE a new musical comedy TV project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n v="42260"/>
  </r>
  <r>
    <n v="3299"/>
    <s v="GIRLS STATE a new musical comedy TV project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n v="42291.917395833334"/>
  </r>
  <r>
    <n v="3300"/>
    <s v="GIRLS STATE a new musical comedy TV project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n v="42123.743773148148"/>
  </r>
  <r>
    <n v="3301"/>
    <s v="GIRLS STATE a new musical comedy TV project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n v="42583.290972222225"/>
  </r>
  <r>
    <n v="3302"/>
    <s v="GIRLS STATE a new musical comedy TV project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n v="42711.35157407407"/>
  </r>
  <r>
    <n v="3303"/>
    <s v="GIRLS STATE a new musical comedy TV project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n v="42091.609768518523"/>
  </r>
  <r>
    <n v="3304"/>
    <s v="GIRLS STATE a new musical comedy TV project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n v="42726.624444444446"/>
  </r>
  <r>
    <n v="3305"/>
    <s v="GIRLS STATE a new musical comedy TV project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n v="42216.855879629627"/>
  </r>
  <r>
    <n v="3306"/>
    <s v="GIRLS STATE a new musical comedy TV project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n v="42531.125"/>
  </r>
  <r>
    <n v="3307"/>
    <s v="GIRLS STATE a new musical comedy TV project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n v="42505.057164351849"/>
  </r>
  <r>
    <n v="3308"/>
    <s v="GIRLS STATE a new musical comedy TV project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n v="42473.876909722225"/>
  </r>
  <r>
    <n v="3309"/>
    <s v="GIRLS STATE a new musical comedy TV project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n v="42659.650208333333"/>
  </r>
  <r>
    <n v="3310"/>
    <s v="GIRLS STATE a new musical comedy TV project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n v="42283.928530092591"/>
  </r>
  <r>
    <n v="3311"/>
    <s v="GIRLS STATE a new musical comedy TV project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n v="42294.29178240741"/>
  </r>
  <r>
    <n v="3312"/>
    <s v="GIRLS STATE a new musical comedy TV project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n v="42685.916666666672"/>
  </r>
  <r>
    <n v="3313"/>
    <s v="GIRLS STATE a new musical comedy TV project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n v="42396.041666666672"/>
  </r>
  <r>
    <n v="3314"/>
    <s v="GIRLS STATE a new musical comedy TV project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n v="42132.836805555555"/>
  </r>
  <r>
    <n v="3315"/>
    <s v="GIRLS STATE a new musical comedy TV project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n v="42496.303715277783"/>
  </r>
  <r>
    <n v="3316"/>
    <s v="GIRLS STATE a new musical comedy TV project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n v="41859.57916666667"/>
  </r>
  <r>
    <n v="3317"/>
    <s v="GIRLS STATE a new musical comedy TV project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n v="42529.039629629624"/>
  </r>
  <r>
    <n v="3318"/>
    <s v="GIRLS STATE a new musical comedy TV project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n v="42471.104166666672"/>
  </r>
  <r>
    <n v="3319"/>
    <s v="GIRLS STATE a new musical comedy TV project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n v="42035.585486111115"/>
  </r>
  <r>
    <n v="3320"/>
    <s v="GIRLS STATE a new musical comedy TV project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n v="42543.045798611114"/>
  </r>
  <r>
    <n v="3321"/>
    <s v="GIRLS STATE a new musical comedy TV project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n v="41928.165972222225"/>
  </r>
  <r>
    <n v="3322"/>
    <s v="GIRLS STATE a new musical comedy TV project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n v="42543.163194444445"/>
  </r>
  <r>
    <n v="3323"/>
    <s v="GIRLS STATE a new musical comedy TV project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n v="42638.36583333333"/>
  </r>
  <r>
    <n v="3324"/>
    <s v="GIRLS STATE a new musical comedy TV project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n v="42526.58321759259"/>
  </r>
  <r>
    <n v="3325"/>
    <s v="GIRLS STATE a new musical comedy TV project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n v="42099.743946759263"/>
  </r>
  <r>
    <n v="3326"/>
    <s v="GIRLS STATE a new musical comedy TV project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n v="42071.67251157407"/>
  </r>
  <r>
    <n v="3327"/>
    <s v="GIRLS STATE a new musical comedy TV project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n v="42498.374606481477"/>
  </r>
  <r>
    <n v="3328"/>
    <s v="GIRLS STATE a new musical comedy TV project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n v="41825.041666666664"/>
  </r>
  <r>
    <n v="3329"/>
    <s v="GIRLS STATE a new musical comedy TV project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n v="41847.958333333336"/>
  </r>
  <r>
    <n v="3330"/>
    <s v="GIRLS STATE a new musical comedy TV project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n v="42095.845694444448"/>
  </r>
  <r>
    <n v="3331"/>
    <s v="GIRLS STATE a new musical comedy TV project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n v="42283.697754629626"/>
  </r>
  <r>
    <n v="3332"/>
    <s v="GIRLS STATE a new musical comedy TV project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n v="41839.860300925924"/>
  </r>
  <r>
    <n v="3333"/>
    <s v="GIRLS STATE a new musical comedy TV project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n v="42170.676851851851"/>
  </r>
  <r>
    <n v="3334"/>
    <s v="GIRLS STATE a new musical comedy TV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n v="42215.521087962959"/>
  </r>
  <r>
    <n v="3335"/>
    <s v="GIRLS STATE a new musical comedy TV project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n v="41854.958333333336"/>
  </r>
  <r>
    <n v="3336"/>
    <s v="GIRLS STATE a new musical comedy TV project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n v="42465.35701388889"/>
  </r>
  <r>
    <n v="3337"/>
    <s v="GIRLS STATE a new musical comedy TV project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n v="41922.875"/>
  </r>
  <r>
    <n v="3338"/>
    <s v="GIRLS STATE a new musical comedy TV projec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n v="42790.574999999997"/>
  </r>
  <r>
    <n v="3339"/>
    <s v="GIRLS STATE a new musical comedy TV project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n v="42579.665717592594"/>
  </r>
  <r>
    <n v="3340"/>
    <s v="GIRLS STATE a new musical comedy TV project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n v="42710.974004629628"/>
  </r>
  <r>
    <n v="3341"/>
    <s v="GIRLS STATE a new musical comedy TV project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n v="42533.708333333328"/>
  </r>
  <r>
    <n v="3342"/>
    <s v="GIRLS STATE a new musical comedy TV project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n v="42095.207638888889"/>
  </r>
  <r>
    <n v="3343"/>
    <s v="GIRLS STATE a new musical comedy TV project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n v="42473.554166666669"/>
  </r>
  <r>
    <n v="3344"/>
    <s v="GIRLS STATE a new musical comedy TV project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n v="41881.200150462959"/>
  </r>
  <r>
    <n v="3345"/>
    <s v="GIRLS STATE a new musical comedy TV project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n v="42112.025694444441"/>
  </r>
  <r>
    <n v="3346"/>
    <s v="GIRLS STATE a new musical comedy TV projec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n v="42061.024421296301"/>
  </r>
  <r>
    <n v="3347"/>
    <s v="GIRLS STATE a new musical comedy TV project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n v="42498.875"/>
  </r>
  <r>
    <n v="3348"/>
    <s v="GIRLS STATE a new musical comedy TV project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n v="42490.165972222225"/>
  </r>
  <r>
    <n v="3349"/>
    <s v="GIRLS STATE a new musical comedy TV project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n v="42534.708333333328"/>
  </r>
  <r>
    <n v="3350"/>
    <s v="GIRLS STATE a new musical comedy TV project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n v="42337.958333333328"/>
  </r>
  <r>
    <n v="3351"/>
    <s v="GIRLS STATE a new musical comedy TV project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n v="41843.458333333336"/>
  </r>
  <r>
    <n v="3352"/>
    <s v="GIRLS STATE a new musical comedy TV project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n v="42552.958333333328"/>
  </r>
  <r>
    <n v="3353"/>
    <s v="GIRLS STATE a new musical comedy TV projec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n v="42492.958333333328"/>
  </r>
  <r>
    <n v="3354"/>
    <s v="GIRLS STATE a new musical comedy TV project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n v="42306.167361111111"/>
  </r>
  <r>
    <n v="3355"/>
    <s v="GIRLS STATE a new musical comedy TV project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n v="42500.470138888893"/>
  </r>
  <r>
    <n v="3356"/>
    <s v="GIRLS STATE a new musical comedy TV project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n v="42566.815648148149"/>
  </r>
  <r>
    <n v="3357"/>
    <s v="GIRLS STATE a new musical comedy TV project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n v="41852.417939814812"/>
  </r>
  <r>
    <n v="3358"/>
    <s v="GIRLS STATE a new musical comedy TV project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n v="41962.352766203709"/>
  </r>
  <r>
    <n v="3359"/>
    <s v="GIRLS STATE a new musical comedy TV project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n v="42791.057106481487"/>
  </r>
  <r>
    <n v="3360"/>
    <s v="GIRLS STATE a new musical comedy TV project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n v="42718.665972222225"/>
  </r>
  <r>
    <n v="3361"/>
    <s v="GIRLS STATE a new musical comedy TV project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n v="41883.665972222225"/>
  </r>
  <r>
    <n v="3362"/>
    <s v="GIRLS STATE a new musical comedy TV project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n v="42070.204861111109"/>
  </r>
  <r>
    <n v="3363"/>
    <s v="GIRLS STATE a new musical comedy TV project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n v="41870.666666666664"/>
  </r>
  <r>
    <n v="3364"/>
    <s v="GIRLS STATE a new musical comedy TV project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n v="42444.875"/>
  </r>
  <r>
    <n v="3365"/>
    <s v="GIRLS STATE a new musical comedy TV project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n v="42351.101759259262"/>
  </r>
  <r>
    <n v="3366"/>
    <s v="GIRLS STATE a new musical comedy TV project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n v="42137.067557870367"/>
  </r>
  <r>
    <n v="3367"/>
    <s v="GIRLS STATE a new musical comedy TV project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n v="42217.933958333335"/>
  </r>
  <r>
    <n v="3368"/>
    <s v="GIRLS STATE a new musical comedy TV project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n v="42005.208333333328"/>
  </r>
  <r>
    <n v="3369"/>
    <s v="GIRLS STATE a new musical comedy TV project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n v="42750.041435185187"/>
  </r>
  <r>
    <n v="3370"/>
    <s v="GIRLS STATE a new musical comedy TV project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n v="42721.333333333328"/>
  </r>
  <r>
    <n v="3371"/>
    <s v="GIRLS STATE a new musical comedy TV project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n v="42340.874594907407"/>
  </r>
  <r>
    <n v="3372"/>
    <s v="GIRLS STATE a new musical comedy TV project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n v="41876.207638888889"/>
  </r>
  <r>
    <n v="3373"/>
    <s v="GIRLS STATE a new musical comedy TV project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n v="42203.666666666672"/>
  </r>
  <r>
    <n v="3374"/>
    <s v="GIRLS STATE a new musical comedy TV project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n v="42305.731666666667"/>
  </r>
  <r>
    <n v="3375"/>
    <s v="GIRLS STATE a new musical comedy TV projec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n v="41777.610798611109"/>
  </r>
  <r>
    <n v="3376"/>
    <s v="GIRLS STATE a new musical comedy TV project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n v="42119.659652777773"/>
  </r>
  <r>
    <n v="3377"/>
    <s v="GIRLS STATE a new musical comedy TV project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n v="42083.705555555556"/>
  </r>
  <r>
    <n v="3378"/>
    <s v="GIRLS STATE a new musical comedy TV project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n v="41882.547222222223"/>
  </r>
  <r>
    <n v="3379"/>
    <s v="GIRLS STATE a new musical comedy TV project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n v="42242.958333333328"/>
  </r>
  <r>
    <n v="3380"/>
    <s v="GIRLS STATE a new musical comedy TV projec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n v="41972.995115740734"/>
  </r>
  <r>
    <n v="3381"/>
    <s v="GIRLS STATE a new musical comedy TV project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n v="42074.143321759257"/>
  </r>
  <r>
    <n v="3382"/>
    <s v="GIRLS STATE a new musical comedy TV project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n v="42583.957638888889"/>
  </r>
  <r>
    <n v="3383"/>
    <s v="GIRLS STATE a new musical comedy TV project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n v="42544.782638888893"/>
  </r>
  <r>
    <n v="3384"/>
    <s v="GIRLS STATE a new musical comedy TV projec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n v="42329.125"/>
  </r>
  <r>
    <n v="3385"/>
    <s v="GIRLS STATE a new musical comedy TV project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n v="41983.8675"/>
  </r>
  <r>
    <n v="3386"/>
    <s v="GIRLS STATE a new musical comedy TV projec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n v="41976.644745370373"/>
  </r>
  <r>
    <n v="3387"/>
    <s v="GIRLS STATE a new musical comedy TV project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n v="41987.762592592597"/>
  </r>
  <r>
    <n v="3388"/>
    <s v="GIRLS STATE a new musical comedy TV project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n v="42173.461122685185"/>
  </r>
  <r>
    <n v="3389"/>
    <s v="GIRLS STATE a new musical comedy TV project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n v="42524.563449074078"/>
  </r>
  <r>
    <n v="3390"/>
    <s v="GIRLS STATE a new musical comedy TV project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n v="41830.774826388886"/>
  </r>
  <r>
    <n v="3391"/>
    <s v="GIRLS STATE a new musical comedy TV project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n v="41859.936111111114"/>
  </r>
  <r>
    <n v="3392"/>
    <s v="GIRLS STATE a new musical comedy TV project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n v="42496.845543981486"/>
  </r>
  <r>
    <n v="3393"/>
    <s v="GIRLS STATE a new musical comedy TV project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n v="41949.031944444447"/>
  </r>
  <r>
    <n v="3394"/>
    <s v="GIRLS STATE a new musical comedy TV project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n v="41847.59542824074"/>
  </r>
  <r>
    <n v="3395"/>
    <s v="GIRLS STATE a new musical comedy TV project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n v="42154.756944444445"/>
  </r>
  <r>
    <n v="3396"/>
    <s v="GIRLS STATE a new musical comedy TV project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n v="41791.165972222225"/>
  </r>
  <r>
    <n v="3397"/>
    <s v="GIRLS STATE a new musical comedy TV project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n v="42418.916666666672"/>
  </r>
  <r>
    <n v="3398"/>
    <s v="GIRLS STATE a new musical comedy TV project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n v="41964.708333333328"/>
  </r>
  <r>
    <n v="3399"/>
    <s v="GIRLS STATE a new musical comedy TV project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n v="42056.920428240745"/>
  </r>
  <r>
    <n v="3400"/>
    <s v="GIRLS STATE a new musical comedy TV project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n v="41879.953865740739"/>
  </r>
  <r>
    <n v="3401"/>
    <s v="GIRLS STATE a new musical comedy TV project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n v="42223.723912037036"/>
  </r>
  <r>
    <n v="3402"/>
    <s v="GIRLS STATE a new musical comedy TV project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n v="42320.104861111111"/>
  </r>
  <r>
    <n v="3403"/>
    <s v="GIRLS STATE a new musical comedy TV project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n v="42180.462083333332"/>
  </r>
  <r>
    <n v="3404"/>
    <s v="GIRLS STATE a new musical comedy TV project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n v="42172.503495370373"/>
  </r>
  <r>
    <n v="3405"/>
    <s v="GIRLS STATE a new musical comedy TV projec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n v="42430.999305555553"/>
  </r>
  <r>
    <n v="3406"/>
    <s v="GIRLS STATE a new musical comedy TV project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n v="41836.492777777778"/>
  </r>
  <r>
    <n v="3407"/>
    <s v="GIRLS STATE a new musical comedy TV project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n v="41826.422326388885"/>
  </r>
  <r>
    <n v="3408"/>
    <s v="GIRLS STATE a new musical comedy TV project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n v="41838.991944444446"/>
  </r>
  <r>
    <n v="3409"/>
    <s v="GIRLS STATE a new musical comedy TV project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n v="42582.873611111107"/>
  </r>
  <r>
    <n v="3410"/>
    <s v="GIRLS STATE a new musical comedy TV project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n v="42527.291666666672"/>
  </r>
  <r>
    <n v="3411"/>
    <s v="GIRLS STATE a new musical comedy TV projec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n v="42285.022824074069"/>
  </r>
  <r>
    <n v="3412"/>
    <s v="GIRLS STATE a new musical comedy TV project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n v="41909.959050925929"/>
  </r>
  <r>
    <n v="3413"/>
    <s v="GIRLS STATE a new musical comedy TV project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n v="42063.207638888889"/>
  </r>
  <r>
    <n v="3414"/>
    <s v="GIRLS STATE a new musical comedy TV project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n v="42705.332638888889"/>
  </r>
  <r>
    <n v="3415"/>
    <s v="GIRLS STATE a new musical comedy TV project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n v="42477.979166666672"/>
  </r>
  <r>
    <n v="3416"/>
    <s v="GIRLS STATE a new musical comedy TV project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n v="42117.770833333328"/>
  </r>
  <r>
    <n v="3417"/>
    <s v="GIRLS STATE a new musical comedy TV project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n v="41938.029861111114"/>
  </r>
  <r>
    <n v="3418"/>
    <s v="GIRLS STATE a new musical comedy TV project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n v="41782.83457175926"/>
  </r>
  <r>
    <n v="3419"/>
    <s v="GIRLS STATE a new musical comedy TV project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n v="42466.895833333328"/>
  </r>
  <r>
    <n v="3420"/>
    <s v="GIRLS STATE a new musical comedy TV project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n v="42414"/>
  </r>
  <r>
    <n v="3421"/>
    <s v="GIRLS STATE a new musical comedy TV project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n v="42067.791238425925"/>
  </r>
  <r>
    <n v="3422"/>
    <s v="GIRLS STATE a new musical comedy TV project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n v="42352"/>
  </r>
  <r>
    <n v="3423"/>
    <s v="GIRLS STATE a new musical comedy TV project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n v="42118.911354166667"/>
  </r>
  <r>
    <n v="3424"/>
    <s v="GIRLS STATE a new musical comedy TV project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n v="42040.290972222225"/>
  </r>
  <r>
    <n v="3425"/>
    <s v="GIRLS STATE a new musical comedy TV project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n v="41916.617314814815"/>
  </r>
  <r>
    <n v="3426"/>
    <s v="GIRLS STATE a new musical comedy TV project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n v="41903.083333333336"/>
  </r>
  <r>
    <n v="3427"/>
    <s v="GIRLS STATE a new musical comedy TV project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n v="41822.645277777774"/>
  </r>
  <r>
    <n v="3428"/>
    <s v="GIRLS STATE a new musical comedy TV project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n v="42063.708333333328"/>
  </r>
  <r>
    <n v="3429"/>
    <s v="GIRLS STATE a new musical comedy TV project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n v="42676.021539351852"/>
  </r>
  <r>
    <n v="3430"/>
    <s v="GIRLS STATE a new musical comedy TV projec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n v="41850.945613425924"/>
  </r>
  <r>
    <n v="3431"/>
    <s v="GIRLS STATE a new musical comedy TV project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n v="41869.730937500004"/>
  </r>
  <r>
    <n v="3432"/>
    <s v="GIRLS STATE a new musical comedy TV project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n v="42405.916666666672"/>
  </r>
  <r>
    <n v="3433"/>
    <s v="GIRLS STATE a new musical comedy TV project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n v="41807.125"/>
  </r>
  <r>
    <n v="3434"/>
    <s v="GIRLS STATE a new musical comedy TV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n v="41830.380428240744"/>
  </r>
  <r>
    <n v="3435"/>
    <s v="GIRLS STATE a new musical comedy TV project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n v="42589.125"/>
  </r>
  <r>
    <n v="3436"/>
    <s v="GIRLS STATE a new musical comedy TV project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n v="41872.686111111114"/>
  </r>
  <r>
    <n v="3437"/>
    <s v="GIRLS STATE a new musical comedy TV project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n v="42235.710879629631"/>
  </r>
  <r>
    <n v="3438"/>
    <s v="GIRLS STATE a new musical comedy TV project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n v="42126.875"/>
  </r>
  <r>
    <n v="3439"/>
    <s v="GIRLS STATE a new musical comedy TV project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n v="42388.207638888889"/>
  </r>
  <r>
    <n v="3440"/>
    <s v="GIRLS STATE a new musical comedy TV project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n v="41831.677083333336"/>
  </r>
  <r>
    <n v="3441"/>
    <s v="GIRLS STATE a new musical comedy TV project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n v="42321.845138888893"/>
  </r>
  <r>
    <n v="3442"/>
    <s v="GIRLS STATE a new musical comedy TV project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n v="42154.841111111105"/>
  </r>
  <r>
    <n v="3443"/>
    <s v="GIRLS STATE a new musical comedy TV project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n v="41891.524837962963"/>
  </r>
  <r>
    <n v="3444"/>
    <s v="GIRLS STATE a new musical comedy TV projec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n v="42529.582638888889"/>
  </r>
  <r>
    <n v="3445"/>
    <s v="GIRLS STATE a new musical comedy TV project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n v="42300.530509259261"/>
  </r>
  <r>
    <n v="3446"/>
    <s v="GIRLS STATE a new musical comedy TV project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n v="42040.513888888891"/>
  </r>
  <r>
    <n v="3447"/>
    <s v="GIRLS STATE a new musical comedy TV project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n v="42447.847361111111"/>
  </r>
  <r>
    <n v="3448"/>
    <s v="GIRLS STATE a new musical comedy TV project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n v="41990.119085648148"/>
  </r>
  <r>
    <n v="3449"/>
    <s v="GIRLS STATE a new musical comedy TV project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n v="42560.166666666672"/>
  </r>
  <r>
    <n v="3450"/>
    <s v="GIRLS STATE a new musical comedy TV project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n v="42096.662858796291"/>
  </r>
  <r>
    <n v="3451"/>
    <s v="GIRLS STATE a new musical comedy TV project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n v="42115.723692129628"/>
  </r>
  <r>
    <n v="3452"/>
    <s v="GIRLS STATE a new musical comedy TV project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n v="41843.165972222225"/>
  </r>
  <r>
    <n v="3453"/>
    <s v="GIRLS STATE a new musical comedy TV project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n v="42595.97865740741"/>
  </r>
  <r>
    <n v="3454"/>
    <s v="GIRLS STATE a new musical comedy TV project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n v="41851.698599537034"/>
  </r>
  <r>
    <n v="3455"/>
    <s v="GIRLS STATE a new musical comedy TV project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n v="42656.7503125"/>
  </r>
  <r>
    <n v="3456"/>
    <s v="GIRLS STATE a new musical comedy TV project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n v="41852.290972222225"/>
  </r>
  <r>
    <n v="3457"/>
    <s v="GIRLS STATE a new musical comedy TV project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n v="42047.249305555553"/>
  </r>
  <r>
    <n v="3458"/>
    <s v="GIRLS STATE a new musical comedy TV project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n v="42038.185416666667"/>
  </r>
  <r>
    <n v="3459"/>
    <s v="GIRLS STATE a new musical comedy TV project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n v="42510.479861111111"/>
  </r>
  <r>
    <n v="3460"/>
    <s v="GIRLS STATE a new musical comedy TV project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n v="41866.527222222219"/>
  </r>
  <r>
    <n v="3461"/>
    <s v="GIRLS STATE a new musical comedy TV projec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n v="42672.125"/>
  </r>
  <r>
    <n v="3462"/>
    <s v="GIRLS STATE a new musical comedy TV project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n v="42195.75"/>
  </r>
  <r>
    <n v="3463"/>
    <s v="GIRLS STATE a new musical comedy TV project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n v="42654.165972222225"/>
  </r>
  <r>
    <n v="3464"/>
    <s v="GIRLS STATE a new musical comedy TV project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n v="42605.130057870367"/>
  </r>
  <r>
    <n v="3465"/>
    <s v="GIRLS STATE a new musical comedy TV project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n v="42225.666666666672"/>
  </r>
  <r>
    <n v="3466"/>
    <s v="GIRLS STATE a new musical comedy TV project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n v="42479.977430555555"/>
  </r>
  <r>
    <n v="3467"/>
    <s v="GIRLS STATE a new musical comedy TV project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n v="42083.630000000005"/>
  </r>
  <r>
    <n v="3468"/>
    <s v="GIRLS STATE a new musical comedy TV project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n v="42634.125"/>
  </r>
  <r>
    <n v="3469"/>
    <s v="GIRLS STATE a new musical comedy TV project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n v="42488.641724537039"/>
  </r>
  <r>
    <n v="3470"/>
    <s v="GIRLS STATE a new musical comedy TV project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n v="42566.901388888888"/>
  </r>
  <r>
    <n v="3471"/>
    <s v="GIRLS STATE a new musical comedy TV project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n v="41882.833333333336"/>
  </r>
  <r>
    <n v="3472"/>
    <s v="GIRLS STATE a new musical comedy TV project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n v="41949.249305555553"/>
  </r>
  <r>
    <n v="3473"/>
    <s v="GIRLS STATE a new musical comedy TV project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n v="42083.852083333331"/>
  </r>
  <r>
    <n v="3474"/>
    <s v="GIRLS STATE a new musical comedy TV project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n v="42571.501516203702"/>
  </r>
  <r>
    <n v="3475"/>
    <s v="GIRLS STATE a new musical comedy TV project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n v="41946"/>
  </r>
  <r>
    <n v="3476"/>
    <s v="GIRLS STATE a new musical comedy TV project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n v="41939.125"/>
  </r>
  <r>
    <n v="3477"/>
    <s v="GIRLS STATE a new musical comedy TV project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n v="42141.125"/>
  </r>
  <r>
    <n v="3478"/>
    <s v="GIRLS STATE a new musical comedy TV project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n v="42079.875"/>
  </r>
  <r>
    <n v="3479"/>
    <s v="GIRLS STATE a new musical comedy TV project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n v="41811.855092592588"/>
  </r>
  <r>
    <n v="3480"/>
    <s v="GIRLS STATE a new musical comedy TV project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n v="42195.875"/>
  </r>
  <r>
    <n v="3481"/>
    <s v="GIRLS STATE a new musical comedy TV project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n v="42006.24754629629"/>
  </r>
  <r>
    <n v="3482"/>
    <s v="GIRLS STATE a new musical comedy TV project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n v="41826.771597222221"/>
  </r>
  <r>
    <n v="3483"/>
    <s v="GIRLS STATE a new musical comedy TV project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n v="41823.668761574074"/>
  </r>
  <r>
    <n v="3484"/>
    <s v="GIRLS STATE a new musical comedy TV projec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n v="42536.760405092587"/>
  </r>
  <r>
    <n v="3485"/>
    <s v="GIRLS STATE a new musical comedy TV project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n v="42402.693055555559"/>
  </r>
  <r>
    <n v="3486"/>
    <s v="GIRLS STATE a new musical comedy TV project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n v="42158.290972222225"/>
  </r>
  <r>
    <n v="3487"/>
    <s v="GIRLS STATE a new musical comedy TV project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n v="42179.940416666665"/>
  </r>
  <r>
    <n v="3488"/>
    <s v="GIRLS STATE a new musical comedy TV project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n v="42111.666666666672"/>
  </r>
  <r>
    <n v="3489"/>
    <s v="GIRLS STATE a new musical comedy TV project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n v="41783.875"/>
  </r>
  <r>
    <n v="3490"/>
    <s v="GIRLS STATE a new musical comedy TV project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n v="42473.802361111113"/>
  </r>
  <r>
    <n v="3491"/>
    <s v="GIRLS STATE a new musical comedy TV projec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n v="42142.249814814815"/>
  </r>
  <r>
    <n v="3492"/>
    <s v="GIRLS STATE a new musical comedy TV project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n v="42303.009224537032"/>
  </r>
  <r>
    <n v="3493"/>
    <s v="GIRLS STATE a new musical comedy TV project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n v="41868.21597222222"/>
  </r>
  <r>
    <n v="3494"/>
    <s v="GIRLS STATE a new musical comedy TV project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n v="42700.25"/>
  </r>
  <r>
    <n v="3495"/>
    <s v="GIRLS STATE a new musical comedy TV project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n v="41944.720833333333"/>
  </r>
  <r>
    <n v="3496"/>
    <s v="GIRLS STATE a new musical comedy TV project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n v="42624.846828703703"/>
  </r>
  <r>
    <n v="3497"/>
    <s v="GIRLS STATE a new musical comedy TV project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n v="42523.916666666672"/>
  </r>
  <r>
    <n v="3498"/>
    <s v="GIRLS STATE a new musical comedy TV project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n v="42518.905555555553"/>
  </r>
  <r>
    <n v="3499"/>
    <s v="GIRLS STATE a new musical comedy TV project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n v="42186.290972222225"/>
  </r>
  <r>
    <n v="3500"/>
    <s v="GIRLS STATE a new musical comedy TV project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n v="42436.207638888889"/>
  </r>
  <r>
    <n v="3501"/>
    <s v="GIRLS STATE a new musical comedy TV project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n v="42258.763831018514"/>
  </r>
  <r>
    <n v="3502"/>
    <s v="GIRLS STATE a new musical comedy TV project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n v="42445.165972222225"/>
  </r>
  <r>
    <n v="3503"/>
    <s v="GIRLS STATE a new musical comedy TV project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n v="42575.478333333333"/>
  </r>
  <r>
    <n v="3504"/>
    <s v="GIRLS STATE a new musical comedy TV project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n v="42327.790405092594"/>
  </r>
  <r>
    <n v="3505"/>
    <s v="GIRLS STATE a new musical comedy TV project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n v="41772.166666666664"/>
  </r>
  <r>
    <n v="3506"/>
    <s v="GIRLS STATE a new musical comedy TV project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n v="41874.734259259261"/>
  </r>
  <r>
    <n v="3507"/>
    <s v="GIRLS STATE a new musical comedy TV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n v="42521.92288194444"/>
  </r>
  <r>
    <n v="3508"/>
    <s v="GIRLS STATE a new musical comedy TV project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n v="42500.875"/>
  </r>
  <r>
    <n v="3509"/>
    <s v="GIRLS STATE a new musical comedy TV project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n v="41964.204861111109"/>
  </r>
  <r>
    <n v="3510"/>
    <s v="GIRLS STATE a new musical comedy TV project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n v="41822.62090277778"/>
  </r>
  <r>
    <n v="3511"/>
    <s v="GIRLS STATE a new musical comedy TV projec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n v="41950.770833333336"/>
  </r>
  <r>
    <n v="3512"/>
    <s v="GIRLS STATE a new musical comedy TV project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n v="42117.49527777778"/>
  </r>
  <r>
    <n v="3513"/>
    <s v="GIRLS STATE a new musical comedy TV project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n v="41794.207638888889"/>
  </r>
  <r>
    <n v="3514"/>
    <s v="GIRLS STATE a new musical comedy TV project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n v="42037.207638888889"/>
  </r>
  <r>
    <n v="3515"/>
    <s v="GIRLS STATE a new musical comedy TV project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n v="42155.772812499999"/>
  </r>
  <r>
    <n v="3516"/>
    <s v="GIRLS STATE a new musical comedy TV project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n v="41890.125"/>
  </r>
  <r>
    <n v="3517"/>
    <s v="GIRLS STATE a new musical comedy TV project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n v="41824.458333333336"/>
  </r>
  <r>
    <n v="3518"/>
    <s v="GIRLS STATE a new musical comedy TV project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n v="41914.597916666666"/>
  </r>
  <r>
    <n v="3519"/>
    <s v="GIRLS STATE a new musical comedy TV project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n v="42067.598958333328"/>
  </r>
  <r>
    <n v="3520"/>
    <s v="GIRLS STATE a new musical comedy TV project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n v="42253.57430555555"/>
  </r>
  <r>
    <n v="3521"/>
    <s v="GIRLS STATE a new musical comedy TV project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n v="41911.361342592594"/>
  </r>
  <r>
    <n v="3522"/>
    <s v="GIRLS STATE a new musical comedy TV project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n v="42262.420833333337"/>
  </r>
  <r>
    <n v="3523"/>
    <s v="GIRLS STATE a new musical comedy TV project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n v="42638.958333333328"/>
  </r>
  <r>
    <n v="3524"/>
    <s v="GIRLS STATE a new musical comedy TV projec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n v="41895.166666666664"/>
  </r>
  <r>
    <n v="3525"/>
    <s v="GIRLS STATE a new musical comedy TV project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n v="42225.666666666672"/>
  </r>
  <r>
    <n v="3526"/>
    <s v="GIRLS STATE a new musical comedy TV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n v="42488.249305555553"/>
  </r>
  <r>
    <n v="3527"/>
    <s v="GIRLS STATE a new musical comedy TV project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n v="42196.165972222225"/>
  </r>
  <r>
    <n v="3528"/>
    <s v="GIRLS STATE a new musical comedy TV project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n v="42753.50136574074"/>
  </r>
  <r>
    <n v="3529"/>
    <s v="GIRLS STATE a new musical comedy TV project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n v="42198.041666666672"/>
  </r>
  <r>
    <n v="3530"/>
    <s v="GIRLS STATE a new musical comedy TV project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n v="42470.833333333328"/>
  </r>
  <r>
    <n v="3531"/>
    <s v="GIRLS STATE a new musical comedy TV project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n v="42551.654328703706"/>
  </r>
  <r>
    <n v="3532"/>
    <s v="GIRLS STATE a new musical comedy TV project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n v="41900.165972222225"/>
  </r>
  <r>
    <n v="3533"/>
    <s v="GIRLS STATE a new musical comedy TV project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n v="42319.802858796291"/>
  </r>
  <r>
    <n v="3534"/>
    <s v="GIRLS STATE a new musical comedy TV project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n v="42278.6252662037"/>
  </r>
  <r>
    <n v="3535"/>
    <s v="GIRLS STATE a new musical comedy TV project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n v="42279.75"/>
  </r>
  <r>
    <n v="3536"/>
    <s v="GIRLS STATE a new musical comedy TV project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n v="42358.499305555553"/>
  </r>
  <r>
    <n v="3537"/>
    <s v="GIRLS STATE a new musical comedy TV project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n v="41960.332638888889"/>
  </r>
  <r>
    <n v="3538"/>
    <s v="GIRLS STATE a new musical comedy TV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n v="42599.420601851853"/>
  </r>
  <r>
    <n v="3539"/>
    <s v="GIRLS STATE a new musical comedy TV project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n v="42621.756041666667"/>
  </r>
  <r>
    <n v="3540"/>
    <s v="GIRLS STATE a new musical comedy TV project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n v="42547.003368055557"/>
  </r>
  <r>
    <n v="3541"/>
    <s v="GIRLS STATE a new musical comedy TV project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n v="42247.730034722219"/>
  </r>
  <r>
    <n v="3542"/>
    <s v="GIRLS STATE a new musical comedy TV project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n v="41889.599791666667"/>
  </r>
  <r>
    <n v="3543"/>
    <s v="GIRLS STATE a new musical comedy TV project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n v="42180.755312499998"/>
  </r>
  <r>
    <n v="3544"/>
    <s v="GIRLS STATE a new musical comedy TV project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n v="42070.831678240742"/>
  </r>
  <r>
    <n v="3545"/>
    <s v="GIRLS STATE a new musical comedy TV project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n v="42105.807395833333"/>
  </r>
  <r>
    <n v="3546"/>
    <s v="GIRLS STATE a new musical comedy TV projec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n v="42095.165972222225"/>
  </r>
  <r>
    <n v="3547"/>
    <s v="GIRLS STATE a new musical comedy TV project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n v="42504.165972222225"/>
  </r>
  <r>
    <n v="3548"/>
    <s v="GIRLS STATE a new musical comedy TV project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n v="42434.041666666672"/>
  </r>
  <r>
    <n v="3549"/>
    <s v="GIRLS STATE a new musical comedy TV project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n v="42251.394363425927"/>
  </r>
  <r>
    <n v="3550"/>
    <s v="GIRLS STATE a new musical comedy TV project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n v="42492.893495370372"/>
  </r>
  <r>
    <n v="3551"/>
    <s v="GIRLS STATE a new musical comedy TV project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n v="41781.921527777777"/>
  </r>
  <r>
    <n v="3552"/>
    <s v="GIRLS STATE a new musical comedy TV project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n v="41818.587083333332"/>
  </r>
  <r>
    <n v="3553"/>
    <s v="GIRLS STATE a new musical comedy TV project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n v="42228"/>
  </r>
  <r>
    <n v="3554"/>
    <s v="GIRLS STATE a new musical comedy TV projec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n v="42046.708333333328"/>
  </r>
  <r>
    <n v="3555"/>
    <s v="GIRLS STATE a new musical comedy TV project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n v="42691.483726851846"/>
  </r>
  <r>
    <n v="3556"/>
    <s v="GIRLS STATE a new musical comedy TV project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n v="41868.649583333332"/>
  </r>
  <r>
    <n v="3557"/>
    <s v="GIRLS STATE a new musical comedy TV project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n v="41764.276747685188"/>
  </r>
  <r>
    <n v="3558"/>
    <s v="GIRLS STATE a new musical comedy TV project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n v="42181.875"/>
  </r>
  <r>
    <n v="3559"/>
    <s v="GIRLS STATE a new musical comedy TV project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n v="42216.373611111107"/>
  </r>
  <r>
    <n v="3560"/>
    <s v="GIRLS STATE a new musical comedy TV project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n v="42151.114583333328"/>
  </r>
  <r>
    <n v="3561"/>
    <s v="GIRLS STATE a new musical comedy TV project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n v="42221.774999999994"/>
  </r>
  <r>
    <n v="3562"/>
    <s v="GIRLS STATE a new musical comedy TV project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n v="42442.916666666672"/>
  </r>
  <r>
    <n v="3563"/>
    <s v="GIRLS STATE a new musical comedy TV project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n v="42583.791666666672"/>
  </r>
  <r>
    <n v="3564"/>
    <s v="GIRLS STATE a new musical comedy TV project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n v="42282.666666666672"/>
  </r>
  <r>
    <n v="3565"/>
    <s v="GIRLS STATE a new musical comedy TV project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n v="42004.743148148147"/>
  </r>
  <r>
    <n v="3566"/>
    <s v="GIRLS STATE a new musical comedy TV project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n v="42027.507905092592"/>
  </r>
  <r>
    <n v="3567"/>
    <s v="GIRLS STATE a new musical comedy TV project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n v="42165.810694444444"/>
  </r>
  <r>
    <n v="3568"/>
    <s v="GIRLS STATE a new musical comedy TV projec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n v="41899.740671296298"/>
  </r>
  <r>
    <n v="3569"/>
    <s v="GIRLS STATE a new musical comedy TV project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n v="42012.688611111109"/>
  </r>
  <r>
    <n v="3570"/>
    <s v="GIRLS STATE a new musical comedy TV project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n v="42004.291666666672"/>
  </r>
  <r>
    <n v="3571"/>
    <s v="GIRLS STATE a new musical comedy TV project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n v="41942.858946759261"/>
  </r>
  <r>
    <n v="3572"/>
    <s v="GIRLS STATE a new musical comedy TV project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n v="42176.570393518516"/>
  </r>
  <r>
    <n v="3573"/>
    <s v="GIRLS STATE a new musical comedy TV project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n v="41951.417199074072"/>
  </r>
  <r>
    <n v="3574"/>
    <s v="GIRLS STATE a new musical comedy TV project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n v="41956.984351851846"/>
  </r>
  <r>
    <n v="3575"/>
    <s v="GIRLS STATE a new musical comedy TV project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n v="42593.165972222225"/>
  </r>
  <r>
    <n v="3576"/>
    <s v="GIRLS STATE a new musical comedy TV project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n v="42709.590902777782"/>
  </r>
  <r>
    <n v="3577"/>
    <s v="GIRLS STATE a new musical comedy TV project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n v="42120.26944444445"/>
  </r>
  <r>
    <n v="3578"/>
    <s v="GIRLS STATE a new musical comedy TV project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n v="42490.733530092592"/>
  </r>
  <r>
    <n v="3579"/>
    <s v="GIRLS STATE a new musical comedy TV project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n v="42460.720555555556"/>
  </r>
  <r>
    <n v="3580"/>
    <s v="GIRLS STATE a new musical comedy TV projec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n v="42064.207638888889"/>
  </r>
  <r>
    <n v="3581"/>
    <s v="GIRLS STATE a new musical comedy TV project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n v="41850.471180555556"/>
  </r>
  <r>
    <n v="3582"/>
    <s v="GIRLS STATE a new musical comedy TV project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n v="42465.095856481479"/>
  </r>
  <r>
    <n v="3583"/>
    <s v="GIRLS STATE a new musical comedy TV projec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n v="42478.384317129632"/>
  </r>
  <r>
    <n v="3584"/>
    <s v="GIRLS STATE a new musical comedy TV project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n v="42198.316481481481"/>
  </r>
  <r>
    <n v="3585"/>
    <s v="GIRLS STATE a new musical comedy TV project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n v="41994.716319444444"/>
  </r>
  <r>
    <n v="3586"/>
    <s v="GIRLS STATE a new musical comedy TV project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n v="42636.697569444441"/>
  </r>
  <r>
    <n v="3587"/>
    <s v="GIRLS STATE a new musical comedy TV project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n v="42548.791666666672"/>
  </r>
  <r>
    <n v="3588"/>
    <s v="GIRLS STATE a new musical comedy TV project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n v="42123.958333333328"/>
  </r>
  <r>
    <n v="3589"/>
    <s v="GIRLS STATE a new musical comedy TV project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n v="42150.647534722222"/>
  </r>
  <r>
    <n v="3590"/>
    <s v="GIRLS STATE a new musical comedy TV project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n v="41932.333726851852"/>
  </r>
  <r>
    <n v="3591"/>
    <s v="GIRLS STATE a new musical comedy TV project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n v="42028.207638888889"/>
  </r>
  <r>
    <n v="3592"/>
    <s v="GIRLS STATE a new musical comedy TV project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n v="42046.207638888889"/>
  </r>
  <r>
    <n v="3593"/>
    <s v="GIRLS STATE a new musical comedy TV project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n v="42009.851388888885"/>
  </r>
  <r>
    <n v="3594"/>
    <s v="GIRLS STATE a new musical comedy TV project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n v="42617.066921296297"/>
  </r>
  <r>
    <n v="3595"/>
    <s v="GIRLS STATE a new musical comedy TV project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n v="42076.290972222225"/>
  </r>
  <r>
    <n v="3596"/>
    <s v="GIRLS STATE a new musical comedy TV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n v="41877.715069444443"/>
  </r>
  <r>
    <n v="3597"/>
    <s v="GIRLS STATE a new musical comedy TV project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n v="42432.249305555553"/>
  </r>
  <r>
    <n v="3598"/>
    <s v="GIRLS STATE a new musical comedy TV project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n v="41885.207638888889"/>
  </r>
  <r>
    <n v="3599"/>
    <s v="GIRLS STATE a new musical comedy TV project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n v="42246"/>
  </r>
  <r>
    <n v="3600"/>
    <s v="GIRLS STATE a new musical comedy TV project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n v="42656.849120370374"/>
  </r>
  <r>
    <n v="3601"/>
    <s v="GIRLS STATE a new musical comedy TV project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n v="42020.99863425926"/>
  </r>
  <r>
    <n v="3602"/>
    <s v="GIRLS STATE a new musical comedy TV project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n v="42507.894432870366"/>
  </r>
  <r>
    <n v="3603"/>
    <s v="GIRLS STATE a new musical comedy TV project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n v="42313.906018518523"/>
  </r>
  <r>
    <n v="3604"/>
    <s v="GIRLS STATE a new musical comedy TV project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n v="42489.290972222225"/>
  </r>
  <r>
    <n v="3605"/>
    <s v="GIRLS STATE a new musical comedy TV project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n v="42413.793124999997"/>
  </r>
  <r>
    <n v="3606"/>
    <s v="GIRLS STATE a new musical comedy TV project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n v="42596.604826388888"/>
  </r>
  <r>
    <n v="3607"/>
    <s v="GIRLS STATE a new musical comedy TV projec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n v="42353"/>
  </r>
  <r>
    <n v="3608"/>
    <s v="GIRLS STATE a new musical comedy TV project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n v="42538.583333333328"/>
  </r>
  <r>
    <n v="3609"/>
    <s v="GIRLS STATE a new musical comedy TV project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n v="42459.950057870374"/>
  </r>
  <r>
    <n v="3610"/>
    <s v="GIRLS STATE a new musical comedy TV project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n v="42233.432129629626"/>
  </r>
  <r>
    <n v="3611"/>
    <s v="GIRLS STATE a new musical comedy TV project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n v="42102.370381944449"/>
  </r>
  <r>
    <n v="3612"/>
    <s v="GIRLS STATE a new musical comedy TV project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n v="41799.726979166669"/>
  </r>
  <r>
    <n v="3613"/>
    <s v="GIRLS STATE a new musical comedy TV project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n v="41818.58997685185"/>
  </r>
  <r>
    <n v="3614"/>
    <s v="GIRLS STATE a new musical comedy TV project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n v="42174.041851851856"/>
  </r>
  <r>
    <n v="3615"/>
    <s v="GIRLS STATE a new musical comedy TV project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n v="42348.593703703707"/>
  </r>
  <r>
    <n v="3616"/>
    <s v="GIRLS STATE a new musical comedy TV project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n v="42082.908148148148"/>
  </r>
  <r>
    <n v="3617"/>
    <s v="GIRLS STATE a new musical comedy TV project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n v="42794"/>
  </r>
  <r>
    <n v="3618"/>
    <s v="GIRLS STATE a new musical comedy TV project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n v="42158.627893518518"/>
  </r>
  <r>
    <n v="3619"/>
    <s v="GIRLS STATE a new musical comedy TV project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n v="42693.916666666672"/>
  </r>
  <r>
    <n v="3620"/>
    <s v="GIRLS STATE a new musical comedy TV project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n v="42068.166666666672"/>
  </r>
  <r>
    <n v="3621"/>
    <s v="GIRLS STATE a new musical comedy TV project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n v="42643.875"/>
  </r>
  <r>
    <n v="3622"/>
    <s v="GIRLS STATE a new musical comedy TV project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n v="41910.140972222223"/>
  </r>
  <r>
    <n v="3623"/>
    <s v="GIRLS STATE a new musical comedy TV project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n v="41846.291666666664"/>
  </r>
  <r>
    <n v="3624"/>
    <s v="GIRLS STATE a new musical comedy TV project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n v="42605.774189814809"/>
  </r>
  <r>
    <n v="3625"/>
    <s v="GIRLS STATE a new musical comedy TV project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n v="42187.652511574073"/>
  </r>
  <r>
    <n v="3626"/>
    <s v="GIRLS STATE a new musical comedy TV project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n v="41867.667326388888"/>
  </r>
  <r>
    <n v="3627"/>
    <s v="GIRLS STATE a new musical comedy TV project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n v="42511.165972222225"/>
  </r>
  <r>
    <n v="3628"/>
    <s v="GIRLS STATE a new musical comedy TV projec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e v="#DIV/0!"/>
    <s v="theater"/>
    <s v="musical"/>
    <x v="3628"/>
    <n v="42351.874953703707"/>
  </r>
  <r>
    <n v="3629"/>
    <s v="GIRLS STATE a new musical comedy TV project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n v="42495.708333333328"/>
  </r>
  <r>
    <n v="3630"/>
    <s v="GIRLS STATE a new musical comedy TV project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n v="41972.888773148152"/>
  </r>
  <r>
    <n v="3631"/>
    <s v="GIRLS STATE a new musical comedy TV project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n v="41905.165972222225"/>
  </r>
  <r>
    <n v="3632"/>
    <s v="GIRLS STATE a new musical comedy TV project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n v="41966.936909722222"/>
  </r>
  <r>
    <n v="3633"/>
    <s v="GIRLS STATE a new musical comedy TV project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n v="42693.041666666672"/>
  </r>
  <r>
    <n v="3634"/>
    <s v="GIRLS STATE a new musical comedy TV project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n v="42749.165972222225"/>
  </r>
  <r>
    <n v="3635"/>
    <s v="GIRLS STATE a new musical comedy TV project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n v="42480.88282407407"/>
  </r>
  <r>
    <n v="3636"/>
    <s v="GIRLS STATE a new musical comedy TV project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e v="#DIV/0!"/>
    <s v="theater"/>
    <s v="musical"/>
    <x v="3636"/>
    <n v="42261.694780092599"/>
  </r>
  <r>
    <n v="3637"/>
    <s v="GIRLS STATE a new musical comedy TV project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n v="42005.700636574074"/>
  </r>
  <r>
    <n v="3638"/>
    <s v="GIRLS STATE a new musical comedy TV project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n v="42113.631157407406"/>
  </r>
  <r>
    <n v="3639"/>
    <s v="GIRLS STATE a new musical comedy TV project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n v="42650.632638888885"/>
  </r>
  <r>
    <n v="3640"/>
    <s v="GIRLS STATE a new musical comedy TV project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n v="42134.781597222223"/>
  </r>
  <r>
    <n v="3641"/>
    <s v="GIRLS STATE a new musical comedy TV project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e v="#DIV/0!"/>
    <s v="theater"/>
    <s v="musical"/>
    <x v="3641"/>
    <n v="41917.208333333336"/>
  </r>
  <r>
    <n v="3642"/>
    <s v="GIRLS STATE a new musical comedy TV project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n v="42338.708333333328"/>
  </r>
  <r>
    <n v="3643"/>
    <s v="GIRLS STATE a new musical comedy TV project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e v="#DIV/0!"/>
    <s v="theater"/>
    <s v="musical"/>
    <x v="3643"/>
    <n v="42325.185636574075"/>
  </r>
  <r>
    <n v="3644"/>
    <s v="GIRLS STATE a new musical comedy TV project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n v="42437.207638888889"/>
  </r>
  <r>
    <n v="3645"/>
    <s v="GIRLS STATE a new musical comedy TV project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n v="42696.012013888889"/>
  </r>
  <r>
    <n v="3646"/>
    <s v="GIRLS STATE a new musical comedy TV project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n v="42171.979166666672"/>
  </r>
  <r>
    <n v="3647"/>
    <s v="GIRLS STATE a new musical comedy TV project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n v="42643.749155092592"/>
  </r>
  <r>
    <n v="3648"/>
    <s v="GIRLS STATE a new musical comedy TV project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n v="41917.292187500003"/>
  </r>
  <r>
    <n v="3649"/>
    <s v="GIRLS STATE a new musical comedy TV project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n v="41806.712893518517"/>
  </r>
  <r>
    <n v="3650"/>
    <s v="GIRLS STATE a new musical comedy TV project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n v="42402.478981481487"/>
  </r>
  <r>
    <n v="3651"/>
    <s v="GIRLS STATE a new musical comedy TV project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n v="41861.665972222225"/>
  </r>
  <r>
    <n v="3652"/>
    <s v="GIRLS STATE a new musical comedy TV project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n v="42607.165972222225"/>
  </r>
  <r>
    <n v="3653"/>
    <s v="GIRLS STATE a new musical comedy TV project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n v="42221.363506944443"/>
  </r>
  <r>
    <n v="3654"/>
    <s v="GIRLS STATE a new musical comedy TV project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n v="42463.708333333328"/>
  </r>
  <r>
    <n v="3655"/>
    <s v="GIRLS STATE a new musical comedy TV project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n v="42203.290972222225"/>
  </r>
  <r>
    <n v="3656"/>
    <s v="GIRLS STATE a new musical comedy TV project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n v="42767.957638888889"/>
  </r>
  <r>
    <n v="3657"/>
    <s v="GIRLS STATE a new musical comedy TV project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n v="42522.904166666667"/>
  </r>
  <r>
    <n v="3658"/>
    <s v="GIRLS STATE a new musical comedy TV project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n v="41822.165972222225"/>
  </r>
  <r>
    <n v="3659"/>
    <s v="GIRLS STATE a new musical comedy TV project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n v="42082.610416666663"/>
  </r>
  <r>
    <n v="3660"/>
    <s v="GIRLS STATE a new musical comedy TV project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n v="41996.881076388891"/>
  </r>
  <r>
    <n v="3661"/>
    <s v="GIRLS STATE a new musical comedy TV project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n v="42470.166666666672"/>
  </r>
  <r>
    <n v="3662"/>
    <s v="GIRLS STATE a new musical comedy TV project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n v="42094.178402777776"/>
  </r>
  <r>
    <n v="3663"/>
    <s v="GIRLS STATE a new musical comedy TV project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n v="42725.493402777778"/>
  </r>
  <r>
    <n v="3664"/>
    <s v="GIRLS STATE a new musical comedy TV project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n v="42537.248715277776"/>
  </r>
  <r>
    <n v="3665"/>
    <s v="GIRLS STATE a new musical comedy TV project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n v="42305.829166666663"/>
  </r>
  <r>
    <n v="3666"/>
    <s v="GIRLS STATE a new musical comedy TV project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n v="41844.291666666664"/>
  </r>
  <r>
    <n v="3667"/>
    <s v="GIRLS STATE a new musical comedy TV project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n v="42203.970127314817"/>
  </r>
  <r>
    <n v="3668"/>
    <s v="GIRLS STATE a new musical comedy TV project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n v="42208.772916666669"/>
  </r>
  <r>
    <n v="3669"/>
    <s v="GIRLS STATE a new musical comedy TV project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n v="42166.675196759257"/>
  </r>
  <r>
    <n v="3670"/>
    <s v="GIRLS STATE a new musical comedy TV project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n v="42155.958333333328"/>
  </r>
  <r>
    <n v="3671"/>
    <s v="GIRLS STATE a new musical comedy TV projec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n v="41841.165972222225"/>
  </r>
  <r>
    <n v="3672"/>
    <s v="GIRLS STATE a new musical comedy TV project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n v="41908.946574074071"/>
  </r>
  <r>
    <n v="3673"/>
    <s v="GIRLS STATE a new musical comedy TV project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n v="41948.536111111112"/>
  </r>
  <r>
    <n v="3674"/>
    <s v="GIRLS STATE a new musical comedy TV projec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n v="42616.873020833329"/>
  </r>
  <r>
    <n v="3675"/>
    <s v="GIRLS STATE a new musical comedy TV projec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n v="42505.958333333328"/>
  </r>
  <r>
    <n v="3676"/>
    <s v="GIRLS STATE a new musical comedy TV project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n v="41894.815787037034"/>
  </r>
  <r>
    <n v="3677"/>
    <s v="GIRLS STATE a new musical comedy TV project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n v="41823.165972222225"/>
  </r>
  <r>
    <n v="3678"/>
    <s v="GIRLS STATE a new musical comedy TV project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n v="42155.531226851846"/>
  </r>
  <r>
    <n v="3679"/>
    <s v="GIRLS STATE a new musical comedy TV project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n v="41821.207638888889"/>
  </r>
  <r>
    <n v="3680"/>
    <s v="GIRLS STATE a new musical comedy TV project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n v="42648.454097222217"/>
  </r>
  <r>
    <n v="3681"/>
    <s v="GIRLS STATE a new musical comedy TV project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n v="42384.651504629626"/>
  </r>
  <r>
    <n v="3682"/>
    <s v="GIRLS STATE a new musical comedy TV project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n v="41806.290972222225"/>
  </r>
  <r>
    <n v="3683"/>
    <s v="GIRLS STATE a new musical comedy TV project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n v="42663.116851851853"/>
  </r>
  <r>
    <n v="3684"/>
    <s v="GIRLS STATE a new musical comedy TV project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n v="42249.180393518516"/>
  </r>
  <r>
    <n v="3685"/>
    <s v="GIRLS STATE a new musical comedy TV project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n v="41778.875"/>
  </r>
  <r>
    <n v="3686"/>
    <s v="GIRLS STATE a new musical comedy TV project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n v="42245.165972222225"/>
  </r>
  <r>
    <n v="3687"/>
    <s v="GIRLS STATE a new musical comedy TV project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n v="41817.218229166669"/>
  </r>
  <r>
    <n v="3688"/>
    <s v="GIRLS STATE a new musical comedy TV project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n v="41859.787083333329"/>
  </r>
  <r>
    <n v="3689"/>
    <s v="GIRLS STATE a new musical comedy TV project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n v="42176.934027777781"/>
  </r>
  <r>
    <n v="3690"/>
    <s v="GIRLS STATE a new musical comedy TV project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n v="41970.639849537038"/>
  </r>
  <r>
    <n v="3691"/>
    <s v="GIRLS STATE a new musical comedy TV project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n v="42065.207638888889"/>
  </r>
  <r>
    <n v="3692"/>
    <s v="GIRLS STATE a new musical comedy TV project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n v="41901"/>
  </r>
  <r>
    <n v="3693"/>
    <s v="GIRLS STATE a new musical comedy TV project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n v="42338.9375"/>
  </r>
  <r>
    <n v="3694"/>
    <s v="GIRLS STATE a new musical comedy TV project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n v="42527.083333333328"/>
  </r>
  <r>
    <n v="3695"/>
    <s v="GIRLS STATE a new musical comedy TV project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n v="42015.870486111111"/>
  </r>
  <r>
    <n v="3696"/>
    <s v="GIRLS STATE a new musical comedy TV project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n v="42048.617083333331"/>
  </r>
  <r>
    <n v="3697"/>
    <s v="GIRLS STATE a new musical comedy TV project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n v="42500.465833333335"/>
  </r>
  <r>
    <n v="3698"/>
    <s v="GIRLS STATE a new musical comedy TV project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n v="42431.806562500002"/>
  </r>
  <r>
    <n v="3699"/>
    <s v="GIRLS STATE a new musical comedy TV project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n v="41927.602037037039"/>
  </r>
  <r>
    <n v="3700"/>
    <s v="GIRLS STATE a new musical comedy TV project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n v="41912.666666666664"/>
  </r>
  <r>
    <n v="3701"/>
    <s v="GIRLS STATE a new musical comedy TV project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n v="42159.541585648149"/>
  </r>
  <r>
    <n v="3702"/>
    <s v="GIRLS STATE a new musical comedy TV project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n v="42561.957638888889"/>
  </r>
  <r>
    <n v="3703"/>
    <s v="GIRLS STATE a new musical comedy TV project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n v="42595.290972222225"/>
  </r>
  <r>
    <n v="3704"/>
    <s v="GIRLS STATE a new musical comedy TV project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n v="42521.689745370371"/>
  </r>
  <r>
    <n v="3705"/>
    <s v="GIRLS STATE a new musical comedy TV project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n v="41813.75"/>
  </r>
  <r>
    <n v="3706"/>
    <s v="GIRLS STATE a new musical comedy TV project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n v="41894.913761574076"/>
  </r>
  <r>
    <n v="3707"/>
    <s v="GIRLS STATE a new musical comedy TV project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n v="42573.226388888885"/>
  </r>
  <r>
    <n v="3708"/>
    <s v="GIRLS STATE a new musical comedy TV project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n v="41824.142199074071"/>
  </r>
  <r>
    <n v="3709"/>
    <s v="GIRLS STATE a new musical comedy TV project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n v="41815.707708333335"/>
  </r>
  <r>
    <n v="3710"/>
    <s v="GIRLS STATE a new musical comedy TV project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n v="42097.576249999998"/>
  </r>
  <r>
    <n v="3711"/>
    <s v="GIRLS STATE a new musical comedy TV project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n v="41805.666666666664"/>
  </r>
  <r>
    <n v="3712"/>
    <s v="GIRLS STATE a new musical comedy TV project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n v="42155.290972222225"/>
  </r>
  <r>
    <n v="3713"/>
    <s v="GIRLS STATE a new musical comedy TV project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n v="42525.738032407404"/>
  </r>
  <r>
    <n v="3714"/>
    <s v="GIRLS STATE a new musical comedy TV project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n v="42150.165972222225"/>
  </r>
  <r>
    <n v="3715"/>
    <s v="GIRLS STATE a new musical comedy TV project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n v="42094.536111111112"/>
  </r>
  <r>
    <n v="3716"/>
    <s v="GIRLS STATE a new musical comedy TV project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n v="42390.887835648144"/>
  </r>
  <r>
    <n v="3717"/>
    <s v="GIRLS STATE a new musical comedy TV project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n v="42133.866307870368"/>
  </r>
  <r>
    <n v="3718"/>
    <s v="GIRLS STATE a new musical comedy TV project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n v="42062.716145833328"/>
  </r>
  <r>
    <n v="3719"/>
    <s v="GIRLS STATE a new musical comedy TV project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n v="42177.729930555557"/>
  </r>
  <r>
    <n v="3720"/>
    <s v="GIRLS STATE a new musical comedy TV project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n v="42187.993125000001"/>
  </r>
  <r>
    <n v="3721"/>
    <s v="GIRLS STATE a new musical comedy TV project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n v="41948.977824074071"/>
  </r>
  <r>
    <n v="3722"/>
    <s v="GIRLS STATE a new musical comedy TV project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n v="42411.957638888889"/>
  </r>
  <r>
    <n v="3723"/>
    <s v="GIRLS STATE a new musical comedy TV projec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n v="41973.794699074075"/>
  </r>
  <r>
    <n v="3724"/>
    <s v="GIRLS STATE a new musical comedy TV project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n v="42494.958333333328"/>
  </r>
  <r>
    <n v="3725"/>
    <s v="GIRLS STATE a new musical comedy TV project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n v="42418.895833333328"/>
  </r>
  <r>
    <n v="3726"/>
    <s v="GIRLS STATE a new musical comedy TV project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n v="42489.875"/>
  </r>
  <r>
    <n v="3727"/>
    <s v="GIRLS STATE a new musical comedy TV project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n v="42663.204861111109"/>
  </r>
  <r>
    <n v="3728"/>
    <s v="GIRLS STATE a new musical comedy TV project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n v="42235.171018518522"/>
  </r>
  <r>
    <n v="3729"/>
    <s v="GIRLS STATE a new musical comedy TV project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n v="42086.16333333333"/>
  </r>
  <r>
    <n v="3730"/>
    <s v="GIRLS STATE a new musical comedy TV project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n v="42233.677766203706"/>
  </r>
  <r>
    <n v="3731"/>
    <s v="GIRLS STATE a new musical comedy TV project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n v="42014.140972222223"/>
  </r>
  <r>
    <n v="3732"/>
    <s v="GIRLS STATE a new musical comedy TV project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n v="42028.5"/>
  </r>
  <r>
    <n v="3733"/>
    <s v="GIRLS STATE a new musical comedy TV project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n v="42112.9375"/>
  </r>
  <r>
    <n v="3734"/>
    <s v="GIRLS STATE a new musical comedy TV project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n v="42149.901574074072"/>
  </r>
  <r>
    <n v="3735"/>
    <s v="GIRLS STATE a new musical comedy TV project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n v="42152.693159722221"/>
  </r>
  <r>
    <n v="3736"/>
    <s v="GIRLS STATE a new musical comedy TV project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n v="42086.75"/>
  </r>
  <r>
    <n v="3737"/>
    <s v="GIRLS STATE a new musical comedy TV project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n v="42320.290972222225"/>
  </r>
  <r>
    <n v="3738"/>
    <s v="GIRLS STATE a new musical comedy TV project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n v="41835.916666666664"/>
  </r>
  <r>
    <n v="3739"/>
    <s v="GIRLS STATE a new musical comedy TV project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n v="42568.449861111112"/>
  </r>
  <r>
    <n v="3740"/>
    <s v="GIRLS STATE a new musical comedy TV project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n v="41863.079143518517"/>
  </r>
  <r>
    <n v="3741"/>
    <s v="GIRLS STATE a new musical comedy TV project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n v="42355.920717592591"/>
  </r>
  <r>
    <n v="3742"/>
    <s v="GIRLS STATE a new musical comedy TV project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n v="41888.214629629627"/>
  </r>
  <r>
    <n v="3743"/>
    <s v="GIRLS STATE a new musical comedy TV project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n v="41823.710231481484"/>
  </r>
  <r>
    <n v="3744"/>
    <s v="GIRLS STATE a new musical comedy TV projec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n v="41825.165972222225"/>
  </r>
  <r>
    <n v="3745"/>
    <s v="GIRLS STATE a new musical comedy TV project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n v="41861.697939814818"/>
  </r>
  <r>
    <n v="3746"/>
    <s v="GIRLS STATE a new musical comedy TV project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n v="42651.389340277776"/>
  </r>
  <r>
    <n v="3747"/>
    <s v="GIRLS STATE a new musical comedy TV project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n v="42190.957638888889"/>
  </r>
  <r>
    <n v="3748"/>
    <s v="GIRLS STATE a new musical comedy TV project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n v="42416.249305555553"/>
  </r>
  <r>
    <n v="3749"/>
    <s v="GIRLS STATE a new musical comedy TV project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n v="42489.165972222225"/>
  </r>
  <r>
    <n v="3750"/>
    <s v="GIRLS STATE a new musical comedy TV project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n v="42045.332638888889"/>
  </r>
  <r>
    <n v="3751"/>
    <s v="GIRLS STATE a new musical comedy TV project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n v="42462.993900462956"/>
  </r>
  <r>
    <n v="3752"/>
    <s v="GIRLS STATE a new musical comedy TV project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n v="42659.875"/>
  </r>
  <r>
    <n v="3753"/>
    <s v="GIRLS STATE a new musical comedy TV project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n v="42158"/>
  </r>
  <r>
    <n v="3754"/>
    <s v="GIRLS STATE a new musical comedy TV project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n v="41846.207638888889"/>
  </r>
  <r>
    <n v="3755"/>
    <s v="GIRLS STATE a new musical comedy TV project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n v="42475.866979166662"/>
  </r>
  <r>
    <n v="3756"/>
    <s v="GIRLS STATE a new musical comedy TV project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n v="41801.814791666664"/>
  </r>
  <r>
    <n v="3757"/>
    <s v="GIRLS STATE a new musical comedy TV project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n v="41974.850868055553"/>
  </r>
  <r>
    <n v="3758"/>
    <s v="GIRLS STATE a new musical comedy TV project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n v="41778.208333333336"/>
  </r>
  <r>
    <n v="3759"/>
    <s v="GIRLS STATE a new musical comedy TV project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n v="42242.108252314814"/>
  </r>
  <r>
    <n v="3760"/>
    <s v="GIRLS STATE a new musical comedy TV project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n v="41764.525300925925"/>
  </r>
  <r>
    <n v="3761"/>
    <s v="GIRLS STATE a new musical comedy TV project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n v="42226.958333333328"/>
  </r>
  <r>
    <n v="3762"/>
    <s v="GIRLS STATE a new musical comedy TV project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n v="42218.813530092593"/>
  </r>
  <r>
    <n v="3763"/>
    <s v="GIRLS STATE a new musical comedy TV project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n v="42095.708634259259"/>
  </r>
  <r>
    <n v="3764"/>
    <s v="GIRLS STATE a new musical comedy TV project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n v="42519.024999999994"/>
  </r>
  <r>
    <n v="3765"/>
    <s v="GIRLS STATE a new musical comedy TV project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n v="41850.776412037041"/>
  </r>
  <r>
    <n v="3766"/>
    <s v="GIRLS STATE a new musical comedy TV project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n v="41823.167187500003"/>
  </r>
  <r>
    <n v="3767"/>
    <s v="GIRLS STATE a new musical comedy TV project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n v="42064.207638888889"/>
  </r>
  <r>
    <n v="3768"/>
    <s v="GIRLS STATE a new musical comedy TV project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n v="41802.727893518517"/>
  </r>
  <r>
    <n v="3769"/>
    <s v="GIRLS STATE a new musical comedy TV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n v="42475.598136574074"/>
  </r>
  <r>
    <n v="3770"/>
    <s v="GIRLS STATE a new musical comedy TV project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n v="42168.930671296301"/>
  </r>
  <r>
    <n v="3771"/>
    <s v="GIRLS STATE a new musical comedy TV project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n v="42508"/>
  </r>
  <r>
    <n v="3772"/>
    <s v="GIRLS STATE a new musical comedy TV project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n v="42703.25"/>
  </r>
  <r>
    <n v="3773"/>
    <s v="GIRLS STATE a new musical comedy TV project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n v="42689.088888888888"/>
  </r>
  <r>
    <n v="3774"/>
    <s v="GIRLS STATE a new musical comedy TV project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n v="42103.792303240742"/>
  </r>
  <r>
    <n v="3775"/>
    <s v="GIRLS STATE a new musical comedy TV project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n v="42103.166666666672"/>
  </r>
  <r>
    <n v="3776"/>
    <s v="GIRLS STATE a new musical comedy TV project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n v="41852.041666666664"/>
  </r>
  <r>
    <n v="3777"/>
    <s v="GIRLS STATE a new musical comedy TV project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n v="41909.166666666664"/>
  </r>
  <r>
    <n v="3778"/>
    <s v="GIRLS STATE a new musical comedy TV project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n v="42049.819212962961"/>
  </r>
  <r>
    <n v="3779"/>
    <s v="GIRLS STATE a new musical comedy TV project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n v="42455.693750000006"/>
  </r>
  <r>
    <n v="3780"/>
    <s v="GIRLS STATE a new musical comedy TV project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n v="42198.837499999994"/>
  </r>
  <r>
    <n v="3781"/>
    <s v="GIRLS STATE a new musical comedy TV project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n v="41890.882928240739"/>
  </r>
  <r>
    <n v="3782"/>
    <s v="GIRLS STATE a new musical comedy TV project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n v="42575.958333333328"/>
  </r>
  <r>
    <n v="3783"/>
    <s v="GIRLS STATE a new musical comedy TV project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n v="42444.666666666672"/>
  </r>
  <r>
    <n v="3784"/>
    <s v="GIRLS STATE a new musical comedy TV project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n v="42561.980694444443"/>
  </r>
  <r>
    <n v="3785"/>
    <s v="GIRLS STATE a new musical comedy TV project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n v="42584.418749999997"/>
  </r>
  <r>
    <n v="3786"/>
    <s v="GIRLS STATE a new musical comedy TV project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n v="42517.037905092591"/>
  </r>
  <r>
    <n v="3787"/>
    <s v="GIRLS STATE a new musical comedy TV project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n v="42196.165972222225"/>
  </r>
  <r>
    <n v="3788"/>
    <s v="GIRLS STATE a new musical comedy TV project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n v="42361.679166666669"/>
  </r>
  <r>
    <n v="3789"/>
    <s v="GIRLS STATE a new musical comedy TV project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n v="42170.798819444448"/>
  </r>
  <r>
    <n v="3790"/>
    <s v="GIRLS STATE a new musical comedy TV project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n v="42696.708599537036"/>
  </r>
  <r>
    <n v="3791"/>
    <s v="GIRLS STATE a new musical comedy TV project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n v="41826.692037037035"/>
  </r>
  <r>
    <n v="3792"/>
    <s v="GIRLS STATE a new musical comedy TV project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n v="42200.447013888886"/>
  </r>
  <r>
    <n v="3793"/>
    <s v="GIRLS STATE a new musical comedy TV projec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n v="41989.938993055555"/>
  </r>
  <r>
    <n v="3794"/>
    <s v="GIRLS STATE a new musical comedy TV project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n v="42162.58048611111"/>
  </r>
  <r>
    <n v="3795"/>
    <s v="GIRLS STATE a new musical comedy TV project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n v="42244.9375"/>
  </r>
  <r>
    <n v="3796"/>
    <s v="GIRLS STATE a new musical comedy TV project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n v="42749.029583333337"/>
  </r>
  <r>
    <n v="3797"/>
    <s v="GIRLS STATE a new musical comedy TV projec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n v="42114.881539351853"/>
  </r>
  <r>
    <n v="3798"/>
    <s v="GIRLS STATE a new musical comedy TV project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n v="41861.722777777781"/>
  </r>
  <r>
    <n v="3799"/>
    <s v="GIRLS STATE a new musical comedy TV project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n v="42440.93105324074"/>
  </r>
  <r>
    <n v="3800"/>
    <s v="GIRLS STATE a new musical comedy TV project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n v="42015.207638888889"/>
  </r>
  <r>
    <n v="3801"/>
    <s v="GIRLS STATE a new musical comedy TV project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n v="42006.676111111112"/>
  </r>
  <r>
    <n v="3802"/>
    <s v="GIRLS STATE a new musical comedy TV project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n v="42299.126226851848"/>
  </r>
  <r>
    <n v="3803"/>
    <s v="GIRLS STATE a new musical comedy TV project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n v="42433.971851851849"/>
  </r>
  <r>
    <n v="3804"/>
    <s v="GIRLS STATE a new musical comedy TV project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n v="42582.291666666672"/>
  </r>
  <r>
    <n v="3805"/>
    <s v="GIRLS STATE a new musical comedy TV project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n v="41909.887037037035"/>
  </r>
  <r>
    <n v="3806"/>
    <s v="GIRLS STATE a new musical comedy TV project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n v="41819.259039351848"/>
  </r>
  <r>
    <n v="3807"/>
    <s v="GIRLS STATE a new musical comedy TV project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n v="42097.909016203703"/>
  </r>
  <r>
    <n v="3808"/>
    <s v="GIRLS STATE a new musical comedy TV project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n v="42119.412256944444"/>
  </r>
  <r>
    <n v="3809"/>
    <s v="GIRLS STATE a new musical comedy TV project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n v="41850.958333333336"/>
  </r>
  <r>
    <n v="3810"/>
    <s v="GIRLS STATE a new musical comedy TV projec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n v="42084.807384259257"/>
  </r>
  <r>
    <n v="3811"/>
    <s v="GIRLS STATE a new musical comedy TV project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n v="42521.458333333328"/>
  </r>
  <r>
    <n v="3812"/>
    <s v="GIRLS STATE a new musical comedy TV project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n v="42156.165972222225"/>
  </r>
  <r>
    <n v="3813"/>
    <s v="GIRLS STATE a new musical comedy TV project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n v="42535.904861111107"/>
  </r>
  <r>
    <n v="3814"/>
    <s v="GIRLS STATE a new musical comedy TV project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n v="42095.165972222225"/>
  </r>
  <r>
    <n v="3815"/>
    <s v="GIRLS STATE a new musical comedy TV project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n v="42236.958333333328"/>
  </r>
  <r>
    <n v="3816"/>
    <s v="GIRLS STATE a new musical comedy TV project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n v="41837.690081018518"/>
  </r>
  <r>
    <n v="3817"/>
    <s v="GIRLS STATE a new musical comedy TV projec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n v="42301.165972222225"/>
  </r>
  <r>
    <n v="3818"/>
    <s v="GIRLS STATE a new musical comedy TV project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n v="42075.800717592589"/>
  </r>
  <r>
    <n v="3819"/>
    <s v="GIRLS STATE a new musical comedy TV project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n v="42202.876388888893"/>
  </r>
  <r>
    <n v="3820"/>
    <s v="GIRLS STATE a new musical comedy TV project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n v="42190.651817129634"/>
  </r>
  <r>
    <n v="3821"/>
    <s v="GIRLS STATE a new musical comedy TV project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n v="42373.180636574078"/>
  </r>
  <r>
    <n v="3822"/>
    <s v="GIRLS STATE a new musical comedy TV project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n v="42388.957638888889"/>
  </r>
  <r>
    <n v="3823"/>
    <s v="GIRLS STATE a new musical comedy TV project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n v="42205.165972222225"/>
  </r>
  <r>
    <n v="3824"/>
    <s v="GIRLS STATE a new musical comedy TV project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n v="42583.570138888885"/>
  </r>
  <r>
    <n v="3825"/>
    <s v="GIRLS STATE a new musical comedy TV project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n v="42172.069606481484"/>
  </r>
  <r>
    <n v="3826"/>
    <s v="GIRLS STATE a new musical comedy TV project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n v="42131.423541666663"/>
  </r>
  <r>
    <n v="3827"/>
    <s v="GIRLS STATE a new musical comedy TV project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n v="42090"/>
  </r>
  <r>
    <n v="3828"/>
    <s v="GIRLS STATE a new musical comedy TV project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n v="42004.569293981483"/>
  </r>
  <r>
    <n v="3829"/>
    <s v="GIRLS STATE a new musical comedy TV project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n v="42613.865405092598"/>
  </r>
  <r>
    <n v="3830"/>
    <s v="GIRLS STATE a new musical comedy TV project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n v="42517.740868055553"/>
  </r>
  <r>
    <n v="3831"/>
    <s v="GIRLS STATE a new musical comedy TV project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n v="41948.890567129631"/>
  </r>
  <r>
    <n v="3832"/>
    <s v="GIRLS STATE a new musical comedy TV project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n v="42420.114988425921"/>
  </r>
  <r>
    <n v="3833"/>
    <s v="GIRLS STATE a new musical comedy TV project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n v="41974.797916666663"/>
  </r>
  <r>
    <n v="3834"/>
    <s v="GIRLS STATE a new musical comedy TV project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n v="42173.445219907408"/>
  </r>
  <r>
    <n v="3835"/>
    <s v="GIRLS STATE a new musical comedy TV project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n v="42481.94222222222"/>
  </r>
  <r>
    <n v="3836"/>
    <s v="GIRLS STATE a new musical comedy TV project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n v="42585.172916666663"/>
  </r>
  <r>
    <n v="3837"/>
    <s v="GIRLS STATE a new musical comedy TV project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n v="42188.765717592592"/>
  </r>
  <r>
    <n v="3838"/>
    <s v="GIRLS STATE a new musical comedy TV project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n v="42146.710752314815"/>
  </r>
  <r>
    <n v="3839"/>
    <s v="GIRLS STATE a new musical comedy TV project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n v="42215.142638888887"/>
  </r>
  <r>
    <n v="3840"/>
    <s v="GIRLS STATE a new musical comedy TV project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n v="42457.660057870366"/>
  </r>
  <r>
    <n v="3841"/>
    <s v="GIRLS STATE a new musical comedy TV project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n v="41840.785729166666"/>
  </r>
  <r>
    <n v="3842"/>
    <s v="GIRLS STATE a new musical comedy TV project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n v="41770.493657407409"/>
  </r>
  <r>
    <n v="3843"/>
    <s v="GIRLS STATE a new musical comedy TV projec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n v="41791.072500000002"/>
  </r>
  <r>
    <n v="3844"/>
    <s v="GIRLS STATE a new musical comedy TV project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n v="41793.290972222225"/>
  </r>
  <r>
    <n v="3845"/>
    <s v="GIRLS STATE a new musical comedy TV project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n v="42278.627013888887"/>
  </r>
  <r>
    <n v="3846"/>
    <s v="GIRLS STATE a new musical comedy TV project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n v="41916.290972222225"/>
  </r>
  <r>
    <n v="3847"/>
    <s v="GIRLS STATE a new musical comedy TV project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n v="42204.224432870367"/>
  </r>
  <r>
    <n v="3848"/>
    <s v="GIRLS STATE a new musical comedy TV project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n v="42295.817002314812"/>
  </r>
  <r>
    <n v="3849"/>
    <s v="GIRLS STATE a new musical comedy TV project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n v="42166.767175925925"/>
  </r>
  <r>
    <n v="3850"/>
    <s v="GIRLS STATE a new musical comedy TV project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n v="42005.124340277776"/>
  </r>
  <r>
    <n v="3851"/>
    <s v="GIRLS STATE a new musical comedy TV project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n v="42202.439571759256"/>
  </r>
  <r>
    <n v="3852"/>
    <s v="GIRLS STATE a new musical comedy TV project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n v="42090.149027777778"/>
  </r>
  <r>
    <n v="3853"/>
    <s v="GIRLS STATE a new musical comedy TV projec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n v="41883.84002314815"/>
  </r>
  <r>
    <n v="3854"/>
    <s v="GIRLS STATE a new musical comedy TV project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n v="42133.884930555556"/>
  </r>
  <r>
    <n v="3855"/>
    <s v="GIRLS STATE a new musical comedy TV project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n v="42089.929062499999"/>
  </r>
  <r>
    <n v="3856"/>
    <s v="GIRLS STATE a new musical comedy TV project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n v="42071.701423611114"/>
  </r>
  <r>
    <n v="3857"/>
    <s v="GIRLS STATE a new musical comedy TV project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n v="41852.716666666667"/>
  </r>
  <r>
    <n v="3858"/>
    <s v="GIRLS STATE a new musical comedy TV project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n v="42146.875"/>
  </r>
  <r>
    <n v="3859"/>
    <s v="GIRLS STATE a new musical comedy TV project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n v="41815.875"/>
  </r>
  <r>
    <n v="3860"/>
    <s v="GIRLS STATE a new musical comedy TV project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n v="41863.660995370366"/>
  </r>
  <r>
    <n v="3861"/>
    <s v="GIRLS STATE a new musical comedy TV project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n v="41955.907638888893"/>
  </r>
  <r>
    <n v="3862"/>
    <s v="GIRLS STATE a new musical comedy TV project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n v="42625.707638888889"/>
  </r>
  <r>
    <n v="3863"/>
    <s v="GIRLS STATE a new musical comedy TV project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n v="42313.674826388888"/>
  </r>
  <r>
    <n v="3864"/>
    <s v="GIRLS STATE a new musical comedy TV project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n v="42325.933495370366"/>
  </r>
  <r>
    <n v="3865"/>
    <s v="GIRLS STATE a new musical comedy TV project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n v="41881.229166666664"/>
  </r>
  <r>
    <n v="3866"/>
    <s v="GIRLS STATE a new musical comedy TV project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n v="42452.145138888889"/>
  </r>
  <r>
    <n v="3867"/>
    <s v="GIRLS STATE a new musical comedy TV project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n v="42539.814108796301"/>
  </r>
  <r>
    <n v="3868"/>
    <s v="GIRLS STATE a new musical comedy TV project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n v="41890.659780092588"/>
  </r>
  <r>
    <n v="3869"/>
    <s v="GIRLS STATE a new musical comedy TV project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n v="42077.132638888885"/>
  </r>
  <r>
    <n v="3870"/>
    <s v="GIRLS STATE a new musical comedy TV project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n v="41823.17219907407"/>
  </r>
  <r>
    <n v="3871"/>
    <s v="GIRLS STATE a new musical comedy TV project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n v="42823.739004629635"/>
  </r>
  <r>
    <n v="3872"/>
    <s v="GIRLS STATE a new musical comedy TV project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n v="42230.145787037036"/>
  </r>
  <r>
    <n v="3873"/>
    <s v="GIRLS STATE a new musical comedy TV project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n v="42285.696006944447"/>
  </r>
  <r>
    <n v="3874"/>
    <s v="GIRLS STATE a new musical comedy TV project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n v="42028.041666666672"/>
  </r>
  <r>
    <n v="3875"/>
    <s v="GIRLS STATE a new musical comedy TV project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n v="42616.416666666672"/>
  </r>
  <r>
    <n v="3876"/>
    <s v="GIRLS STATE a new musical comedy TV project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n v="42402.624166666668"/>
  </r>
  <r>
    <n v="3877"/>
    <s v="GIRLS STATE a new musical comedy TV project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n v="42712.67768518519"/>
  </r>
  <r>
    <n v="3878"/>
    <s v="GIRLS STATE a new musical comedy TV project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n v="42185.165972222225"/>
  </r>
  <r>
    <n v="3879"/>
    <s v="GIRLS STATE a new musical comedy TV project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n v="42029.861064814817"/>
  </r>
  <r>
    <n v="3880"/>
    <s v="GIRLS STATE a new musical comedy TV project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n v="41850.958333333336"/>
  </r>
  <r>
    <n v="3881"/>
    <s v="GIRLS STATE a new musical comedy TV project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n v="42786.018506944441"/>
  </r>
  <r>
    <n v="3882"/>
    <s v="GIRLS STATE a new musical comedy TV project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n v="42400.960416666669"/>
  </r>
  <r>
    <n v="3883"/>
    <s v="GIRLS STATE a new musical comedy TV project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n v="41884.602650462963"/>
  </r>
  <r>
    <n v="3884"/>
    <s v="GIRLS STATE a new musical comedy TV project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n v="42090.749907407408"/>
  </r>
  <r>
    <n v="3885"/>
    <s v="GIRLS STATE a new musical comedy TV project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n v="42499.951284722221"/>
  </r>
  <r>
    <n v="3886"/>
    <s v="GIRLS STATE a new musical comedy TV project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n v="41984.228032407409"/>
  </r>
  <r>
    <n v="3887"/>
    <s v="GIRLS STATE a new musical comedy TV project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n v="42125.916666666672"/>
  </r>
  <r>
    <n v="3888"/>
    <s v="GIRLS STATE a new musical comedy TV project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n v="42792.545810185184"/>
  </r>
  <r>
    <n v="3889"/>
    <s v="GIRLS STATE a new musical comedy TV project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n v="42008.976388888885"/>
  </r>
  <r>
    <n v="3890"/>
    <s v="GIRLS STATE a new musical comedy TV project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n v="42231.758611111116"/>
  </r>
  <r>
    <n v="3891"/>
    <s v="GIRLS STATE a new musical comedy TV project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n v="42086.207638888889"/>
  </r>
  <r>
    <n v="3892"/>
    <s v="GIRLS STATE a new musical comedy TV project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n v="41875.291666666664"/>
  </r>
  <r>
    <n v="3893"/>
    <s v="GIRLS STATE a new musical comedy TV project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n v="41821.25"/>
  </r>
  <r>
    <n v="3894"/>
    <s v="GIRLS STATE a new musical comedy TV project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n v="42710.207638888889"/>
  </r>
  <r>
    <n v="3895"/>
    <s v="GIRLS STATE a new musical comedy TV project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n v="42063.250208333338"/>
  </r>
  <r>
    <n v="3896"/>
    <s v="GIRLS STATE a new musical comedy TV project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n v="41807.191875000004"/>
  </r>
  <r>
    <n v="3897"/>
    <s v="GIRLS STATE a new musical comedy TV project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n v="42012.87364583333"/>
  </r>
  <r>
    <n v="3898"/>
    <s v="GIRLS STATE a new musical comedy TV project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n v="42233.666666666672"/>
  </r>
  <r>
    <n v="3899"/>
    <s v="GIRLS STATE a new musical comedy TV project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n v="41863.775011574071"/>
  </r>
  <r>
    <n v="3900"/>
    <s v="GIRLS STATE a new musical comedy TV project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n v="42166.092488425929"/>
  </r>
  <r>
    <n v="3901"/>
    <s v="GIRLS STATE a new musical comedy TV project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n v="42357.826377314821"/>
  </r>
  <r>
    <n v="3902"/>
    <s v="GIRLS STATE a new musical comedy TV project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n v="42688.509745370371"/>
  </r>
  <r>
    <n v="3903"/>
    <s v="GIRLS STATE a new musical comedy TV project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n v="42230.818055555559"/>
  </r>
  <r>
    <n v="3904"/>
    <s v="GIRLS STATE a new musical comedy TV project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n v="42109.211111111115"/>
  </r>
  <r>
    <n v="3905"/>
    <s v="GIRLS STATE a new musical comedy TV project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n v="42166.958333333328"/>
  </r>
  <r>
    <n v="3906"/>
    <s v="GIRLS STATE a new musical comedy TV project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n v="42181.559027777781"/>
  </r>
  <r>
    <n v="3907"/>
    <s v="GIRLS STATE a new musical comedy TV project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n v="41938.838888888888"/>
  </r>
  <r>
    <n v="3908"/>
    <s v="GIRLS STATE a new musical comedy TV project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n v="41849.135370370372"/>
  </r>
  <r>
    <n v="3909"/>
    <s v="GIRLS STATE a new musical comedy TV project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n v="41893.359282407408"/>
  </r>
  <r>
    <n v="3910"/>
    <s v="GIRLS STATE a new musical comedy TV project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n v="42254.756909722222"/>
  </r>
  <r>
    <n v="3911"/>
    <s v="GIRLS STATE a new musical comedy TV project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n v="41969.853900462964"/>
  </r>
  <r>
    <n v="3912"/>
    <s v="GIRLS STATE a new musical comedy TV project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n v="42119.190972222219"/>
  </r>
  <r>
    <n v="3913"/>
    <s v="GIRLS STATE a new musical comedy TV project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n v="42338.252881944441"/>
  </r>
  <r>
    <n v="3914"/>
    <s v="GIRLS STATE a new musical comedy TV project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n v="42134.957638888889"/>
  </r>
  <r>
    <n v="3915"/>
    <s v="GIRLS STATE a new musical comedy TV project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n v="42522.98505787037"/>
  </r>
  <r>
    <n v="3916"/>
    <s v="GIRLS STATE a new musical comedy TV project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n v="42524.471666666665"/>
  </r>
  <r>
    <n v="3917"/>
    <s v="GIRLS STATE a new musical comedy TV project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n v="41893.527326388888"/>
  </r>
  <r>
    <n v="3918"/>
    <s v="GIRLS STATE a new musical comedy TV project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n v="41855.666666666664"/>
  </r>
  <r>
    <n v="3919"/>
    <s v="GIRLS STATE a new musical comedy TV project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n v="42387"/>
  </r>
  <r>
    <n v="3920"/>
    <s v="GIRLS STATE a new musical comedy TV project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n v="42687.428935185191"/>
  </r>
  <r>
    <n v="3921"/>
    <s v="GIRLS STATE a new musical comedy TV project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n v="41938.75"/>
  </r>
  <r>
    <n v="3922"/>
    <s v="GIRLS STATE a new musical comedy TV project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n v="42065.958333333328"/>
  </r>
  <r>
    <n v="3923"/>
    <s v="GIRLS STATE a new musical comedy TV project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n v="42103.979988425926"/>
  </r>
  <r>
    <n v="3924"/>
    <s v="GIRLS STATE a new musical comedy TV project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n v="41816.959745370368"/>
  </r>
  <r>
    <n v="3925"/>
    <s v="GIRLS STATE a new musical comedy TV project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n v="41850.870821759258"/>
  </r>
  <r>
    <n v="3926"/>
    <s v="GIRLS STATE a new musical comedy TV projec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n v="42000.085046296299"/>
  </r>
  <r>
    <n v="3927"/>
    <s v="GIRLS STATE a new musical comedy TV project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n v="41860.267407407409"/>
  </r>
  <r>
    <n v="3928"/>
    <s v="GIRLS STATE a new musical comedy TV project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n v="42293.207638888889"/>
  </r>
  <r>
    <n v="3929"/>
    <s v="GIRLS STATE a new musical comedy TV project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n v="42631.827141203699"/>
  </r>
  <r>
    <n v="3930"/>
    <s v="GIRLS STATE a new musical comedy TV project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n v="42461.25"/>
  </r>
  <r>
    <n v="3931"/>
    <s v="GIRLS STATE a new musical comedy TV project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n v="42253.151701388888"/>
  </r>
  <r>
    <n v="3932"/>
    <s v="GIRLS STATE a new musical comedy TV project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n v="42445.126898148148"/>
  </r>
  <r>
    <n v="3933"/>
    <s v="GIRLS STATE a new musical comedy TV project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n v="42568.029861111107"/>
  </r>
  <r>
    <n v="3934"/>
    <s v="GIRLS STATE a new musical comedy TV project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n v="42278.541666666672"/>
  </r>
  <r>
    <n v="3935"/>
    <s v="GIRLS STATE a new musical comedy TV project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n v="42281.656782407401"/>
  </r>
  <r>
    <n v="3936"/>
    <s v="GIRLS STATE a new musical comedy TV project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n v="42705.304629629631"/>
  </r>
  <r>
    <n v="3937"/>
    <s v="GIRLS STATE a new musical comedy TV project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n v="42562.631481481483"/>
  </r>
  <r>
    <n v="3938"/>
    <s v="GIRLS STATE a new musical comedy TV project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n v="42182.905717592599"/>
  </r>
  <r>
    <n v="3939"/>
    <s v="GIRLS STATE a new musical comedy TV project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n v="41919.1875"/>
  </r>
  <r>
    <n v="3940"/>
    <s v="GIRLS STATE a new musical comedy TV project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n v="42006.492488425924"/>
  </r>
  <r>
    <n v="3941"/>
    <s v="GIRLS STATE a new musical comedy TV project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n v="41968.041666666672"/>
  </r>
  <r>
    <n v="3942"/>
    <s v="GIRLS STATE a new musical comedy TV project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n v="42171.904097222221"/>
  </r>
  <r>
    <n v="3943"/>
    <s v="GIRLS STATE a new musical comedy TV project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n v="42310.701388888891"/>
  </r>
  <r>
    <n v="3944"/>
    <s v="GIRLS STATE a new musical comedy TV project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n v="42243.662905092591"/>
  </r>
  <r>
    <n v="3945"/>
    <s v="GIRLS STATE a new musical comedy TV project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n v="42139.801712962959"/>
  </r>
  <r>
    <n v="3946"/>
    <s v="GIRLS STATE a new musical comedy TV project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n v="42063.333333333328"/>
  </r>
  <r>
    <n v="3947"/>
    <s v="GIRLS STATE a new musical comedy TV projec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n v="42645.142870370371"/>
  </r>
  <r>
    <n v="3948"/>
    <s v="GIRLS STATE a new musical comedy TV project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n v="41889.325497685182"/>
  </r>
  <r>
    <n v="3949"/>
    <s v="GIRLS STATE a new musical comedy TV project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n v="42046.120613425926"/>
  </r>
  <r>
    <n v="3950"/>
    <s v="GIRLS STATE a new musical comedy TV project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n v="42468.774305555555"/>
  </r>
  <r>
    <n v="3951"/>
    <s v="GIRLS STATE a new musical comedy TV project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n v="42493.784050925926"/>
  </r>
  <r>
    <n v="3952"/>
    <s v="GIRLS STATE a new musical comedy TV project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n v="42303.790393518517"/>
  </r>
  <r>
    <n v="3953"/>
    <s v="GIRLS STATE a new musical comedy TV project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n v="42580.978472222225"/>
  </r>
  <r>
    <n v="3954"/>
    <s v="GIRLS STATE a new musical comedy TV project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n v="41834.651203703703"/>
  </r>
  <r>
    <n v="3955"/>
    <s v="GIRLS STATE a new musical comedy TV project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n v="42336.890520833331"/>
  </r>
  <r>
    <n v="3956"/>
    <s v="GIRLS STATE a new musical comedy TV project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n v="42485.013888888891"/>
  </r>
  <r>
    <n v="3957"/>
    <s v="GIRLS STATE a new musical comedy TV project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n v="42559.976319444439"/>
  </r>
  <r>
    <n v="3958"/>
    <s v="GIRLS STATE a new musical comedy TV project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n v="41853.583333333336"/>
  </r>
  <r>
    <n v="3959"/>
    <s v="GIRLS STATE a new musical comedy TV project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n v="41910.788842592592"/>
  </r>
  <r>
    <n v="3960"/>
    <s v="GIRLS STATE a new musical comedy TV project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n v="42372.845555555556"/>
  </r>
  <r>
    <n v="3961"/>
    <s v="GIRLS STATE a new musical comedy TV project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n v="41767.891319444447"/>
  </r>
  <r>
    <n v="3962"/>
    <s v="GIRLS STATE a new musical comedy TV project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n v="42336.621458333335"/>
  </r>
  <r>
    <n v="3963"/>
    <s v="GIRLS STATE a new musical comedy TV project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n v="42326.195798611108"/>
  </r>
  <r>
    <n v="3964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n v="42113.680393518516"/>
  </r>
  <r>
    <n v="3965"/>
    <s v="GIRLS STATE a new musical comedy TV project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n v="42474.194212962961"/>
  </r>
  <r>
    <n v="3966"/>
    <s v="GIRLS STATE a new musical comedy TV project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n v="41844.124305555553"/>
  </r>
  <r>
    <n v="3967"/>
    <s v="GIRLS STATE a new musical comedy TV project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n v="42800.290590277778"/>
  </r>
  <r>
    <n v="3968"/>
    <s v="GIRLS STATE a new musical comedy TV project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n v="42512.815659722226"/>
  </r>
  <r>
    <n v="3969"/>
    <s v="GIRLS STATE a new musical comedy TV project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n v="42611.163194444445"/>
  </r>
  <r>
    <n v="3970"/>
    <s v="GIRLS STATE a new musical comedy TV project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n v="42477.863553240735"/>
  </r>
  <r>
    <n v="3971"/>
    <s v="GIRLS STATE a new musical comedy TV project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n v="41841.536180555559"/>
  </r>
  <r>
    <n v="3972"/>
    <s v="GIRLS STATE a new musical comedy TV project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n v="42041.067523148144"/>
  </r>
  <r>
    <n v="3973"/>
    <s v="GIRLS STATE a new musical comedy TV project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n v="42499.166666666672"/>
  </r>
  <r>
    <n v="3974"/>
    <s v="GIRLS STATE a new musical comedy TV project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n v="42523.546851851846"/>
  </r>
  <r>
    <n v="3975"/>
    <s v="GIRLS STATE a new musical comedy TV project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n v="42564.866875"/>
  </r>
  <r>
    <n v="3976"/>
    <s v="GIRLS STATE a new musical comedy TV project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n v="41852.291666666664"/>
  </r>
  <r>
    <n v="3977"/>
    <s v="GIRLS STATE a new musical comedy TV projec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n v="42573.788564814815"/>
  </r>
  <r>
    <n v="3978"/>
    <s v="GIRLS STATE a new musical comedy TV project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n v="42035.642974537041"/>
  </r>
  <r>
    <n v="3979"/>
    <s v="GIRLS STATE a new musical comedy TV project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n v="42092.833333333328"/>
  </r>
  <r>
    <n v="3980"/>
    <s v="GIRLS STATE a new musical comedy TV project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n v="41825.598923611113"/>
  </r>
  <r>
    <n v="3981"/>
    <s v="GIRLS STATE a new musical comedy TV project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n v="42568.179965277777"/>
  </r>
  <r>
    <n v="3982"/>
    <s v="GIRLS STATE a new musical comedy TV project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n v="42192.809953703705"/>
  </r>
  <r>
    <n v="3983"/>
    <s v="GIRLS STATE a new musical comedy TV project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n v="41779.290972222225"/>
  </r>
  <r>
    <n v="3984"/>
    <s v="GIRLS STATE a new musical comedy TV project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n v="41951"/>
  </r>
  <r>
    <n v="3985"/>
    <s v="GIRLS STATE a new musical comedy TV project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n v="42420.878472222219"/>
  </r>
  <r>
    <n v="3986"/>
    <s v="GIRLS STATE a new musical comedy TV project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n v="42496.544444444444"/>
  </r>
  <r>
    <n v="3987"/>
    <s v="GIRLS STATE a new musical comedy TV project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n v="41775.92465277778"/>
  </r>
  <r>
    <n v="3988"/>
    <s v="GIRLS STATE a new musical comedy TV project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n v="42245.08116898148"/>
  </r>
  <r>
    <n v="3989"/>
    <s v="GIRLS STATE a new musical comedy TV project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n v="42316.791446759264"/>
  </r>
  <r>
    <n v="3990"/>
    <s v="GIRLS STATE a new musical comedy TV project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n v="42431.672372685185"/>
  </r>
  <r>
    <n v="3991"/>
    <s v="GIRLS STATE a new musical comedy TV project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n v="42155.644467592589"/>
  </r>
  <r>
    <n v="3992"/>
    <s v="GIRLS STATE a new musical comedy TV project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n v="42349.982164351852"/>
  </r>
  <r>
    <n v="3993"/>
    <s v="GIRLS STATE a new musical comedy TV project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n v="42137.864722222221"/>
  </r>
  <r>
    <n v="3994"/>
    <s v="GIRLS STATE a new musical comedy TV project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n v="41839.389930555553"/>
  </r>
  <r>
    <n v="3995"/>
    <s v="GIRLS STATE a new musical comedy TV project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n v="42049.477083333331"/>
  </r>
  <r>
    <n v="3996"/>
    <s v="GIRLS STATE a new musical comedy TV project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n v="41963.669444444444"/>
  </r>
  <r>
    <n v="3997"/>
    <s v="GIRLS STATE a new musical comedy TV project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n v="42099.349780092598"/>
  </r>
  <r>
    <n v="3998"/>
    <s v="GIRLS STATE a new musical comedy TV project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n v="42091.921597222223"/>
  </r>
  <r>
    <n v="3999"/>
    <s v="GIRLS STATE a new musical comedy TV project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n v="41882.827650462961"/>
  </r>
  <r>
    <n v="4000"/>
    <s v="GIRLS STATE a new musical comedy TV project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n v="42497.603680555556"/>
  </r>
  <r>
    <n v="4001"/>
    <s v="GIRLS STATE a new musical comedy TV project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n v="42795.791666666672"/>
  </r>
  <r>
    <n v="4002"/>
    <s v="GIRLS STATE a new musical comedy TV project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n v="41909.043530092589"/>
  </r>
  <r>
    <n v="4003"/>
    <s v="GIRLS STATE a new musical comedy TV project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n v="42050.587349537032"/>
  </r>
  <r>
    <n v="4004"/>
    <s v="GIRLS STATE a new musical comedy TV project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n v="41920.16269675926"/>
  </r>
  <r>
    <n v="4005"/>
    <s v="GIRLS STATE a new musical comedy TV project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n v="41932.807696759257"/>
  </r>
  <r>
    <n v="4006"/>
    <s v="GIRLS STATE a new musical comedy TV project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n v="42416.772997685184"/>
  </r>
  <r>
    <n v="4007"/>
    <s v="GIRLS STATE a new musical comedy TV project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n v="41877.686111111114"/>
  </r>
  <r>
    <n v="4008"/>
    <s v="GIRLS STATE a new musical comedy TV projec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n v="42207.964201388888"/>
  </r>
  <r>
    <n v="4009"/>
    <s v="GIRLS STATE a new musical comedy TV project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n v="41891.700925925928"/>
  </r>
  <r>
    <n v="4010"/>
    <s v="GIRLS STATE a new musical comedy TV project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n v="41938.770439814813"/>
  </r>
  <r>
    <n v="4011"/>
    <s v="GIRLS STATE a new musical comedy TV project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n v="42032.54488425926"/>
  </r>
  <r>
    <n v="4012"/>
    <s v="GIRLS STATE a new musical comedy TV project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n v="42126.544548611113"/>
  </r>
  <r>
    <n v="4013"/>
    <s v="GIRLS STATE a new musical comedy TV project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n v="42051.301192129627"/>
  </r>
  <r>
    <n v="4014"/>
    <s v="GIRLS STATE a new musical comedy TV project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n v="42434.246168981481"/>
  </r>
  <r>
    <n v="4015"/>
    <s v="GIRLS STATE a new musical comedy TV project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n v="42204.780821759254"/>
  </r>
  <r>
    <n v="4016"/>
    <s v="GIRLS STATE a new musical comedy TV project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n v="41899.872685185182"/>
  </r>
  <r>
    <n v="4017"/>
    <s v="GIRLS STATE a new musical comedy TV projec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n v="41886.672152777777"/>
  </r>
  <r>
    <n v="4018"/>
    <s v="GIRLS STATE a new musical comedy TV project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n v="42650.91097222222"/>
  </r>
  <r>
    <n v="4019"/>
    <s v="GIRLS STATE a new musical comedy TV projec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n v="42475.686111111107"/>
  </r>
  <r>
    <n v="4020"/>
    <s v="GIRLS STATE a new musical comedy TV project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n v="42087.149293981478"/>
  </r>
  <r>
    <n v="4021"/>
    <s v="GIRLS STATE a new musical comedy TV project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n v="41938.911550925928"/>
  </r>
  <r>
    <n v="4022"/>
    <s v="GIRLS STATE a new musical comedy TV projec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n v="42036.120833333334"/>
  </r>
  <r>
    <n v="4023"/>
    <s v="GIRLS STATE a new musical comedy TV projec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n v="42453.957905092597"/>
  </r>
  <r>
    <n v="4024"/>
    <s v="GIRLS STATE a new musical comedy TV project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n v="42247.670104166667"/>
  </r>
  <r>
    <n v="4025"/>
    <s v="GIRLS STATE a new musical comedy TV project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n v="42211.237685185188"/>
  </r>
  <r>
    <n v="4026"/>
    <s v="GIRLS STATE a new musical comedy TV project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n v="42342.697210648148"/>
  </r>
  <r>
    <n v="4027"/>
    <s v="GIRLS STATE a new musical comedy TV project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n v="42789.041666666672"/>
  </r>
  <r>
    <n v="4028"/>
    <s v="GIRLS STATE a new musical comedy TV project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n v="41795.938657407409"/>
  </r>
  <r>
    <n v="4029"/>
    <s v="GIRLS STATE a new musical comedy TV project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n v="42352.025115740747"/>
  </r>
  <r>
    <n v="4030"/>
    <s v="GIRLS STATE a new musical comedy TV project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n v="42403.784027777772"/>
  </r>
  <r>
    <n v="4031"/>
    <s v="GIRLS STATE a new musical comedy TV project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n v="41991.626898148148"/>
  </r>
  <r>
    <n v="4032"/>
    <s v="GIRLS STATE a new musical comedy TV project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n v="42353.85087962963"/>
  </r>
  <r>
    <n v="4033"/>
    <s v="GIRLS STATE a new musical comedy TV project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n v="42645.375"/>
  </r>
  <r>
    <n v="4034"/>
    <s v="GIRLS STATE a new musical comedy TV project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n v="42097.905671296292"/>
  </r>
  <r>
    <n v="4035"/>
    <s v="GIRLS STATE a new musical comedy TV project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n v="41933.882951388885"/>
  </r>
  <r>
    <n v="4036"/>
    <s v="GIRLS STATE a new musical comedy TV project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n v="41821.9375"/>
  </r>
  <r>
    <n v="4037"/>
    <s v="GIRLS STATE a new musical comedy TV project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n v="42514.600694444445"/>
  </r>
  <r>
    <n v="4038"/>
    <s v="GIRLS STATE a new musical comedy TV project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n v="41929.798726851855"/>
  </r>
  <r>
    <n v="4039"/>
    <s v="GIRLS STATE a new musical comedy TV project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n v="42339.249305555553"/>
  </r>
  <r>
    <n v="4040"/>
    <s v="GIRLS STATE a new musical comedy TV project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n v="42203.125"/>
  </r>
  <r>
    <n v="4041"/>
    <s v="GIRLS STATE a new musical comedy TV project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n v="42619.474004629628"/>
  </r>
  <r>
    <n v="4042"/>
    <s v="GIRLS STATE a new musical comedy TV project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n v="42024.802777777775"/>
  </r>
  <r>
    <n v="4043"/>
    <s v="GIRLS STATE a new musical comedy TV project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n v="41963.957465277781"/>
  </r>
  <r>
    <n v="4044"/>
    <s v="GIRLS STATE a new musical comedy TV project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n v="42104.208333333328"/>
  </r>
  <r>
    <n v="4045"/>
    <s v="GIRLS STATE a new musical comedy TV project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n v="41872.201261574075"/>
  </r>
  <r>
    <n v="4046"/>
    <s v="GIRLS STATE a new musical comedy TV project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n v="41934.650578703702"/>
  </r>
  <r>
    <n v="4047"/>
    <s v="GIRLS STATE a new musical comedy TV project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n v="42015.041666666672"/>
  </r>
  <r>
    <n v="4048"/>
    <s v="GIRLS STATE a new musical comedy TV project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n v="42471.467442129629"/>
  </r>
  <r>
    <n v="4049"/>
    <s v="GIRLS STATE a new musical comedy TV project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n v="42199.958506944444"/>
  </r>
  <r>
    <n v="4050"/>
    <s v="GIRLS STATE a new musical comedy TV project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n v="41935.636469907404"/>
  </r>
  <r>
    <n v="4051"/>
    <s v="GIRLS STATE a new musical comedy TV project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n v="41768.286805555559"/>
  </r>
  <r>
    <n v="4052"/>
    <s v="GIRLS STATE a new musical comedy TV project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n v="41925.878657407404"/>
  </r>
  <r>
    <n v="4053"/>
    <s v="GIRLS STATE a new musical comedy TV project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n v="41958.833333333328"/>
  </r>
  <r>
    <n v="4054"/>
    <s v="GIRLS STATE a new musical comedy TV project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n v="42644.166666666672"/>
  </r>
  <r>
    <n v="4055"/>
    <s v="GIRLS STATE a new musical comedy TV project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n v="41809.648506944446"/>
  </r>
  <r>
    <n v="4056"/>
    <s v="GIRLS STATE a new musical comedy TV project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n v="42554.832638888889"/>
  </r>
  <r>
    <n v="4057"/>
    <s v="GIRLS STATE a new musical comedy TV project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n v="42333.958333333328"/>
  </r>
  <r>
    <n v="4058"/>
    <s v="GIRLS STATE a new musical comedy TV project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n v="42461.165972222225"/>
  </r>
  <r>
    <n v="4059"/>
    <s v="GIRLS STATE a new musical comedy TV projec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n v="41898.125"/>
  </r>
  <r>
    <n v="4060"/>
    <s v="GIRLS STATE a new musical comedy TV project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n v="41813.666666666664"/>
  </r>
  <r>
    <n v="4061"/>
    <s v="GIRLS STATE a new musical comedy TV project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n v="42481.099803240737"/>
  </r>
  <r>
    <n v="4062"/>
    <s v="GIRLS STATE a new musical comedy TV project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n v="42553.739212962959"/>
  </r>
  <r>
    <n v="4063"/>
    <s v="GIRLS STATE a new musical comedy TV project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n v="41817.681527777779"/>
  </r>
  <r>
    <n v="4064"/>
    <s v="GIRLS STATE a new musical comedy TV project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n v="42123.588263888887"/>
  </r>
  <r>
    <n v="4065"/>
    <s v="GIRLS STATE a new musical comedy TV project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n v="41863.951516203706"/>
  </r>
  <r>
    <n v="4066"/>
    <s v="GIRLS STATE a new musical comedy TV project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n v="42509.039212962962"/>
  </r>
  <r>
    <n v="4067"/>
    <s v="GIRLS STATE a new musical comedy TV project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n v="42275.117476851854"/>
  </r>
  <r>
    <n v="4068"/>
    <s v="GIRLS STATE a new musical comedy TV project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n v="42748.961805555555"/>
  </r>
  <r>
    <n v="4069"/>
    <s v="GIRLS STATE a new musical comedy TV project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n v="42063.5"/>
  </r>
  <r>
    <n v="4070"/>
    <s v="GIRLS STATE a new musical comedy TV project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n v="42064.125"/>
  </r>
  <r>
    <n v="4071"/>
    <s v="GIRLS STATE a new musical comedy TV project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n v="42730.804756944446"/>
  </r>
  <r>
    <n v="4072"/>
    <s v="GIRLS STATE a new musical comedy TV project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n v="41872.77443287037"/>
  </r>
  <r>
    <n v="4073"/>
    <s v="GIRLS STATE a new musical comedy TV project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n v="42133.166666666672"/>
  </r>
  <r>
    <n v="4074"/>
    <s v="GIRLS STATE a new musical comedy TV project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n v="42313.594618055555"/>
  </r>
  <r>
    <n v="4075"/>
    <s v="GIRLS STATE a new musical comedy TV project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n v="41820.727777777778"/>
  </r>
  <r>
    <n v="4076"/>
    <s v="GIRLS STATE a new musical comedy TV project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n v="41933.82708333333"/>
  </r>
  <r>
    <n v="4077"/>
    <s v="GIRLS STATE a new musical comedy TV project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n v="42725.7105787037"/>
  </r>
  <r>
    <n v="4078"/>
    <s v="GIRLS STATE a new musical comedy TV project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n v="42762.787523148145"/>
  </r>
  <r>
    <n v="4079"/>
    <s v="GIRLS STATE a new musical comedy TV project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n v="42540.938900462963"/>
  </r>
  <r>
    <n v="4080"/>
    <s v="GIRLS STATE a new musical comedy TV project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n v="42535.787500000006"/>
  </r>
  <r>
    <n v="4081"/>
    <s v="GIRLS STATE a new musical comedy TV project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n v="42071.539641203708"/>
  </r>
  <r>
    <n v="4082"/>
    <s v="GIRLS STATE a new musical comedy TV proje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n v="42322.958333333328"/>
  </r>
  <r>
    <n v="4083"/>
    <s v="GIRLS STATE a new musical comedy TV project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n v="42383.761759259258"/>
  </r>
  <r>
    <n v="4084"/>
    <s v="GIRLS STATE a new musical comedy TV project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n v="42652.436412037037"/>
  </r>
  <r>
    <n v="4085"/>
    <s v="GIRLS STATE a new musical comedy TV project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n v="42087.165972222225"/>
  </r>
  <r>
    <n v="4086"/>
    <s v="GIRLS STATE a new musical comedy TV project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n v="42329.166666666672"/>
  </r>
  <r>
    <n v="4087"/>
    <s v="GIRLS STATE a new musical comedy TV project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n v="42568.742893518516"/>
  </r>
  <r>
    <n v="4088"/>
    <s v="GIRLS STATE a new musical comedy TV project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n v="42020.434722222228"/>
  </r>
  <r>
    <n v="4089"/>
    <s v="GIRLS STATE a new musical comedy TV project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n v="42155.732638888891"/>
  </r>
  <r>
    <n v="4090"/>
    <s v="GIRLS STATE a new musical comedy TV project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n v="42223.625"/>
  </r>
  <r>
    <n v="4091"/>
    <s v="GIRLS STATE a new musical comedy TV project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n v="42020.506377314814"/>
  </r>
  <r>
    <n v="4092"/>
    <s v="GIRLS STATE a new musical comedy TV project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n v="42099.153321759266"/>
  </r>
  <r>
    <n v="4093"/>
    <s v="GIRLS STATE a new musical comedy TV project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n v="42238.815891203703"/>
  </r>
  <r>
    <n v="4094"/>
    <s v="GIRLS STATE a new musical comedy TV project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n v="41934.207638888889"/>
  </r>
  <r>
    <n v="4095"/>
    <s v="GIRLS STATE a new musical comedy TV project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n v="42723.031828703708"/>
  </r>
  <r>
    <n v="4096"/>
    <s v="GIRLS STATE a new musical comedy TV project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n v="42794.368749999994"/>
  </r>
  <r>
    <n v="4097"/>
    <s v="GIRLS STATE a new musical comedy TV project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n v="42400.996527777781"/>
  </r>
  <r>
    <n v="4098"/>
    <s v="GIRLS STATE a new musical comedy TV project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n v="42525.722187499996"/>
  </r>
  <r>
    <n v="4099"/>
    <s v="GIRLS STATE a new musical comedy TV project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n v="42615.850381944445"/>
  </r>
  <r>
    <n v="4100"/>
    <s v="GIRLS STATE a new musical comedy TV project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n v="41937.124884259261"/>
  </r>
  <r>
    <n v="4101"/>
    <s v="GIRLS STATE a new musical comedy TV project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n v="42760.903726851851"/>
  </r>
  <r>
    <n v="4102"/>
    <s v="GIRLS STATE a new musical comedy TV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n v="42505.848067129627"/>
  </r>
  <r>
    <n v="4103"/>
    <s v="GIRLS STATE a new musical comedy TV project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n v="42242.772222222222"/>
  </r>
  <r>
    <n v="4104"/>
    <s v="GIRLS STATE a new musical comedy TV project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n v="42670.278171296297"/>
  </r>
  <r>
    <n v="4105"/>
    <s v="GIRLS STATE a new musical comedy TV project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n v="42730.010520833333"/>
  </r>
  <r>
    <n v="4106"/>
    <s v="GIRLS STATE a new musical comedy TV project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n v="42096.041666666672"/>
  </r>
  <r>
    <n v="4107"/>
    <s v="GIRLS STATE a new musical comedy TV project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n v="41906.916678240741"/>
  </r>
  <r>
    <n v="4108"/>
    <s v="GIRLS STATE a new musical comedy TV project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n v="42797.208333333328"/>
  </r>
  <r>
    <n v="4109"/>
    <s v="GIRLS STATE a new musical comedy TV project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n v="42337.581064814818"/>
  </r>
  <r>
    <n v="4110"/>
    <s v="GIRLS STATE a new musical comedy TV project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n v="42572.626747685179"/>
  </r>
  <r>
    <n v="4111"/>
    <s v="GIRLS STATE a new musical comedy TV project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n v="42059.135879629626"/>
  </r>
  <r>
    <n v="4112"/>
    <s v="GIRLS STATE a new musical comedy TV project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n v="42428"/>
  </r>
  <r>
    <n v="4113"/>
    <s v="GIRLS STATE a new musical comedy TV project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n v="42377.273611111115"/>
  </r>
  <r>
    <m/>
    <m/>
    <m/>
    <m/>
    <m/>
    <x v="4"/>
    <m/>
    <m/>
    <m/>
    <m/>
    <m/>
    <m/>
    <m/>
    <m/>
    <m/>
    <m/>
    <m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s v="country"/>
    <s v="USD"/>
    <x v="0"/>
    <x v="0"/>
    <b v="0"/>
    <n v="182"/>
    <b v="1"/>
    <s v="Category and Subcategory"/>
    <x v="0"/>
    <n v="12879.86"/>
    <s v="Category and Subcategory"/>
    <x v="0"/>
    <n v="42177.007071759261"/>
    <n v="42208.125"/>
    <x v="0"/>
  </r>
  <r>
    <x v="1"/>
    <x v="0"/>
    <x v="1"/>
    <x v="1"/>
    <x v="1"/>
    <x v="0"/>
    <s v="country"/>
    <s v="USD"/>
    <x v="1"/>
    <x v="1"/>
    <b v="0"/>
    <n v="79"/>
    <b v="1"/>
    <s v="Category and Subcategory"/>
    <x v="1"/>
    <n v="13629.76"/>
    <s v="Category and Subcategory"/>
    <x v="0"/>
    <n v="42766.600497685184"/>
    <n v="42796.600497685184"/>
    <x v="1"/>
  </r>
  <r>
    <x v="2"/>
    <x v="0"/>
    <x v="2"/>
    <x v="2"/>
    <x v="2"/>
    <x v="0"/>
    <s v="country"/>
    <s v="GBP"/>
    <x v="2"/>
    <x v="2"/>
    <b v="0"/>
    <n v="35"/>
    <b v="1"/>
    <s v="Category and Subcategory"/>
    <x v="2"/>
    <n v="30060.31"/>
    <s v="Category and Subcategory"/>
    <x v="0"/>
    <n v="42405.702349537038"/>
    <n v="42415.702349537038"/>
    <x v="2"/>
  </r>
  <r>
    <x v="3"/>
    <x v="0"/>
    <x v="3"/>
    <x v="3"/>
    <x v="3"/>
    <x v="0"/>
    <s v="country"/>
    <s v="USD"/>
    <x v="3"/>
    <x v="3"/>
    <b v="0"/>
    <n v="150"/>
    <b v="1"/>
    <s v="Category and Subcategory"/>
    <x v="3"/>
    <n v="6483.97"/>
    <s v="Category and Subcategory"/>
    <x v="0"/>
    <n v="41828.515127314815"/>
    <n v="41858.515127314815"/>
    <x v="3"/>
  </r>
  <r>
    <x v="4"/>
    <x v="0"/>
    <x v="4"/>
    <x v="4"/>
    <x v="4"/>
    <x v="0"/>
    <s v="country"/>
    <s v="USD"/>
    <x v="4"/>
    <x v="4"/>
    <b v="0"/>
    <n v="284"/>
    <b v="1"/>
    <s v="Category and Subcategory"/>
    <x v="4"/>
    <n v="2817.64"/>
    <s v="Category and Subcategory"/>
    <x v="0"/>
    <n v="42327.834247685183"/>
    <n v="42357.834247685183"/>
    <x v="0"/>
  </r>
  <r>
    <x v="5"/>
    <x v="0"/>
    <x v="5"/>
    <x v="5"/>
    <x v="5"/>
    <x v="0"/>
    <s v="country"/>
    <s v="USD"/>
    <x v="5"/>
    <x v="5"/>
    <b v="0"/>
    <n v="47"/>
    <b v="1"/>
    <s v="Category and Subcategory"/>
    <x v="5"/>
    <n v="0"/>
    <s v="Category and Subcategory"/>
    <x v="0"/>
    <n v="42563.932951388888"/>
    <n v="42580.232638888891"/>
    <x v="2"/>
  </r>
  <r>
    <x v="6"/>
    <x v="0"/>
    <x v="6"/>
    <x v="6"/>
    <x v="6"/>
    <x v="0"/>
    <s v="country"/>
    <s v="USD"/>
    <x v="6"/>
    <x v="6"/>
    <b v="0"/>
    <n v="58"/>
    <b v="1"/>
    <s v="Category and Subcategory"/>
    <x v="6"/>
    <n v="10186.33"/>
    <s v="Category and Subcategory"/>
    <x v="0"/>
    <n v="41794.072337962964"/>
    <n v="41804.072337962964"/>
    <x v="3"/>
  </r>
  <r>
    <x v="7"/>
    <x v="0"/>
    <x v="7"/>
    <x v="7"/>
    <x v="7"/>
    <x v="0"/>
    <s v="country"/>
    <s v="USD"/>
    <x v="7"/>
    <x v="7"/>
    <b v="0"/>
    <n v="57"/>
    <b v="1"/>
    <s v="Category and Subcategory"/>
    <x v="7"/>
    <n v="9007.41"/>
    <s v="Category and Subcategory"/>
    <x v="0"/>
    <n v="42516.047071759262"/>
    <n v="42556.047071759262"/>
    <x v="2"/>
  </r>
  <r>
    <x v="8"/>
    <x v="0"/>
    <x v="8"/>
    <x v="8"/>
    <x v="8"/>
    <x v="0"/>
    <s v="country"/>
    <s v="USD"/>
    <x v="8"/>
    <x v="8"/>
    <b v="0"/>
    <n v="12"/>
    <b v="1"/>
    <s v="Category and Subcategory"/>
    <x v="8"/>
    <n v="42377.08"/>
    <s v="Category and Subcategory"/>
    <x v="0"/>
    <n v="42468.94458333333"/>
    <n v="42475.875"/>
    <x v="2"/>
  </r>
  <r>
    <x v="9"/>
    <x v="0"/>
    <x v="9"/>
    <x v="2"/>
    <x v="9"/>
    <x v="0"/>
    <s v="country"/>
    <s v="USD"/>
    <x v="9"/>
    <x v="9"/>
    <b v="0"/>
    <n v="20"/>
    <b v="1"/>
    <s v="Category and Subcategory"/>
    <x v="9"/>
    <n v="25039.21"/>
    <s v="Category and Subcategory"/>
    <x v="0"/>
    <n v="42447.103518518517"/>
    <n v="42477.103518518517"/>
    <x v="2"/>
  </r>
  <r>
    <x v="10"/>
    <x v="0"/>
    <x v="10"/>
    <x v="9"/>
    <x v="10"/>
    <x v="0"/>
    <s v="country"/>
    <s v="USD"/>
    <x v="10"/>
    <x v="10"/>
    <b v="0"/>
    <n v="19"/>
    <b v="1"/>
    <s v="Category and Subcategory"/>
    <x v="10"/>
    <n v="24819.32"/>
    <s v="Category and Subcategory"/>
    <x v="0"/>
    <n v="41780.068043981482"/>
    <n v="41815.068043981482"/>
    <x v="3"/>
  </r>
  <r>
    <x v="11"/>
    <x v="0"/>
    <x v="11"/>
    <x v="10"/>
    <x v="11"/>
    <x v="0"/>
    <s v="country"/>
    <s v="USD"/>
    <x v="11"/>
    <x v="11"/>
    <b v="0"/>
    <n v="75"/>
    <b v="1"/>
    <s v="Category and Subcategory"/>
    <x v="11"/>
    <n v="5463.76"/>
    <s v="Category and Subcategory"/>
    <x v="0"/>
    <n v="42572.778495370367"/>
    <n v="42604.125"/>
    <x v="2"/>
  </r>
  <r>
    <x v="12"/>
    <x v="0"/>
    <x v="12"/>
    <x v="11"/>
    <x v="12"/>
    <x v="0"/>
    <s v="country"/>
    <s v="USD"/>
    <x v="12"/>
    <x v="12"/>
    <b v="0"/>
    <n v="827"/>
    <b v="1"/>
    <s v="Category and Subcategory"/>
    <x v="12"/>
    <n v="479.64"/>
    <s v="Category and Subcategory"/>
    <x v="0"/>
    <n v="41791.713252314818"/>
    <n v="41836.125"/>
    <x v="3"/>
  </r>
  <r>
    <x v="13"/>
    <x v="0"/>
    <x v="13"/>
    <x v="8"/>
    <x v="13"/>
    <x v="0"/>
    <s v="country"/>
    <s v="USD"/>
    <x v="13"/>
    <x v="13"/>
    <b v="0"/>
    <n v="51"/>
    <b v="1"/>
    <s v="Category and Subcategory"/>
    <x v="13"/>
    <n v="6852.43"/>
    <s v="Category and Subcategory"/>
    <x v="0"/>
    <n v="42508.677187499998"/>
    <n v="42544.852083333331"/>
    <x v="2"/>
  </r>
  <r>
    <x v="14"/>
    <x v="0"/>
    <x v="14"/>
    <x v="12"/>
    <x v="14"/>
    <x v="0"/>
    <s v="country"/>
    <s v="AUD"/>
    <x v="14"/>
    <x v="14"/>
    <b v="0"/>
    <n v="41"/>
    <b v="1"/>
    <s v="Category and Subcategory"/>
    <x v="14"/>
    <n v="8488.24"/>
    <s v="Category and Subcategory"/>
    <x v="0"/>
    <n v="41808.02648148148"/>
    <n v="41833.582638888889"/>
    <x v="3"/>
  </r>
  <r>
    <x v="15"/>
    <x v="0"/>
    <x v="15"/>
    <x v="13"/>
    <x v="15"/>
    <x v="0"/>
    <s v="country"/>
    <s v="EUR"/>
    <x v="15"/>
    <x v="15"/>
    <b v="0"/>
    <n v="98"/>
    <b v="1"/>
    <s v="Category and Subcategory"/>
    <x v="15"/>
    <n v="3424.46"/>
    <s v="Category and Subcategory"/>
    <x v="0"/>
    <n v="42256.391875000001"/>
    <n v="42274.843055555553"/>
    <x v="0"/>
  </r>
  <r>
    <x v="16"/>
    <x v="0"/>
    <x v="16"/>
    <x v="14"/>
    <x v="16"/>
    <x v="0"/>
    <s v="country"/>
    <s v="USD"/>
    <x v="16"/>
    <x v="16"/>
    <b v="0"/>
    <n v="70"/>
    <b v="1"/>
    <s v="Category and Subcategory"/>
    <x v="16"/>
    <n v="4504.2299999999996"/>
    <s v="Category and Subcategory"/>
    <x v="0"/>
    <n v="41760.796423611115"/>
    <n v="41806.229166666664"/>
    <x v="3"/>
  </r>
  <r>
    <x v="17"/>
    <x v="0"/>
    <x v="17"/>
    <x v="15"/>
    <x v="17"/>
    <x v="0"/>
    <s v="country"/>
    <s v="GBP"/>
    <x v="17"/>
    <x v="17"/>
    <b v="0"/>
    <n v="36"/>
    <b v="1"/>
    <s v="Category and Subcategory"/>
    <x v="17"/>
    <n v="8756.17"/>
    <s v="Category and Subcategory"/>
    <x v="0"/>
    <n v="41917.731736111113"/>
    <n v="41947.773402777777"/>
    <x v="3"/>
  </r>
  <r>
    <x v="18"/>
    <x v="0"/>
    <x v="18"/>
    <x v="11"/>
    <x v="18"/>
    <x v="0"/>
    <s v="country"/>
    <s v="USD"/>
    <x v="18"/>
    <x v="18"/>
    <b v="0"/>
    <n v="342"/>
    <b v="1"/>
    <s v="Category and Subcategory"/>
    <x v="18"/>
    <n v="897.57"/>
    <s v="Category and Subcategory"/>
    <x v="0"/>
    <n v="41869.542314814818"/>
    <n v="41899.542314814818"/>
    <x v="3"/>
  </r>
  <r>
    <x v="19"/>
    <x v="0"/>
    <x v="19"/>
    <x v="16"/>
    <x v="19"/>
    <x v="0"/>
    <s v="country"/>
    <s v="USD"/>
    <x v="19"/>
    <x v="19"/>
    <b v="0"/>
    <n v="22"/>
    <b v="1"/>
    <s v="Category and Subcategory"/>
    <x v="19"/>
    <n v="13714.53"/>
    <s v="Category and Subcategory"/>
    <x v="0"/>
    <n v="42175.816365740742"/>
    <n v="42205.816365740742"/>
    <x v="0"/>
  </r>
  <r>
    <x v="20"/>
    <x v="0"/>
    <x v="20"/>
    <x v="13"/>
    <x v="20"/>
    <x v="0"/>
    <s v="country"/>
    <s v="USD"/>
    <x v="20"/>
    <x v="20"/>
    <b v="0"/>
    <n v="25"/>
    <b v="1"/>
    <s v="Category and Subcategory"/>
    <x v="20"/>
    <n v="11683.88"/>
    <s v="Category and Subcategory"/>
    <x v="0"/>
    <n v="42200.758240740746"/>
    <n v="42260.758240740746"/>
    <x v="0"/>
  </r>
  <r>
    <x v="21"/>
    <x v="0"/>
    <x v="21"/>
    <x v="17"/>
    <x v="21"/>
    <x v="0"/>
    <s v="country"/>
    <s v="USD"/>
    <x v="21"/>
    <x v="21"/>
    <b v="0"/>
    <n v="101"/>
    <b v="1"/>
    <s v="Category and Subcategory"/>
    <x v="21"/>
    <n v="2824.84"/>
    <s v="Category and Subcategory"/>
    <x v="0"/>
    <n v="41878.627187500002"/>
    <n v="41908.627187500002"/>
    <x v="3"/>
  </r>
  <r>
    <x v="22"/>
    <x v="0"/>
    <x v="22"/>
    <x v="18"/>
    <x v="22"/>
    <x v="0"/>
    <s v="country"/>
    <s v="USD"/>
    <x v="22"/>
    <x v="22"/>
    <b v="0"/>
    <n v="8"/>
    <b v="1"/>
    <s v="Category and Subcategory"/>
    <x v="22"/>
    <n v="30472.25"/>
    <s v="Category and Subcategory"/>
    <x v="0"/>
    <n v="41989.91134259259"/>
    <n v="42005.332638888889"/>
    <x v="3"/>
  </r>
  <r>
    <x v="23"/>
    <x v="0"/>
    <x v="23"/>
    <x v="13"/>
    <x v="23"/>
    <x v="0"/>
    <s v="country"/>
    <s v="USD"/>
    <x v="23"/>
    <x v="23"/>
    <b v="0"/>
    <n v="23"/>
    <b v="1"/>
    <s v="Category and Subcategory"/>
    <x v="23"/>
    <n v="10067.09"/>
    <s v="Category and Subcategory"/>
    <x v="0"/>
    <n v="42097.778946759259"/>
    <n v="42124.638888888891"/>
    <x v="0"/>
  </r>
  <r>
    <x v="24"/>
    <x v="0"/>
    <x v="24"/>
    <x v="19"/>
    <x v="24"/>
    <x v="0"/>
    <s v="country"/>
    <s v="USD"/>
    <x v="24"/>
    <x v="24"/>
    <b v="0"/>
    <n v="574"/>
    <b v="1"/>
    <s v="Category and Subcategory"/>
    <x v="24"/>
    <n v="400.35"/>
    <s v="Category and Subcategory"/>
    <x v="0"/>
    <n v="42229.820173611108"/>
    <n v="42262.818750000006"/>
    <x v="0"/>
  </r>
  <r>
    <x v="25"/>
    <x v="0"/>
    <x v="25"/>
    <x v="20"/>
    <x v="25"/>
    <x v="0"/>
    <s v="country"/>
    <s v="USD"/>
    <x v="25"/>
    <x v="25"/>
    <b v="0"/>
    <n v="14"/>
    <b v="1"/>
    <s v="Category and Subcategory"/>
    <x v="25"/>
    <n v="15012.21"/>
    <s v="Category and Subcategory"/>
    <x v="0"/>
    <n v="42318.025011574078"/>
    <n v="42378.025011574078"/>
    <x v="0"/>
  </r>
  <r>
    <x v="26"/>
    <x v="0"/>
    <x v="26"/>
    <x v="21"/>
    <x v="26"/>
    <x v="0"/>
    <s v="country"/>
    <s v="USD"/>
    <x v="26"/>
    <x v="26"/>
    <b v="0"/>
    <n v="19"/>
    <b v="1"/>
    <s v="Category and Subcategory"/>
    <x v="26"/>
    <n v="10881.22"/>
    <s v="Category and Subcategory"/>
    <x v="0"/>
    <n v="41828.515555555554"/>
    <n v="41868.515555555554"/>
    <x v="3"/>
  </r>
  <r>
    <x v="27"/>
    <x v="0"/>
    <x v="27"/>
    <x v="22"/>
    <x v="27"/>
    <x v="0"/>
    <s v="country"/>
    <s v="NZD"/>
    <x v="27"/>
    <x v="27"/>
    <b v="0"/>
    <n v="150"/>
    <b v="1"/>
    <s v="Category and Subcategory"/>
    <x v="27"/>
    <n v="1366.83"/>
    <s v="Category and Subcategory"/>
    <x v="0"/>
    <n v="41929.164733796293"/>
    <n v="41959.206400462965"/>
    <x v="3"/>
  </r>
  <r>
    <x v="28"/>
    <x v="0"/>
    <x v="28"/>
    <x v="14"/>
    <x v="28"/>
    <x v="0"/>
    <s v="country"/>
    <s v="USD"/>
    <x v="28"/>
    <x v="28"/>
    <b v="0"/>
    <n v="71"/>
    <b v="1"/>
    <s v="Category and Subcategory"/>
    <x v="28"/>
    <n v="2858.15"/>
    <s v="Category and Subcategory"/>
    <x v="0"/>
    <n v="42324.96393518518"/>
    <n v="42354.96393518518"/>
    <x v="0"/>
  </r>
  <r>
    <x v="29"/>
    <x v="0"/>
    <x v="29"/>
    <x v="9"/>
    <x v="29"/>
    <x v="0"/>
    <s v="country"/>
    <s v="GBP"/>
    <x v="29"/>
    <x v="29"/>
    <b v="0"/>
    <n v="117"/>
    <b v="1"/>
    <s v="Category and Subcategory"/>
    <x v="29"/>
    <n v="1719.36"/>
    <s v="Category and Subcategory"/>
    <x v="0"/>
    <n v="41812.67324074074"/>
    <n v="41842.67324074074"/>
    <x v="3"/>
  </r>
  <r>
    <x v="30"/>
    <x v="0"/>
    <x v="30"/>
    <x v="23"/>
    <x v="30"/>
    <x v="0"/>
    <s v="country"/>
    <s v="USD"/>
    <x v="30"/>
    <x v="30"/>
    <b v="0"/>
    <n v="53"/>
    <b v="1"/>
    <s v="Category and Subcategory"/>
    <x v="30"/>
    <n v="3743.68"/>
    <s v="Category and Subcategory"/>
    <x v="0"/>
    <n v="41842.292997685188"/>
    <n v="41872.292997685188"/>
    <x v="3"/>
  </r>
  <r>
    <x v="31"/>
    <x v="0"/>
    <x v="31"/>
    <x v="24"/>
    <x v="31"/>
    <x v="0"/>
    <s v="country"/>
    <s v="USD"/>
    <x v="31"/>
    <x v="31"/>
    <b v="0"/>
    <n v="1"/>
    <b v="1"/>
    <s v="Category and Subcategory"/>
    <x v="31"/>
    <n v="193963.9"/>
    <s v="Category and Subcategory"/>
    <x v="0"/>
    <n v="42376.79206018518"/>
    <n v="42394.79206018518"/>
    <x v="2"/>
  </r>
  <r>
    <x v="32"/>
    <x v="0"/>
    <x v="32"/>
    <x v="25"/>
    <x v="32"/>
    <x v="0"/>
    <s v="country"/>
    <s v="USD"/>
    <x v="32"/>
    <x v="32"/>
    <b v="0"/>
    <n v="89"/>
    <b v="1"/>
    <s v="Category and Subcategory"/>
    <x v="32"/>
    <n v="2068.91"/>
    <s v="Category and Subcategory"/>
    <x v="0"/>
    <n v="42461.627511574072"/>
    <n v="42503.165972222225"/>
    <x v="2"/>
  </r>
  <r>
    <x v="33"/>
    <x v="0"/>
    <x v="33"/>
    <x v="26"/>
    <x v="33"/>
    <x v="0"/>
    <s v="country"/>
    <s v="USD"/>
    <x v="33"/>
    <x v="33"/>
    <b v="0"/>
    <n v="64"/>
    <b v="1"/>
    <s v="Category and Subcategory"/>
    <x v="33"/>
    <n v="2813.47"/>
    <s v="Category and Subcategory"/>
    <x v="0"/>
    <n v="42286.660891203705"/>
    <n v="42316.702557870376"/>
    <x v="0"/>
  </r>
  <r>
    <x v="34"/>
    <x v="0"/>
    <x v="34"/>
    <x v="27"/>
    <x v="34"/>
    <x v="0"/>
    <s v="country"/>
    <s v="USD"/>
    <x v="34"/>
    <x v="34"/>
    <b v="0"/>
    <n v="68"/>
    <b v="1"/>
    <s v="Category and Subcategory"/>
    <x v="34"/>
    <n v="2609"/>
    <s v="Category and Subcategory"/>
    <x v="0"/>
    <n v="41841.321770833332"/>
    <n v="41856.321770833332"/>
    <x v="3"/>
  </r>
  <r>
    <x v="35"/>
    <x v="0"/>
    <x v="35"/>
    <x v="28"/>
    <x v="35"/>
    <x v="0"/>
    <s v="country"/>
    <s v="USD"/>
    <x v="35"/>
    <x v="35"/>
    <b v="0"/>
    <n v="28"/>
    <b v="1"/>
    <s v="Category and Subcategory"/>
    <x v="35"/>
    <n v="6304.43"/>
    <s v="Category and Subcategory"/>
    <x v="0"/>
    <n v="42098.291828703703"/>
    <n v="42122"/>
    <x v="0"/>
  </r>
  <r>
    <x v="36"/>
    <x v="0"/>
    <x v="36"/>
    <x v="12"/>
    <x v="36"/>
    <x v="0"/>
    <s v="country"/>
    <s v="USD"/>
    <x v="36"/>
    <x v="36"/>
    <b v="0"/>
    <n v="44"/>
    <b v="1"/>
    <s v="Category and Subcategory"/>
    <x v="36"/>
    <n v="4009.55"/>
    <s v="Category and Subcategory"/>
    <x v="0"/>
    <n v="42068.307002314818"/>
    <n v="42098.265335648146"/>
    <x v="0"/>
  </r>
  <r>
    <x v="37"/>
    <x v="0"/>
    <x v="37"/>
    <x v="29"/>
    <x v="37"/>
    <x v="0"/>
    <s v="country"/>
    <s v="USD"/>
    <x v="37"/>
    <x v="37"/>
    <b v="0"/>
    <n v="253"/>
    <b v="1"/>
    <s v="Category and Subcategory"/>
    <x v="37"/>
    <n v="676.89"/>
    <s v="Category and Subcategory"/>
    <x v="0"/>
    <n v="42032.693043981482"/>
    <n v="42062.693043981482"/>
    <x v="0"/>
  </r>
  <r>
    <x v="38"/>
    <x v="0"/>
    <x v="38"/>
    <x v="30"/>
    <x v="38"/>
    <x v="0"/>
    <s v="country"/>
    <s v="USD"/>
    <x v="38"/>
    <x v="38"/>
    <b v="0"/>
    <n v="66"/>
    <b v="1"/>
    <s v="Category and Subcategory"/>
    <x v="38"/>
    <n v="2583.71"/>
    <s v="Category and Subcategory"/>
    <x v="0"/>
    <n v="41375.057222222218"/>
    <n v="41405.057222222218"/>
    <x v="4"/>
  </r>
  <r>
    <x v="39"/>
    <x v="0"/>
    <x v="39"/>
    <x v="31"/>
    <x v="39"/>
    <x v="0"/>
    <s v="country"/>
    <s v="GBP"/>
    <x v="39"/>
    <x v="39"/>
    <b v="0"/>
    <n v="217"/>
    <b v="1"/>
    <s v="Category and Subcategory"/>
    <x v="39"/>
    <n v="784.66"/>
    <s v="Category and Subcategory"/>
    <x v="0"/>
    <n v="41754.047083333331"/>
    <n v="41784.957638888889"/>
    <x v="3"/>
  </r>
  <r>
    <x v="40"/>
    <x v="0"/>
    <x v="40"/>
    <x v="13"/>
    <x v="40"/>
    <x v="0"/>
    <s v="country"/>
    <s v="USD"/>
    <x v="40"/>
    <x v="40"/>
    <b v="0"/>
    <n v="16"/>
    <b v="1"/>
    <s v="Category and Subcategory"/>
    <x v="40"/>
    <n v="10624.12"/>
    <s v="Category and Subcategory"/>
    <x v="0"/>
    <n v="41789.21398148148"/>
    <n v="41809.166666666664"/>
    <x v="3"/>
  </r>
  <r>
    <x v="41"/>
    <x v="0"/>
    <x v="41"/>
    <x v="13"/>
    <x v="41"/>
    <x v="0"/>
    <s v="country"/>
    <s v="USD"/>
    <x v="41"/>
    <x v="41"/>
    <b v="0"/>
    <n v="19"/>
    <b v="1"/>
    <s v="Category and Subcategory"/>
    <x v="41"/>
    <n v="8915.51"/>
    <s v="Category and Subcategory"/>
    <x v="0"/>
    <n v="41887.568912037037"/>
    <n v="41917.568912037037"/>
    <x v="3"/>
  </r>
  <r>
    <x v="42"/>
    <x v="0"/>
    <x v="42"/>
    <x v="32"/>
    <x v="42"/>
    <x v="0"/>
    <s v="country"/>
    <s v="USD"/>
    <x v="42"/>
    <x v="42"/>
    <b v="0"/>
    <n v="169"/>
    <b v="1"/>
    <s v="Category and Subcategory"/>
    <x v="42"/>
    <n v="998.99"/>
    <s v="Category and Subcategory"/>
    <x v="0"/>
    <n v="41971.639189814814"/>
    <n v="42001.639189814814"/>
    <x v="3"/>
  </r>
  <r>
    <x v="43"/>
    <x v="0"/>
    <x v="43"/>
    <x v="3"/>
    <x v="43"/>
    <x v="0"/>
    <s v="country"/>
    <s v="USD"/>
    <x v="43"/>
    <x v="43"/>
    <b v="0"/>
    <n v="263"/>
    <b v="1"/>
    <s v="Category and Subcategory"/>
    <x v="43"/>
    <n v="638.1"/>
    <s v="Category and Subcategory"/>
    <x v="0"/>
    <n v="41802.790347222224"/>
    <n v="41833"/>
    <x v="3"/>
  </r>
  <r>
    <x v="44"/>
    <x v="0"/>
    <x v="44"/>
    <x v="13"/>
    <x v="44"/>
    <x v="0"/>
    <s v="country"/>
    <s v="USD"/>
    <x v="44"/>
    <x v="44"/>
    <b v="0"/>
    <n v="15"/>
    <b v="1"/>
    <s v="Category and Subcategory"/>
    <x v="44"/>
    <n v="11160.67"/>
    <s v="Category and Subcategory"/>
    <x v="0"/>
    <n v="41874.098807870374"/>
    <n v="41919.098807870374"/>
    <x v="3"/>
  </r>
  <r>
    <x v="45"/>
    <x v="0"/>
    <x v="45"/>
    <x v="10"/>
    <x v="45"/>
    <x v="0"/>
    <s v="country"/>
    <s v="USD"/>
    <x v="45"/>
    <x v="45"/>
    <b v="0"/>
    <n v="61"/>
    <b v="1"/>
    <s v="Category and Subcategory"/>
    <x v="45"/>
    <n v="2646.87"/>
    <s v="Category and Subcategory"/>
    <x v="0"/>
    <n v="42457.623923611114"/>
    <n v="42487.623923611114"/>
    <x v="2"/>
  </r>
  <r>
    <x v="46"/>
    <x v="0"/>
    <x v="46"/>
    <x v="33"/>
    <x v="46"/>
    <x v="0"/>
    <s v="country"/>
    <s v="AUD"/>
    <x v="46"/>
    <x v="46"/>
    <b v="0"/>
    <n v="45"/>
    <b v="1"/>
    <s v="Category and Subcategory"/>
    <x v="46"/>
    <n v="3576"/>
    <s v="Category and Subcategory"/>
    <x v="0"/>
    <n v="42323.964976851858"/>
    <n v="42353.964976851858"/>
    <x v="0"/>
  </r>
  <r>
    <x v="47"/>
    <x v="0"/>
    <x v="47"/>
    <x v="10"/>
    <x v="47"/>
    <x v="0"/>
    <s v="country"/>
    <s v="USD"/>
    <x v="47"/>
    <x v="47"/>
    <b v="0"/>
    <n v="70"/>
    <b v="1"/>
    <s v="Category and Subcategory"/>
    <x v="47"/>
    <n v="2190.89"/>
    <s v="Category and Subcategory"/>
    <x v="0"/>
    <n v="41932.819525462961"/>
    <n v="41992.861192129625"/>
    <x v="3"/>
  </r>
  <r>
    <x v="48"/>
    <x v="0"/>
    <x v="48"/>
    <x v="13"/>
    <x v="48"/>
    <x v="0"/>
    <s v="country"/>
    <s v="GBP"/>
    <x v="48"/>
    <x v="48"/>
    <b v="0"/>
    <n v="38"/>
    <b v="1"/>
    <s v="Category and Subcategory"/>
    <x v="48"/>
    <n v="4015.9"/>
    <s v="Category and Subcategory"/>
    <x v="0"/>
    <n v="42033.516898148147"/>
    <n v="42064.5"/>
    <x v="0"/>
  </r>
  <r>
    <x v="49"/>
    <x v="0"/>
    <x v="49"/>
    <x v="14"/>
    <x v="49"/>
    <x v="0"/>
    <s v="country"/>
    <s v="USD"/>
    <x v="49"/>
    <x v="49"/>
    <b v="0"/>
    <n v="87"/>
    <b v="1"/>
    <s v="Category and Subcategory"/>
    <x v="49"/>
    <n v="1753.78"/>
    <s v="Category and Subcategory"/>
    <x v="0"/>
    <n v="42271.176446759258"/>
    <n v="42301.176446759258"/>
    <x v="0"/>
  </r>
  <r>
    <x v="50"/>
    <x v="0"/>
    <x v="50"/>
    <x v="20"/>
    <x v="50"/>
    <x v="0"/>
    <s v="country"/>
    <s v="GBP"/>
    <x v="50"/>
    <x v="50"/>
    <b v="0"/>
    <n v="22"/>
    <b v="1"/>
    <s v="Category and Subcategory"/>
    <x v="50"/>
    <n v="6916.59"/>
    <s v="Category and Subcategory"/>
    <x v="0"/>
    <n v="41995.752986111111"/>
    <n v="42034.708333333328"/>
    <x v="3"/>
  </r>
  <r>
    <x v="51"/>
    <x v="0"/>
    <x v="51"/>
    <x v="34"/>
    <x v="51"/>
    <x v="0"/>
    <s v="country"/>
    <s v="USD"/>
    <x v="51"/>
    <x v="51"/>
    <b v="0"/>
    <n v="119"/>
    <b v="1"/>
    <s v="Category and Subcategory"/>
    <x v="51"/>
    <n v="1261.3599999999999"/>
    <s v="Category and Subcategory"/>
    <x v="0"/>
    <n v="42196.928668981483"/>
    <n v="42226.928668981483"/>
    <x v="0"/>
  </r>
  <r>
    <x v="52"/>
    <x v="0"/>
    <x v="52"/>
    <x v="3"/>
    <x v="52"/>
    <x v="0"/>
    <s v="country"/>
    <s v="USD"/>
    <x v="52"/>
    <x v="52"/>
    <b v="0"/>
    <n v="52"/>
    <b v="1"/>
    <s v="Category and Subcategory"/>
    <x v="52"/>
    <n v="2831.42"/>
    <s v="Category and Subcategory"/>
    <x v="0"/>
    <n v="41807.701921296299"/>
    <n v="41837.701921296299"/>
    <x v="3"/>
  </r>
  <r>
    <x v="53"/>
    <x v="0"/>
    <x v="53"/>
    <x v="9"/>
    <x v="53"/>
    <x v="0"/>
    <s v="country"/>
    <s v="USD"/>
    <x v="53"/>
    <x v="53"/>
    <b v="0"/>
    <n v="117"/>
    <b v="1"/>
    <s v="Category and Subcategory"/>
    <x v="53"/>
    <n v="1217.8"/>
    <s v="Category and Subcategory"/>
    <x v="0"/>
    <n v="41719.549131944441"/>
    <n v="41733.916666666664"/>
    <x v="3"/>
  </r>
  <r>
    <x v="54"/>
    <x v="0"/>
    <x v="54"/>
    <x v="3"/>
    <x v="54"/>
    <x v="0"/>
    <s v="country"/>
    <s v="USD"/>
    <x v="54"/>
    <x v="54"/>
    <b v="0"/>
    <n v="52"/>
    <b v="1"/>
    <s v="Category and Subcategory"/>
    <x v="54"/>
    <n v="2639.52"/>
    <s v="Category and Subcategory"/>
    <x v="0"/>
    <n v="42333.713206018518"/>
    <n v="42363.713206018518"/>
    <x v="0"/>
  </r>
  <r>
    <x v="55"/>
    <x v="0"/>
    <x v="55"/>
    <x v="35"/>
    <x v="55"/>
    <x v="0"/>
    <s v="country"/>
    <s v="USD"/>
    <x v="55"/>
    <x v="55"/>
    <b v="0"/>
    <n v="86"/>
    <b v="1"/>
    <s v="Category and Subcategory"/>
    <x v="55"/>
    <n v="1592.14"/>
    <s v="Category and Subcategory"/>
    <x v="0"/>
    <n v="42496.968935185185"/>
    <n v="42517.968935185185"/>
    <x v="2"/>
  </r>
  <r>
    <x v="56"/>
    <x v="0"/>
    <x v="56"/>
    <x v="6"/>
    <x v="56"/>
    <x v="0"/>
    <s v="country"/>
    <s v="GBP"/>
    <x v="56"/>
    <x v="56"/>
    <b v="0"/>
    <n v="174"/>
    <b v="1"/>
    <s v="Category and Subcategory"/>
    <x v="56"/>
    <n v="781.67"/>
    <s v="Category and Subcategory"/>
    <x v="0"/>
    <n v="42149.548888888887"/>
    <n v="42163.666666666672"/>
    <x v="0"/>
  </r>
  <r>
    <x v="57"/>
    <x v="0"/>
    <x v="57"/>
    <x v="36"/>
    <x v="57"/>
    <x v="0"/>
    <s v="country"/>
    <s v="USD"/>
    <x v="57"/>
    <x v="57"/>
    <b v="0"/>
    <n v="69"/>
    <b v="1"/>
    <s v="Category and Subcategory"/>
    <x v="57"/>
    <n v="1880.42"/>
    <s v="Category and Subcategory"/>
    <x v="0"/>
    <n v="42089.83289351852"/>
    <n v="42119.83289351852"/>
    <x v="0"/>
  </r>
  <r>
    <x v="58"/>
    <x v="0"/>
    <x v="58"/>
    <x v="3"/>
    <x v="58"/>
    <x v="0"/>
    <s v="country"/>
    <s v="USD"/>
    <x v="58"/>
    <x v="58"/>
    <b v="0"/>
    <n v="75"/>
    <b v="1"/>
    <s v="Category and Subcategory"/>
    <x v="58"/>
    <n v="1681.1"/>
    <s v="Category and Subcategory"/>
    <x v="0"/>
    <n v="41932.745046296295"/>
    <n v="41962.786712962959"/>
    <x v="3"/>
  </r>
  <r>
    <x v="59"/>
    <x v="0"/>
    <x v="59"/>
    <x v="22"/>
    <x v="59"/>
    <x v="0"/>
    <s v="country"/>
    <s v="USD"/>
    <x v="59"/>
    <x v="59"/>
    <b v="0"/>
    <n v="33"/>
    <b v="1"/>
    <s v="Category and Subcategory"/>
    <x v="59"/>
    <n v="3792.03"/>
    <s v="Category and Subcategory"/>
    <x v="0"/>
    <n v="42230.23583333334"/>
    <n v="42261.875"/>
    <x v="0"/>
  </r>
  <r>
    <x v="60"/>
    <x v="0"/>
    <x v="60"/>
    <x v="37"/>
    <x v="60"/>
    <x v="0"/>
    <s v="country"/>
    <s v="GBP"/>
    <x v="60"/>
    <x v="60"/>
    <b v="0"/>
    <n v="108"/>
    <b v="1"/>
    <s v="Category and Subcategory"/>
    <x v="60"/>
    <n v="1147.4100000000001"/>
    <s v="Category and Subcategory"/>
    <x v="1"/>
    <n v="41701.901817129627"/>
    <n v="41721"/>
    <x v="3"/>
  </r>
  <r>
    <x v="61"/>
    <x v="0"/>
    <x v="61"/>
    <x v="10"/>
    <x v="61"/>
    <x v="0"/>
    <s v="country"/>
    <s v="USD"/>
    <x v="61"/>
    <x v="61"/>
    <b v="0"/>
    <n v="23"/>
    <b v="1"/>
    <s v="Category and Subcategory"/>
    <x v="61"/>
    <n v="5367.14"/>
    <s v="Category and Subcategory"/>
    <x v="1"/>
    <n v="41409.814317129632"/>
    <n v="41431.814317129632"/>
    <x v="4"/>
  </r>
  <r>
    <x v="62"/>
    <x v="0"/>
    <x v="62"/>
    <x v="9"/>
    <x v="62"/>
    <x v="0"/>
    <s v="country"/>
    <s v="USD"/>
    <x v="62"/>
    <x v="62"/>
    <b v="0"/>
    <n v="48"/>
    <b v="1"/>
    <s v="Category and Subcategory"/>
    <x v="62"/>
    <n v="2505.19"/>
    <s v="Category and Subcategory"/>
    <x v="1"/>
    <n v="41311.799513888887"/>
    <n v="41336.799513888887"/>
    <x v="4"/>
  </r>
  <r>
    <x v="63"/>
    <x v="0"/>
    <x v="63"/>
    <x v="13"/>
    <x v="63"/>
    <x v="0"/>
    <s v="country"/>
    <s v="USD"/>
    <x v="63"/>
    <x v="63"/>
    <b v="0"/>
    <n v="64"/>
    <b v="1"/>
    <s v="Category and Subcategory"/>
    <x v="63"/>
    <n v="1831.41"/>
    <s v="Category and Subcategory"/>
    <x v="1"/>
    <n v="41612.912187499998"/>
    <n v="41636.207638888889"/>
    <x v="4"/>
  </r>
  <r>
    <x v="64"/>
    <x v="0"/>
    <x v="64"/>
    <x v="38"/>
    <x v="64"/>
    <x v="0"/>
    <s v="country"/>
    <s v="USD"/>
    <x v="64"/>
    <x v="64"/>
    <b v="0"/>
    <n v="24"/>
    <b v="1"/>
    <s v="Category and Subcategory"/>
    <x v="64"/>
    <n v="4879.5"/>
    <s v="Category and Subcategory"/>
    <x v="1"/>
    <n v="41433.01829861111"/>
    <n v="41463.01829861111"/>
    <x v="4"/>
  </r>
  <r>
    <x v="65"/>
    <x v="0"/>
    <x v="65"/>
    <x v="39"/>
    <x v="65"/>
    <x v="0"/>
    <s v="country"/>
    <s v="CAD"/>
    <x v="65"/>
    <x v="65"/>
    <b v="0"/>
    <n v="57"/>
    <b v="1"/>
    <s v="Category and Subcategory"/>
    <x v="65"/>
    <n v="2031.86"/>
    <s v="Category and Subcategory"/>
    <x v="1"/>
    <n v="41835.821226851855"/>
    <n v="41862.249305555553"/>
    <x v="3"/>
  </r>
  <r>
    <x v="66"/>
    <x v="0"/>
    <x v="66"/>
    <x v="13"/>
    <x v="66"/>
    <x v="0"/>
    <s v="country"/>
    <s v="USD"/>
    <x v="66"/>
    <x v="66"/>
    <b v="0"/>
    <n v="26"/>
    <b v="1"/>
    <s v="Category and Subcategory"/>
    <x v="66"/>
    <n v="4434.5200000000004"/>
    <s v="Category and Subcategory"/>
    <x v="1"/>
    <n v="42539.849768518514"/>
    <n v="42569.849768518514"/>
    <x v="2"/>
  </r>
  <r>
    <x v="67"/>
    <x v="0"/>
    <x v="67"/>
    <x v="13"/>
    <x v="67"/>
    <x v="0"/>
    <s v="country"/>
    <s v="USD"/>
    <x v="67"/>
    <x v="67"/>
    <b v="0"/>
    <n v="20"/>
    <b v="1"/>
    <s v="Category and Subcategory"/>
    <x v="67"/>
    <n v="5748.85"/>
    <s v="Category and Subcategory"/>
    <x v="1"/>
    <n v="41075.583379629628"/>
    <n v="41105.583379629628"/>
    <x v="5"/>
  </r>
  <r>
    <x v="68"/>
    <x v="0"/>
    <x v="68"/>
    <x v="20"/>
    <x v="68"/>
    <x v="0"/>
    <s v="country"/>
    <s v="GBP"/>
    <x v="68"/>
    <x v="68"/>
    <b v="0"/>
    <n v="36"/>
    <b v="1"/>
    <s v="Category and Subcategory"/>
    <x v="68"/>
    <n v="3139.31"/>
    <s v="Category and Subcategory"/>
    <x v="1"/>
    <n v="41663.569340277776"/>
    <n v="41693.569340277776"/>
    <x v="3"/>
  </r>
  <r>
    <x v="69"/>
    <x v="0"/>
    <x v="69"/>
    <x v="3"/>
    <x v="69"/>
    <x v="0"/>
    <s v="country"/>
    <s v="USD"/>
    <x v="69"/>
    <x v="69"/>
    <b v="0"/>
    <n v="178"/>
    <b v="1"/>
    <s v="Category and Subcategory"/>
    <x v="69"/>
    <n v="632.22"/>
    <s v="Category and Subcategory"/>
    <x v="1"/>
    <n v="40786.187789351854"/>
    <n v="40818.290972222225"/>
    <x v="6"/>
  </r>
  <r>
    <x v="70"/>
    <x v="0"/>
    <x v="70"/>
    <x v="2"/>
    <x v="70"/>
    <x v="0"/>
    <s v="country"/>
    <s v="USD"/>
    <x v="70"/>
    <x v="70"/>
    <b v="0"/>
    <n v="17"/>
    <b v="1"/>
    <s v="Category and Subcategory"/>
    <x v="70"/>
    <n v="6502.24"/>
    <s v="Category and Subcategory"/>
    <x v="1"/>
    <n v="40730.896354166667"/>
    <n v="40790.896354166667"/>
    <x v="6"/>
  </r>
  <r>
    <x v="71"/>
    <x v="0"/>
    <x v="71"/>
    <x v="40"/>
    <x v="71"/>
    <x v="0"/>
    <s v="country"/>
    <s v="USD"/>
    <x v="71"/>
    <x v="71"/>
    <b v="0"/>
    <n v="32"/>
    <b v="1"/>
    <s v="Category and Subcategory"/>
    <x v="71"/>
    <n v="3448.55"/>
    <s v="Category and Subcategory"/>
    <x v="1"/>
    <n v="40997.271493055552"/>
    <n v="41057.271493055552"/>
    <x v="5"/>
  </r>
  <r>
    <x v="72"/>
    <x v="0"/>
    <x v="72"/>
    <x v="41"/>
    <x v="72"/>
    <x v="0"/>
    <s v="country"/>
    <s v="USD"/>
    <x v="72"/>
    <x v="72"/>
    <b v="0"/>
    <n v="41"/>
    <b v="1"/>
    <s v="Category and Subcategory"/>
    <x v="72"/>
    <n v="2643.83"/>
    <s v="Category and Subcategory"/>
    <x v="1"/>
    <n v="41208.010196759256"/>
    <n v="41228"/>
    <x v="5"/>
  </r>
  <r>
    <x v="73"/>
    <x v="0"/>
    <x v="73"/>
    <x v="42"/>
    <x v="73"/>
    <x v="0"/>
    <s v="country"/>
    <s v="USD"/>
    <x v="73"/>
    <x v="73"/>
    <b v="0"/>
    <n v="18"/>
    <b v="1"/>
    <s v="Category and Subcategory"/>
    <x v="73"/>
    <n v="5967.87"/>
    <s v="Category and Subcategory"/>
    <x v="1"/>
    <n v="40587.75675925926"/>
    <n v="40666.165972222225"/>
    <x v="6"/>
  </r>
  <r>
    <x v="74"/>
    <x v="0"/>
    <x v="74"/>
    <x v="2"/>
    <x v="74"/>
    <x v="0"/>
    <s v="country"/>
    <s v="EUR"/>
    <x v="74"/>
    <x v="74"/>
    <b v="0"/>
    <n v="29"/>
    <b v="1"/>
    <s v="Category and Subcategory"/>
    <x v="74"/>
    <n v="3694.78"/>
    <s v="Category and Subcategory"/>
    <x v="1"/>
    <n v="42360.487210648149"/>
    <n v="42390.487210648149"/>
    <x v="0"/>
  </r>
  <r>
    <x v="75"/>
    <x v="0"/>
    <x v="75"/>
    <x v="8"/>
    <x v="75"/>
    <x v="0"/>
    <s v="country"/>
    <s v="USD"/>
    <x v="75"/>
    <x v="75"/>
    <b v="0"/>
    <n v="47"/>
    <b v="1"/>
    <s v="Category and Subcategory"/>
    <x v="75"/>
    <n v="2262.35"/>
    <s v="Category and Subcategory"/>
    <x v="1"/>
    <n v="41357.209166666667"/>
    <n v="41387.209166666667"/>
    <x v="4"/>
  </r>
  <r>
    <x v="76"/>
    <x v="0"/>
    <x v="76"/>
    <x v="43"/>
    <x v="76"/>
    <x v="0"/>
    <s v="country"/>
    <s v="USD"/>
    <x v="76"/>
    <x v="76"/>
    <b v="0"/>
    <n v="15"/>
    <b v="1"/>
    <s v="Category and Subcategory"/>
    <x v="76"/>
    <n v="7081.47"/>
    <s v="Category and Subcategory"/>
    <x v="1"/>
    <n v="40844.691643518519"/>
    <n v="40904.733310185184"/>
    <x v="6"/>
  </r>
  <r>
    <x v="77"/>
    <x v="0"/>
    <x v="77"/>
    <x v="44"/>
    <x v="77"/>
    <x v="0"/>
    <s v="country"/>
    <s v="USD"/>
    <x v="77"/>
    <x v="77"/>
    <b v="0"/>
    <n v="26"/>
    <b v="1"/>
    <s v="Category and Subcategory"/>
    <x v="77"/>
    <n v="4080.17"/>
    <s v="Category and Subcategory"/>
    <x v="1"/>
    <n v="40997.144872685189"/>
    <n v="41050.124305555553"/>
    <x v="5"/>
  </r>
  <r>
    <x v="78"/>
    <x v="0"/>
    <x v="78"/>
    <x v="45"/>
    <x v="78"/>
    <x v="0"/>
    <s v="country"/>
    <s v="EUR"/>
    <x v="78"/>
    <x v="78"/>
    <b v="0"/>
    <n v="35"/>
    <b v="1"/>
    <s v="Category and Subcategory"/>
    <x v="78"/>
    <n v="3025.17"/>
    <s v="Category and Subcategory"/>
    <x v="1"/>
    <n v="42604.730567129634"/>
    <n v="42614.730567129634"/>
    <x v="2"/>
  </r>
  <r>
    <x v="79"/>
    <x v="0"/>
    <x v="79"/>
    <x v="46"/>
    <x v="79"/>
    <x v="0"/>
    <s v="country"/>
    <s v="GBP"/>
    <x v="79"/>
    <x v="79"/>
    <b v="0"/>
    <n v="41"/>
    <b v="1"/>
    <s v="Category and Subcategory"/>
    <x v="79"/>
    <n v="2579.15"/>
    <s v="Category and Subcategory"/>
    <x v="1"/>
    <n v="41724.776539351849"/>
    <n v="41754.776539351849"/>
    <x v="3"/>
  </r>
  <r>
    <x v="80"/>
    <x v="0"/>
    <x v="80"/>
    <x v="14"/>
    <x v="80"/>
    <x v="0"/>
    <s v="country"/>
    <s v="USD"/>
    <x v="80"/>
    <x v="80"/>
    <b v="0"/>
    <n v="47"/>
    <b v="1"/>
    <s v="Category and Subcategory"/>
    <x v="80"/>
    <n v="2215.88"/>
    <s v="Category and Subcategory"/>
    <x v="1"/>
    <n v="41583.083981481483"/>
    <n v="41618.083981481483"/>
    <x v="4"/>
  </r>
  <r>
    <x v="81"/>
    <x v="0"/>
    <x v="81"/>
    <x v="47"/>
    <x v="81"/>
    <x v="0"/>
    <s v="country"/>
    <s v="USD"/>
    <x v="81"/>
    <x v="81"/>
    <b v="0"/>
    <n v="28"/>
    <b v="1"/>
    <s v="Category and Subcategory"/>
    <x v="81"/>
    <n v="3604.96"/>
    <s v="Category and Subcategory"/>
    <x v="1"/>
    <n v="41100.158877314818"/>
    <n v="41104.126388888886"/>
    <x v="5"/>
  </r>
  <r>
    <x v="82"/>
    <x v="0"/>
    <x v="82"/>
    <x v="23"/>
    <x v="82"/>
    <x v="0"/>
    <s v="country"/>
    <s v="USD"/>
    <x v="82"/>
    <x v="82"/>
    <b v="0"/>
    <n v="100"/>
    <b v="1"/>
    <s v="Category and Subcategory"/>
    <x v="82"/>
    <n v="1008.24"/>
    <s v="Category and Subcategory"/>
    <x v="1"/>
    <n v="40795.820150462961"/>
    <n v="40825.820150462961"/>
    <x v="6"/>
  </r>
  <r>
    <x v="83"/>
    <x v="0"/>
    <x v="83"/>
    <x v="48"/>
    <x v="83"/>
    <x v="0"/>
    <s v="country"/>
    <s v="GBP"/>
    <x v="83"/>
    <x v="83"/>
    <b v="0"/>
    <n v="13"/>
    <b v="1"/>
    <s v="Category and Subcategory"/>
    <x v="83"/>
    <n v="7730"/>
    <s v="Category and Subcategory"/>
    <x v="1"/>
    <n v="42042.615613425922"/>
    <n v="42057.479166666672"/>
    <x v="0"/>
  </r>
  <r>
    <x v="84"/>
    <x v="0"/>
    <x v="84"/>
    <x v="2"/>
    <x v="84"/>
    <x v="0"/>
    <s v="country"/>
    <s v="USD"/>
    <x v="84"/>
    <x v="84"/>
    <b v="0"/>
    <n v="7"/>
    <b v="1"/>
    <s v="Category and Subcategory"/>
    <x v="84"/>
    <n v="14290.86"/>
    <s v="Category and Subcategory"/>
    <x v="1"/>
    <n v="40648.757939814815"/>
    <n v="40678.757939814815"/>
    <x v="6"/>
  </r>
  <r>
    <x v="85"/>
    <x v="0"/>
    <x v="85"/>
    <x v="38"/>
    <x v="85"/>
    <x v="0"/>
    <s v="country"/>
    <s v="USD"/>
    <x v="85"/>
    <x v="85"/>
    <b v="0"/>
    <n v="21"/>
    <b v="1"/>
    <s v="Category and Subcategory"/>
    <x v="85"/>
    <n v="4712.07"/>
    <s v="Category and Subcategory"/>
    <x v="1"/>
    <n v="40779.125428240739"/>
    <n v="40809.125428240739"/>
    <x v="6"/>
  </r>
  <r>
    <x v="86"/>
    <x v="0"/>
    <x v="86"/>
    <x v="12"/>
    <x v="86"/>
    <x v="0"/>
    <s v="country"/>
    <s v="EUR"/>
    <x v="86"/>
    <x v="86"/>
    <b v="0"/>
    <n v="17"/>
    <b v="1"/>
    <s v="Category and Subcategory"/>
    <x v="86"/>
    <n v="5721.94"/>
    <s v="Category and Subcategory"/>
    <x v="1"/>
    <n v="42291.556076388893"/>
    <n v="42365.59774305555"/>
    <x v="0"/>
  </r>
  <r>
    <x v="87"/>
    <x v="0"/>
    <x v="87"/>
    <x v="30"/>
    <x v="87"/>
    <x v="0"/>
    <s v="country"/>
    <s v="USD"/>
    <x v="87"/>
    <x v="87"/>
    <b v="0"/>
    <n v="25"/>
    <b v="1"/>
    <s v="Category and Subcategory"/>
    <x v="87"/>
    <n v="3849.96"/>
    <s v="Category and Subcategory"/>
    <x v="1"/>
    <n v="40322.53938657407"/>
    <n v="40332.070138888892"/>
    <x v="7"/>
  </r>
  <r>
    <x v="88"/>
    <x v="0"/>
    <x v="88"/>
    <x v="8"/>
    <x v="88"/>
    <x v="0"/>
    <s v="country"/>
    <s v="USD"/>
    <x v="88"/>
    <x v="88"/>
    <b v="0"/>
    <n v="60"/>
    <b v="1"/>
    <s v="Category and Subcategory"/>
    <x v="88"/>
    <n v="1600.27"/>
    <s v="Category and Subcategory"/>
    <x v="1"/>
    <n v="41786.65892361111"/>
    <n v="41812.65892361111"/>
    <x v="3"/>
  </r>
  <r>
    <x v="89"/>
    <x v="0"/>
    <x v="89"/>
    <x v="12"/>
    <x v="89"/>
    <x v="0"/>
    <s v="country"/>
    <s v="USD"/>
    <x v="89"/>
    <x v="89"/>
    <b v="0"/>
    <n v="56"/>
    <b v="1"/>
    <s v="Category and Subcategory"/>
    <x v="89"/>
    <n v="1667.39"/>
    <s v="Category and Subcategory"/>
    <x v="1"/>
    <n v="41402.752222222225"/>
    <n v="41427.752222222225"/>
    <x v="4"/>
  </r>
  <r>
    <x v="90"/>
    <x v="0"/>
    <x v="90"/>
    <x v="2"/>
    <x v="90"/>
    <x v="0"/>
    <s v="country"/>
    <s v="USD"/>
    <x v="90"/>
    <x v="90"/>
    <b v="0"/>
    <n v="16"/>
    <b v="1"/>
    <s v="Category and Subcategory"/>
    <x v="90"/>
    <n v="5803.03"/>
    <s v="Category and Subcategory"/>
    <x v="1"/>
    <n v="40706.297442129631"/>
    <n v="40736.297442129631"/>
    <x v="6"/>
  </r>
  <r>
    <x v="91"/>
    <x v="0"/>
    <x v="91"/>
    <x v="9"/>
    <x v="91"/>
    <x v="0"/>
    <s v="country"/>
    <s v="USD"/>
    <x v="91"/>
    <x v="91"/>
    <b v="0"/>
    <n v="46"/>
    <b v="1"/>
    <s v="Category and Subcategory"/>
    <x v="91"/>
    <n v="2007.4"/>
    <s v="Category and Subcategory"/>
    <x v="1"/>
    <n v="40619.402361111112"/>
    <n v="40680.402361111112"/>
    <x v="6"/>
  </r>
  <r>
    <x v="92"/>
    <x v="0"/>
    <x v="92"/>
    <x v="10"/>
    <x v="92"/>
    <x v="0"/>
    <s v="country"/>
    <s v="CAD"/>
    <x v="92"/>
    <x v="92"/>
    <b v="0"/>
    <n v="43"/>
    <b v="1"/>
    <s v="Category and Subcategory"/>
    <x v="92"/>
    <n v="2143.12"/>
    <s v="Category and Subcategory"/>
    <x v="1"/>
    <n v="42721.198877314819"/>
    <n v="42767.333333333328"/>
    <x v="2"/>
  </r>
  <r>
    <x v="93"/>
    <x v="0"/>
    <x v="93"/>
    <x v="28"/>
    <x v="93"/>
    <x v="0"/>
    <s v="country"/>
    <s v="USD"/>
    <x v="93"/>
    <x v="93"/>
    <b v="0"/>
    <n v="15"/>
    <b v="1"/>
    <s v="Category and Subcategory"/>
    <x v="93"/>
    <n v="5766.13"/>
    <s v="Category and Subcategory"/>
    <x v="1"/>
    <n v="41065.858067129629"/>
    <n v="41093.875"/>
    <x v="5"/>
  </r>
  <r>
    <x v="94"/>
    <x v="0"/>
    <x v="94"/>
    <x v="49"/>
    <x v="94"/>
    <x v="0"/>
    <s v="country"/>
    <s v="GBP"/>
    <x v="94"/>
    <x v="94"/>
    <b v="0"/>
    <n v="12"/>
    <b v="1"/>
    <s v="Category and Subcategory"/>
    <x v="94"/>
    <n v="7177.75"/>
    <s v="Category and Subcategory"/>
    <x v="1"/>
    <n v="41716.717847222222"/>
    <n v="41736.717847222222"/>
    <x v="3"/>
  </r>
  <r>
    <x v="95"/>
    <x v="0"/>
    <x v="95"/>
    <x v="18"/>
    <x v="95"/>
    <x v="0"/>
    <s v="country"/>
    <s v="USD"/>
    <x v="95"/>
    <x v="95"/>
    <b v="0"/>
    <n v="21"/>
    <b v="1"/>
    <s v="Category and Subcategory"/>
    <x v="95"/>
    <n v="4056.76"/>
    <s v="Category and Subcategory"/>
    <x v="1"/>
    <n v="40935.005104166667"/>
    <n v="40965.005104166667"/>
    <x v="5"/>
  </r>
  <r>
    <x v="96"/>
    <x v="0"/>
    <x v="96"/>
    <x v="15"/>
    <x v="96"/>
    <x v="0"/>
    <s v="country"/>
    <s v="USD"/>
    <x v="96"/>
    <x v="96"/>
    <b v="0"/>
    <n v="34"/>
    <b v="1"/>
    <s v="Category and Subcategory"/>
    <x v="96"/>
    <n v="2498.44"/>
    <s v="Category and Subcategory"/>
    <x v="1"/>
    <n v="40324.662511574075"/>
    <n v="40391.125"/>
    <x v="7"/>
  </r>
  <r>
    <x v="97"/>
    <x v="0"/>
    <x v="97"/>
    <x v="44"/>
    <x v="97"/>
    <x v="0"/>
    <s v="country"/>
    <s v="USD"/>
    <x v="97"/>
    <x v="97"/>
    <b v="0"/>
    <n v="8"/>
    <b v="1"/>
    <s v="Category and Subcategory"/>
    <x v="97"/>
    <n v="10316.5"/>
    <s v="Category and Subcategory"/>
    <x v="1"/>
    <n v="40706.135208333333"/>
    <n v="40736.135208333333"/>
    <x v="6"/>
  </r>
  <r>
    <x v="98"/>
    <x v="0"/>
    <x v="98"/>
    <x v="50"/>
    <x v="98"/>
    <x v="0"/>
    <s v="country"/>
    <s v="USD"/>
    <x v="98"/>
    <x v="98"/>
    <b v="0"/>
    <n v="60"/>
    <b v="1"/>
    <s v="Category and Subcategory"/>
    <x v="98"/>
    <n v="1355.27"/>
    <s v="Category and Subcategory"/>
    <x v="1"/>
    <n v="41214.79483796296"/>
    <n v="41250.979166666664"/>
    <x v="5"/>
  </r>
  <r>
    <x v="99"/>
    <x v="0"/>
    <x v="99"/>
    <x v="15"/>
    <x v="99"/>
    <x v="0"/>
    <s v="country"/>
    <s v="USD"/>
    <x v="99"/>
    <x v="99"/>
    <b v="0"/>
    <n v="39"/>
    <b v="1"/>
    <s v="Category and Subcategory"/>
    <x v="99"/>
    <n v="2053.08"/>
    <s v="Category and Subcategory"/>
    <x v="1"/>
    <n v="41631.902766203704"/>
    <n v="41661.902766203704"/>
    <x v="4"/>
  </r>
  <r>
    <x v="100"/>
    <x v="0"/>
    <x v="100"/>
    <x v="10"/>
    <x v="100"/>
    <x v="0"/>
    <s v="country"/>
    <s v="USD"/>
    <x v="100"/>
    <x v="100"/>
    <b v="0"/>
    <n v="26"/>
    <b v="1"/>
    <s v="Category and Subcategory"/>
    <x v="100"/>
    <n v="3064.85"/>
    <s v="Category and Subcategory"/>
    <x v="1"/>
    <n v="41197.753310185188"/>
    <n v="41217.794976851852"/>
    <x v="5"/>
  </r>
  <r>
    <x v="101"/>
    <x v="0"/>
    <x v="101"/>
    <x v="8"/>
    <x v="101"/>
    <x v="0"/>
    <s v="country"/>
    <s v="USD"/>
    <x v="101"/>
    <x v="101"/>
    <b v="0"/>
    <n v="35"/>
    <b v="1"/>
    <s v="Category and Subcategory"/>
    <x v="101"/>
    <n v="2266.7199999999998"/>
    <s v="Category and Subcategory"/>
    <x v="1"/>
    <n v="41274.776736111111"/>
    <n v="41298.776736111111"/>
    <x v="5"/>
  </r>
  <r>
    <x v="102"/>
    <x v="0"/>
    <x v="102"/>
    <x v="12"/>
    <x v="102"/>
    <x v="0"/>
    <s v="country"/>
    <s v="USD"/>
    <x v="102"/>
    <x v="102"/>
    <b v="0"/>
    <n v="65"/>
    <b v="1"/>
    <s v="Category and Subcategory"/>
    <x v="102"/>
    <n v="1218.05"/>
    <s v="Category and Subcategory"/>
    <x v="1"/>
    <n v="40505.131168981483"/>
    <n v="40535.131168981483"/>
    <x v="7"/>
  </r>
  <r>
    <x v="103"/>
    <x v="0"/>
    <x v="103"/>
    <x v="46"/>
    <x v="103"/>
    <x v="0"/>
    <s v="country"/>
    <s v="GBP"/>
    <x v="103"/>
    <x v="103"/>
    <b v="0"/>
    <n v="49"/>
    <b v="1"/>
    <s v="Category and Subcategory"/>
    <x v="103"/>
    <n v="1585.93"/>
    <s v="Category and Subcategory"/>
    <x v="1"/>
    <n v="41682.805902777778"/>
    <n v="41705.805902777778"/>
    <x v="3"/>
  </r>
  <r>
    <x v="104"/>
    <x v="0"/>
    <x v="104"/>
    <x v="2"/>
    <x v="104"/>
    <x v="0"/>
    <s v="country"/>
    <s v="USD"/>
    <x v="104"/>
    <x v="104"/>
    <b v="0"/>
    <n v="10"/>
    <b v="1"/>
    <s v="Category and Subcategory"/>
    <x v="104"/>
    <n v="7694.98"/>
    <s v="Category and Subcategory"/>
    <x v="1"/>
    <n v="40612.695208333331"/>
    <n v="40636.041666666664"/>
    <x v="6"/>
  </r>
  <r>
    <x v="105"/>
    <x v="0"/>
    <x v="105"/>
    <x v="41"/>
    <x v="105"/>
    <x v="0"/>
    <s v="country"/>
    <s v="USD"/>
    <x v="105"/>
    <x v="105"/>
    <b v="0"/>
    <n v="60"/>
    <b v="1"/>
    <s v="Category and Subcategory"/>
    <x v="105"/>
    <n v="1278.77"/>
    <s v="Category and Subcategory"/>
    <x v="1"/>
    <n v="42485.724768518514"/>
    <n v="42504"/>
    <x v="2"/>
  </r>
  <r>
    <x v="106"/>
    <x v="0"/>
    <x v="106"/>
    <x v="10"/>
    <x v="106"/>
    <x v="0"/>
    <s v="country"/>
    <s v="USD"/>
    <x v="106"/>
    <x v="106"/>
    <b v="0"/>
    <n v="27"/>
    <b v="1"/>
    <s v="Category and Subcategory"/>
    <x v="106"/>
    <n v="2819.64"/>
    <s v="Category and Subcategory"/>
    <x v="1"/>
    <n v="40987.776631944449"/>
    <n v="41001.776631944449"/>
    <x v="5"/>
  </r>
  <r>
    <x v="107"/>
    <x v="0"/>
    <x v="107"/>
    <x v="51"/>
    <x v="107"/>
    <x v="0"/>
    <s v="country"/>
    <s v="USD"/>
    <x v="107"/>
    <x v="107"/>
    <b v="0"/>
    <n v="69"/>
    <b v="1"/>
    <s v="Category and Subcategory"/>
    <x v="107"/>
    <n v="1102.97"/>
    <s v="Category and Subcategory"/>
    <x v="1"/>
    <n v="40635.982488425929"/>
    <n v="40657.982488425929"/>
    <x v="6"/>
  </r>
  <r>
    <x v="108"/>
    <x v="0"/>
    <x v="108"/>
    <x v="15"/>
    <x v="108"/>
    <x v="0"/>
    <s v="country"/>
    <s v="USD"/>
    <x v="108"/>
    <x v="108"/>
    <b v="0"/>
    <n v="47"/>
    <b v="1"/>
    <s v="Category and Subcategory"/>
    <x v="108"/>
    <n v="1618.02"/>
    <s v="Category and Subcategory"/>
    <x v="1"/>
    <n v="41365.613078703704"/>
    <n v="41425.613078703704"/>
    <x v="4"/>
  </r>
  <r>
    <x v="109"/>
    <x v="0"/>
    <x v="109"/>
    <x v="28"/>
    <x v="109"/>
    <x v="0"/>
    <s v="country"/>
    <s v="USD"/>
    <x v="109"/>
    <x v="109"/>
    <b v="0"/>
    <n v="47"/>
    <b v="1"/>
    <s v="Category and Subcategory"/>
    <x v="109"/>
    <n v="1597.86"/>
    <s v="Category and Subcategory"/>
    <x v="1"/>
    <n v="40570.025810185187"/>
    <n v="40600.025810185187"/>
    <x v="6"/>
  </r>
  <r>
    <x v="110"/>
    <x v="0"/>
    <x v="110"/>
    <x v="46"/>
    <x v="110"/>
    <x v="0"/>
    <s v="country"/>
    <s v="USD"/>
    <x v="110"/>
    <x v="110"/>
    <b v="0"/>
    <n v="26"/>
    <b v="1"/>
    <s v="Category and Subcategory"/>
    <x v="110"/>
    <n v="2885.75"/>
    <s v="Category and Subcategory"/>
    <x v="1"/>
    <n v="41557.949687500004"/>
    <n v="41592.249305555553"/>
    <x v="4"/>
  </r>
  <r>
    <x v="111"/>
    <x v="0"/>
    <x v="111"/>
    <x v="8"/>
    <x v="111"/>
    <x v="0"/>
    <s v="country"/>
    <s v="AUD"/>
    <x v="111"/>
    <x v="111"/>
    <b v="0"/>
    <n v="53"/>
    <b v="1"/>
    <s v="Category and Subcategory"/>
    <x v="111"/>
    <n v="1398.75"/>
    <s v="Category and Subcategory"/>
    <x v="1"/>
    <n v="42125.333182870367"/>
    <n v="42155.333182870367"/>
    <x v="0"/>
  </r>
  <r>
    <x v="112"/>
    <x v="0"/>
    <x v="112"/>
    <x v="10"/>
    <x v="112"/>
    <x v="0"/>
    <s v="country"/>
    <s v="USD"/>
    <x v="112"/>
    <x v="112"/>
    <b v="0"/>
    <n v="81"/>
    <b v="1"/>
    <s v="Category and Subcategory"/>
    <x v="112"/>
    <n v="913.9"/>
    <s v="Category and Subcategory"/>
    <x v="1"/>
    <n v="41718.043032407404"/>
    <n v="41742.083333333336"/>
    <x v="3"/>
  </r>
  <r>
    <x v="113"/>
    <x v="0"/>
    <x v="113"/>
    <x v="10"/>
    <x v="113"/>
    <x v="0"/>
    <s v="country"/>
    <s v="USD"/>
    <x v="113"/>
    <x v="113"/>
    <b v="0"/>
    <n v="78"/>
    <b v="1"/>
    <s v="Category and Subcategory"/>
    <x v="113"/>
    <n v="946.39"/>
    <s v="Category and Subcategory"/>
    <x v="1"/>
    <n v="40753.758425925924"/>
    <n v="40761.625"/>
    <x v="6"/>
  </r>
  <r>
    <x v="114"/>
    <x v="0"/>
    <x v="114"/>
    <x v="9"/>
    <x v="114"/>
    <x v="0"/>
    <s v="country"/>
    <s v="USD"/>
    <x v="114"/>
    <x v="114"/>
    <b v="0"/>
    <n v="35"/>
    <b v="1"/>
    <s v="Category and Subcategory"/>
    <x v="114"/>
    <n v="2101.4899999999998"/>
    <s v="Category and Subcategory"/>
    <x v="1"/>
    <n v="40861.27416666667"/>
    <n v="40921.27416666667"/>
    <x v="6"/>
  </r>
  <r>
    <x v="115"/>
    <x v="0"/>
    <x v="115"/>
    <x v="52"/>
    <x v="115"/>
    <x v="0"/>
    <s v="country"/>
    <s v="USD"/>
    <x v="115"/>
    <x v="115"/>
    <b v="0"/>
    <n v="22"/>
    <b v="1"/>
    <s v="Category and Subcategory"/>
    <x v="115"/>
    <n v="3262.32"/>
    <s v="Category and Subcategory"/>
    <x v="1"/>
    <n v="40918.738935185182"/>
    <n v="40943.738935185182"/>
    <x v="5"/>
  </r>
  <r>
    <x v="116"/>
    <x v="0"/>
    <x v="116"/>
    <x v="8"/>
    <x v="116"/>
    <x v="0"/>
    <s v="country"/>
    <s v="USD"/>
    <x v="116"/>
    <x v="116"/>
    <b v="0"/>
    <n v="57"/>
    <b v="1"/>
    <s v="Category and Subcategory"/>
    <x v="116"/>
    <n v="1258.74"/>
    <s v="Category and Subcategory"/>
    <x v="1"/>
    <n v="40595.497164351851"/>
    <n v="40641.455497685187"/>
    <x v="6"/>
  </r>
  <r>
    <x v="117"/>
    <x v="0"/>
    <x v="117"/>
    <x v="37"/>
    <x v="117"/>
    <x v="0"/>
    <s v="country"/>
    <s v="USD"/>
    <x v="117"/>
    <x v="117"/>
    <b v="0"/>
    <n v="27"/>
    <b v="1"/>
    <s v="Category and Subcategory"/>
    <x v="117"/>
    <n v="2572.79"/>
    <s v="Category and Subcategory"/>
    <x v="1"/>
    <n v="40248.834999999999"/>
    <n v="40338.791666666664"/>
    <x v="7"/>
  </r>
  <r>
    <x v="118"/>
    <x v="0"/>
    <x v="118"/>
    <x v="10"/>
    <x v="118"/>
    <x v="0"/>
    <s v="country"/>
    <s v="USD"/>
    <x v="118"/>
    <x v="118"/>
    <b v="0"/>
    <n v="39"/>
    <b v="1"/>
    <s v="Category and Subcategory"/>
    <x v="118"/>
    <n v="1739.9"/>
    <s v="Category and Subcategory"/>
    <x v="1"/>
    <n v="40723.053657407407"/>
    <n v="40753.053657407407"/>
    <x v="6"/>
  </r>
  <r>
    <x v="119"/>
    <x v="0"/>
    <x v="119"/>
    <x v="53"/>
    <x v="119"/>
    <x v="0"/>
    <s v="country"/>
    <s v="USD"/>
    <x v="119"/>
    <x v="119"/>
    <b v="0"/>
    <n v="37"/>
    <b v="1"/>
    <s v="Category and Subcategory"/>
    <x v="119"/>
    <n v="1798.77"/>
    <s v="Category and Subcategory"/>
    <x v="1"/>
    <n v="40739.069282407407"/>
    <n v="40768.958333333336"/>
    <x v="6"/>
  </r>
  <r>
    <x v="120"/>
    <x v="0"/>
    <x v="120"/>
    <x v="54"/>
    <x v="120"/>
    <x v="1"/>
    <s v="country"/>
    <s v="HKD"/>
    <x v="120"/>
    <x v="120"/>
    <b v="0"/>
    <n v="1"/>
    <b v="0"/>
    <s v="Category and Subcategory"/>
    <x v="120"/>
    <n v="66458.23"/>
    <s v="Category and Subcategory"/>
    <x v="2"/>
    <n v="42616.049849537041"/>
    <n v="42646.049849537041"/>
    <x v="2"/>
  </r>
  <r>
    <x v="121"/>
    <x v="0"/>
    <x v="121"/>
    <x v="9"/>
    <x v="121"/>
    <x v="1"/>
    <s v="country"/>
    <s v="USD"/>
    <x v="121"/>
    <x v="121"/>
    <b v="0"/>
    <n v="1"/>
    <b v="0"/>
    <s v="Category and Subcategory"/>
    <x v="121"/>
    <n v="65924.38"/>
    <s v="Category and Subcategory"/>
    <x v="2"/>
    <n v="42096.704976851848"/>
    <n v="42112.427777777775"/>
    <x v="0"/>
  </r>
  <r>
    <x v="122"/>
    <x v="0"/>
    <x v="122"/>
    <x v="55"/>
    <x v="122"/>
    <x v="1"/>
    <s v="country"/>
    <s v="USD"/>
    <x v="122"/>
    <x v="122"/>
    <b v="0"/>
    <n v="0"/>
    <b v="0"/>
    <s v="Category and Subcategory"/>
    <x v="5"/>
    <n v="0"/>
    <s v="Category and Subcategory"/>
    <x v="2"/>
    <n v="42593.431793981479"/>
    <n v="42653.431793981479"/>
    <x v="2"/>
  </r>
  <r>
    <x v="123"/>
    <x v="0"/>
    <x v="123"/>
    <x v="56"/>
    <x v="123"/>
    <x v="1"/>
    <s v="country"/>
    <s v="USD"/>
    <x v="123"/>
    <x v="123"/>
    <b v="0"/>
    <n v="6"/>
    <b v="0"/>
    <s v="Category and Subcategory"/>
    <x v="122"/>
    <n v="10829"/>
    <s v="Category and Subcategory"/>
    <x v="2"/>
    <n v="41904.781990740739"/>
    <n v="41940.916666666664"/>
    <x v="3"/>
  </r>
  <r>
    <x v="124"/>
    <x v="0"/>
    <x v="124"/>
    <x v="23"/>
    <x v="124"/>
    <x v="1"/>
    <s v="country"/>
    <s v="USD"/>
    <x v="124"/>
    <x v="124"/>
    <b v="0"/>
    <n v="0"/>
    <b v="0"/>
    <s v="Category and Subcategory"/>
    <x v="123"/>
    <e v="#DIV/0!"/>
    <s v="Category and Subcategory"/>
    <x v="2"/>
    <n v="42114.928726851853"/>
    <n v="42139.928726851853"/>
    <x v="0"/>
  </r>
  <r>
    <x v="125"/>
    <x v="0"/>
    <x v="125"/>
    <x v="2"/>
    <x v="125"/>
    <x v="1"/>
    <s v="country"/>
    <s v="CAD"/>
    <x v="125"/>
    <x v="125"/>
    <b v="0"/>
    <n v="6"/>
    <b v="0"/>
    <s v="Category and Subcategory"/>
    <x v="124"/>
    <n v="10587.83"/>
    <s v="Category and Subcategory"/>
    <x v="2"/>
    <n v="42709.993981481486"/>
    <n v="42769.993981481486"/>
    <x v="2"/>
  </r>
  <r>
    <x v="126"/>
    <x v="0"/>
    <x v="126"/>
    <x v="31"/>
    <x v="126"/>
    <x v="1"/>
    <s v="country"/>
    <s v="USD"/>
    <x v="126"/>
    <x v="126"/>
    <b v="0"/>
    <n v="13"/>
    <b v="0"/>
    <s v="Category and Subcategory"/>
    <x v="125"/>
    <n v="4881.55"/>
    <s v="Category and Subcategory"/>
    <x v="2"/>
    <n v="42135.589548611111"/>
    <n v="42166.083333333328"/>
    <x v="0"/>
  </r>
  <r>
    <x v="127"/>
    <x v="0"/>
    <x v="127"/>
    <x v="6"/>
    <x v="127"/>
    <x v="1"/>
    <s v="country"/>
    <s v="USD"/>
    <x v="127"/>
    <x v="127"/>
    <b v="0"/>
    <n v="4"/>
    <b v="0"/>
    <s v="Category and Subcategory"/>
    <x v="126"/>
    <n v="15112.53"/>
    <s v="Category and Subcategory"/>
    <x v="2"/>
    <n v="42067.62431712963"/>
    <n v="42097.582650462966"/>
    <x v="0"/>
  </r>
  <r>
    <x v="128"/>
    <x v="0"/>
    <x v="128"/>
    <x v="57"/>
    <x v="128"/>
    <x v="1"/>
    <s v="country"/>
    <s v="USD"/>
    <x v="128"/>
    <x v="128"/>
    <b v="0"/>
    <n v="6"/>
    <b v="0"/>
    <s v="Category and Subcategory"/>
    <x v="127"/>
    <n v="10030"/>
    <s v="Category and Subcategory"/>
    <x v="2"/>
    <n v="42628.22792824074"/>
    <n v="42663.22792824074"/>
    <x v="2"/>
  </r>
  <r>
    <x v="129"/>
    <x v="0"/>
    <x v="129"/>
    <x v="22"/>
    <x v="129"/>
    <x v="1"/>
    <s v="country"/>
    <s v="USD"/>
    <x v="129"/>
    <x v="129"/>
    <b v="0"/>
    <n v="0"/>
    <b v="0"/>
    <s v="Category and Subcategory"/>
    <x v="128"/>
    <e v="#DIV/0!"/>
    <s v="Category and Subcategory"/>
    <x v="2"/>
    <n v="41882.937303240738"/>
    <n v="41942.937303240738"/>
    <x v="3"/>
  </r>
  <r>
    <x v="130"/>
    <x v="0"/>
    <x v="130"/>
    <x v="20"/>
    <x v="130"/>
    <x v="1"/>
    <s v="country"/>
    <s v="GBP"/>
    <x v="130"/>
    <x v="130"/>
    <b v="0"/>
    <n v="0"/>
    <b v="0"/>
    <s v="Category and Subcategory"/>
    <x v="129"/>
    <n v="12879.86"/>
    <s v="Category and Subcategory"/>
    <x v="2"/>
    <n v="41778.915416666663"/>
    <n v="41806.844444444447"/>
    <x v="3"/>
  </r>
  <r>
    <x v="131"/>
    <x v="0"/>
    <x v="131"/>
    <x v="38"/>
    <x v="131"/>
    <x v="1"/>
    <s v="country"/>
    <s v="USD"/>
    <x v="131"/>
    <x v="131"/>
    <b v="0"/>
    <n v="0"/>
    <b v="0"/>
    <s v="Category and Subcategory"/>
    <x v="130"/>
    <e v="#DIV/0!"/>
    <s v="Category and Subcategory"/>
    <x v="2"/>
    <n v="42541.837511574078"/>
    <n v="42557"/>
    <x v="2"/>
  </r>
  <r>
    <x v="132"/>
    <x v="0"/>
    <x v="132"/>
    <x v="58"/>
    <x v="132"/>
    <x v="1"/>
    <s v="country"/>
    <s v="USD"/>
    <x v="132"/>
    <x v="132"/>
    <b v="0"/>
    <n v="81"/>
    <b v="0"/>
    <s v="Category and Subcategory"/>
    <x v="131"/>
    <n v="722.47"/>
    <s v="Category and Subcategory"/>
    <x v="2"/>
    <n v="41905.812581018516"/>
    <n v="41950.854247685187"/>
    <x v="3"/>
  </r>
  <r>
    <x v="133"/>
    <x v="0"/>
    <x v="133"/>
    <x v="59"/>
    <x v="133"/>
    <x v="1"/>
    <s v="country"/>
    <s v="USD"/>
    <x v="133"/>
    <x v="133"/>
    <b v="0"/>
    <n v="0"/>
    <b v="0"/>
    <s v="Category and Subcategory"/>
    <x v="132"/>
    <e v="#DIV/0!"/>
    <s v="Category and Subcategory"/>
    <x v="2"/>
    <n v="42491.80768518518"/>
    <n v="42521.729861111111"/>
    <x v="2"/>
  </r>
  <r>
    <x v="134"/>
    <x v="0"/>
    <x v="134"/>
    <x v="10"/>
    <x v="134"/>
    <x v="1"/>
    <s v="country"/>
    <s v="USD"/>
    <x v="134"/>
    <x v="134"/>
    <b v="0"/>
    <n v="0"/>
    <b v="0"/>
    <s v="Category and Subcategory"/>
    <x v="133"/>
    <e v="#DIV/0!"/>
    <s v="Category and Subcategory"/>
    <x v="2"/>
    <n v="42221.909930555557"/>
    <n v="42251.708333333328"/>
    <x v="0"/>
  </r>
  <r>
    <x v="135"/>
    <x v="0"/>
    <x v="135"/>
    <x v="9"/>
    <x v="135"/>
    <x v="1"/>
    <s v="country"/>
    <s v="USD"/>
    <x v="135"/>
    <x v="135"/>
    <b v="0"/>
    <n v="5"/>
    <b v="0"/>
    <s v="Category and Subcategory"/>
    <x v="134"/>
    <n v="11468.4"/>
    <s v="Category and Subcategory"/>
    <x v="2"/>
    <n v="41788.381909722222"/>
    <n v="41821.791666666664"/>
    <x v="3"/>
  </r>
  <r>
    <x v="136"/>
    <x v="0"/>
    <x v="121"/>
    <x v="9"/>
    <x v="136"/>
    <x v="1"/>
    <s v="country"/>
    <s v="USD"/>
    <x v="136"/>
    <x v="136"/>
    <b v="0"/>
    <n v="0"/>
    <b v="0"/>
    <s v="Category and Subcategory"/>
    <x v="135"/>
    <e v="#DIV/0!"/>
    <s v="Category and Subcategory"/>
    <x v="2"/>
    <n v="42096.410115740742"/>
    <n v="42140.427777777775"/>
    <x v="0"/>
  </r>
  <r>
    <x v="137"/>
    <x v="0"/>
    <x v="136"/>
    <x v="56"/>
    <x v="137"/>
    <x v="1"/>
    <s v="country"/>
    <s v="DKK"/>
    <x v="137"/>
    <x v="137"/>
    <b v="0"/>
    <n v="0"/>
    <b v="0"/>
    <s v="Category and Subcategory"/>
    <x v="136"/>
    <e v="#DIV/0!"/>
    <s v="Category and Subcategory"/>
    <x v="2"/>
    <n v="42239.573993055557"/>
    <n v="42289.573993055557"/>
    <x v="0"/>
  </r>
  <r>
    <x v="138"/>
    <x v="0"/>
    <x v="137"/>
    <x v="60"/>
    <x v="138"/>
    <x v="1"/>
    <s v="country"/>
    <s v="USD"/>
    <x v="138"/>
    <x v="138"/>
    <b v="0"/>
    <n v="58"/>
    <b v="0"/>
    <s v="Category and Subcategory"/>
    <x v="137"/>
    <n v="975.69"/>
    <s v="Category and Subcategory"/>
    <x v="2"/>
    <n v="42186.257418981477"/>
    <n v="42217.207638888889"/>
    <x v="0"/>
  </r>
  <r>
    <x v="139"/>
    <x v="0"/>
    <x v="138"/>
    <x v="2"/>
    <x v="139"/>
    <x v="1"/>
    <s v="country"/>
    <s v="USD"/>
    <x v="139"/>
    <x v="139"/>
    <b v="0"/>
    <n v="1"/>
    <b v="0"/>
    <s v="Category and Subcategory"/>
    <x v="138"/>
    <n v="56146"/>
    <s v="Category and Subcategory"/>
    <x v="2"/>
    <n v="42187.920972222222"/>
    <n v="42197.920972222222"/>
    <x v="0"/>
  </r>
  <r>
    <x v="140"/>
    <x v="0"/>
    <x v="139"/>
    <x v="61"/>
    <x v="140"/>
    <x v="1"/>
    <s v="country"/>
    <s v="USD"/>
    <x v="140"/>
    <x v="140"/>
    <b v="0"/>
    <n v="0"/>
    <b v="0"/>
    <s v="Category and Subcategory"/>
    <x v="139"/>
    <e v="#DIV/0!"/>
    <s v="Category and Subcategory"/>
    <x v="2"/>
    <n v="42053.198287037041"/>
    <n v="42083.15662037037"/>
    <x v="0"/>
  </r>
  <r>
    <x v="141"/>
    <x v="0"/>
    <x v="140"/>
    <x v="14"/>
    <x v="141"/>
    <x v="1"/>
    <s v="country"/>
    <s v="USD"/>
    <x v="141"/>
    <x v="141"/>
    <b v="0"/>
    <n v="28"/>
    <b v="0"/>
    <s v="Category and Subcategory"/>
    <x v="140"/>
    <n v="1972.25"/>
    <s v="Category and Subcategory"/>
    <x v="2"/>
    <n v="42110.153043981481"/>
    <n v="42155.153043981481"/>
    <x v="0"/>
  </r>
  <r>
    <x v="142"/>
    <x v="0"/>
    <x v="141"/>
    <x v="9"/>
    <x v="142"/>
    <x v="1"/>
    <s v="country"/>
    <s v="USD"/>
    <x v="142"/>
    <x v="142"/>
    <b v="0"/>
    <n v="1"/>
    <b v="0"/>
    <s v="Category and Subcategory"/>
    <x v="141"/>
    <n v="55201.52"/>
    <s v="Category and Subcategory"/>
    <x v="2"/>
    <n v="41938.893263888887"/>
    <n v="41959.934930555552"/>
    <x v="3"/>
  </r>
  <r>
    <x v="143"/>
    <x v="0"/>
    <x v="142"/>
    <x v="62"/>
    <x v="143"/>
    <x v="1"/>
    <s v="country"/>
    <s v="AUD"/>
    <x v="143"/>
    <x v="143"/>
    <b v="0"/>
    <n v="0"/>
    <b v="0"/>
    <s v="Category and Subcategory"/>
    <x v="142"/>
    <e v="#DIV/0!"/>
    <s v="Category and Subcategory"/>
    <x v="2"/>
    <n v="42559.064143518524"/>
    <n v="42616.246527777781"/>
    <x v="2"/>
  </r>
  <r>
    <x v="144"/>
    <x v="0"/>
    <x v="143"/>
    <x v="51"/>
    <x v="144"/>
    <x v="1"/>
    <s v="country"/>
    <s v="CAD"/>
    <x v="144"/>
    <x v="144"/>
    <b v="0"/>
    <n v="37"/>
    <b v="0"/>
    <s v="Category and Subcategory"/>
    <x v="143"/>
    <n v="1453.27"/>
    <s v="Category and Subcategory"/>
    <x v="2"/>
    <n v="42047.762407407412"/>
    <n v="42107.72074074074"/>
    <x v="0"/>
  </r>
  <r>
    <x v="145"/>
    <x v="0"/>
    <x v="144"/>
    <x v="37"/>
    <x v="145"/>
    <x v="1"/>
    <s v="country"/>
    <s v="USD"/>
    <x v="145"/>
    <x v="145"/>
    <b v="0"/>
    <n v="9"/>
    <b v="0"/>
    <s v="Category and Subcategory"/>
    <x v="144"/>
    <n v="5974.33"/>
    <s v="Category and Subcategory"/>
    <x v="2"/>
    <n v="42200.542268518519"/>
    <n v="42227.542268518519"/>
    <x v="0"/>
  </r>
  <r>
    <x v="146"/>
    <x v="0"/>
    <x v="145"/>
    <x v="22"/>
    <x v="146"/>
    <x v="1"/>
    <s v="country"/>
    <s v="USD"/>
    <x v="146"/>
    <x v="146"/>
    <b v="0"/>
    <n v="3"/>
    <b v="0"/>
    <s v="Category and Subcategory"/>
    <x v="145"/>
    <n v="17912.330000000002"/>
    <s v="Category and Subcategory"/>
    <x v="2"/>
    <n v="42693.016180555554"/>
    <n v="42753.016180555554"/>
    <x v="2"/>
  </r>
  <r>
    <x v="147"/>
    <x v="0"/>
    <x v="146"/>
    <x v="39"/>
    <x v="147"/>
    <x v="1"/>
    <s v="country"/>
    <s v="GBP"/>
    <x v="147"/>
    <x v="147"/>
    <b v="0"/>
    <n v="0"/>
    <b v="0"/>
    <s v="Category and Subcategory"/>
    <x v="146"/>
    <e v="#DIV/0!"/>
    <s v="Category and Subcategory"/>
    <x v="2"/>
    <n v="41969.767824074079"/>
    <n v="42012.762499999997"/>
    <x v="3"/>
  </r>
  <r>
    <x v="148"/>
    <x v="0"/>
    <x v="147"/>
    <x v="63"/>
    <x v="148"/>
    <x v="1"/>
    <s v="country"/>
    <s v="USD"/>
    <x v="148"/>
    <x v="148"/>
    <b v="0"/>
    <n v="2"/>
    <b v="0"/>
    <s v="Category and Subcategory"/>
    <x v="147"/>
    <n v="26578.5"/>
    <s v="Category and Subcategory"/>
    <x v="2"/>
    <n v="42397.281666666662"/>
    <n v="42427.281666666662"/>
    <x v="2"/>
  </r>
  <r>
    <x v="149"/>
    <x v="0"/>
    <x v="148"/>
    <x v="3"/>
    <x v="149"/>
    <x v="1"/>
    <s v="country"/>
    <s v="USD"/>
    <x v="149"/>
    <x v="149"/>
    <b v="0"/>
    <n v="6"/>
    <b v="0"/>
    <s v="Category and Subcategory"/>
    <x v="148"/>
    <n v="8833.5499999999993"/>
    <s v="Category and Subcategory"/>
    <x v="2"/>
    <n v="41968.172106481477"/>
    <n v="41998.333333333328"/>
    <x v="3"/>
  </r>
  <r>
    <x v="150"/>
    <x v="0"/>
    <x v="149"/>
    <x v="64"/>
    <x v="150"/>
    <x v="1"/>
    <s v="country"/>
    <s v="USD"/>
    <x v="150"/>
    <x v="150"/>
    <b v="0"/>
    <n v="67"/>
    <b v="0"/>
    <s v="Category and Subcategory"/>
    <x v="149"/>
    <n v="784.72"/>
    <s v="Category and Subcategory"/>
    <x v="2"/>
    <n v="42090.161828703705"/>
    <n v="42150.161828703705"/>
    <x v="0"/>
  </r>
  <r>
    <x v="151"/>
    <x v="0"/>
    <x v="150"/>
    <x v="65"/>
    <x v="151"/>
    <x v="1"/>
    <s v="country"/>
    <s v="AUD"/>
    <x v="151"/>
    <x v="151"/>
    <b v="0"/>
    <n v="5"/>
    <b v="0"/>
    <s v="Category and Subcategory"/>
    <x v="150"/>
    <n v="10439.6"/>
    <s v="Category and Subcategory"/>
    <x v="2"/>
    <n v="42113.550821759258"/>
    <n v="42173.550821759258"/>
    <x v="0"/>
  </r>
  <r>
    <x v="152"/>
    <x v="0"/>
    <x v="151"/>
    <x v="66"/>
    <x v="152"/>
    <x v="1"/>
    <s v="country"/>
    <s v="USD"/>
    <x v="152"/>
    <x v="152"/>
    <b v="0"/>
    <n v="2"/>
    <b v="0"/>
    <s v="Category and Subcategory"/>
    <x v="151"/>
    <n v="25953"/>
    <s v="Category and Subcategory"/>
    <x v="2"/>
    <n v="41875.077546296299"/>
    <n v="41905.077546296299"/>
    <x v="3"/>
  </r>
  <r>
    <x v="153"/>
    <x v="0"/>
    <x v="152"/>
    <x v="63"/>
    <x v="153"/>
    <x v="1"/>
    <s v="country"/>
    <s v="USD"/>
    <x v="153"/>
    <x v="153"/>
    <b v="0"/>
    <n v="10"/>
    <b v="0"/>
    <s v="Category and Subcategory"/>
    <x v="136"/>
    <n v="5160.53"/>
    <s v="Category and Subcategory"/>
    <x v="2"/>
    <n v="41933.586157407408"/>
    <n v="41975.627824074079"/>
    <x v="3"/>
  </r>
  <r>
    <x v="154"/>
    <x v="0"/>
    <x v="153"/>
    <x v="15"/>
    <x v="154"/>
    <x v="1"/>
    <s v="country"/>
    <s v="USD"/>
    <x v="154"/>
    <x v="154"/>
    <b v="0"/>
    <n v="3"/>
    <b v="0"/>
    <s v="Category and Subcategory"/>
    <x v="152"/>
    <n v="17181.330000000002"/>
    <s v="Category and Subcategory"/>
    <x v="2"/>
    <n v="42115.547395833331"/>
    <n v="42158.547395833331"/>
    <x v="0"/>
  </r>
  <r>
    <x v="155"/>
    <x v="0"/>
    <x v="154"/>
    <x v="67"/>
    <x v="155"/>
    <x v="1"/>
    <s v="country"/>
    <s v="USD"/>
    <x v="155"/>
    <x v="155"/>
    <b v="0"/>
    <n v="4"/>
    <b v="0"/>
    <s v="Category and Subcategory"/>
    <x v="153"/>
    <n v="12878.63"/>
    <s v="Category and Subcategory"/>
    <x v="2"/>
    <n v="42168.559432870374"/>
    <n v="42208.559432870374"/>
    <x v="0"/>
  </r>
  <r>
    <x v="156"/>
    <x v="0"/>
    <x v="155"/>
    <x v="19"/>
    <x v="156"/>
    <x v="1"/>
    <s v="country"/>
    <s v="CAD"/>
    <x v="156"/>
    <x v="156"/>
    <b v="0"/>
    <n v="15"/>
    <b v="0"/>
    <s v="Category and Subcategory"/>
    <x v="154"/>
    <n v="3412.27"/>
    <s v="Category and Subcategory"/>
    <x v="2"/>
    <n v="41794.124953703707"/>
    <n v="41854.124953703707"/>
    <x v="3"/>
  </r>
  <r>
    <x v="157"/>
    <x v="0"/>
    <x v="156"/>
    <x v="68"/>
    <x v="157"/>
    <x v="1"/>
    <s v="country"/>
    <s v="USD"/>
    <x v="157"/>
    <x v="157"/>
    <b v="0"/>
    <n v="2"/>
    <b v="0"/>
    <s v="Category and Subcategory"/>
    <x v="155"/>
    <n v="25574.5"/>
    <s v="Category and Subcategory"/>
    <x v="2"/>
    <n v="42396.911712962959"/>
    <n v="42426.911712962959"/>
    <x v="2"/>
  </r>
  <r>
    <x v="158"/>
    <x v="0"/>
    <x v="157"/>
    <x v="10"/>
    <x v="158"/>
    <x v="1"/>
    <s v="country"/>
    <s v="USD"/>
    <x v="158"/>
    <x v="158"/>
    <b v="0"/>
    <n v="0"/>
    <b v="0"/>
    <s v="Category and Subcategory"/>
    <x v="156"/>
    <e v="#DIV/0!"/>
    <s v="Category and Subcategory"/>
    <x v="2"/>
    <n v="41904.07671296296"/>
    <n v="41934.07671296296"/>
    <x v="3"/>
  </r>
  <r>
    <x v="159"/>
    <x v="0"/>
    <x v="158"/>
    <x v="69"/>
    <x v="159"/>
    <x v="1"/>
    <s v="country"/>
    <s v="USD"/>
    <x v="159"/>
    <x v="159"/>
    <b v="0"/>
    <n v="1"/>
    <b v="0"/>
    <s v="Category and Subcategory"/>
    <x v="157"/>
    <n v="50803"/>
    <s v="Category and Subcategory"/>
    <x v="2"/>
    <n v="42514.434548611112"/>
    <n v="42554.434548611112"/>
    <x v="2"/>
  </r>
  <r>
    <x v="160"/>
    <x v="0"/>
    <x v="159"/>
    <x v="10"/>
    <x v="160"/>
    <x v="2"/>
    <s v="country"/>
    <s v="USD"/>
    <x v="160"/>
    <x v="160"/>
    <b v="0"/>
    <n v="0"/>
    <b v="0"/>
    <s v="Category and Subcategory"/>
    <x v="158"/>
    <e v="#DIV/0!"/>
    <s v="Category and Subcategory"/>
    <x v="3"/>
    <n v="42171.913090277783"/>
    <n v="42231.913090277783"/>
    <x v="0"/>
  </r>
  <r>
    <x v="161"/>
    <x v="0"/>
    <x v="160"/>
    <x v="63"/>
    <x v="161"/>
    <x v="2"/>
    <s v="country"/>
    <s v="USD"/>
    <x v="161"/>
    <x v="161"/>
    <b v="0"/>
    <n v="1"/>
    <b v="0"/>
    <s v="Category and Subcategory"/>
    <x v="159"/>
    <n v="50251.41"/>
    <s v="Category and Subcategory"/>
    <x v="3"/>
    <n v="41792.687442129631"/>
    <n v="41822.687442129631"/>
    <x v="3"/>
  </r>
  <r>
    <x v="162"/>
    <x v="0"/>
    <x v="161"/>
    <x v="70"/>
    <x v="162"/>
    <x v="2"/>
    <s v="country"/>
    <s v="USD"/>
    <x v="162"/>
    <x v="162"/>
    <b v="0"/>
    <n v="10"/>
    <b v="0"/>
    <s v="Category and Subcategory"/>
    <x v="160"/>
    <n v="5009.1000000000004"/>
    <s v="Category and Subcategory"/>
    <x v="3"/>
    <n v="41835.126805555556"/>
    <n v="41867.987500000003"/>
    <x v="3"/>
  </r>
  <r>
    <x v="163"/>
    <x v="0"/>
    <x v="162"/>
    <x v="71"/>
    <x v="163"/>
    <x v="2"/>
    <s v="country"/>
    <s v="USD"/>
    <x v="163"/>
    <x v="163"/>
    <b v="0"/>
    <n v="0"/>
    <b v="0"/>
    <s v="Category and Subcategory"/>
    <x v="161"/>
    <e v="#DIV/0!"/>
    <s v="Category and Subcategory"/>
    <x v="3"/>
    <n v="42243.961273148147"/>
    <n v="42278"/>
    <x v="0"/>
  </r>
  <r>
    <x v="164"/>
    <x v="0"/>
    <x v="163"/>
    <x v="72"/>
    <x v="164"/>
    <x v="2"/>
    <s v="country"/>
    <s v="USD"/>
    <x v="164"/>
    <x v="164"/>
    <b v="0"/>
    <n v="7"/>
    <b v="0"/>
    <s v="Category and Subcategory"/>
    <x v="162"/>
    <n v="7115.86"/>
    <s v="Category and Subcategory"/>
    <x v="3"/>
    <n v="41841.762743055559"/>
    <n v="41901.762743055559"/>
    <x v="3"/>
  </r>
  <r>
    <x v="165"/>
    <x v="0"/>
    <x v="164"/>
    <x v="73"/>
    <x v="165"/>
    <x v="2"/>
    <s v="country"/>
    <s v="GBP"/>
    <x v="165"/>
    <x v="165"/>
    <b v="0"/>
    <n v="0"/>
    <b v="0"/>
    <s v="Category and Subcategory"/>
    <x v="163"/>
    <e v="#DIV/0!"/>
    <s v="Category and Subcategory"/>
    <x v="3"/>
    <n v="42351.658842592587"/>
    <n v="42381.658842592587"/>
    <x v="0"/>
  </r>
  <r>
    <x v="166"/>
    <x v="0"/>
    <x v="165"/>
    <x v="10"/>
    <x v="166"/>
    <x v="2"/>
    <s v="country"/>
    <s v="USD"/>
    <x v="166"/>
    <x v="166"/>
    <b v="0"/>
    <n v="1"/>
    <b v="0"/>
    <s v="Category and Subcategory"/>
    <x v="164"/>
    <n v="49321"/>
    <s v="Category and Subcategory"/>
    <x v="3"/>
    <n v="42721.075949074075"/>
    <n v="42751.075949074075"/>
    <x v="2"/>
  </r>
  <r>
    <x v="167"/>
    <x v="0"/>
    <x v="166"/>
    <x v="74"/>
    <x v="167"/>
    <x v="2"/>
    <s v="country"/>
    <s v="USD"/>
    <x v="167"/>
    <x v="167"/>
    <b v="0"/>
    <n v="2"/>
    <b v="0"/>
    <s v="Category and Subcategory"/>
    <x v="165"/>
    <n v="24550"/>
    <s v="Category and Subcategory"/>
    <x v="3"/>
    <n v="42160.927488425921"/>
    <n v="42220.927488425921"/>
    <x v="0"/>
  </r>
  <r>
    <x v="168"/>
    <x v="0"/>
    <x v="167"/>
    <x v="6"/>
    <x v="168"/>
    <x v="2"/>
    <s v="country"/>
    <s v="USD"/>
    <x v="168"/>
    <x v="168"/>
    <b v="0"/>
    <n v="3"/>
    <b v="0"/>
    <s v="Category and Subcategory"/>
    <x v="166"/>
    <n v="16144.67"/>
    <s v="Category and Subcategory"/>
    <x v="3"/>
    <n v="42052.83530092593"/>
    <n v="42082.793634259258"/>
    <x v="0"/>
  </r>
  <r>
    <x v="169"/>
    <x v="0"/>
    <x v="168"/>
    <x v="30"/>
    <x v="169"/>
    <x v="2"/>
    <s v="country"/>
    <s v="GBP"/>
    <x v="169"/>
    <x v="169"/>
    <b v="0"/>
    <n v="10"/>
    <b v="0"/>
    <s v="Category and Subcategory"/>
    <x v="167"/>
    <n v="4797.8"/>
    <s v="Category and Subcategory"/>
    <x v="3"/>
    <n v="41900.505312499998"/>
    <n v="41930.505312499998"/>
    <x v="3"/>
  </r>
  <r>
    <x v="170"/>
    <x v="0"/>
    <x v="169"/>
    <x v="3"/>
    <x v="170"/>
    <x v="2"/>
    <s v="country"/>
    <s v="USD"/>
    <x v="170"/>
    <x v="170"/>
    <b v="0"/>
    <n v="10"/>
    <b v="0"/>
    <s v="Category and Subcategory"/>
    <x v="168"/>
    <n v="4766.5"/>
    <s v="Category and Subcategory"/>
    <x v="3"/>
    <n v="42216.977812500001"/>
    <n v="42246.227777777778"/>
    <x v="0"/>
  </r>
  <r>
    <x v="171"/>
    <x v="0"/>
    <x v="170"/>
    <x v="63"/>
    <x v="171"/>
    <x v="2"/>
    <s v="country"/>
    <s v="USD"/>
    <x v="171"/>
    <x v="171"/>
    <b v="0"/>
    <n v="1"/>
    <b v="0"/>
    <s v="Category and Subcategory"/>
    <x v="120"/>
    <n v="47327"/>
    <s v="Category and Subcategory"/>
    <x v="3"/>
    <n v="42534.180717592593"/>
    <n v="42594.180717592593"/>
    <x v="2"/>
  </r>
  <r>
    <x v="172"/>
    <x v="0"/>
    <x v="171"/>
    <x v="75"/>
    <x v="172"/>
    <x v="2"/>
    <s v="country"/>
    <s v="USD"/>
    <x v="172"/>
    <x v="172"/>
    <b v="0"/>
    <n v="0"/>
    <b v="0"/>
    <s v="Category and Subcategory"/>
    <x v="169"/>
    <e v="#DIV/0!"/>
    <s v="Category and Subcategory"/>
    <x v="3"/>
    <n v="42047.394942129627"/>
    <n v="42082.353275462956"/>
    <x v="0"/>
  </r>
  <r>
    <x v="173"/>
    <x v="0"/>
    <x v="172"/>
    <x v="76"/>
    <x v="173"/>
    <x v="2"/>
    <s v="country"/>
    <s v="GBP"/>
    <x v="173"/>
    <x v="173"/>
    <b v="0"/>
    <n v="0"/>
    <b v="0"/>
    <s v="Category and Subcategory"/>
    <x v="170"/>
    <e v="#DIV/0!"/>
    <s v="Category and Subcategory"/>
    <x v="3"/>
    <n v="42033.573009259257"/>
    <n v="42063.573009259257"/>
    <x v="0"/>
  </r>
  <r>
    <x v="174"/>
    <x v="0"/>
    <x v="173"/>
    <x v="12"/>
    <x v="174"/>
    <x v="2"/>
    <s v="country"/>
    <s v="EUR"/>
    <x v="174"/>
    <x v="174"/>
    <b v="0"/>
    <n v="0"/>
    <b v="0"/>
    <s v="Category and Subcategory"/>
    <x v="171"/>
    <e v="#DIV/0!"/>
    <s v="Category and Subcategory"/>
    <x v="3"/>
    <n v="42072.758981481486"/>
    <n v="42132.758981481486"/>
    <x v="0"/>
  </r>
  <r>
    <x v="175"/>
    <x v="0"/>
    <x v="174"/>
    <x v="22"/>
    <x v="175"/>
    <x v="2"/>
    <s v="country"/>
    <s v="GBP"/>
    <x v="175"/>
    <x v="175"/>
    <b v="0"/>
    <n v="26"/>
    <b v="0"/>
    <s v="Category and Subcategory"/>
    <x v="172"/>
    <n v="1773.1"/>
    <s v="Category and Subcategory"/>
    <x v="3"/>
    <n v="41855.777905092589"/>
    <n v="41880.777905092589"/>
    <x v="3"/>
  </r>
  <r>
    <x v="176"/>
    <x v="0"/>
    <x v="175"/>
    <x v="15"/>
    <x v="176"/>
    <x v="2"/>
    <s v="country"/>
    <s v="USD"/>
    <x v="176"/>
    <x v="176"/>
    <b v="0"/>
    <n v="0"/>
    <b v="0"/>
    <s v="Category and Subcategory"/>
    <x v="173"/>
    <e v="#DIV/0!"/>
    <s v="Category and Subcategory"/>
    <x v="3"/>
    <n v="42191.824062500003"/>
    <n v="42221.824062500003"/>
    <x v="0"/>
  </r>
  <r>
    <x v="177"/>
    <x v="0"/>
    <x v="176"/>
    <x v="52"/>
    <x v="177"/>
    <x v="2"/>
    <s v="country"/>
    <s v="USD"/>
    <x v="177"/>
    <x v="177"/>
    <b v="0"/>
    <n v="7"/>
    <b v="0"/>
    <s v="Category and Subcategory"/>
    <x v="174"/>
    <n v="6568.43"/>
    <s v="Category and Subcategory"/>
    <x v="3"/>
    <n v="42070.047754629632"/>
    <n v="42087.00608796296"/>
    <x v="0"/>
  </r>
  <r>
    <x v="178"/>
    <x v="0"/>
    <x v="177"/>
    <x v="69"/>
    <x v="178"/>
    <x v="2"/>
    <s v="country"/>
    <s v="EUR"/>
    <x v="178"/>
    <x v="178"/>
    <b v="0"/>
    <n v="0"/>
    <b v="0"/>
    <s v="Category and Subcategory"/>
    <x v="175"/>
    <e v="#DIV/0!"/>
    <s v="Category and Subcategory"/>
    <x v="3"/>
    <n v="42304.955381944441"/>
    <n v="42334.997048611112"/>
    <x v="0"/>
  </r>
  <r>
    <x v="179"/>
    <x v="0"/>
    <x v="178"/>
    <x v="28"/>
    <x v="179"/>
    <x v="2"/>
    <s v="country"/>
    <s v="USD"/>
    <x v="179"/>
    <x v="179"/>
    <b v="0"/>
    <n v="2"/>
    <b v="0"/>
    <s v="Category and Subcategory"/>
    <x v="176"/>
    <n v="22563"/>
    <s v="Category and Subcategory"/>
    <x v="3"/>
    <n v="42403.080497685187"/>
    <n v="42433.080497685187"/>
    <x v="2"/>
  </r>
  <r>
    <x v="180"/>
    <x v="0"/>
    <x v="179"/>
    <x v="38"/>
    <x v="180"/>
    <x v="2"/>
    <s v="country"/>
    <s v="GBP"/>
    <x v="180"/>
    <x v="180"/>
    <b v="0"/>
    <n v="13"/>
    <b v="0"/>
    <s v="Category and Subcategory"/>
    <x v="177"/>
    <n v="3464.69"/>
    <s v="Category and Subcategory"/>
    <x v="3"/>
    <n v="42067.991238425922"/>
    <n v="42107.791666666672"/>
    <x v="0"/>
  </r>
  <r>
    <x v="181"/>
    <x v="0"/>
    <x v="180"/>
    <x v="77"/>
    <x v="181"/>
    <x v="2"/>
    <s v="country"/>
    <s v="GBP"/>
    <x v="181"/>
    <x v="181"/>
    <b v="0"/>
    <n v="4"/>
    <b v="0"/>
    <s v="Category and Subcategory"/>
    <x v="178"/>
    <n v="11167.25"/>
    <s v="Category and Subcategory"/>
    <x v="3"/>
    <n v="42147.741840277777"/>
    <n v="42177.741840277777"/>
    <x v="0"/>
  </r>
  <r>
    <x v="182"/>
    <x v="0"/>
    <x v="181"/>
    <x v="28"/>
    <x v="182"/>
    <x v="2"/>
    <s v="country"/>
    <s v="USD"/>
    <x v="182"/>
    <x v="182"/>
    <b v="0"/>
    <n v="0"/>
    <b v="0"/>
    <s v="Category and Subcategory"/>
    <x v="179"/>
    <e v="#DIV/0!"/>
    <s v="Category and Subcategory"/>
    <x v="3"/>
    <n v="42712.011944444443"/>
    <n v="42742.011944444443"/>
    <x v="2"/>
  </r>
  <r>
    <x v="183"/>
    <x v="0"/>
    <x v="182"/>
    <x v="78"/>
    <x v="183"/>
    <x v="2"/>
    <s v="country"/>
    <s v="GBP"/>
    <x v="183"/>
    <x v="183"/>
    <b v="0"/>
    <n v="12"/>
    <b v="0"/>
    <s v="Category and Subcategory"/>
    <x v="180"/>
    <n v="3699"/>
    <s v="Category and Subcategory"/>
    <x v="3"/>
    <n v="41939.810300925928"/>
    <n v="41969.851967592593"/>
    <x v="3"/>
  </r>
  <r>
    <x v="184"/>
    <x v="0"/>
    <x v="183"/>
    <x v="15"/>
    <x v="184"/>
    <x v="2"/>
    <s v="country"/>
    <s v="CAD"/>
    <x v="184"/>
    <x v="184"/>
    <b v="0"/>
    <n v="2"/>
    <b v="0"/>
    <s v="Category and Subcategory"/>
    <x v="181"/>
    <n v="21879"/>
    <s v="Category and Subcategory"/>
    <x v="3"/>
    <n v="41825.791226851856"/>
    <n v="41883.165972222225"/>
    <x v="3"/>
  </r>
  <r>
    <x v="185"/>
    <x v="0"/>
    <x v="184"/>
    <x v="79"/>
    <x v="185"/>
    <x v="2"/>
    <s v="country"/>
    <s v="NOK"/>
    <x v="185"/>
    <x v="185"/>
    <b v="0"/>
    <n v="10"/>
    <b v="0"/>
    <s v="Category and Subcategory"/>
    <x v="182"/>
    <n v="4329.6000000000004"/>
    <s v="Category and Subcategory"/>
    <x v="3"/>
    <n v="42570.91133101852"/>
    <n v="42600.91133101852"/>
    <x v="2"/>
  </r>
  <r>
    <x v="186"/>
    <x v="0"/>
    <x v="185"/>
    <x v="10"/>
    <x v="186"/>
    <x v="2"/>
    <s v="country"/>
    <s v="USD"/>
    <x v="186"/>
    <x v="186"/>
    <b v="0"/>
    <n v="0"/>
    <b v="0"/>
    <s v="Category and Subcategory"/>
    <x v="183"/>
    <e v="#DIV/0!"/>
    <s v="Category and Subcategory"/>
    <x v="3"/>
    <n v="42767.812893518523"/>
    <n v="42797.833333333328"/>
    <x v="1"/>
  </r>
  <r>
    <x v="187"/>
    <x v="0"/>
    <x v="186"/>
    <x v="10"/>
    <x v="187"/>
    <x v="2"/>
    <s v="country"/>
    <s v="USD"/>
    <x v="187"/>
    <x v="187"/>
    <b v="0"/>
    <n v="5"/>
    <b v="0"/>
    <s v="Category and Subcategory"/>
    <x v="184"/>
    <n v="8603"/>
    <s v="Category and Subcategory"/>
    <x v="3"/>
    <n v="42182.234456018516"/>
    <n v="42206.290972222225"/>
    <x v="0"/>
  </r>
  <r>
    <x v="188"/>
    <x v="0"/>
    <x v="187"/>
    <x v="15"/>
    <x v="188"/>
    <x v="2"/>
    <s v="country"/>
    <s v="USD"/>
    <x v="188"/>
    <x v="188"/>
    <b v="0"/>
    <n v="0"/>
    <b v="0"/>
    <s v="Category and Subcategory"/>
    <x v="185"/>
    <e v="#DIV/0!"/>
    <s v="Category and Subcategory"/>
    <x v="3"/>
    <n v="41857.18304398148"/>
    <n v="41887.18304398148"/>
    <x v="3"/>
  </r>
  <r>
    <x v="189"/>
    <x v="0"/>
    <x v="188"/>
    <x v="69"/>
    <x v="189"/>
    <x v="2"/>
    <s v="country"/>
    <s v="USD"/>
    <x v="189"/>
    <x v="189"/>
    <b v="0"/>
    <n v="5"/>
    <b v="0"/>
    <s v="Category and Subcategory"/>
    <x v="186"/>
    <n v="8462.2000000000007"/>
    <s v="Category and Subcategory"/>
    <x v="3"/>
    <n v="42556.690706018519"/>
    <n v="42616.690706018519"/>
    <x v="2"/>
  </r>
  <r>
    <x v="190"/>
    <x v="0"/>
    <x v="189"/>
    <x v="14"/>
    <x v="190"/>
    <x v="2"/>
    <s v="country"/>
    <s v="USD"/>
    <x v="190"/>
    <x v="190"/>
    <b v="0"/>
    <n v="1"/>
    <b v="0"/>
    <s v="Category and Subcategory"/>
    <x v="187"/>
    <n v="42086.42"/>
    <s v="Category and Subcategory"/>
    <x v="3"/>
    <n v="42527.650995370372"/>
    <n v="42537.650995370372"/>
    <x v="2"/>
  </r>
  <r>
    <x v="191"/>
    <x v="0"/>
    <x v="190"/>
    <x v="10"/>
    <x v="191"/>
    <x v="2"/>
    <s v="country"/>
    <s v="AUD"/>
    <x v="191"/>
    <x v="191"/>
    <b v="0"/>
    <n v="3"/>
    <b v="0"/>
    <s v="Category and Subcategory"/>
    <x v="188"/>
    <n v="13983.33"/>
    <s v="Category and Subcategory"/>
    <x v="3"/>
    <n v="42239.441412037035"/>
    <n v="42279.441412037035"/>
    <x v="0"/>
  </r>
  <r>
    <x v="192"/>
    <x v="0"/>
    <x v="191"/>
    <x v="80"/>
    <x v="192"/>
    <x v="2"/>
    <s v="country"/>
    <s v="USD"/>
    <x v="192"/>
    <x v="192"/>
    <b v="0"/>
    <n v="3"/>
    <b v="0"/>
    <s v="Category and Subcategory"/>
    <x v="153"/>
    <n v="13950.15"/>
    <s v="Category and Subcategory"/>
    <x v="3"/>
    <n v="41899.792037037041"/>
    <n v="41929.792037037041"/>
    <x v="3"/>
  </r>
  <r>
    <x v="193"/>
    <x v="0"/>
    <x v="192"/>
    <x v="28"/>
    <x v="193"/>
    <x v="2"/>
    <s v="country"/>
    <s v="GBP"/>
    <x v="193"/>
    <x v="193"/>
    <b v="0"/>
    <n v="0"/>
    <b v="0"/>
    <s v="Category and Subcategory"/>
    <x v="189"/>
    <e v="#DIV/0!"/>
    <s v="Category and Subcategory"/>
    <x v="3"/>
    <n v="41911.934791666667"/>
    <n v="41971.976458333331"/>
    <x v="3"/>
  </r>
  <r>
    <x v="194"/>
    <x v="0"/>
    <x v="193"/>
    <x v="30"/>
    <x v="194"/>
    <x v="2"/>
    <s v="country"/>
    <s v="GBP"/>
    <x v="194"/>
    <x v="194"/>
    <b v="0"/>
    <n v="3"/>
    <b v="0"/>
    <s v="Category and Subcategory"/>
    <x v="190"/>
    <n v="13666.67"/>
    <s v="Category and Subcategory"/>
    <x v="3"/>
    <n v="42375.996886574074"/>
    <n v="42435.996886574074"/>
    <x v="2"/>
  </r>
  <r>
    <x v="195"/>
    <x v="0"/>
    <x v="194"/>
    <x v="71"/>
    <x v="195"/>
    <x v="2"/>
    <s v="country"/>
    <s v="USD"/>
    <x v="195"/>
    <x v="195"/>
    <b v="0"/>
    <n v="0"/>
    <b v="0"/>
    <s v="Category and Subcategory"/>
    <x v="161"/>
    <e v="#DIV/0!"/>
    <s v="Category and Subcategory"/>
    <x v="3"/>
    <n v="42135.67050925926"/>
    <n v="42195.67050925926"/>
    <x v="0"/>
  </r>
  <r>
    <x v="196"/>
    <x v="0"/>
    <x v="195"/>
    <x v="8"/>
    <x v="196"/>
    <x v="2"/>
    <s v="country"/>
    <s v="GBP"/>
    <x v="196"/>
    <x v="196"/>
    <b v="0"/>
    <n v="19"/>
    <b v="0"/>
    <s v="Category and Subcategory"/>
    <x v="191"/>
    <n v="2141.58"/>
    <s v="Category and Subcategory"/>
    <x v="3"/>
    <n v="42259.542800925927"/>
    <n v="42287.875"/>
    <x v="0"/>
  </r>
  <r>
    <x v="197"/>
    <x v="0"/>
    <x v="196"/>
    <x v="30"/>
    <x v="197"/>
    <x v="2"/>
    <s v="country"/>
    <s v="GBP"/>
    <x v="197"/>
    <x v="197"/>
    <b v="0"/>
    <n v="8"/>
    <b v="0"/>
    <s v="Category and Subcategory"/>
    <x v="192"/>
    <n v="5074.25"/>
    <s v="Category and Subcategory"/>
    <x v="3"/>
    <n v="42741.848379629635"/>
    <n v="42783.875"/>
    <x v="1"/>
  </r>
  <r>
    <x v="198"/>
    <x v="0"/>
    <x v="197"/>
    <x v="31"/>
    <x v="198"/>
    <x v="2"/>
    <s v="country"/>
    <s v="USD"/>
    <x v="198"/>
    <x v="198"/>
    <b v="0"/>
    <n v="6"/>
    <b v="0"/>
    <s v="Category and Subcategory"/>
    <x v="193"/>
    <n v="6750.5"/>
    <s v="Category and Subcategory"/>
    <x v="3"/>
    <n v="41887.383356481485"/>
    <n v="41917.383356481485"/>
    <x v="3"/>
  </r>
  <r>
    <x v="199"/>
    <x v="0"/>
    <x v="198"/>
    <x v="3"/>
    <x v="199"/>
    <x v="2"/>
    <s v="country"/>
    <s v="USD"/>
    <x v="199"/>
    <x v="199"/>
    <b v="0"/>
    <n v="0"/>
    <b v="0"/>
    <s v="Category and Subcategory"/>
    <x v="194"/>
    <e v="#DIV/0!"/>
    <s v="Category and Subcategory"/>
    <x v="3"/>
    <n v="42584.123865740738"/>
    <n v="42614.123865740738"/>
    <x v="2"/>
  </r>
  <r>
    <x v="200"/>
    <x v="0"/>
    <x v="199"/>
    <x v="12"/>
    <x v="200"/>
    <x v="2"/>
    <s v="country"/>
    <s v="USD"/>
    <x v="200"/>
    <x v="200"/>
    <b v="0"/>
    <n v="18"/>
    <b v="0"/>
    <s v="Category and Subcategory"/>
    <x v="195"/>
    <n v="2242.06"/>
    <s v="Category and Subcategory"/>
    <x v="3"/>
    <n v="41867.083368055559"/>
    <n v="41897.083368055559"/>
    <x v="3"/>
  </r>
  <r>
    <x v="201"/>
    <x v="0"/>
    <x v="200"/>
    <x v="81"/>
    <x v="201"/>
    <x v="2"/>
    <s v="country"/>
    <s v="USD"/>
    <x v="201"/>
    <x v="201"/>
    <b v="0"/>
    <n v="7"/>
    <b v="0"/>
    <s v="Category and Subcategory"/>
    <x v="196"/>
    <n v="5754.29"/>
    <s v="Category and Subcategory"/>
    <x v="3"/>
    <n v="42023.818622685183"/>
    <n v="42043.818622685183"/>
    <x v="0"/>
  </r>
  <r>
    <x v="202"/>
    <x v="0"/>
    <x v="201"/>
    <x v="12"/>
    <x v="202"/>
    <x v="2"/>
    <s v="country"/>
    <s v="USD"/>
    <x v="202"/>
    <x v="202"/>
    <b v="0"/>
    <n v="0"/>
    <b v="0"/>
    <s v="Category and Subcategory"/>
    <x v="197"/>
    <e v="#DIV/0!"/>
    <s v="Category and Subcategory"/>
    <x v="3"/>
    <n v="42255.927824074075"/>
    <n v="42285.874305555553"/>
    <x v="0"/>
  </r>
  <r>
    <x v="203"/>
    <x v="0"/>
    <x v="202"/>
    <x v="30"/>
    <x v="203"/>
    <x v="2"/>
    <s v="country"/>
    <s v="GBP"/>
    <x v="203"/>
    <x v="203"/>
    <b v="0"/>
    <n v="8"/>
    <b v="0"/>
    <s v="Category and Subcategory"/>
    <x v="198"/>
    <n v="5017.5"/>
    <s v="Category and Subcategory"/>
    <x v="3"/>
    <n v="41973.847962962958"/>
    <n v="42033.847962962958"/>
    <x v="3"/>
  </r>
  <r>
    <x v="204"/>
    <x v="0"/>
    <x v="203"/>
    <x v="82"/>
    <x v="204"/>
    <x v="2"/>
    <s v="country"/>
    <s v="AUD"/>
    <x v="204"/>
    <x v="204"/>
    <b v="0"/>
    <n v="1293"/>
    <b v="0"/>
    <s v="Category and Subcategory"/>
    <x v="199"/>
    <n v="31"/>
    <s v="Category and Subcategory"/>
    <x v="3"/>
    <n v="42556.583368055552"/>
    <n v="42586.583368055552"/>
    <x v="2"/>
  </r>
  <r>
    <x v="205"/>
    <x v="0"/>
    <x v="204"/>
    <x v="6"/>
    <x v="205"/>
    <x v="2"/>
    <s v="country"/>
    <s v="USD"/>
    <x v="205"/>
    <x v="205"/>
    <b v="0"/>
    <n v="17"/>
    <b v="0"/>
    <s v="Category and Subcategory"/>
    <x v="200"/>
    <n v="2356.1799999999998"/>
    <s v="Category and Subcategory"/>
    <x v="3"/>
    <n v="42248.632199074069"/>
    <n v="42283.632199074069"/>
    <x v="0"/>
  </r>
  <r>
    <x v="206"/>
    <x v="0"/>
    <x v="205"/>
    <x v="83"/>
    <x v="206"/>
    <x v="2"/>
    <s v="country"/>
    <s v="USD"/>
    <x v="206"/>
    <x v="206"/>
    <b v="0"/>
    <n v="0"/>
    <b v="0"/>
    <s v="Category and Subcategory"/>
    <x v="201"/>
    <e v="#DIV/0!"/>
    <s v="Category and Subcategory"/>
    <x v="3"/>
    <n v="42567.004432870366"/>
    <n v="42588.004432870366"/>
    <x v="2"/>
  </r>
  <r>
    <x v="207"/>
    <x v="0"/>
    <x v="206"/>
    <x v="32"/>
    <x v="207"/>
    <x v="2"/>
    <s v="country"/>
    <s v="CAD"/>
    <x v="207"/>
    <x v="207"/>
    <b v="0"/>
    <n v="13"/>
    <b v="0"/>
    <s v="Category and Subcategory"/>
    <x v="202"/>
    <n v="3058.23"/>
    <s v="Category and Subcategory"/>
    <x v="3"/>
    <n v="41978.197199074071"/>
    <n v="42008.197199074071"/>
    <x v="3"/>
  </r>
  <r>
    <x v="208"/>
    <x v="0"/>
    <x v="207"/>
    <x v="63"/>
    <x v="208"/>
    <x v="2"/>
    <s v="country"/>
    <s v="AUD"/>
    <x v="208"/>
    <x v="208"/>
    <b v="0"/>
    <n v="0"/>
    <b v="0"/>
    <s v="Category and Subcategory"/>
    <x v="203"/>
    <e v="#DIV/0!"/>
    <s v="Category and Subcategory"/>
    <x v="3"/>
    <n v="41959.369988425926"/>
    <n v="41989.369988425926"/>
    <x v="3"/>
  </r>
  <r>
    <x v="209"/>
    <x v="0"/>
    <x v="208"/>
    <x v="31"/>
    <x v="209"/>
    <x v="2"/>
    <s v="country"/>
    <s v="USD"/>
    <x v="209"/>
    <x v="209"/>
    <b v="0"/>
    <n v="0"/>
    <b v="0"/>
    <s v="Category and Subcategory"/>
    <x v="204"/>
    <e v="#DIV/0!"/>
    <s v="Category and Subcategory"/>
    <x v="3"/>
    <n v="42165.922858796301"/>
    <n v="42195.922858796301"/>
    <x v="0"/>
  </r>
  <r>
    <x v="210"/>
    <x v="0"/>
    <x v="209"/>
    <x v="14"/>
    <x v="210"/>
    <x v="2"/>
    <s v="country"/>
    <s v="USD"/>
    <x v="210"/>
    <x v="210"/>
    <b v="0"/>
    <n v="33"/>
    <b v="0"/>
    <s v="Category and Subcategory"/>
    <x v="205"/>
    <n v="1196.98"/>
    <s v="Category and Subcategory"/>
    <x v="3"/>
    <n v="42249.064722222218"/>
    <n v="42278.208333333328"/>
    <x v="0"/>
  </r>
  <r>
    <x v="211"/>
    <x v="0"/>
    <x v="210"/>
    <x v="10"/>
    <x v="211"/>
    <x v="2"/>
    <s v="country"/>
    <s v="USD"/>
    <x v="211"/>
    <x v="211"/>
    <b v="0"/>
    <n v="12"/>
    <b v="0"/>
    <s v="Category and Subcategory"/>
    <x v="206"/>
    <n v="3275.33"/>
    <s v="Category and Subcategory"/>
    <x v="3"/>
    <n v="42236.159918981488"/>
    <n v="42266.159918981488"/>
    <x v="0"/>
  </r>
  <r>
    <x v="212"/>
    <x v="0"/>
    <x v="211"/>
    <x v="84"/>
    <x v="212"/>
    <x v="2"/>
    <s v="country"/>
    <s v="USD"/>
    <x v="212"/>
    <x v="212"/>
    <b v="0"/>
    <n v="1"/>
    <b v="0"/>
    <s v="Category and Subcategory"/>
    <x v="207"/>
    <n v="39304"/>
    <s v="Category and Subcategory"/>
    <x v="3"/>
    <n v="42416.881018518514"/>
    <n v="42476.839351851857"/>
    <x v="2"/>
  </r>
  <r>
    <x v="213"/>
    <x v="0"/>
    <x v="212"/>
    <x v="63"/>
    <x v="213"/>
    <x v="2"/>
    <s v="country"/>
    <s v="USD"/>
    <x v="213"/>
    <x v="213"/>
    <b v="0"/>
    <n v="1"/>
    <b v="0"/>
    <s v="Category and Subcategory"/>
    <x v="208"/>
    <n v="39137"/>
    <s v="Category and Subcategory"/>
    <x v="3"/>
    <n v="42202.594293981485"/>
    <n v="42232.587974537033"/>
    <x v="0"/>
  </r>
  <r>
    <x v="214"/>
    <x v="0"/>
    <x v="213"/>
    <x v="78"/>
    <x v="214"/>
    <x v="2"/>
    <s v="country"/>
    <s v="USD"/>
    <x v="214"/>
    <x v="214"/>
    <b v="0"/>
    <n v="1"/>
    <b v="0"/>
    <s v="Category and Subcategory"/>
    <x v="209"/>
    <n v="39131"/>
    <s v="Category and Subcategory"/>
    <x v="3"/>
    <n v="42009.64061342593"/>
    <n v="42069.64061342593"/>
    <x v="0"/>
  </r>
  <r>
    <x v="215"/>
    <x v="0"/>
    <x v="214"/>
    <x v="85"/>
    <x v="215"/>
    <x v="2"/>
    <s v="country"/>
    <s v="GBP"/>
    <x v="215"/>
    <x v="215"/>
    <b v="0"/>
    <n v="1"/>
    <b v="0"/>
    <s v="Category and Subcategory"/>
    <x v="210"/>
    <n v="38876.949999999997"/>
    <s v="Category and Subcategory"/>
    <x v="3"/>
    <n v="42375.230115740742"/>
    <n v="42417.999305555553"/>
    <x v="2"/>
  </r>
  <r>
    <x v="216"/>
    <x v="0"/>
    <x v="215"/>
    <x v="63"/>
    <x v="216"/>
    <x v="2"/>
    <s v="country"/>
    <s v="USD"/>
    <x v="216"/>
    <x v="216"/>
    <b v="0"/>
    <n v="84"/>
    <b v="0"/>
    <s v="Category and Subcategory"/>
    <x v="211"/>
    <n v="461.24"/>
    <s v="Category and Subcategory"/>
    <x v="3"/>
    <n v="42066.958761574075"/>
    <n v="42116.917094907403"/>
    <x v="0"/>
  </r>
  <r>
    <x v="217"/>
    <x v="0"/>
    <x v="216"/>
    <x v="57"/>
    <x v="217"/>
    <x v="2"/>
    <s v="country"/>
    <s v="SEK"/>
    <x v="217"/>
    <x v="217"/>
    <b v="0"/>
    <n v="38"/>
    <b v="0"/>
    <s v="Category and Subcategory"/>
    <x v="212"/>
    <n v="1013.16"/>
    <s v="Category and Subcategory"/>
    <x v="3"/>
    <n v="41970.64061342593"/>
    <n v="42001.64061342593"/>
    <x v="3"/>
  </r>
  <r>
    <x v="218"/>
    <x v="0"/>
    <x v="217"/>
    <x v="10"/>
    <x v="218"/>
    <x v="2"/>
    <s v="country"/>
    <s v="USD"/>
    <x v="218"/>
    <x v="218"/>
    <b v="0"/>
    <n v="1"/>
    <b v="0"/>
    <s v="Category and Subcategory"/>
    <x v="213"/>
    <n v="38082.69"/>
    <s v="Category and Subcategory"/>
    <x v="3"/>
    <n v="42079.628344907411"/>
    <n v="42139.628344907411"/>
    <x v="0"/>
  </r>
  <r>
    <x v="219"/>
    <x v="0"/>
    <x v="218"/>
    <x v="63"/>
    <x v="219"/>
    <x v="2"/>
    <s v="country"/>
    <s v="USD"/>
    <x v="219"/>
    <x v="219"/>
    <b v="0"/>
    <n v="76"/>
    <b v="0"/>
    <s v="Category and Subcategory"/>
    <x v="214"/>
    <n v="499.92"/>
    <s v="Category and Subcategory"/>
    <x v="3"/>
    <n v="42429.326678240745"/>
    <n v="42461.290972222225"/>
    <x v="2"/>
  </r>
  <r>
    <x v="220"/>
    <x v="0"/>
    <x v="219"/>
    <x v="63"/>
    <x v="220"/>
    <x v="2"/>
    <s v="country"/>
    <s v="USD"/>
    <x v="220"/>
    <x v="220"/>
    <b v="0"/>
    <n v="3"/>
    <b v="0"/>
    <s v="Category and Subcategory"/>
    <x v="215"/>
    <n v="12451.42"/>
    <s v="Category and Subcategory"/>
    <x v="3"/>
    <n v="42195.643865740742"/>
    <n v="42236.837499999994"/>
    <x v="0"/>
  </r>
  <r>
    <x v="221"/>
    <x v="0"/>
    <x v="220"/>
    <x v="63"/>
    <x v="221"/>
    <x v="2"/>
    <s v="country"/>
    <s v="USD"/>
    <x v="221"/>
    <x v="221"/>
    <b v="0"/>
    <n v="0"/>
    <b v="0"/>
    <s v="Category and Subcategory"/>
    <x v="216"/>
    <e v="#DIV/0!"/>
    <s v="Category and Subcategory"/>
    <x v="3"/>
    <n v="42031.837546296301"/>
    <n v="42091.79587962963"/>
    <x v="0"/>
  </r>
  <r>
    <x v="222"/>
    <x v="0"/>
    <x v="221"/>
    <x v="28"/>
    <x v="222"/>
    <x v="2"/>
    <s v="country"/>
    <s v="USD"/>
    <x v="222"/>
    <x v="222"/>
    <b v="0"/>
    <n v="2"/>
    <b v="0"/>
    <s v="Category and Subcategory"/>
    <x v="217"/>
    <n v="18041"/>
    <s v="Category and Subcategory"/>
    <x v="3"/>
    <n v="42031.769884259258"/>
    <n v="42090.110416666663"/>
    <x v="0"/>
  </r>
  <r>
    <x v="223"/>
    <x v="0"/>
    <x v="222"/>
    <x v="86"/>
    <x v="223"/>
    <x v="2"/>
    <s v="country"/>
    <s v="USD"/>
    <x v="223"/>
    <x v="223"/>
    <b v="0"/>
    <n v="0"/>
    <b v="0"/>
    <s v="Category and Subcategory"/>
    <x v="161"/>
    <e v="#DIV/0!"/>
    <s v="Category and Subcategory"/>
    <x v="3"/>
    <n v="42482.048032407409"/>
    <n v="42512.045138888891"/>
    <x v="2"/>
  </r>
  <r>
    <x v="224"/>
    <x v="0"/>
    <x v="223"/>
    <x v="87"/>
    <x v="224"/>
    <x v="2"/>
    <s v="country"/>
    <s v="AUD"/>
    <x v="224"/>
    <x v="224"/>
    <b v="0"/>
    <n v="0"/>
    <b v="0"/>
    <s v="Category and Subcategory"/>
    <x v="218"/>
    <e v="#DIV/0!"/>
    <s v="Category and Subcategory"/>
    <x v="3"/>
    <n v="42135.235254629632"/>
    <n v="42195.235254629632"/>
    <x v="0"/>
  </r>
  <r>
    <x v="225"/>
    <x v="0"/>
    <x v="224"/>
    <x v="48"/>
    <x v="225"/>
    <x v="2"/>
    <s v="country"/>
    <s v="USD"/>
    <x v="225"/>
    <x v="225"/>
    <b v="0"/>
    <n v="0"/>
    <b v="0"/>
    <s v="Category and Subcategory"/>
    <x v="219"/>
    <e v="#DIV/0!"/>
    <s v="Category and Subcategory"/>
    <x v="3"/>
    <n v="42438.961273148147"/>
    <n v="42468.919606481482"/>
    <x v="2"/>
  </r>
  <r>
    <x v="226"/>
    <x v="0"/>
    <x v="225"/>
    <x v="88"/>
    <x v="226"/>
    <x v="2"/>
    <s v="country"/>
    <s v="GBP"/>
    <x v="226"/>
    <x v="226"/>
    <b v="0"/>
    <n v="2"/>
    <b v="0"/>
    <s v="Category and Subcategory"/>
    <x v="220"/>
    <n v="17694.57"/>
    <s v="Category and Subcategory"/>
    <x v="3"/>
    <n v="42106.666018518517"/>
    <n v="42155.395138888889"/>
    <x v="0"/>
  </r>
  <r>
    <x v="227"/>
    <x v="0"/>
    <x v="226"/>
    <x v="89"/>
    <x v="227"/>
    <x v="2"/>
    <s v="country"/>
    <s v="USD"/>
    <x v="227"/>
    <x v="227"/>
    <b v="0"/>
    <n v="0"/>
    <b v="0"/>
    <s v="Category and Subcategory"/>
    <x v="221"/>
    <e v="#DIV/0!"/>
    <s v="Category and Subcategory"/>
    <x v="3"/>
    <n v="42164.893993055557"/>
    <n v="42194.893993055557"/>
    <x v="0"/>
  </r>
  <r>
    <x v="228"/>
    <x v="0"/>
    <x v="227"/>
    <x v="6"/>
    <x v="228"/>
    <x v="2"/>
    <s v="country"/>
    <s v="GBP"/>
    <x v="228"/>
    <x v="228"/>
    <b v="0"/>
    <n v="0"/>
    <b v="0"/>
    <s v="Category and Subcategory"/>
    <x v="222"/>
    <e v="#DIV/0!"/>
    <s v="Category and Subcategory"/>
    <x v="3"/>
    <n v="42096.686400462961"/>
    <n v="42156.686400462961"/>
    <x v="0"/>
  </r>
  <r>
    <x v="229"/>
    <x v="0"/>
    <x v="228"/>
    <x v="9"/>
    <x v="229"/>
    <x v="2"/>
    <s v="country"/>
    <s v="EUR"/>
    <x v="229"/>
    <x v="229"/>
    <b v="0"/>
    <n v="0"/>
    <b v="0"/>
    <s v="Category and Subcategory"/>
    <x v="223"/>
    <e v="#DIV/0!"/>
    <s v="Category and Subcategory"/>
    <x v="3"/>
    <n v="42383.933993055558"/>
    <n v="42413.933993055558"/>
    <x v="2"/>
  </r>
  <r>
    <x v="230"/>
    <x v="0"/>
    <x v="229"/>
    <x v="36"/>
    <x v="230"/>
    <x v="2"/>
    <s v="country"/>
    <s v="USD"/>
    <x v="230"/>
    <x v="230"/>
    <b v="0"/>
    <n v="2"/>
    <b v="0"/>
    <s v="Category and Subcategory"/>
    <x v="224"/>
    <n v="17637.82"/>
    <s v="Category and Subcategory"/>
    <x v="3"/>
    <n v="42129.777210648142"/>
    <n v="42159.777210648142"/>
    <x v="0"/>
  </r>
  <r>
    <x v="231"/>
    <x v="0"/>
    <x v="230"/>
    <x v="86"/>
    <x v="231"/>
    <x v="2"/>
    <s v="country"/>
    <s v="USD"/>
    <x v="231"/>
    <x v="231"/>
    <b v="0"/>
    <n v="0"/>
    <b v="0"/>
    <s v="Category and Subcategory"/>
    <x v="161"/>
    <e v="#DIV/0!"/>
    <s v="Category and Subcategory"/>
    <x v="3"/>
    <n v="42341.958923611113"/>
    <n v="42371.958923611113"/>
    <x v="0"/>
  </r>
  <r>
    <x v="232"/>
    <x v="0"/>
    <x v="231"/>
    <x v="23"/>
    <x v="232"/>
    <x v="2"/>
    <s v="country"/>
    <s v="GBP"/>
    <x v="232"/>
    <x v="232"/>
    <b v="0"/>
    <n v="7"/>
    <b v="0"/>
    <s v="Category and Subcategory"/>
    <x v="225"/>
    <n v="5017.57"/>
    <s v="Category and Subcategory"/>
    <x v="3"/>
    <n v="42032.82576388889"/>
    <n v="42062.82576388889"/>
    <x v="0"/>
  </r>
  <r>
    <x v="233"/>
    <x v="0"/>
    <x v="232"/>
    <x v="90"/>
    <x v="233"/>
    <x v="2"/>
    <s v="country"/>
    <s v="USD"/>
    <x v="233"/>
    <x v="233"/>
    <b v="0"/>
    <n v="0"/>
    <b v="0"/>
    <s v="Category and Subcategory"/>
    <x v="157"/>
    <e v="#DIV/0!"/>
    <s v="Category and Subcategory"/>
    <x v="3"/>
    <n v="42612.911712962959"/>
    <n v="42642.911712962959"/>
    <x v="2"/>
  </r>
  <r>
    <x v="234"/>
    <x v="0"/>
    <x v="233"/>
    <x v="28"/>
    <x v="234"/>
    <x v="2"/>
    <s v="country"/>
    <s v="USD"/>
    <x v="234"/>
    <x v="234"/>
    <b v="0"/>
    <n v="5"/>
    <b v="0"/>
    <s v="Category and Subcategory"/>
    <x v="226"/>
    <n v="6935.2"/>
    <s v="Category and Subcategory"/>
    <x v="3"/>
    <n v="42136.035405092596"/>
    <n v="42176.035405092596"/>
    <x v="0"/>
  </r>
  <r>
    <x v="235"/>
    <x v="0"/>
    <x v="234"/>
    <x v="3"/>
    <x v="235"/>
    <x v="2"/>
    <s v="country"/>
    <s v="USD"/>
    <x v="235"/>
    <x v="235"/>
    <b v="0"/>
    <n v="0"/>
    <b v="0"/>
    <s v="Category and Subcategory"/>
    <x v="227"/>
    <e v="#DIV/0!"/>
    <s v="Category and Subcategory"/>
    <x v="3"/>
    <n v="42164.908530092594"/>
    <n v="42194.908530092594"/>
    <x v="0"/>
  </r>
  <r>
    <x v="236"/>
    <x v="0"/>
    <x v="235"/>
    <x v="60"/>
    <x v="236"/>
    <x v="2"/>
    <s v="country"/>
    <s v="USD"/>
    <x v="236"/>
    <x v="236"/>
    <b v="0"/>
    <n v="0"/>
    <b v="0"/>
    <s v="Category and Subcategory"/>
    <x v="228"/>
    <e v="#DIV/0!"/>
    <s v="Category and Subcategory"/>
    <x v="3"/>
    <n v="42321.08447916666"/>
    <n v="42374"/>
    <x v="0"/>
  </r>
  <r>
    <x v="237"/>
    <x v="0"/>
    <x v="236"/>
    <x v="36"/>
    <x v="237"/>
    <x v="2"/>
    <s v="country"/>
    <s v="USD"/>
    <x v="237"/>
    <x v="237"/>
    <b v="0"/>
    <n v="1"/>
    <b v="0"/>
    <s v="Category and Subcategory"/>
    <x v="229"/>
    <n v="34090.629999999997"/>
    <s v="Category and Subcategory"/>
    <x v="3"/>
    <n v="42377.577187499999"/>
    <n v="42437.577187499999"/>
    <x v="2"/>
  </r>
  <r>
    <x v="238"/>
    <x v="0"/>
    <x v="237"/>
    <x v="91"/>
    <x v="238"/>
    <x v="2"/>
    <s v="country"/>
    <s v="USD"/>
    <x v="238"/>
    <x v="238"/>
    <b v="0"/>
    <n v="0"/>
    <b v="0"/>
    <s v="Category and Subcategory"/>
    <x v="230"/>
    <e v="#DIV/0!"/>
    <s v="Category and Subcategory"/>
    <x v="3"/>
    <n v="42713.962499999994"/>
    <n v="42734.375"/>
    <x v="2"/>
  </r>
  <r>
    <x v="239"/>
    <x v="0"/>
    <x v="238"/>
    <x v="28"/>
    <x v="239"/>
    <x v="2"/>
    <s v="country"/>
    <s v="AUD"/>
    <x v="239"/>
    <x v="239"/>
    <b v="0"/>
    <n v="5"/>
    <b v="0"/>
    <s v="Category and Subcategory"/>
    <x v="231"/>
    <n v="6758.2"/>
    <s v="Category and Subcategory"/>
    <x v="3"/>
    <n v="42297.110300925924"/>
    <n v="42316.5"/>
    <x v="0"/>
  </r>
  <r>
    <x v="240"/>
    <x v="0"/>
    <x v="239"/>
    <x v="36"/>
    <x v="240"/>
    <x v="0"/>
    <s v="country"/>
    <s v="USD"/>
    <x v="240"/>
    <x v="240"/>
    <b v="1"/>
    <n v="137"/>
    <b v="1"/>
    <s v="Category and Subcategory"/>
    <x v="232"/>
    <n v="245.55"/>
    <s v="Category and Subcategory"/>
    <x v="4"/>
    <n v="41354.708460648151"/>
    <n v="41399.708460648151"/>
    <x v="4"/>
  </r>
  <r>
    <x v="241"/>
    <x v="0"/>
    <x v="240"/>
    <x v="92"/>
    <x v="241"/>
    <x v="0"/>
    <s v="country"/>
    <s v="USD"/>
    <x v="241"/>
    <x v="241"/>
    <b v="1"/>
    <n v="376"/>
    <b v="1"/>
    <s v="Category and Subcategory"/>
    <x v="233"/>
    <n v="89.06"/>
    <s v="Category and Subcategory"/>
    <x v="4"/>
    <n v="41949.697962962964"/>
    <n v="41994.697962962964"/>
    <x v="3"/>
  </r>
  <r>
    <x v="242"/>
    <x v="0"/>
    <x v="241"/>
    <x v="93"/>
    <x v="242"/>
    <x v="0"/>
    <s v="country"/>
    <s v="USD"/>
    <x v="242"/>
    <x v="242"/>
    <b v="1"/>
    <n v="202"/>
    <b v="1"/>
    <s v="Category and Subcategory"/>
    <x v="234"/>
    <n v="165.31"/>
    <s v="Category and Subcategory"/>
    <x v="4"/>
    <n v="40862.492939814816"/>
    <n v="40897.492939814816"/>
    <x v="6"/>
  </r>
  <r>
    <x v="243"/>
    <x v="0"/>
    <x v="242"/>
    <x v="31"/>
    <x v="243"/>
    <x v="0"/>
    <s v="country"/>
    <s v="USD"/>
    <x v="243"/>
    <x v="243"/>
    <b v="1"/>
    <n v="328"/>
    <b v="1"/>
    <s v="Category and Subcategory"/>
    <x v="235"/>
    <n v="101.81"/>
    <s v="Category and Subcategory"/>
    <x v="4"/>
    <n v="41662.047500000001"/>
    <n v="41692.047500000001"/>
    <x v="3"/>
  </r>
  <r>
    <x v="244"/>
    <x v="0"/>
    <x v="243"/>
    <x v="8"/>
    <x v="244"/>
    <x v="0"/>
    <s v="country"/>
    <s v="USD"/>
    <x v="244"/>
    <x v="244"/>
    <b v="1"/>
    <n v="84"/>
    <b v="1"/>
    <s v="Category and Subcategory"/>
    <x v="236"/>
    <n v="397.27"/>
    <s v="Category and Subcategory"/>
    <x v="4"/>
    <n v="40213.323599537034"/>
    <n v="40253.29583333333"/>
    <x v="7"/>
  </r>
  <r>
    <x v="245"/>
    <x v="0"/>
    <x v="244"/>
    <x v="10"/>
    <x v="245"/>
    <x v="0"/>
    <s v="country"/>
    <s v="USD"/>
    <x v="245"/>
    <x v="245"/>
    <b v="1"/>
    <n v="96"/>
    <b v="1"/>
    <s v="Category and Subcategory"/>
    <x v="237"/>
    <n v="346.14"/>
    <s v="Category and Subcategory"/>
    <x v="4"/>
    <n v="41107.053067129629"/>
    <n v="41137.053067129629"/>
    <x v="5"/>
  </r>
  <r>
    <x v="246"/>
    <x v="0"/>
    <x v="245"/>
    <x v="10"/>
    <x v="246"/>
    <x v="0"/>
    <s v="country"/>
    <s v="USD"/>
    <x v="246"/>
    <x v="246"/>
    <b v="1"/>
    <n v="223"/>
    <b v="1"/>
    <s v="Category and Subcategory"/>
    <x v="238"/>
    <n v="148.01"/>
    <s v="Category and Subcategory"/>
    <x v="4"/>
    <n v="40480.363483796296"/>
    <n v="40530.405150462961"/>
    <x v="7"/>
  </r>
  <r>
    <x v="247"/>
    <x v="0"/>
    <x v="246"/>
    <x v="10"/>
    <x v="247"/>
    <x v="0"/>
    <s v="country"/>
    <s v="USD"/>
    <x v="247"/>
    <x v="247"/>
    <b v="1"/>
    <n v="62"/>
    <b v="1"/>
    <s v="Category and Subcategory"/>
    <x v="239"/>
    <n v="530.69000000000005"/>
    <s v="Category and Subcategory"/>
    <x v="4"/>
    <n v="40430.604328703703"/>
    <n v="40467.152083333334"/>
    <x v="7"/>
  </r>
  <r>
    <x v="248"/>
    <x v="0"/>
    <x v="247"/>
    <x v="94"/>
    <x v="248"/>
    <x v="0"/>
    <s v="country"/>
    <s v="USD"/>
    <x v="248"/>
    <x v="248"/>
    <b v="1"/>
    <n v="146"/>
    <b v="1"/>
    <s v="Category and Subcategory"/>
    <x v="212"/>
    <n v="225.1"/>
    <s v="Category and Subcategory"/>
    <x v="4"/>
    <n v="40870.774409722224"/>
    <n v="40915.774409722224"/>
    <x v="6"/>
  </r>
  <r>
    <x v="249"/>
    <x v="0"/>
    <x v="248"/>
    <x v="3"/>
    <x v="249"/>
    <x v="0"/>
    <s v="country"/>
    <s v="USD"/>
    <x v="249"/>
    <x v="249"/>
    <b v="1"/>
    <n v="235"/>
    <b v="1"/>
    <s v="Category and Subcategory"/>
    <x v="240"/>
    <n v="139.34"/>
    <s v="Category and Subcategory"/>
    <x v="4"/>
    <n v="40332.923842592594"/>
    <n v="40412.736111111109"/>
    <x v="7"/>
  </r>
  <r>
    <x v="250"/>
    <x v="0"/>
    <x v="249"/>
    <x v="11"/>
    <x v="250"/>
    <x v="0"/>
    <s v="country"/>
    <s v="USD"/>
    <x v="250"/>
    <x v="250"/>
    <b v="1"/>
    <n v="437"/>
    <b v="1"/>
    <s v="Category and Subcategory"/>
    <x v="241"/>
    <n v="74.64"/>
    <s v="Category and Subcategory"/>
    <x v="4"/>
    <n v="41401.565868055557"/>
    <n v="41431.565868055557"/>
    <x v="4"/>
  </r>
  <r>
    <x v="251"/>
    <x v="0"/>
    <x v="250"/>
    <x v="8"/>
    <x v="251"/>
    <x v="0"/>
    <s v="country"/>
    <s v="USD"/>
    <x v="251"/>
    <x v="251"/>
    <b v="1"/>
    <n v="77"/>
    <b v="1"/>
    <s v="Category and Subcategory"/>
    <x v="242"/>
    <n v="417.83"/>
    <s v="Category and Subcategory"/>
    <x v="4"/>
    <n v="41013.787569444445"/>
    <n v="41045.791666666664"/>
    <x v="5"/>
  </r>
  <r>
    <x v="252"/>
    <x v="0"/>
    <x v="251"/>
    <x v="10"/>
    <x v="252"/>
    <x v="0"/>
    <s v="country"/>
    <s v="USD"/>
    <x v="252"/>
    <x v="252"/>
    <b v="1"/>
    <n v="108"/>
    <b v="1"/>
    <s v="Category and Subcategory"/>
    <x v="243"/>
    <n v="296.99"/>
    <s v="Category and Subcategory"/>
    <x v="4"/>
    <n v="40266.662708333337"/>
    <n v="40330.165972222225"/>
    <x v="7"/>
  </r>
  <r>
    <x v="253"/>
    <x v="0"/>
    <x v="252"/>
    <x v="15"/>
    <x v="253"/>
    <x v="0"/>
    <s v="country"/>
    <s v="USD"/>
    <x v="253"/>
    <x v="253"/>
    <b v="1"/>
    <n v="7"/>
    <b v="1"/>
    <s v="Category and Subcategory"/>
    <x v="244"/>
    <n v="4576.5"/>
    <s v="Category and Subcategory"/>
    <x v="4"/>
    <n v="40924.650868055556"/>
    <n v="40954.650868055556"/>
    <x v="5"/>
  </r>
  <r>
    <x v="254"/>
    <x v="0"/>
    <x v="253"/>
    <x v="95"/>
    <x v="254"/>
    <x v="0"/>
    <s v="country"/>
    <s v="USD"/>
    <x v="254"/>
    <x v="254"/>
    <b v="1"/>
    <n v="314"/>
    <b v="1"/>
    <s v="Category and Subcategory"/>
    <x v="245"/>
    <n v="101.93"/>
    <s v="Category and Subcategory"/>
    <x v="4"/>
    <n v="42263.952662037031"/>
    <n v="42294.083333333328"/>
    <x v="0"/>
  </r>
  <r>
    <x v="255"/>
    <x v="0"/>
    <x v="254"/>
    <x v="6"/>
    <x v="255"/>
    <x v="0"/>
    <s v="country"/>
    <s v="USD"/>
    <x v="255"/>
    <x v="255"/>
    <b v="1"/>
    <n v="188"/>
    <b v="1"/>
    <s v="Category and Subcategory"/>
    <x v="246"/>
    <n v="169.66"/>
    <s v="Category and Subcategory"/>
    <x v="4"/>
    <n v="40588.526412037041"/>
    <n v="40618.48474537037"/>
    <x v="6"/>
  </r>
  <r>
    <x v="256"/>
    <x v="0"/>
    <x v="255"/>
    <x v="93"/>
    <x v="256"/>
    <x v="0"/>
    <s v="country"/>
    <s v="USD"/>
    <x v="256"/>
    <x v="256"/>
    <b v="1"/>
    <n v="275"/>
    <b v="1"/>
    <s v="Category and Subcategory"/>
    <x v="247"/>
    <n v="115.71"/>
    <s v="Category and Subcategory"/>
    <x v="4"/>
    <n v="41319.769293981481"/>
    <n v="41349.769293981481"/>
    <x v="4"/>
  </r>
  <r>
    <x v="257"/>
    <x v="0"/>
    <x v="256"/>
    <x v="19"/>
    <x v="257"/>
    <x v="0"/>
    <s v="country"/>
    <s v="USD"/>
    <x v="257"/>
    <x v="257"/>
    <b v="1"/>
    <n v="560"/>
    <b v="1"/>
    <s v="Category and Subcategory"/>
    <x v="248"/>
    <n v="56.7"/>
    <s v="Category and Subcategory"/>
    <x v="4"/>
    <n v="42479.626875000002"/>
    <n v="42509.626875000002"/>
    <x v="2"/>
  </r>
  <r>
    <x v="258"/>
    <x v="0"/>
    <x v="257"/>
    <x v="11"/>
    <x v="258"/>
    <x v="0"/>
    <s v="country"/>
    <s v="USD"/>
    <x v="258"/>
    <x v="258"/>
    <b v="1"/>
    <n v="688"/>
    <b v="1"/>
    <s v="Category and Subcategory"/>
    <x v="147"/>
    <n v="46.05"/>
    <s v="Category and Subcategory"/>
    <x v="4"/>
    <n v="40682.051689814813"/>
    <n v="40712.051689814813"/>
    <x v="6"/>
  </r>
  <r>
    <x v="259"/>
    <x v="0"/>
    <x v="258"/>
    <x v="96"/>
    <x v="259"/>
    <x v="0"/>
    <s v="country"/>
    <s v="USD"/>
    <x v="259"/>
    <x v="259"/>
    <b v="1"/>
    <n v="942"/>
    <b v="1"/>
    <s v="Category and Subcategory"/>
    <x v="162"/>
    <n v="33.630000000000003"/>
    <s v="Category and Subcategory"/>
    <x v="4"/>
    <n v="42072.738067129627"/>
    <n v="42102.738067129627"/>
    <x v="0"/>
  </r>
  <r>
    <x v="260"/>
    <x v="0"/>
    <x v="259"/>
    <x v="3"/>
    <x v="260"/>
    <x v="0"/>
    <s v="country"/>
    <s v="USD"/>
    <x v="260"/>
    <x v="260"/>
    <b v="1"/>
    <n v="88"/>
    <b v="1"/>
    <s v="Category and Subcategory"/>
    <x v="201"/>
    <n v="358.2"/>
    <s v="Category and Subcategory"/>
    <x v="4"/>
    <n v="40330.755543981482"/>
    <n v="40376.415972222225"/>
    <x v="7"/>
  </r>
  <r>
    <x v="261"/>
    <x v="0"/>
    <x v="260"/>
    <x v="22"/>
    <x v="261"/>
    <x v="0"/>
    <s v="country"/>
    <s v="USD"/>
    <x v="261"/>
    <x v="261"/>
    <b v="1"/>
    <n v="220"/>
    <b v="1"/>
    <s v="Category and Subcategory"/>
    <x v="249"/>
    <n v="142.75"/>
    <s v="Category and Subcategory"/>
    <x v="4"/>
    <n v="41017.885462962964"/>
    <n v="41067.621527777781"/>
    <x v="5"/>
  </r>
  <r>
    <x v="262"/>
    <x v="0"/>
    <x v="261"/>
    <x v="30"/>
    <x v="262"/>
    <x v="0"/>
    <s v="country"/>
    <s v="USD"/>
    <x v="262"/>
    <x v="262"/>
    <b v="1"/>
    <n v="145"/>
    <b v="1"/>
    <s v="Category and Subcategory"/>
    <x v="250"/>
    <n v="216.07"/>
    <s v="Category and Subcategory"/>
    <x v="4"/>
    <n v="40555.24800925926"/>
    <n v="40600.24800925926"/>
    <x v="6"/>
  </r>
  <r>
    <x v="263"/>
    <x v="0"/>
    <x v="262"/>
    <x v="31"/>
    <x v="263"/>
    <x v="0"/>
    <s v="country"/>
    <s v="USD"/>
    <x v="263"/>
    <x v="263"/>
    <b v="1"/>
    <n v="963"/>
    <b v="1"/>
    <s v="Category and Subcategory"/>
    <x v="251"/>
    <n v="32.49"/>
    <s v="Category and Subcategory"/>
    <x v="4"/>
    <n v="41149.954791666663"/>
    <n v="41179.954791666663"/>
    <x v="5"/>
  </r>
  <r>
    <x v="264"/>
    <x v="0"/>
    <x v="263"/>
    <x v="10"/>
    <x v="264"/>
    <x v="0"/>
    <s v="country"/>
    <s v="USD"/>
    <x v="264"/>
    <x v="264"/>
    <b v="1"/>
    <n v="91"/>
    <b v="1"/>
    <s v="Category and Subcategory"/>
    <x v="59"/>
    <n v="343.69"/>
    <s v="Category and Subcategory"/>
    <x v="4"/>
    <n v="41010.620312500003"/>
    <n v="41040.620312500003"/>
    <x v="5"/>
  </r>
  <r>
    <x v="265"/>
    <x v="0"/>
    <x v="264"/>
    <x v="10"/>
    <x v="265"/>
    <x v="0"/>
    <s v="country"/>
    <s v="USD"/>
    <x v="265"/>
    <x v="265"/>
    <b v="1"/>
    <n v="58"/>
    <b v="1"/>
    <s v="Category and Subcategory"/>
    <x v="252"/>
    <n v="539.19000000000005"/>
    <s v="Category and Subcategory"/>
    <x v="4"/>
    <n v="40267.245717592588"/>
    <n v="40308.844444444447"/>
    <x v="7"/>
  </r>
  <r>
    <x v="266"/>
    <x v="0"/>
    <x v="265"/>
    <x v="28"/>
    <x v="266"/>
    <x v="0"/>
    <s v="country"/>
    <s v="USD"/>
    <x v="266"/>
    <x v="266"/>
    <b v="1"/>
    <n v="36"/>
    <b v="1"/>
    <s v="Category and Subcategory"/>
    <x v="253"/>
    <n v="858.09"/>
    <s v="Category and Subcategory"/>
    <x v="4"/>
    <n v="40205.174849537041"/>
    <n v="40291.160416666666"/>
    <x v="7"/>
  </r>
  <r>
    <x v="267"/>
    <x v="0"/>
    <x v="266"/>
    <x v="97"/>
    <x v="267"/>
    <x v="0"/>
    <s v="country"/>
    <s v="GBP"/>
    <x v="267"/>
    <x v="267"/>
    <b v="1"/>
    <n v="165"/>
    <b v="1"/>
    <s v="Category and Subcategory"/>
    <x v="209"/>
    <n v="187.07"/>
    <s v="Category and Subcategory"/>
    <x v="4"/>
    <n v="41785.452534722222"/>
    <n v="41815.452534722222"/>
    <x v="3"/>
  </r>
  <r>
    <x v="268"/>
    <x v="0"/>
    <x v="267"/>
    <x v="10"/>
    <x v="268"/>
    <x v="0"/>
    <s v="country"/>
    <s v="USD"/>
    <x v="268"/>
    <x v="268"/>
    <b v="1"/>
    <n v="111"/>
    <b v="1"/>
    <s v="Category and Subcategory"/>
    <x v="254"/>
    <n v="277.52"/>
    <s v="Category and Subcategory"/>
    <x v="4"/>
    <n v="40809.15252314815"/>
    <n v="40854.194189814814"/>
    <x v="6"/>
  </r>
  <r>
    <x v="269"/>
    <x v="0"/>
    <x v="268"/>
    <x v="57"/>
    <x v="269"/>
    <x v="0"/>
    <s v="country"/>
    <s v="AUD"/>
    <x v="269"/>
    <x v="269"/>
    <b v="1"/>
    <n v="1596"/>
    <b v="1"/>
    <s v="Category and Subcategory"/>
    <x v="255"/>
    <n v="19.27"/>
    <s v="Category and Subcategory"/>
    <x v="4"/>
    <n v="42758.197013888886"/>
    <n v="42788.197013888886"/>
    <x v="1"/>
  </r>
  <r>
    <x v="270"/>
    <x v="0"/>
    <x v="269"/>
    <x v="98"/>
    <x v="270"/>
    <x v="0"/>
    <s v="country"/>
    <s v="USD"/>
    <x v="270"/>
    <x v="270"/>
    <b v="1"/>
    <n v="61"/>
    <b v="1"/>
    <s v="Category and Subcategory"/>
    <x v="256"/>
    <n v="502.87"/>
    <s v="Category and Subcategory"/>
    <x v="4"/>
    <n v="40637.866550925923"/>
    <n v="40688.166666666664"/>
    <x v="6"/>
  </r>
  <r>
    <x v="271"/>
    <x v="0"/>
    <x v="270"/>
    <x v="11"/>
    <x v="271"/>
    <x v="0"/>
    <s v="country"/>
    <s v="USD"/>
    <x v="271"/>
    <x v="271"/>
    <b v="1"/>
    <n v="287"/>
    <b v="1"/>
    <s v="Category and Subcategory"/>
    <x v="257"/>
    <n v="106.66"/>
    <s v="Category and Subcategory"/>
    <x v="4"/>
    <n v="41612.10024305556"/>
    <n v="41641.333333333336"/>
    <x v="4"/>
  </r>
  <r>
    <x v="272"/>
    <x v="0"/>
    <x v="271"/>
    <x v="9"/>
    <x v="272"/>
    <x v="0"/>
    <s v="country"/>
    <s v="USD"/>
    <x v="272"/>
    <x v="272"/>
    <b v="1"/>
    <n v="65"/>
    <b v="1"/>
    <s v="Category and Subcategory"/>
    <x v="258"/>
    <n v="470.9"/>
    <s v="Category and Subcategory"/>
    <x v="4"/>
    <n v="40235.900358796294"/>
    <n v="40296.78402777778"/>
    <x v="7"/>
  </r>
  <r>
    <x v="273"/>
    <x v="0"/>
    <x v="272"/>
    <x v="10"/>
    <x v="273"/>
    <x v="0"/>
    <s v="country"/>
    <s v="USD"/>
    <x v="273"/>
    <x v="273"/>
    <b v="1"/>
    <n v="118"/>
    <b v="1"/>
    <s v="Category and Subcategory"/>
    <x v="259"/>
    <n v="258.52"/>
    <s v="Category and Subcategory"/>
    <x v="4"/>
    <n v="40697.498449074075"/>
    <n v="40727.498449074075"/>
    <x v="6"/>
  </r>
  <r>
    <x v="274"/>
    <x v="0"/>
    <x v="273"/>
    <x v="23"/>
    <x v="274"/>
    <x v="0"/>
    <s v="country"/>
    <s v="USD"/>
    <x v="274"/>
    <x v="274"/>
    <b v="1"/>
    <n v="113"/>
    <b v="1"/>
    <s v="Category and Subcategory"/>
    <x v="260"/>
    <n v="268.88"/>
    <s v="Category and Subcategory"/>
    <x v="4"/>
    <n v="40969.912372685183"/>
    <n v="41004.290972222225"/>
    <x v="5"/>
  </r>
  <r>
    <x v="275"/>
    <x v="0"/>
    <x v="274"/>
    <x v="22"/>
    <x v="275"/>
    <x v="0"/>
    <s v="country"/>
    <s v="USD"/>
    <x v="275"/>
    <x v="275"/>
    <b v="1"/>
    <n v="332"/>
    <b v="1"/>
    <s v="Category and Subcategory"/>
    <x v="261"/>
    <n v="91.37"/>
    <s v="Category and Subcategory"/>
    <x v="4"/>
    <n v="41193.032013888893"/>
    <n v="41223.073680555557"/>
    <x v="5"/>
  </r>
  <r>
    <x v="276"/>
    <x v="0"/>
    <x v="275"/>
    <x v="23"/>
    <x v="276"/>
    <x v="0"/>
    <s v="country"/>
    <s v="USD"/>
    <x v="276"/>
    <x v="276"/>
    <b v="1"/>
    <n v="62"/>
    <b v="1"/>
    <s v="Category and Subcategory"/>
    <x v="262"/>
    <n v="488.95"/>
    <s v="Category and Subcategory"/>
    <x v="4"/>
    <n v="40967.081874999996"/>
    <n v="41027.040208333332"/>
    <x v="5"/>
  </r>
  <r>
    <x v="277"/>
    <x v="0"/>
    <x v="276"/>
    <x v="99"/>
    <x v="277"/>
    <x v="0"/>
    <s v="country"/>
    <s v="USD"/>
    <x v="277"/>
    <x v="277"/>
    <b v="1"/>
    <n v="951"/>
    <b v="1"/>
    <s v="Category and Subcategory"/>
    <x v="263"/>
    <n v="31.86"/>
    <s v="Category and Subcategory"/>
    <x v="4"/>
    <n v="42117.891423611116"/>
    <n v="42147.891423611116"/>
    <x v="0"/>
  </r>
  <r>
    <x v="278"/>
    <x v="0"/>
    <x v="277"/>
    <x v="100"/>
    <x v="278"/>
    <x v="0"/>
    <s v="country"/>
    <s v="USD"/>
    <x v="278"/>
    <x v="278"/>
    <b v="1"/>
    <n v="415"/>
    <b v="1"/>
    <s v="Category and Subcategory"/>
    <x v="264"/>
    <n v="72.95"/>
    <s v="Category and Subcategory"/>
    <x v="4"/>
    <n v="41164.040960648148"/>
    <n v="41194.040960648148"/>
    <x v="5"/>
  </r>
  <r>
    <x v="279"/>
    <x v="0"/>
    <x v="278"/>
    <x v="73"/>
    <x v="279"/>
    <x v="0"/>
    <s v="country"/>
    <s v="USD"/>
    <x v="279"/>
    <x v="279"/>
    <b v="1"/>
    <n v="305"/>
    <b v="1"/>
    <s v="Category and Subcategory"/>
    <x v="265"/>
    <n v="99.15"/>
    <s v="Category and Subcategory"/>
    <x v="4"/>
    <n v="42759.244166666671"/>
    <n v="42793.084027777775"/>
    <x v="1"/>
  </r>
  <r>
    <x v="280"/>
    <x v="0"/>
    <x v="279"/>
    <x v="96"/>
    <x v="280"/>
    <x v="0"/>
    <s v="country"/>
    <s v="USD"/>
    <x v="280"/>
    <x v="280"/>
    <b v="1"/>
    <n v="2139"/>
    <b v="1"/>
    <s v="Category and Subcategory"/>
    <x v="149"/>
    <n v="14.13"/>
    <s v="Category and Subcategory"/>
    <x v="4"/>
    <n v="41744.590682870366"/>
    <n v="41789.590682870366"/>
    <x v="3"/>
  </r>
  <r>
    <x v="281"/>
    <x v="0"/>
    <x v="280"/>
    <x v="62"/>
    <x v="281"/>
    <x v="0"/>
    <s v="country"/>
    <s v="USD"/>
    <x v="281"/>
    <x v="281"/>
    <b v="1"/>
    <n v="79"/>
    <b v="1"/>
    <s v="Category and Subcategory"/>
    <x v="266"/>
    <n v="381.99"/>
    <s v="Category and Subcategory"/>
    <x v="4"/>
    <n v="39950.163344907407"/>
    <n v="40035.80972222222"/>
    <x v="8"/>
  </r>
  <r>
    <x v="282"/>
    <x v="0"/>
    <x v="281"/>
    <x v="101"/>
    <x v="282"/>
    <x v="0"/>
    <s v="country"/>
    <s v="USD"/>
    <x v="282"/>
    <x v="282"/>
    <b v="1"/>
    <n v="179"/>
    <b v="1"/>
    <s v="Category and Subcategory"/>
    <x v="267"/>
    <n v="168.22"/>
    <s v="Category and Subcategory"/>
    <x v="4"/>
    <n v="40194.920046296298"/>
    <n v="40231.916666666664"/>
    <x v="7"/>
  </r>
  <r>
    <x v="283"/>
    <x v="0"/>
    <x v="282"/>
    <x v="102"/>
    <x v="283"/>
    <x v="0"/>
    <s v="country"/>
    <s v="USD"/>
    <x v="283"/>
    <x v="283"/>
    <b v="1"/>
    <n v="202"/>
    <b v="1"/>
    <s v="Category and Subcategory"/>
    <x v="268"/>
    <n v="148.75"/>
    <s v="Category and Subcategory"/>
    <x v="4"/>
    <n v="40675.71"/>
    <n v="40695.207638888889"/>
    <x v="6"/>
  </r>
  <r>
    <x v="284"/>
    <x v="0"/>
    <x v="283"/>
    <x v="79"/>
    <x v="284"/>
    <x v="0"/>
    <s v="country"/>
    <s v="USD"/>
    <x v="284"/>
    <x v="284"/>
    <b v="1"/>
    <n v="760"/>
    <b v="1"/>
    <s v="Category and Subcategory"/>
    <x v="215"/>
    <n v="39.520000000000003"/>
    <s v="Category and Subcategory"/>
    <x v="4"/>
    <n v="40904.738194444442"/>
    <n v="40929.738194444442"/>
    <x v="6"/>
  </r>
  <r>
    <x v="285"/>
    <x v="0"/>
    <x v="284"/>
    <x v="32"/>
    <x v="285"/>
    <x v="0"/>
    <s v="country"/>
    <s v="USD"/>
    <x v="285"/>
    <x v="285"/>
    <b v="1"/>
    <n v="563"/>
    <b v="1"/>
    <s v="Category and Subcategory"/>
    <x v="269"/>
    <n v="53.33"/>
    <s v="Category and Subcategory"/>
    <x v="4"/>
    <n v="41506.756111111114"/>
    <n v="41536.756111111114"/>
    <x v="4"/>
  </r>
  <r>
    <x v="286"/>
    <x v="0"/>
    <x v="285"/>
    <x v="36"/>
    <x v="286"/>
    <x v="0"/>
    <s v="country"/>
    <s v="USD"/>
    <x v="286"/>
    <x v="286"/>
    <b v="1"/>
    <n v="135"/>
    <b v="1"/>
    <s v="Category and Subcategory"/>
    <x v="270"/>
    <n v="221.77"/>
    <s v="Category and Subcategory"/>
    <x v="4"/>
    <n v="41313.816249999996"/>
    <n v="41358.774583333332"/>
    <x v="4"/>
  </r>
  <r>
    <x v="287"/>
    <x v="0"/>
    <x v="286"/>
    <x v="36"/>
    <x v="287"/>
    <x v="0"/>
    <s v="country"/>
    <s v="USD"/>
    <x v="287"/>
    <x v="287"/>
    <b v="1"/>
    <n v="290"/>
    <b v="1"/>
    <s v="Category and Subcategory"/>
    <x v="271"/>
    <n v="102.35"/>
    <s v="Category and Subcategory"/>
    <x v="4"/>
    <n v="41184.277986111112"/>
    <n v="41215.166666666664"/>
    <x v="5"/>
  </r>
  <r>
    <x v="288"/>
    <x v="0"/>
    <x v="287"/>
    <x v="63"/>
    <x v="288"/>
    <x v="0"/>
    <s v="country"/>
    <s v="USD"/>
    <x v="288"/>
    <x v="288"/>
    <b v="1"/>
    <n v="447"/>
    <b v="1"/>
    <s v="Category and Subcategory"/>
    <x v="272"/>
    <n v="66.06"/>
    <s v="Category and Subcategory"/>
    <x v="4"/>
    <n v="41051.168900462959"/>
    <n v="41086.168900462959"/>
    <x v="5"/>
  </r>
  <r>
    <x v="289"/>
    <x v="0"/>
    <x v="288"/>
    <x v="36"/>
    <x v="289"/>
    <x v="0"/>
    <s v="country"/>
    <s v="GBP"/>
    <x v="289"/>
    <x v="289"/>
    <b v="1"/>
    <n v="232"/>
    <b v="1"/>
    <s v="Category and Subcategory"/>
    <x v="273"/>
    <n v="127.24"/>
    <s v="Category and Subcategory"/>
    <x v="4"/>
    <n v="41550.456412037034"/>
    <n v="41580.456412037034"/>
    <x v="4"/>
  </r>
  <r>
    <x v="290"/>
    <x v="0"/>
    <x v="289"/>
    <x v="37"/>
    <x v="290"/>
    <x v="0"/>
    <s v="country"/>
    <s v="USD"/>
    <x v="290"/>
    <x v="290"/>
    <b v="1"/>
    <n v="168"/>
    <b v="1"/>
    <s v="Category and Subcategory"/>
    <x v="274"/>
    <n v="173.87"/>
    <s v="Category and Subcategory"/>
    <x v="4"/>
    <n v="40526.36917824074"/>
    <n v="40576.332638888889"/>
    <x v="7"/>
  </r>
  <r>
    <x v="291"/>
    <x v="0"/>
    <x v="290"/>
    <x v="10"/>
    <x v="291"/>
    <x v="0"/>
    <s v="country"/>
    <s v="USD"/>
    <x v="291"/>
    <x v="291"/>
    <b v="1"/>
    <n v="128"/>
    <b v="1"/>
    <s v="Category and Subcategory"/>
    <x v="275"/>
    <n v="227.26"/>
    <s v="Category and Subcategory"/>
    <x v="4"/>
    <n v="41376.769050925926"/>
    <n v="41395.000694444447"/>
    <x v="4"/>
  </r>
  <r>
    <x v="292"/>
    <x v="0"/>
    <x v="291"/>
    <x v="96"/>
    <x v="292"/>
    <x v="0"/>
    <s v="country"/>
    <s v="USD"/>
    <x v="292"/>
    <x v="292"/>
    <b v="1"/>
    <n v="493"/>
    <b v="1"/>
    <s v="Category and Subcategory"/>
    <x v="212"/>
    <n v="58.8"/>
    <s v="Category and Subcategory"/>
    <x v="4"/>
    <n v="40812.803229166668"/>
    <n v="40845.165972222225"/>
    <x v="6"/>
  </r>
  <r>
    <x v="293"/>
    <x v="0"/>
    <x v="292"/>
    <x v="91"/>
    <x v="293"/>
    <x v="0"/>
    <s v="country"/>
    <s v="USD"/>
    <x v="293"/>
    <x v="293"/>
    <b v="1"/>
    <n v="131"/>
    <b v="1"/>
    <s v="Category and Subcategory"/>
    <x v="276"/>
    <n v="219.98"/>
    <s v="Category and Subcategory"/>
    <x v="4"/>
    <n v="41719.667986111112"/>
    <n v="41749.667986111112"/>
    <x v="3"/>
  </r>
  <r>
    <x v="294"/>
    <x v="0"/>
    <x v="293"/>
    <x v="10"/>
    <x v="294"/>
    <x v="0"/>
    <s v="country"/>
    <s v="USD"/>
    <x v="294"/>
    <x v="294"/>
    <b v="1"/>
    <n v="50"/>
    <b v="1"/>
    <s v="Category and Subcategory"/>
    <x v="277"/>
    <n v="574.55999999999995"/>
    <s v="Category and Subcategory"/>
    <x v="4"/>
    <n v="40343.084421296298"/>
    <n v="40378.666666666664"/>
    <x v="7"/>
  </r>
  <r>
    <x v="295"/>
    <x v="0"/>
    <x v="294"/>
    <x v="63"/>
    <x v="295"/>
    <x v="0"/>
    <s v="country"/>
    <s v="USD"/>
    <x v="295"/>
    <x v="295"/>
    <b v="1"/>
    <n v="665"/>
    <b v="1"/>
    <s v="Category and Subcategory"/>
    <x v="278"/>
    <n v="43.14"/>
    <s v="Category and Subcategory"/>
    <x v="4"/>
    <n v="41519.004733796297"/>
    <n v="41579"/>
    <x v="4"/>
  </r>
  <r>
    <x v="296"/>
    <x v="0"/>
    <x v="295"/>
    <x v="31"/>
    <x v="296"/>
    <x v="0"/>
    <s v="country"/>
    <s v="USD"/>
    <x v="296"/>
    <x v="296"/>
    <b v="1"/>
    <n v="129"/>
    <b v="1"/>
    <s v="Category and Subcategory"/>
    <x v="279"/>
    <n v="221.97"/>
    <s v="Category and Subcategory"/>
    <x v="4"/>
    <n v="41134.475497685184"/>
    <n v="41159.475497685184"/>
    <x v="5"/>
  </r>
  <r>
    <x v="297"/>
    <x v="0"/>
    <x v="296"/>
    <x v="22"/>
    <x v="297"/>
    <x v="0"/>
    <s v="country"/>
    <s v="USD"/>
    <x v="297"/>
    <x v="297"/>
    <b v="1"/>
    <n v="142"/>
    <b v="1"/>
    <s v="Category and Subcategory"/>
    <x v="280"/>
    <n v="200.85"/>
    <s v="Category and Subcategory"/>
    <x v="4"/>
    <n v="42089.72802083334"/>
    <n v="42125.165972222225"/>
    <x v="0"/>
  </r>
  <r>
    <x v="298"/>
    <x v="0"/>
    <x v="297"/>
    <x v="103"/>
    <x v="298"/>
    <x v="0"/>
    <s v="country"/>
    <s v="USD"/>
    <x v="298"/>
    <x v="298"/>
    <b v="1"/>
    <n v="2436"/>
    <b v="1"/>
    <s v="Category and Subcategory"/>
    <x v="228"/>
    <n v="11.69"/>
    <s v="Category and Subcategory"/>
    <x v="4"/>
    <n v="41709.463518518518"/>
    <n v="41768.875"/>
    <x v="3"/>
  </r>
  <r>
    <x v="299"/>
    <x v="0"/>
    <x v="298"/>
    <x v="3"/>
    <x v="299"/>
    <x v="0"/>
    <s v="country"/>
    <s v="USD"/>
    <x v="299"/>
    <x v="299"/>
    <b v="1"/>
    <n v="244"/>
    <b v="1"/>
    <s v="Category and Subcategory"/>
    <x v="281"/>
    <n v="115.99"/>
    <s v="Category and Subcategory"/>
    <x v="4"/>
    <n v="40469.225231481483"/>
    <n v="40499.266898148147"/>
    <x v="7"/>
  </r>
  <r>
    <x v="300"/>
    <x v="0"/>
    <x v="299"/>
    <x v="31"/>
    <x v="300"/>
    <x v="0"/>
    <s v="country"/>
    <s v="USD"/>
    <x v="300"/>
    <x v="300"/>
    <b v="1"/>
    <n v="298"/>
    <b v="1"/>
    <s v="Category and Subcategory"/>
    <x v="282"/>
    <n v="94.89"/>
    <s v="Category and Subcategory"/>
    <x v="4"/>
    <n v="40626.959930555553"/>
    <n v="40657.959930555553"/>
    <x v="6"/>
  </r>
  <r>
    <x v="301"/>
    <x v="0"/>
    <x v="300"/>
    <x v="93"/>
    <x v="301"/>
    <x v="0"/>
    <s v="country"/>
    <s v="USD"/>
    <x v="301"/>
    <x v="301"/>
    <b v="1"/>
    <n v="251"/>
    <b v="1"/>
    <s v="Category and Subcategory"/>
    <x v="283"/>
    <n v="112.22"/>
    <s v="Category and Subcategory"/>
    <x v="4"/>
    <n v="41312.737673611111"/>
    <n v="41352.696006944447"/>
    <x v="4"/>
  </r>
  <r>
    <x v="302"/>
    <x v="0"/>
    <x v="301"/>
    <x v="3"/>
    <x v="302"/>
    <x v="0"/>
    <s v="country"/>
    <s v="USD"/>
    <x v="302"/>
    <x v="302"/>
    <b v="1"/>
    <n v="108"/>
    <b v="1"/>
    <s v="Category and Subcategory"/>
    <x v="284"/>
    <n v="259.88"/>
    <s v="Category and Subcategory"/>
    <x v="4"/>
    <n v="40933.856921296298"/>
    <n v="40963.856921296298"/>
    <x v="5"/>
  </r>
  <r>
    <x v="303"/>
    <x v="0"/>
    <x v="302"/>
    <x v="9"/>
    <x v="303"/>
    <x v="0"/>
    <s v="country"/>
    <s v="USD"/>
    <x v="303"/>
    <x v="303"/>
    <b v="1"/>
    <n v="82"/>
    <b v="1"/>
    <s v="Category and Subcategory"/>
    <x v="285"/>
    <n v="342.28"/>
    <s v="Category and Subcategory"/>
    <x v="4"/>
    <n v="41032.071134259262"/>
    <n v="41062.071134259262"/>
    <x v="5"/>
  </r>
  <r>
    <x v="304"/>
    <x v="0"/>
    <x v="303"/>
    <x v="104"/>
    <x v="304"/>
    <x v="0"/>
    <s v="country"/>
    <s v="USD"/>
    <x v="304"/>
    <x v="304"/>
    <b v="1"/>
    <n v="74"/>
    <b v="1"/>
    <s v="Category and Subcategory"/>
    <x v="286"/>
    <n v="376.34"/>
    <s v="Category and Subcategory"/>
    <x v="4"/>
    <n v="41114.094872685186"/>
    <n v="41153.083333333336"/>
    <x v="5"/>
  </r>
  <r>
    <x v="305"/>
    <x v="0"/>
    <x v="304"/>
    <x v="51"/>
    <x v="305"/>
    <x v="0"/>
    <s v="country"/>
    <s v="USD"/>
    <x v="305"/>
    <x v="305"/>
    <b v="1"/>
    <n v="189"/>
    <b v="1"/>
    <s v="Category and Subcategory"/>
    <x v="287"/>
    <n v="146.43"/>
    <s v="Category and Subcategory"/>
    <x v="4"/>
    <n v="40948.630196759259"/>
    <n v="40978.630196759259"/>
    <x v="5"/>
  </r>
  <r>
    <x v="306"/>
    <x v="0"/>
    <x v="305"/>
    <x v="28"/>
    <x v="306"/>
    <x v="0"/>
    <s v="country"/>
    <s v="USD"/>
    <x v="306"/>
    <x v="306"/>
    <b v="1"/>
    <n v="80"/>
    <b v="1"/>
    <s v="Category and Subcategory"/>
    <x v="288"/>
    <n v="345"/>
    <s v="Category and Subcategory"/>
    <x v="4"/>
    <n v="41333.837187500001"/>
    <n v="41353.795520833337"/>
    <x v="4"/>
  </r>
  <r>
    <x v="307"/>
    <x v="0"/>
    <x v="306"/>
    <x v="29"/>
    <x v="307"/>
    <x v="0"/>
    <s v="country"/>
    <s v="USD"/>
    <x v="307"/>
    <x v="307"/>
    <b v="1"/>
    <n v="576"/>
    <b v="1"/>
    <s v="Category and Subcategory"/>
    <x v="251"/>
    <n v="47.81"/>
    <s v="Category and Subcategory"/>
    <x v="4"/>
    <n v="41282.944456018515"/>
    <n v="41312.944456018515"/>
    <x v="4"/>
  </r>
  <r>
    <x v="308"/>
    <x v="0"/>
    <x v="307"/>
    <x v="14"/>
    <x v="308"/>
    <x v="0"/>
    <s v="country"/>
    <s v="USD"/>
    <x v="308"/>
    <x v="308"/>
    <b v="1"/>
    <n v="202"/>
    <b v="1"/>
    <s v="Category and Subcategory"/>
    <x v="229"/>
    <n v="134.63999999999999"/>
    <s v="Category and Subcategory"/>
    <x v="4"/>
    <n v="40567.694560185184"/>
    <n v="40612.694560185184"/>
    <x v="6"/>
  </r>
  <r>
    <x v="309"/>
    <x v="0"/>
    <x v="308"/>
    <x v="102"/>
    <x v="309"/>
    <x v="0"/>
    <s v="country"/>
    <s v="USD"/>
    <x v="309"/>
    <x v="309"/>
    <b v="1"/>
    <n v="238"/>
    <b v="1"/>
    <s v="Category and Subcategory"/>
    <x v="289"/>
    <n v="114.27"/>
    <s v="Category and Subcategory"/>
    <x v="4"/>
    <n v="41134.751550925925"/>
    <n v="41155.751550925925"/>
    <x v="5"/>
  </r>
  <r>
    <x v="310"/>
    <x v="0"/>
    <x v="309"/>
    <x v="28"/>
    <x v="310"/>
    <x v="0"/>
    <s v="country"/>
    <s v="USD"/>
    <x v="310"/>
    <x v="310"/>
    <b v="1"/>
    <n v="36"/>
    <b v="1"/>
    <s v="Category and Subcategory"/>
    <x v="290"/>
    <n v="755.25"/>
    <s v="Category and Subcategory"/>
    <x v="4"/>
    <n v="40821.183136574073"/>
    <n v="40836.083333333336"/>
    <x v="6"/>
  </r>
  <r>
    <x v="311"/>
    <x v="0"/>
    <x v="310"/>
    <x v="22"/>
    <x v="311"/>
    <x v="0"/>
    <s v="country"/>
    <s v="USD"/>
    <x v="311"/>
    <x v="311"/>
    <b v="1"/>
    <n v="150"/>
    <b v="1"/>
    <s v="Category and Subcategory"/>
    <x v="291"/>
    <n v="179.85"/>
    <s v="Category and Subcategory"/>
    <x v="4"/>
    <n v="40868.219814814816"/>
    <n v="40909.332638888889"/>
    <x v="6"/>
  </r>
  <r>
    <x v="312"/>
    <x v="0"/>
    <x v="311"/>
    <x v="6"/>
    <x v="312"/>
    <x v="0"/>
    <s v="country"/>
    <s v="USD"/>
    <x v="312"/>
    <x v="312"/>
    <b v="1"/>
    <n v="146"/>
    <b v="1"/>
    <s v="Category and Subcategory"/>
    <x v="292"/>
    <n v="183.18"/>
    <s v="Category and Subcategory"/>
    <x v="4"/>
    <n v="41348.877685185187"/>
    <n v="41378.877685185187"/>
    <x v="4"/>
  </r>
  <r>
    <x v="313"/>
    <x v="0"/>
    <x v="312"/>
    <x v="73"/>
    <x v="313"/>
    <x v="0"/>
    <s v="country"/>
    <s v="USD"/>
    <x v="313"/>
    <x v="313"/>
    <b v="1"/>
    <n v="222"/>
    <b v="1"/>
    <s v="Category and Subcategory"/>
    <x v="249"/>
    <n v="119.91"/>
    <s v="Category and Subcategory"/>
    <x v="4"/>
    <n v="40357.227939814817"/>
    <n v="40401.665972222225"/>
    <x v="7"/>
  </r>
  <r>
    <x v="314"/>
    <x v="0"/>
    <x v="313"/>
    <x v="28"/>
    <x v="314"/>
    <x v="0"/>
    <s v="country"/>
    <s v="USD"/>
    <x v="314"/>
    <x v="314"/>
    <b v="1"/>
    <n v="120"/>
    <b v="1"/>
    <s v="Category and Subcategory"/>
    <x v="293"/>
    <n v="221.48"/>
    <s v="Category and Subcategory"/>
    <x v="4"/>
    <n v="41304.833194444444"/>
    <n v="41334.833194444444"/>
    <x v="4"/>
  </r>
  <r>
    <x v="315"/>
    <x v="0"/>
    <x v="314"/>
    <x v="31"/>
    <x v="315"/>
    <x v="0"/>
    <s v="country"/>
    <s v="USD"/>
    <x v="315"/>
    <x v="315"/>
    <b v="1"/>
    <n v="126"/>
    <b v="1"/>
    <s v="Category and Subcategory"/>
    <x v="147"/>
    <n v="210.28"/>
    <s v="Category and Subcategory"/>
    <x v="4"/>
    <n v="41113.77238425926"/>
    <n v="41143.77238425926"/>
    <x v="5"/>
  </r>
  <r>
    <x v="316"/>
    <x v="0"/>
    <x v="315"/>
    <x v="36"/>
    <x v="316"/>
    <x v="0"/>
    <s v="country"/>
    <s v="CAD"/>
    <x v="316"/>
    <x v="316"/>
    <b v="1"/>
    <n v="158"/>
    <b v="1"/>
    <s v="Category and Subcategory"/>
    <x v="294"/>
    <n v="167.59"/>
    <s v="Category and Subcategory"/>
    <x v="4"/>
    <n v="41950.923576388886"/>
    <n v="41984.207638888889"/>
    <x v="3"/>
  </r>
  <r>
    <x v="317"/>
    <x v="0"/>
    <x v="316"/>
    <x v="11"/>
    <x v="317"/>
    <x v="0"/>
    <s v="country"/>
    <s v="USD"/>
    <x v="317"/>
    <x v="317"/>
    <b v="1"/>
    <n v="316"/>
    <b v="1"/>
    <s v="Category and Subcategory"/>
    <x v="295"/>
    <n v="83.71"/>
    <s v="Category and Subcategory"/>
    <x v="4"/>
    <n v="41589.676886574074"/>
    <n v="41619.676886574074"/>
    <x v="4"/>
  </r>
  <r>
    <x v="318"/>
    <x v="0"/>
    <x v="317"/>
    <x v="10"/>
    <x v="318"/>
    <x v="0"/>
    <s v="country"/>
    <s v="USD"/>
    <x v="318"/>
    <x v="318"/>
    <b v="1"/>
    <n v="284"/>
    <b v="1"/>
    <s v="Category and Subcategory"/>
    <x v="296"/>
    <n v="93.12"/>
    <s v="Category and Subcategory"/>
    <x v="4"/>
    <n v="41330.038784722223"/>
    <n v="41359.997118055559"/>
    <x v="4"/>
  </r>
  <r>
    <x v="319"/>
    <x v="0"/>
    <x v="318"/>
    <x v="10"/>
    <x v="319"/>
    <x v="0"/>
    <s v="country"/>
    <s v="USD"/>
    <x v="319"/>
    <x v="319"/>
    <b v="1"/>
    <n v="51"/>
    <b v="1"/>
    <s v="Category and Subcategory"/>
    <x v="296"/>
    <n v="518.39"/>
    <s v="Category and Subcategory"/>
    <x v="4"/>
    <n v="40123.83829861111"/>
    <n v="40211.332638888889"/>
    <x v="8"/>
  </r>
  <r>
    <x v="320"/>
    <x v="0"/>
    <x v="319"/>
    <x v="22"/>
    <x v="320"/>
    <x v="0"/>
    <s v="country"/>
    <s v="GBP"/>
    <x v="320"/>
    <x v="320"/>
    <b v="1"/>
    <n v="158"/>
    <b v="1"/>
    <s v="Category and Subcategory"/>
    <x v="297"/>
    <n v="166.84"/>
    <s v="Category and Subcategory"/>
    <x v="4"/>
    <n v="42331.551307870366"/>
    <n v="42360.958333333328"/>
    <x v="0"/>
  </r>
  <r>
    <x v="321"/>
    <x v="0"/>
    <x v="320"/>
    <x v="19"/>
    <x v="321"/>
    <x v="0"/>
    <s v="country"/>
    <s v="EUR"/>
    <x v="321"/>
    <x v="321"/>
    <b v="1"/>
    <n v="337"/>
    <b v="1"/>
    <s v="Category and Subcategory"/>
    <x v="215"/>
    <n v="78.19"/>
    <s v="Category and Subcategory"/>
    <x v="4"/>
    <n v="42647.446597222224"/>
    <n v="42682.488263888896"/>
    <x v="2"/>
  </r>
  <r>
    <x v="322"/>
    <x v="0"/>
    <x v="321"/>
    <x v="31"/>
    <x v="322"/>
    <x v="0"/>
    <s v="country"/>
    <s v="USD"/>
    <x v="322"/>
    <x v="322"/>
    <b v="1"/>
    <n v="186"/>
    <b v="1"/>
    <s v="Category and Subcategory"/>
    <x v="298"/>
    <n v="141.43"/>
    <s v="Category and Subcategory"/>
    <x v="4"/>
    <n v="42473.57"/>
    <n v="42503.57"/>
    <x v="2"/>
  </r>
  <r>
    <x v="323"/>
    <x v="0"/>
    <x v="322"/>
    <x v="105"/>
    <x v="323"/>
    <x v="0"/>
    <s v="country"/>
    <s v="USD"/>
    <x v="323"/>
    <x v="323"/>
    <b v="1"/>
    <n v="58"/>
    <b v="1"/>
    <s v="Category and Subcategory"/>
    <x v="299"/>
    <n v="452.43"/>
    <s v="Category and Subcategory"/>
    <x v="4"/>
    <n v="42697.32136574074"/>
    <n v="42725.332638888889"/>
    <x v="2"/>
  </r>
  <r>
    <x v="324"/>
    <x v="0"/>
    <x v="323"/>
    <x v="0"/>
    <x v="324"/>
    <x v="0"/>
    <s v="country"/>
    <s v="USD"/>
    <x v="324"/>
    <x v="324"/>
    <b v="1"/>
    <n v="82"/>
    <b v="1"/>
    <s v="Category and Subcategory"/>
    <x v="300"/>
    <n v="319.92"/>
    <s v="Category and Subcategory"/>
    <x v="4"/>
    <n v="42184.626250000001"/>
    <n v="42217.626250000001"/>
    <x v="0"/>
  </r>
  <r>
    <x v="325"/>
    <x v="0"/>
    <x v="324"/>
    <x v="63"/>
    <x v="325"/>
    <x v="0"/>
    <s v="country"/>
    <s v="USD"/>
    <x v="325"/>
    <x v="325"/>
    <b v="1"/>
    <n v="736"/>
    <b v="1"/>
    <s v="Category and Subcategory"/>
    <x v="301"/>
    <n v="35.57"/>
    <s v="Category and Subcategory"/>
    <x v="4"/>
    <n v="42689.187881944439"/>
    <n v="42724.187881944439"/>
    <x v="2"/>
  </r>
  <r>
    <x v="326"/>
    <x v="0"/>
    <x v="325"/>
    <x v="60"/>
    <x v="326"/>
    <x v="0"/>
    <s v="country"/>
    <s v="USD"/>
    <x v="326"/>
    <x v="326"/>
    <b v="1"/>
    <n v="1151"/>
    <b v="1"/>
    <s v="Category and Subcategory"/>
    <x v="302"/>
    <n v="22.68"/>
    <s v="Category and Subcategory"/>
    <x v="4"/>
    <n v="42775.314884259264"/>
    <n v="42808.956250000003"/>
    <x v="1"/>
  </r>
  <r>
    <x v="327"/>
    <x v="0"/>
    <x v="326"/>
    <x v="23"/>
    <x v="327"/>
    <x v="0"/>
    <s v="country"/>
    <s v="USD"/>
    <x v="327"/>
    <x v="327"/>
    <b v="1"/>
    <n v="34"/>
    <b v="1"/>
    <s v="Category and Subcategory"/>
    <x v="303"/>
    <n v="765.41"/>
    <s v="Category and Subcategory"/>
    <x v="4"/>
    <n v="42058.235289351855"/>
    <n v="42085.333333333328"/>
    <x v="0"/>
  </r>
  <r>
    <x v="328"/>
    <x v="0"/>
    <x v="327"/>
    <x v="96"/>
    <x v="328"/>
    <x v="0"/>
    <s v="country"/>
    <s v="USD"/>
    <x v="328"/>
    <x v="328"/>
    <b v="1"/>
    <n v="498"/>
    <b v="1"/>
    <s v="Category and Subcategory"/>
    <x v="304"/>
    <n v="51.81"/>
    <s v="Category and Subcategory"/>
    <x v="4"/>
    <n v="42278.946620370371"/>
    <n v="42309.166666666672"/>
    <x v="0"/>
  </r>
  <r>
    <x v="329"/>
    <x v="0"/>
    <x v="328"/>
    <x v="3"/>
    <x v="329"/>
    <x v="0"/>
    <s v="country"/>
    <s v="USD"/>
    <x v="329"/>
    <x v="329"/>
    <b v="1"/>
    <n v="167"/>
    <b v="1"/>
    <s v="Category and Subcategory"/>
    <x v="234"/>
    <n v="154.13"/>
    <s v="Category and Subcategory"/>
    <x v="4"/>
    <n v="42291.46674768519"/>
    <n v="42315.166666666672"/>
    <x v="0"/>
  </r>
  <r>
    <x v="330"/>
    <x v="0"/>
    <x v="329"/>
    <x v="19"/>
    <x v="330"/>
    <x v="0"/>
    <s v="country"/>
    <s v="USD"/>
    <x v="330"/>
    <x v="330"/>
    <b v="1"/>
    <n v="340"/>
    <b v="1"/>
    <s v="Category and Subcategory"/>
    <x v="131"/>
    <n v="75.459999999999994"/>
    <s v="Category and Subcategory"/>
    <x v="4"/>
    <n v="41379.515775462962"/>
    <n v="41411.165972222225"/>
    <x v="4"/>
  </r>
  <r>
    <x v="331"/>
    <x v="0"/>
    <x v="330"/>
    <x v="79"/>
    <x v="331"/>
    <x v="0"/>
    <s v="country"/>
    <s v="USD"/>
    <x v="331"/>
    <x v="331"/>
    <b v="1"/>
    <n v="438"/>
    <b v="1"/>
    <s v="Category and Subcategory"/>
    <x v="305"/>
    <n v="58.56"/>
    <s v="Category and Subcategory"/>
    <x v="4"/>
    <n v="42507.581412037034"/>
    <n v="42538.581412037034"/>
    <x v="2"/>
  </r>
  <r>
    <x v="332"/>
    <x v="0"/>
    <x v="331"/>
    <x v="57"/>
    <x v="332"/>
    <x v="0"/>
    <s v="country"/>
    <s v="USD"/>
    <x v="332"/>
    <x v="332"/>
    <b v="1"/>
    <n v="555"/>
    <b v="1"/>
    <s v="Category and Subcategory"/>
    <x v="306"/>
    <n v="46.09"/>
    <s v="Category and Subcategory"/>
    <x v="4"/>
    <n v="42263.680289351847"/>
    <n v="42305.333333333328"/>
    <x v="0"/>
  </r>
  <r>
    <x v="333"/>
    <x v="0"/>
    <x v="332"/>
    <x v="79"/>
    <x v="333"/>
    <x v="0"/>
    <s v="country"/>
    <s v="USD"/>
    <x v="333"/>
    <x v="333"/>
    <b v="1"/>
    <n v="266"/>
    <b v="1"/>
    <s v="Category and Subcategory"/>
    <x v="305"/>
    <n v="96.12"/>
    <s v="Category and Subcategory"/>
    <x v="4"/>
    <n v="42437.636469907404"/>
    <n v="42467.59480324074"/>
    <x v="2"/>
  </r>
  <r>
    <x v="334"/>
    <x v="0"/>
    <x v="333"/>
    <x v="3"/>
    <x v="334"/>
    <x v="0"/>
    <s v="country"/>
    <s v="USD"/>
    <x v="334"/>
    <x v="334"/>
    <b v="1"/>
    <n v="69"/>
    <b v="1"/>
    <s v="Category and Subcategory"/>
    <x v="125"/>
    <n v="368.77"/>
    <s v="Category and Subcategory"/>
    <x v="4"/>
    <n v="42101.682372685187"/>
    <n v="42139.791666666672"/>
    <x v="0"/>
  </r>
  <r>
    <x v="335"/>
    <x v="0"/>
    <x v="334"/>
    <x v="0"/>
    <x v="335"/>
    <x v="0"/>
    <s v="country"/>
    <s v="USD"/>
    <x v="335"/>
    <x v="335"/>
    <b v="1"/>
    <n v="80"/>
    <b v="1"/>
    <s v="Category and Subcategory"/>
    <x v="307"/>
    <n v="317.88"/>
    <s v="Category and Subcategory"/>
    <x v="4"/>
    <n v="42101.737442129626"/>
    <n v="42132.916666666672"/>
    <x v="0"/>
  </r>
  <r>
    <x v="336"/>
    <x v="0"/>
    <x v="335"/>
    <x v="31"/>
    <x v="336"/>
    <x v="0"/>
    <s v="country"/>
    <s v="USD"/>
    <x v="336"/>
    <x v="336"/>
    <b v="1"/>
    <n v="493"/>
    <b v="1"/>
    <s v="Category and Subcategory"/>
    <x v="257"/>
    <n v="51.5"/>
    <s v="Category and Subcategory"/>
    <x v="4"/>
    <n v="42291.596273148149"/>
    <n v="42321.637939814813"/>
    <x v="0"/>
  </r>
  <r>
    <x v="337"/>
    <x v="0"/>
    <x v="336"/>
    <x v="9"/>
    <x v="337"/>
    <x v="0"/>
    <s v="country"/>
    <s v="USD"/>
    <x v="337"/>
    <x v="337"/>
    <b v="1"/>
    <n v="31"/>
    <b v="1"/>
    <s v="Category and Subcategory"/>
    <x v="308"/>
    <n v="818.55"/>
    <s v="Category and Subcategory"/>
    <x v="4"/>
    <n v="42047.128564814819"/>
    <n v="42077.086898148147"/>
    <x v="0"/>
  </r>
  <r>
    <x v="338"/>
    <x v="0"/>
    <x v="337"/>
    <x v="36"/>
    <x v="338"/>
    <x v="0"/>
    <s v="country"/>
    <s v="USD"/>
    <x v="338"/>
    <x v="338"/>
    <b v="1"/>
    <n v="236"/>
    <b v="1"/>
    <s v="Category and Subcategory"/>
    <x v="309"/>
    <n v="107.25"/>
    <s v="Category and Subcategory"/>
    <x v="4"/>
    <n v="42559.755671296298"/>
    <n v="42616.041666666672"/>
    <x v="2"/>
  </r>
  <r>
    <x v="339"/>
    <x v="0"/>
    <x v="338"/>
    <x v="12"/>
    <x v="339"/>
    <x v="0"/>
    <s v="country"/>
    <s v="USD"/>
    <x v="339"/>
    <x v="339"/>
    <b v="1"/>
    <n v="89"/>
    <b v="1"/>
    <s v="Category and Subcategory"/>
    <x v="310"/>
    <n v="282.85000000000002"/>
    <s v="Category and Subcategory"/>
    <x v="4"/>
    <n v="42093.760046296295"/>
    <n v="42123.760046296295"/>
    <x v="0"/>
  </r>
  <r>
    <x v="340"/>
    <x v="0"/>
    <x v="339"/>
    <x v="19"/>
    <x v="340"/>
    <x v="0"/>
    <s v="country"/>
    <s v="USD"/>
    <x v="340"/>
    <x v="340"/>
    <b v="1"/>
    <n v="299"/>
    <b v="1"/>
    <s v="Category and Subcategory"/>
    <x v="311"/>
    <n v="84.05"/>
    <s v="Category and Subcategory"/>
    <x v="4"/>
    <n v="42772.669062500005"/>
    <n v="42802.875"/>
    <x v="1"/>
  </r>
  <r>
    <x v="341"/>
    <x v="0"/>
    <x v="340"/>
    <x v="8"/>
    <x v="341"/>
    <x v="0"/>
    <s v="country"/>
    <s v="USD"/>
    <x v="341"/>
    <x v="341"/>
    <b v="1"/>
    <n v="55"/>
    <b v="1"/>
    <s v="Category and Subcategory"/>
    <x v="143"/>
    <n v="456.15"/>
    <s v="Category and Subcategory"/>
    <x v="4"/>
    <n v="41894.879606481481"/>
    <n v="41913.165972222225"/>
    <x v="3"/>
  </r>
  <r>
    <x v="342"/>
    <x v="0"/>
    <x v="341"/>
    <x v="56"/>
    <x v="342"/>
    <x v="0"/>
    <s v="country"/>
    <s v="USD"/>
    <x v="342"/>
    <x v="342"/>
    <b v="1"/>
    <n v="325"/>
    <b v="1"/>
    <s v="Category and Subcategory"/>
    <x v="165"/>
    <n v="76.28"/>
    <s v="Category and Subcategory"/>
    <x v="4"/>
    <n v="42459.780844907407"/>
    <n v="42489.780844907407"/>
    <x v="2"/>
  </r>
  <r>
    <x v="343"/>
    <x v="0"/>
    <x v="342"/>
    <x v="11"/>
    <x v="343"/>
    <x v="0"/>
    <s v="country"/>
    <s v="USD"/>
    <x v="343"/>
    <x v="343"/>
    <b v="1"/>
    <n v="524"/>
    <b v="1"/>
    <s v="Category and Subcategory"/>
    <x v="312"/>
    <n v="47.12"/>
    <s v="Category and Subcategory"/>
    <x v="4"/>
    <n v="41926.73778935185"/>
    <n v="41957.125"/>
    <x v="3"/>
  </r>
  <r>
    <x v="344"/>
    <x v="0"/>
    <x v="343"/>
    <x v="106"/>
    <x v="344"/>
    <x v="0"/>
    <s v="country"/>
    <s v="USD"/>
    <x v="344"/>
    <x v="344"/>
    <b v="1"/>
    <n v="285"/>
    <b v="1"/>
    <s v="Category and Subcategory"/>
    <x v="216"/>
    <n v="86.49"/>
    <s v="Category and Subcategory"/>
    <x v="4"/>
    <n v="42111.970995370371"/>
    <n v="42156.097222222219"/>
    <x v="0"/>
  </r>
  <r>
    <x v="345"/>
    <x v="0"/>
    <x v="344"/>
    <x v="107"/>
    <x v="345"/>
    <x v="0"/>
    <s v="country"/>
    <s v="USD"/>
    <x v="345"/>
    <x v="345"/>
    <b v="1"/>
    <n v="179"/>
    <b v="1"/>
    <s v="Category and Subcategory"/>
    <x v="309"/>
    <n v="136.9"/>
    <s v="Category and Subcategory"/>
    <x v="4"/>
    <n v="42114.944328703699"/>
    <n v="42144.944328703699"/>
    <x v="0"/>
  </r>
  <r>
    <x v="346"/>
    <x v="0"/>
    <x v="345"/>
    <x v="3"/>
    <x v="346"/>
    <x v="0"/>
    <s v="country"/>
    <s v="USD"/>
    <x v="346"/>
    <x v="346"/>
    <b v="1"/>
    <n v="188"/>
    <b v="1"/>
    <s v="Category and Subcategory"/>
    <x v="247"/>
    <n v="130.27000000000001"/>
    <s v="Category and Subcategory"/>
    <x v="4"/>
    <n v="42261.500243055561"/>
    <n v="42291.500243055561"/>
    <x v="0"/>
  </r>
  <r>
    <x v="347"/>
    <x v="0"/>
    <x v="346"/>
    <x v="79"/>
    <x v="347"/>
    <x v="0"/>
    <s v="country"/>
    <s v="USD"/>
    <x v="347"/>
    <x v="347"/>
    <b v="1"/>
    <n v="379"/>
    <b v="1"/>
    <s v="Category and Subcategory"/>
    <x v="313"/>
    <n v="64.430000000000007"/>
    <s v="Category and Subcategory"/>
    <x v="4"/>
    <n v="42292.495474537034"/>
    <n v="42322.537141203706"/>
    <x v="0"/>
  </r>
  <r>
    <x v="348"/>
    <x v="0"/>
    <x v="347"/>
    <x v="3"/>
    <x v="348"/>
    <x v="0"/>
    <s v="country"/>
    <s v="USD"/>
    <x v="348"/>
    <x v="348"/>
    <b v="1"/>
    <n v="119"/>
    <b v="1"/>
    <s v="Category and Subcategory"/>
    <x v="314"/>
    <n v="204.38"/>
    <s v="Category and Subcategory"/>
    <x v="4"/>
    <n v="42207.58699074074"/>
    <n v="42237.58699074074"/>
    <x v="0"/>
  </r>
  <r>
    <x v="349"/>
    <x v="0"/>
    <x v="348"/>
    <x v="108"/>
    <x v="349"/>
    <x v="0"/>
    <s v="country"/>
    <s v="USD"/>
    <x v="349"/>
    <x v="349"/>
    <b v="1"/>
    <n v="167"/>
    <b v="1"/>
    <s v="Category and Subcategory"/>
    <x v="315"/>
    <n v="145.6"/>
    <s v="Category and Subcategory"/>
    <x v="4"/>
    <n v="42760.498935185184"/>
    <n v="42790.498935185184"/>
    <x v="1"/>
  </r>
  <r>
    <x v="350"/>
    <x v="0"/>
    <x v="349"/>
    <x v="31"/>
    <x v="350"/>
    <x v="0"/>
    <s v="country"/>
    <s v="USD"/>
    <x v="350"/>
    <x v="350"/>
    <b v="1"/>
    <n v="221"/>
    <b v="1"/>
    <s v="Category and Subcategory"/>
    <x v="316"/>
    <n v="109.94"/>
    <s v="Category and Subcategory"/>
    <x v="4"/>
    <n v="42586.066076388888"/>
    <n v="42624.165972222225"/>
    <x v="2"/>
  </r>
  <r>
    <x v="351"/>
    <x v="0"/>
    <x v="350"/>
    <x v="109"/>
    <x v="351"/>
    <x v="0"/>
    <s v="country"/>
    <s v="EUR"/>
    <x v="351"/>
    <x v="351"/>
    <b v="1"/>
    <n v="964"/>
    <b v="1"/>
    <s v="Category and Subcategory"/>
    <x v="317"/>
    <n v="25.1"/>
    <s v="Category and Subcategory"/>
    <x v="4"/>
    <n v="42427.964745370366"/>
    <n v="42467.923078703709"/>
    <x v="2"/>
  </r>
  <r>
    <x v="352"/>
    <x v="0"/>
    <x v="351"/>
    <x v="3"/>
    <x v="352"/>
    <x v="0"/>
    <s v="country"/>
    <s v="USD"/>
    <x v="352"/>
    <x v="352"/>
    <b v="1"/>
    <n v="286"/>
    <b v="1"/>
    <s v="Category and Subcategory"/>
    <x v="318"/>
    <n v="84.29"/>
    <s v="Category and Subcategory"/>
    <x v="4"/>
    <n v="41890.167453703703"/>
    <n v="41920.167453703703"/>
    <x v="3"/>
  </r>
  <r>
    <x v="353"/>
    <x v="0"/>
    <x v="352"/>
    <x v="110"/>
    <x v="353"/>
    <x v="0"/>
    <s v="country"/>
    <s v="USD"/>
    <x v="353"/>
    <x v="353"/>
    <b v="1"/>
    <n v="613"/>
    <b v="1"/>
    <s v="Category and Subcategory"/>
    <x v="319"/>
    <n v="39.07"/>
    <s v="Category and Subcategory"/>
    <x v="4"/>
    <n v="42297.791886574079"/>
    <n v="42327.833553240736"/>
    <x v="0"/>
  </r>
  <r>
    <x v="354"/>
    <x v="0"/>
    <x v="353"/>
    <x v="8"/>
    <x v="354"/>
    <x v="0"/>
    <s v="country"/>
    <s v="USD"/>
    <x v="354"/>
    <x v="354"/>
    <b v="1"/>
    <n v="29"/>
    <b v="1"/>
    <s v="Category and Subcategory"/>
    <x v="320"/>
    <n v="818.19"/>
    <s v="Category and Subcategory"/>
    <x v="4"/>
    <n v="42438.827789351853"/>
    <n v="42468.786122685182"/>
    <x v="2"/>
  </r>
  <r>
    <x v="355"/>
    <x v="0"/>
    <x v="354"/>
    <x v="19"/>
    <x v="355"/>
    <x v="0"/>
    <s v="country"/>
    <s v="USD"/>
    <x v="355"/>
    <x v="355"/>
    <b v="1"/>
    <n v="165"/>
    <b v="1"/>
    <s v="Category and Subcategory"/>
    <x v="267"/>
    <n v="142.61000000000001"/>
    <s v="Category and Subcategory"/>
    <x v="4"/>
    <n v="41943.293912037036"/>
    <n v="41974.3355787037"/>
    <x v="3"/>
  </r>
  <r>
    <x v="356"/>
    <x v="0"/>
    <x v="355"/>
    <x v="51"/>
    <x v="356"/>
    <x v="0"/>
    <s v="country"/>
    <s v="USD"/>
    <x v="356"/>
    <x v="356"/>
    <b v="1"/>
    <n v="97"/>
    <b v="1"/>
    <s v="Category and Subcategory"/>
    <x v="209"/>
    <n v="242.32"/>
    <s v="Category and Subcategory"/>
    <x v="4"/>
    <n v="42415.803159722222"/>
    <n v="42445.761493055557"/>
    <x v="2"/>
  </r>
  <r>
    <x v="357"/>
    <x v="0"/>
    <x v="356"/>
    <x v="36"/>
    <x v="357"/>
    <x v="0"/>
    <s v="country"/>
    <s v="USD"/>
    <x v="357"/>
    <x v="357"/>
    <b v="1"/>
    <n v="303"/>
    <b v="1"/>
    <s v="Category and Subcategory"/>
    <x v="321"/>
    <n v="77.27"/>
    <s v="Category and Subcategory"/>
    <x v="4"/>
    <n v="42078.222187499996"/>
    <n v="42118.222187499996"/>
    <x v="0"/>
  </r>
  <r>
    <x v="358"/>
    <x v="0"/>
    <x v="357"/>
    <x v="63"/>
    <x v="358"/>
    <x v="0"/>
    <s v="country"/>
    <s v="USD"/>
    <x v="358"/>
    <x v="358"/>
    <b v="1"/>
    <n v="267"/>
    <b v="1"/>
    <s v="Category and Subcategory"/>
    <x v="263"/>
    <n v="87.21"/>
    <s v="Category and Subcategory"/>
    <x v="4"/>
    <n v="42507.860196759255"/>
    <n v="42536.625"/>
    <x v="2"/>
  </r>
  <r>
    <x v="359"/>
    <x v="0"/>
    <x v="358"/>
    <x v="111"/>
    <x v="359"/>
    <x v="0"/>
    <s v="country"/>
    <s v="USD"/>
    <x v="359"/>
    <x v="359"/>
    <b v="1"/>
    <n v="302"/>
    <b v="1"/>
    <s v="Category and Subcategory"/>
    <x v="120"/>
    <n v="76.48"/>
    <s v="Category and Subcategory"/>
    <x v="4"/>
    <n v="41935.070486111108"/>
    <n v="41957.216666666667"/>
    <x v="3"/>
  </r>
  <r>
    <x v="360"/>
    <x v="0"/>
    <x v="359"/>
    <x v="14"/>
    <x v="360"/>
    <x v="0"/>
    <s v="country"/>
    <s v="USD"/>
    <x v="360"/>
    <x v="360"/>
    <b v="0"/>
    <n v="87"/>
    <b v="1"/>
    <s v="Category and Subcategory"/>
    <x v="322"/>
    <n v="265.36"/>
    <s v="Category and Subcategory"/>
    <x v="4"/>
    <n v="42163.897916666669"/>
    <n v="42208.132638888885"/>
    <x v="0"/>
  </r>
  <r>
    <x v="361"/>
    <x v="0"/>
    <x v="360"/>
    <x v="19"/>
    <x v="361"/>
    <x v="0"/>
    <s v="country"/>
    <s v="USD"/>
    <x v="361"/>
    <x v="361"/>
    <b v="0"/>
    <n v="354"/>
    <b v="1"/>
    <s v="Category and Subcategory"/>
    <x v="323"/>
    <n v="64.95"/>
    <s v="Category and Subcategory"/>
    <x v="4"/>
    <n v="41936.001226851848"/>
    <n v="41966.042893518519"/>
    <x v="3"/>
  </r>
  <r>
    <x v="362"/>
    <x v="0"/>
    <x v="361"/>
    <x v="112"/>
    <x v="362"/>
    <x v="0"/>
    <s v="country"/>
    <s v="USD"/>
    <x v="362"/>
    <x v="362"/>
    <b v="0"/>
    <n v="86"/>
    <b v="1"/>
    <s v="Category and Subcategory"/>
    <x v="324"/>
    <n v="266.66000000000003"/>
    <s v="Category and Subcategory"/>
    <x v="4"/>
    <n v="41837.210543981484"/>
    <n v="41859"/>
    <x v="3"/>
  </r>
  <r>
    <x v="363"/>
    <x v="0"/>
    <x v="362"/>
    <x v="113"/>
    <x v="363"/>
    <x v="0"/>
    <s v="country"/>
    <s v="USD"/>
    <x v="363"/>
    <x v="363"/>
    <b v="0"/>
    <n v="26"/>
    <b v="1"/>
    <s v="Category and Subcategory"/>
    <x v="125"/>
    <n v="870.96"/>
    <s v="Category and Subcategory"/>
    <x v="4"/>
    <n v="40255.744629629626"/>
    <n v="40300.806944444441"/>
    <x v="7"/>
  </r>
  <r>
    <x v="364"/>
    <x v="0"/>
    <x v="363"/>
    <x v="39"/>
    <x v="364"/>
    <x v="0"/>
    <s v="country"/>
    <s v="USD"/>
    <x v="364"/>
    <x v="364"/>
    <b v="0"/>
    <n v="113"/>
    <b v="1"/>
    <s v="Category and Subcategory"/>
    <x v="325"/>
    <n v="200.03"/>
    <s v="Category and Subcategory"/>
    <x v="4"/>
    <n v="41780.859629629631"/>
    <n v="41811.165972222225"/>
    <x v="3"/>
  </r>
  <r>
    <x v="365"/>
    <x v="0"/>
    <x v="364"/>
    <x v="36"/>
    <x v="365"/>
    <x v="0"/>
    <s v="country"/>
    <s v="GBP"/>
    <x v="365"/>
    <x v="365"/>
    <b v="0"/>
    <n v="65"/>
    <b v="1"/>
    <s v="Category and Subcategory"/>
    <x v="326"/>
    <n v="346.8"/>
    <s v="Category and Subcategory"/>
    <x v="4"/>
    <n v="41668.606469907405"/>
    <n v="41698.606469907405"/>
    <x v="3"/>
  </r>
  <r>
    <x v="366"/>
    <x v="0"/>
    <x v="365"/>
    <x v="114"/>
    <x v="366"/>
    <x v="0"/>
    <s v="country"/>
    <s v="USD"/>
    <x v="366"/>
    <x v="366"/>
    <b v="0"/>
    <n v="134"/>
    <b v="1"/>
    <s v="Category and Subcategory"/>
    <x v="272"/>
    <n v="167.32"/>
    <s v="Category and Subcategory"/>
    <x v="4"/>
    <n v="41019.793032407404"/>
    <n v="41049.793032407404"/>
    <x v="5"/>
  </r>
  <r>
    <x v="367"/>
    <x v="0"/>
    <x v="366"/>
    <x v="3"/>
    <x v="367"/>
    <x v="0"/>
    <s v="country"/>
    <s v="USD"/>
    <x v="367"/>
    <x v="367"/>
    <b v="0"/>
    <n v="119"/>
    <b v="1"/>
    <s v="Category and Subcategory"/>
    <x v="232"/>
    <n v="188.2"/>
    <s v="Category and Subcategory"/>
    <x v="4"/>
    <n v="41355.577291666668"/>
    <n v="41395.207638888889"/>
    <x v="4"/>
  </r>
  <r>
    <x v="368"/>
    <x v="0"/>
    <x v="367"/>
    <x v="78"/>
    <x v="368"/>
    <x v="0"/>
    <s v="country"/>
    <s v="USD"/>
    <x v="368"/>
    <x v="368"/>
    <b v="0"/>
    <n v="159"/>
    <b v="1"/>
    <s v="Category and Subcategory"/>
    <x v="327"/>
    <n v="140.53"/>
    <s v="Category and Subcategory"/>
    <x v="4"/>
    <n v="42043.605578703704"/>
    <n v="42078.563912037032"/>
    <x v="0"/>
  </r>
  <r>
    <x v="369"/>
    <x v="0"/>
    <x v="368"/>
    <x v="115"/>
    <x v="369"/>
    <x v="0"/>
    <s v="country"/>
    <s v="USD"/>
    <x v="369"/>
    <x v="369"/>
    <b v="0"/>
    <n v="167"/>
    <b v="1"/>
    <s v="Category and Subcategory"/>
    <x v="328"/>
    <n v="133.63999999999999"/>
    <s v="Category and Subcategory"/>
    <x v="4"/>
    <n v="40893.551724537036"/>
    <n v="40923.551724537036"/>
    <x v="6"/>
  </r>
  <r>
    <x v="370"/>
    <x v="0"/>
    <x v="369"/>
    <x v="31"/>
    <x v="370"/>
    <x v="0"/>
    <s v="country"/>
    <s v="USD"/>
    <x v="370"/>
    <x v="370"/>
    <b v="0"/>
    <n v="43"/>
    <b v="1"/>
    <s v="Category and Subcategory"/>
    <x v="329"/>
    <n v="516.63"/>
    <s v="Category and Subcategory"/>
    <x v="4"/>
    <n v="42711.795138888891"/>
    <n v="42741.795138888891"/>
    <x v="2"/>
  </r>
  <r>
    <x v="371"/>
    <x v="0"/>
    <x v="370"/>
    <x v="60"/>
    <x v="371"/>
    <x v="0"/>
    <s v="country"/>
    <s v="USD"/>
    <x v="371"/>
    <x v="371"/>
    <b v="0"/>
    <n v="1062"/>
    <b v="1"/>
    <s v="Category and Subcategory"/>
    <x v="330"/>
    <n v="20.9"/>
    <s v="Category and Subcategory"/>
    <x v="4"/>
    <n v="41261.767812500002"/>
    <n v="41306.767812500002"/>
    <x v="5"/>
  </r>
  <r>
    <x v="372"/>
    <x v="0"/>
    <x v="371"/>
    <x v="43"/>
    <x v="372"/>
    <x v="0"/>
    <s v="country"/>
    <s v="GBP"/>
    <x v="372"/>
    <x v="372"/>
    <b v="0"/>
    <n v="9"/>
    <b v="1"/>
    <s v="Category and Subcategory"/>
    <x v="331"/>
    <n v="2443.7800000000002"/>
    <s v="Category and Subcategory"/>
    <x v="4"/>
    <n v="42425.576898148152"/>
    <n v="42465.666666666672"/>
    <x v="2"/>
  </r>
  <r>
    <x v="373"/>
    <x v="0"/>
    <x v="372"/>
    <x v="51"/>
    <x v="373"/>
    <x v="0"/>
    <s v="country"/>
    <s v="USD"/>
    <x v="373"/>
    <x v="373"/>
    <b v="0"/>
    <n v="89"/>
    <b v="1"/>
    <s v="Category and Subcategory"/>
    <x v="163"/>
    <n v="246.46"/>
    <s v="Category and Subcategory"/>
    <x v="4"/>
    <n v="41078.91201388889"/>
    <n v="41108.91201388889"/>
    <x v="5"/>
  </r>
  <r>
    <x v="374"/>
    <x v="0"/>
    <x v="373"/>
    <x v="12"/>
    <x v="374"/>
    <x v="0"/>
    <s v="country"/>
    <s v="USD"/>
    <x v="374"/>
    <x v="374"/>
    <b v="0"/>
    <n v="174"/>
    <b v="1"/>
    <s v="Category and Subcategory"/>
    <x v="332"/>
    <n v="125.89"/>
    <s v="Category and Subcategory"/>
    <x v="4"/>
    <n v="40757.889247685183"/>
    <n v="40802.889247685183"/>
    <x v="6"/>
  </r>
  <r>
    <x v="375"/>
    <x v="0"/>
    <x v="374"/>
    <x v="2"/>
    <x v="375"/>
    <x v="0"/>
    <s v="country"/>
    <s v="USD"/>
    <x v="375"/>
    <x v="375"/>
    <b v="0"/>
    <n v="14"/>
    <b v="1"/>
    <s v="Category and Subcategory"/>
    <x v="333"/>
    <n v="1564.57"/>
    <s v="Category and Subcategory"/>
    <x v="4"/>
    <n v="41657.985081018516"/>
    <n v="41699.720833333333"/>
    <x v="3"/>
  </r>
  <r>
    <x v="376"/>
    <x v="0"/>
    <x v="375"/>
    <x v="116"/>
    <x v="376"/>
    <x v="0"/>
    <s v="country"/>
    <s v="GBP"/>
    <x v="376"/>
    <x v="376"/>
    <b v="0"/>
    <n v="48"/>
    <b v="1"/>
    <s v="Category and Subcategory"/>
    <x v="334"/>
    <n v="455.93"/>
    <s v="Category and Subcategory"/>
    <x v="4"/>
    <n v="42576.452731481477"/>
    <n v="42607.452731481477"/>
    <x v="2"/>
  </r>
  <r>
    <x v="377"/>
    <x v="0"/>
    <x v="376"/>
    <x v="14"/>
    <x v="377"/>
    <x v="0"/>
    <s v="country"/>
    <s v="USD"/>
    <x v="377"/>
    <x v="377"/>
    <b v="0"/>
    <n v="133"/>
    <b v="1"/>
    <s v="Category and Subcategory"/>
    <x v="335"/>
    <n v="164.53"/>
    <s v="Category and Subcategory"/>
    <x v="4"/>
    <n v="42292.250787037032"/>
    <n v="42322.292361111111"/>
    <x v="0"/>
  </r>
  <r>
    <x v="378"/>
    <x v="0"/>
    <x v="377"/>
    <x v="9"/>
    <x v="378"/>
    <x v="0"/>
    <s v="country"/>
    <s v="CAD"/>
    <x v="378"/>
    <x v="378"/>
    <b v="0"/>
    <n v="83"/>
    <b v="1"/>
    <s v="Category and Subcategory"/>
    <x v="336"/>
    <n v="263.02"/>
    <s v="Category and Subcategory"/>
    <x v="4"/>
    <n v="42370.571851851855"/>
    <n v="42394.994444444441"/>
    <x v="2"/>
  </r>
  <r>
    <x v="379"/>
    <x v="0"/>
    <x v="378"/>
    <x v="36"/>
    <x v="379"/>
    <x v="0"/>
    <s v="country"/>
    <s v="USD"/>
    <x v="379"/>
    <x v="379"/>
    <b v="0"/>
    <n v="149"/>
    <b v="1"/>
    <s v="Category and Subcategory"/>
    <x v="337"/>
    <n v="145.91999999999999"/>
    <s v="Category and Subcategory"/>
    <x v="4"/>
    <n v="40987.688333333332"/>
    <n v="41032.688333333332"/>
    <x v="5"/>
  </r>
  <r>
    <x v="380"/>
    <x v="0"/>
    <x v="379"/>
    <x v="23"/>
    <x v="380"/>
    <x v="0"/>
    <s v="country"/>
    <s v="USD"/>
    <x v="380"/>
    <x v="380"/>
    <b v="0"/>
    <n v="49"/>
    <b v="1"/>
    <s v="Category and Subcategory"/>
    <x v="338"/>
    <n v="442.53"/>
    <s v="Category and Subcategory"/>
    <x v="4"/>
    <n v="42367.719814814816"/>
    <n v="42392.719814814816"/>
    <x v="0"/>
  </r>
  <r>
    <x v="381"/>
    <x v="0"/>
    <x v="380"/>
    <x v="31"/>
    <x v="381"/>
    <x v="0"/>
    <s v="country"/>
    <s v="USD"/>
    <x v="381"/>
    <x v="381"/>
    <b v="0"/>
    <n v="251"/>
    <b v="1"/>
    <s v="Category and Subcategory"/>
    <x v="339"/>
    <n v="86.37"/>
    <s v="Category and Subcategory"/>
    <x v="4"/>
    <n v="41085.698113425926"/>
    <n v="41120.208333333336"/>
    <x v="5"/>
  </r>
  <r>
    <x v="382"/>
    <x v="0"/>
    <x v="381"/>
    <x v="20"/>
    <x v="382"/>
    <x v="0"/>
    <s v="country"/>
    <s v="USD"/>
    <x v="382"/>
    <x v="382"/>
    <b v="0"/>
    <n v="22"/>
    <b v="1"/>
    <s v="Category and Subcategory"/>
    <x v="340"/>
    <n v="983.51"/>
    <s v="Category and Subcategory"/>
    <x v="4"/>
    <n v="41144.709490740745"/>
    <n v="41158.709490740745"/>
    <x v="5"/>
  </r>
  <r>
    <x v="383"/>
    <x v="0"/>
    <x v="382"/>
    <x v="117"/>
    <x v="383"/>
    <x v="0"/>
    <s v="country"/>
    <s v="USD"/>
    <x v="383"/>
    <x v="383"/>
    <b v="0"/>
    <n v="48"/>
    <b v="1"/>
    <s v="Category and Subcategory"/>
    <x v="341"/>
    <n v="449.75"/>
    <s v="Category and Subcategory"/>
    <x v="4"/>
    <n v="41755.117581018516"/>
    <n v="41778.117581018516"/>
    <x v="3"/>
  </r>
  <r>
    <x v="384"/>
    <x v="0"/>
    <x v="383"/>
    <x v="22"/>
    <x v="384"/>
    <x v="0"/>
    <s v="country"/>
    <s v="USD"/>
    <x v="384"/>
    <x v="384"/>
    <b v="0"/>
    <n v="383"/>
    <b v="1"/>
    <s v="Category and Subcategory"/>
    <x v="182"/>
    <n v="56.33"/>
    <s v="Category and Subcategory"/>
    <x v="4"/>
    <n v="41980.781793981485"/>
    <n v="42010.781793981485"/>
    <x v="3"/>
  </r>
  <r>
    <x v="385"/>
    <x v="0"/>
    <x v="384"/>
    <x v="31"/>
    <x v="385"/>
    <x v="0"/>
    <s v="country"/>
    <s v="USD"/>
    <x v="385"/>
    <x v="385"/>
    <b v="0"/>
    <n v="237"/>
    <b v="1"/>
    <s v="Category and Subcategory"/>
    <x v="342"/>
    <n v="90.63"/>
    <s v="Category and Subcategory"/>
    <x v="4"/>
    <n v="41934.584502314814"/>
    <n v="41964.626168981486"/>
    <x v="3"/>
  </r>
  <r>
    <x v="386"/>
    <x v="0"/>
    <x v="385"/>
    <x v="20"/>
    <x v="386"/>
    <x v="0"/>
    <s v="country"/>
    <s v="USD"/>
    <x v="386"/>
    <x v="386"/>
    <b v="0"/>
    <n v="13"/>
    <b v="1"/>
    <s v="Category and Subcategory"/>
    <x v="343"/>
    <n v="1646.92"/>
    <s v="Category and Subcategory"/>
    <x v="4"/>
    <n v="42211.951284722221"/>
    <n v="42226.951284722221"/>
    <x v="0"/>
  </r>
  <r>
    <x v="387"/>
    <x v="0"/>
    <x v="386"/>
    <x v="114"/>
    <x v="387"/>
    <x v="0"/>
    <s v="country"/>
    <s v="USD"/>
    <x v="387"/>
    <x v="387"/>
    <b v="0"/>
    <n v="562"/>
    <b v="1"/>
    <s v="Category and Subcategory"/>
    <x v="344"/>
    <n v="38.04"/>
    <s v="Category and Subcategory"/>
    <x v="4"/>
    <n v="42200.67659722222"/>
    <n v="42231.25"/>
    <x v="0"/>
  </r>
  <r>
    <x v="388"/>
    <x v="0"/>
    <x v="387"/>
    <x v="10"/>
    <x v="388"/>
    <x v="0"/>
    <s v="country"/>
    <s v="USD"/>
    <x v="388"/>
    <x v="388"/>
    <b v="0"/>
    <n v="71"/>
    <b v="1"/>
    <s v="Category and Subcategory"/>
    <x v="345"/>
    <n v="300.86"/>
    <s v="Category and Subcategory"/>
    <x v="4"/>
    <n v="42549.076157407413"/>
    <n v="42579.076157407413"/>
    <x v="2"/>
  </r>
  <r>
    <x v="389"/>
    <x v="0"/>
    <x v="388"/>
    <x v="118"/>
    <x v="389"/>
    <x v="0"/>
    <s v="country"/>
    <s v="USD"/>
    <x v="389"/>
    <x v="389"/>
    <b v="0"/>
    <n v="1510"/>
    <b v="1"/>
    <s v="Category and Subcategory"/>
    <x v="255"/>
    <n v="14.15"/>
    <s v="Category and Subcategory"/>
    <x v="4"/>
    <n v="41674.063078703701"/>
    <n v="41705.957638888889"/>
    <x v="3"/>
  </r>
  <r>
    <x v="390"/>
    <x v="0"/>
    <x v="389"/>
    <x v="28"/>
    <x v="390"/>
    <x v="0"/>
    <s v="country"/>
    <s v="USD"/>
    <x v="390"/>
    <x v="390"/>
    <b v="0"/>
    <n v="14"/>
    <b v="1"/>
    <s v="Category and Subcategory"/>
    <x v="346"/>
    <n v="1522.57"/>
    <s v="Category and Subcategory"/>
    <x v="4"/>
    <n v="42112.036712962959"/>
    <n v="42132.036712962959"/>
    <x v="0"/>
  </r>
  <r>
    <x v="391"/>
    <x v="0"/>
    <x v="390"/>
    <x v="22"/>
    <x v="391"/>
    <x v="0"/>
    <s v="country"/>
    <s v="USD"/>
    <x v="391"/>
    <x v="391"/>
    <b v="0"/>
    <n v="193"/>
    <b v="1"/>
    <s v="Category and Subcategory"/>
    <x v="347"/>
    <n v="110.36"/>
    <s v="Category and Subcategory"/>
    <x v="4"/>
    <n v="40865.042256944449"/>
    <n v="40895.040972222225"/>
    <x v="6"/>
  </r>
  <r>
    <x v="392"/>
    <x v="0"/>
    <x v="391"/>
    <x v="17"/>
    <x v="392"/>
    <x v="0"/>
    <s v="country"/>
    <s v="USD"/>
    <x v="392"/>
    <x v="392"/>
    <b v="0"/>
    <n v="206"/>
    <b v="1"/>
    <s v="Category and Subcategory"/>
    <x v="348"/>
    <n v="102.71"/>
    <s v="Category and Subcategory"/>
    <x v="4"/>
    <n v="40763.717256944445"/>
    <n v="40794.125"/>
    <x v="6"/>
  </r>
  <r>
    <x v="393"/>
    <x v="0"/>
    <x v="392"/>
    <x v="63"/>
    <x v="393"/>
    <x v="0"/>
    <s v="country"/>
    <s v="USD"/>
    <x v="393"/>
    <x v="393"/>
    <b v="0"/>
    <n v="351"/>
    <b v="1"/>
    <s v="Category and Subcategory"/>
    <x v="162"/>
    <n v="60.24"/>
    <s v="Category and Subcategory"/>
    <x v="4"/>
    <n v="41526.708935185183"/>
    <n v="41557.708935185183"/>
    <x v="4"/>
  </r>
  <r>
    <x v="394"/>
    <x v="0"/>
    <x v="393"/>
    <x v="119"/>
    <x v="394"/>
    <x v="0"/>
    <s v="country"/>
    <s v="EUR"/>
    <x v="394"/>
    <x v="394"/>
    <b v="0"/>
    <n v="50"/>
    <b v="1"/>
    <s v="Category and Subcategory"/>
    <x v="349"/>
    <n v="418.39"/>
    <s v="Category and Subcategory"/>
    <x v="4"/>
    <n v="42417.818078703705"/>
    <n v="42477.776412037041"/>
    <x v="2"/>
  </r>
  <r>
    <x v="395"/>
    <x v="0"/>
    <x v="394"/>
    <x v="3"/>
    <x v="395"/>
    <x v="0"/>
    <s v="country"/>
    <s v="USD"/>
    <x v="395"/>
    <x v="395"/>
    <b v="0"/>
    <n v="184"/>
    <b v="1"/>
    <s v="Category and Subcategory"/>
    <x v="350"/>
    <n v="113.28"/>
    <s v="Category and Subcategory"/>
    <x v="4"/>
    <n v="40990.909259259257"/>
    <n v="41026.897222222222"/>
    <x v="5"/>
  </r>
  <r>
    <x v="396"/>
    <x v="0"/>
    <x v="395"/>
    <x v="36"/>
    <x v="396"/>
    <x v="0"/>
    <s v="country"/>
    <s v="USD"/>
    <x v="396"/>
    <x v="396"/>
    <b v="0"/>
    <n v="196"/>
    <b v="1"/>
    <s v="Category and Subcategory"/>
    <x v="351"/>
    <n v="106.23"/>
    <s v="Category and Subcategory"/>
    <x v="4"/>
    <n v="41082.564884259256"/>
    <n v="41097.564884259256"/>
    <x v="5"/>
  </r>
  <r>
    <x v="397"/>
    <x v="0"/>
    <x v="396"/>
    <x v="120"/>
    <x v="397"/>
    <x v="0"/>
    <s v="country"/>
    <s v="USD"/>
    <x v="397"/>
    <x v="397"/>
    <b v="0"/>
    <n v="229"/>
    <b v="1"/>
    <s v="Category and Subcategory"/>
    <x v="268"/>
    <n v="90.63"/>
    <s v="Category and Subcategory"/>
    <x v="4"/>
    <n v="40379.776435185187"/>
    <n v="40422.155555555553"/>
    <x v="7"/>
  </r>
  <r>
    <x v="398"/>
    <x v="0"/>
    <x v="397"/>
    <x v="51"/>
    <x v="398"/>
    <x v="0"/>
    <s v="country"/>
    <s v="USD"/>
    <x v="398"/>
    <x v="398"/>
    <b v="0"/>
    <n v="67"/>
    <b v="1"/>
    <s v="Category and Subcategory"/>
    <x v="352"/>
    <n v="308.79000000000002"/>
    <s v="Category and Subcategory"/>
    <x v="4"/>
    <n v="42078.793124999997"/>
    <n v="42123.793124999997"/>
    <x v="0"/>
  </r>
  <r>
    <x v="399"/>
    <x v="0"/>
    <x v="398"/>
    <x v="22"/>
    <x v="399"/>
    <x v="0"/>
    <s v="country"/>
    <s v="GBP"/>
    <x v="399"/>
    <x v="399"/>
    <b v="0"/>
    <n v="95"/>
    <b v="1"/>
    <s v="Category and Subcategory"/>
    <x v="136"/>
    <n v="217.17"/>
    <s v="Category and Subcategory"/>
    <x v="4"/>
    <n v="42687.875775462962"/>
    <n v="42718.5"/>
    <x v="2"/>
  </r>
  <r>
    <x v="400"/>
    <x v="0"/>
    <x v="399"/>
    <x v="3"/>
    <x v="400"/>
    <x v="0"/>
    <s v="country"/>
    <s v="USD"/>
    <x v="400"/>
    <x v="400"/>
    <b v="0"/>
    <n v="62"/>
    <b v="1"/>
    <s v="Category and Subcategory"/>
    <x v="353"/>
    <n v="331.76"/>
    <s v="Category and Subcategory"/>
    <x v="4"/>
    <n v="41745.635960648149"/>
    <n v="41776.145833333336"/>
    <x v="3"/>
  </r>
  <r>
    <x v="401"/>
    <x v="0"/>
    <x v="400"/>
    <x v="63"/>
    <x v="401"/>
    <x v="0"/>
    <s v="country"/>
    <s v="USD"/>
    <x v="401"/>
    <x v="401"/>
    <b v="0"/>
    <n v="73"/>
    <b v="1"/>
    <s v="Category and Subcategory"/>
    <x v="319"/>
    <n v="281.52999999999997"/>
    <s v="Category and Subcategory"/>
    <x v="4"/>
    <n v="40732.842245370368"/>
    <n v="40762.842245370368"/>
    <x v="6"/>
  </r>
  <r>
    <x v="402"/>
    <x v="0"/>
    <x v="401"/>
    <x v="13"/>
    <x v="402"/>
    <x v="0"/>
    <s v="country"/>
    <s v="USD"/>
    <x v="402"/>
    <x v="402"/>
    <b v="0"/>
    <n v="43"/>
    <b v="1"/>
    <s v="Category and Subcategory"/>
    <x v="27"/>
    <n v="476.53"/>
    <s v="Category and Subcategory"/>
    <x v="4"/>
    <n v="42292.539548611108"/>
    <n v="42313.58121527778"/>
    <x v="0"/>
  </r>
  <r>
    <x v="403"/>
    <x v="0"/>
    <x v="402"/>
    <x v="10"/>
    <x v="403"/>
    <x v="0"/>
    <s v="country"/>
    <s v="USD"/>
    <x v="403"/>
    <x v="403"/>
    <b v="0"/>
    <n v="70"/>
    <b v="1"/>
    <s v="Category and Subcategory"/>
    <x v="354"/>
    <n v="292.27"/>
    <s v="Category and Subcategory"/>
    <x v="4"/>
    <n v="40718.310659722221"/>
    <n v="40765.297222222223"/>
    <x v="6"/>
  </r>
  <r>
    <x v="404"/>
    <x v="0"/>
    <x v="403"/>
    <x v="19"/>
    <x v="404"/>
    <x v="0"/>
    <s v="country"/>
    <s v="USD"/>
    <x v="404"/>
    <x v="404"/>
    <b v="0"/>
    <n v="271"/>
    <b v="1"/>
    <s v="Category and Subcategory"/>
    <x v="355"/>
    <n v="75.37"/>
    <s v="Category and Subcategory"/>
    <x v="4"/>
    <n v="41646.628032407411"/>
    <n v="41675.961111111108"/>
    <x v="3"/>
  </r>
  <r>
    <x v="405"/>
    <x v="0"/>
    <x v="404"/>
    <x v="121"/>
    <x v="405"/>
    <x v="0"/>
    <s v="country"/>
    <s v="USD"/>
    <x v="405"/>
    <x v="405"/>
    <b v="0"/>
    <n v="55"/>
    <b v="1"/>
    <s v="Category and Subcategory"/>
    <x v="356"/>
    <n v="370.87"/>
    <s v="Category and Subcategory"/>
    <x v="4"/>
    <n v="41674.08494212963"/>
    <n v="41704.08494212963"/>
    <x v="3"/>
  </r>
  <r>
    <x v="406"/>
    <x v="0"/>
    <x v="405"/>
    <x v="70"/>
    <x v="406"/>
    <x v="0"/>
    <s v="country"/>
    <s v="USD"/>
    <x v="406"/>
    <x v="406"/>
    <b v="0"/>
    <n v="35"/>
    <b v="1"/>
    <s v="Category and Subcategory"/>
    <x v="357"/>
    <n v="581.86"/>
    <s v="Category and Subcategory"/>
    <x v="4"/>
    <n v="40638.162465277775"/>
    <n v="40672.249305555553"/>
    <x v="6"/>
  </r>
  <r>
    <x v="407"/>
    <x v="0"/>
    <x v="406"/>
    <x v="13"/>
    <x v="407"/>
    <x v="0"/>
    <s v="country"/>
    <s v="USD"/>
    <x v="407"/>
    <x v="407"/>
    <b v="0"/>
    <n v="22"/>
    <b v="1"/>
    <s v="Category and Subcategory"/>
    <x v="156"/>
    <n v="924.69"/>
    <s v="Category and Subcategory"/>
    <x v="4"/>
    <n v="40806.870949074073"/>
    <n v="40866.912615740745"/>
    <x v="6"/>
  </r>
  <r>
    <x v="408"/>
    <x v="0"/>
    <x v="407"/>
    <x v="12"/>
    <x v="408"/>
    <x v="0"/>
    <s v="country"/>
    <s v="USD"/>
    <x v="408"/>
    <x v="408"/>
    <b v="0"/>
    <n v="38"/>
    <b v="1"/>
    <s v="Category and Subcategory"/>
    <x v="358"/>
    <n v="532.97"/>
    <s v="Category and Subcategory"/>
    <x v="4"/>
    <n v="41543.735995370371"/>
    <n v="41583.777662037035"/>
    <x v="4"/>
  </r>
  <r>
    <x v="409"/>
    <x v="0"/>
    <x v="408"/>
    <x v="2"/>
    <x v="409"/>
    <x v="0"/>
    <s v="country"/>
    <s v="GBP"/>
    <x v="409"/>
    <x v="409"/>
    <b v="0"/>
    <n v="15"/>
    <b v="1"/>
    <s v="Category and Subcategory"/>
    <x v="359"/>
    <n v="1346"/>
    <s v="Category and Subcategory"/>
    <x v="4"/>
    <n v="42543.862777777773"/>
    <n v="42573.862777777773"/>
    <x v="2"/>
  </r>
  <r>
    <x v="410"/>
    <x v="0"/>
    <x v="409"/>
    <x v="28"/>
    <x v="410"/>
    <x v="0"/>
    <s v="country"/>
    <s v="CAD"/>
    <x v="410"/>
    <x v="410"/>
    <b v="0"/>
    <n v="7"/>
    <b v="1"/>
    <s v="Category and Subcategory"/>
    <x v="360"/>
    <n v="2875.43"/>
    <s v="Category and Subcategory"/>
    <x v="4"/>
    <n v="42113.981446759266"/>
    <n v="42173.981446759266"/>
    <x v="0"/>
  </r>
  <r>
    <x v="411"/>
    <x v="0"/>
    <x v="410"/>
    <x v="11"/>
    <x v="411"/>
    <x v="0"/>
    <s v="country"/>
    <s v="USD"/>
    <x v="411"/>
    <x v="411"/>
    <b v="0"/>
    <n v="241"/>
    <b v="1"/>
    <s v="Category and Subcategory"/>
    <x v="267"/>
    <n v="83.49"/>
    <s v="Category and Subcategory"/>
    <x v="4"/>
    <n v="41598.17597222222"/>
    <n v="41630.208333333336"/>
    <x v="4"/>
  </r>
  <r>
    <x v="412"/>
    <x v="0"/>
    <x v="411"/>
    <x v="30"/>
    <x v="412"/>
    <x v="0"/>
    <s v="country"/>
    <s v="USD"/>
    <x v="412"/>
    <x v="412"/>
    <b v="0"/>
    <n v="55"/>
    <b v="1"/>
    <s v="Category and Subcategory"/>
    <x v="361"/>
    <n v="365.82"/>
    <s v="Category and Subcategory"/>
    <x v="4"/>
    <n v="41099.742800925924"/>
    <n v="41115.742800925924"/>
    <x v="5"/>
  </r>
  <r>
    <x v="413"/>
    <x v="0"/>
    <x v="412"/>
    <x v="122"/>
    <x v="413"/>
    <x v="0"/>
    <s v="country"/>
    <s v="USD"/>
    <x v="413"/>
    <x v="413"/>
    <b v="0"/>
    <n v="171"/>
    <b v="1"/>
    <s v="Category and Subcategory"/>
    <x v="249"/>
    <n v="117.37"/>
    <s v="Category and Subcategory"/>
    <x v="4"/>
    <n v="41079.877442129626"/>
    <n v="41109.877442129626"/>
    <x v="5"/>
  </r>
  <r>
    <x v="414"/>
    <x v="0"/>
    <x v="413"/>
    <x v="17"/>
    <x v="414"/>
    <x v="0"/>
    <s v="country"/>
    <s v="USD"/>
    <x v="414"/>
    <x v="414"/>
    <b v="0"/>
    <n v="208"/>
    <b v="1"/>
    <s v="Category and Subcategory"/>
    <x v="182"/>
    <n v="96.31"/>
    <s v="Category and Subcategory"/>
    <x v="4"/>
    <n v="41529.063252314816"/>
    <n v="41559.063252314816"/>
    <x v="4"/>
  </r>
  <r>
    <x v="415"/>
    <x v="0"/>
    <x v="414"/>
    <x v="123"/>
    <x v="415"/>
    <x v="0"/>
    <s v="country"/>
    <s v="CAD"/>
    <x v="415"/>
    <x v="415"/>
    <b v="0"/>
    <n v="21"/>
    <b v="1"/>
    <s v="Category and Subcategory"/>
    <x v="362"/>
    <n v="953.58"/>
    <s v="Category and Subcategory"/>
    <x v="4"/>
    <n v="41904.851875"/>
    <n v="41929.5"/>
    <x v="3"/>
  </r>
  <r>
    <x v="416"/>
    <x v="0"/>
    <x v="415"/>
    <x v="28"/>
    <x v="416"/>
    <x v="0"/>
    <s v="country"/>
    <s v="USD"/>
    <x v="416"/>
    <x v="416"/>
    <b v="0"/>
    <n v="25"/>
    <b v="1"/>
    <s v="Category and Subcategory"/>
    <x v="363"/>
    <n v="800.88"/>
    <s v="Category and Subcategory"/>
    <x v="4"/>
    <n v="41648.396192129629"/>
    <n v="41678.396192129629"/>
    <x v="3"/>
  </r>
  <r>
    <x v="417"/>
    <x v="0"/>
    <x v="416"/>
    <x v="124"/>
    <x v="417"/>
    <x v="0"/>
    <s v="country"/>
    <s v="USD"/>
    <x v="417"/>
    <x v="417"/>
    <b v="0"/>
    <n v="52"/>
    <b v="1"/>
    <s v="Category and Subcategory"/>
    <x v="364"/>
    <n v="383.29"/>
    <s v="Category and Subcategory"/>
    <x v="4"/>
    <n v="41360.970601851855"/>
    <n v="41372.189583333333"/>
    <x v="4"/>
  </r>
  <r>
    <x v="418"/>
    <x v="0"/>
    <x v="417"/>
    <x v="125"/>
    <x v="418"/>
    <x v="0"/>
    <s v="country"/>
    <s v="USD"/>
    <x v="418"/>
    <x v="418"/>
    <b v="0"/>
    <n v="104"/>
    <b v="1"/>
    <s v="Category and Subcategory"/>
    <x v="329"/>
    <n v="190.96"/>
    <s v="Category and Subcategory"/>
    <x v="4"/>
    <n v="42178.282372685186"/>
    <n v="42208.282372685186"/>
    <x v="0"/>
  </r>
  <r>
    <x v="419"/>
    <x v="0"/>
    <x v="418"/>
    <x v="6"/>
    <x v="419"/>
    <x v="0"/>
    <s v="country"/>
    <s v="USD"/>
    <x v="419"/>
    <x v="419"/>
    <b v="0"/>
    <n v="73"/>
    <b v="1"/>
    <s v="Category and Subcategory"/>
    <x v="365"/>
    <n v="271.56"/>
    <s v="Category and Subcategory"/>
    <x v="4"/>
    <n v="41394.842442129629"/>
    <n v="41454.842442129629"/>
    <x v="4"/>
  </r>
  <r>
    <x v="420"/>
    <x v="0"/>
    <x v="419"/>
    <x v="126"/>
    <x v="420"/>
    <x v="2"/>
    <s v="country"/>
    <s v="USD"/>
    <x v="420"/>
    <x v="420"/>
    <b v="0"/>
    <n v="3"/>
    <b v="0"/>
    <s v="Category and Subcategory"/>
    <x v="366"/>
    <n v="6590.04"/>
    <s v="Category and Subcategory"/>
    <x v="5"/>
    <n v="41682.23646990741"/>
    <n v="41712.194803240738"/>
    <x v="3"/>
  </r>
  <r>
    <x v="421"/>
    <x v="0"/>
    <x v="420"/>
    <x v="36"/>
    <x v="421"/>
    <x v="2"/>
    <s v="country"/>
    <s v="USD"/>
    <x v="421"/>
    <x v="421"/>
    <b v="0"/>
    <n v="6"/>
    <b v="0"/>
    <s v="Category and Subcategory"/>
    <x v="230"/>
    <n v="3262"/>
    <s v="Category and Subcategory"/>
    <x v="5"/>
    <n v="42177.491388888884"/>
    <n v="42237.491388888884"/>
    <x v="0"/>
  </r>
  <r>
    <x v="422"/>
    <x v="0"/>
    <x v="421"/>
    <x v="79"/>
    <x v="422"/>
    <x v="2"/>
    <s v="country"/>
    <s v="USD"/>
    <x v="422"/>
    <x v="422"/>
    <b v="0"/>
    <n v="12"/>
    <b v="0"/>
    <s v="Category and Subcategory"/>
    <x v="367"/>
    <n v="1629.75"/>
    <s v="Category and Subcategory"/>
    <x v="5"/>
    <n v="41863.260381944441"/>
    <n v="41893.260381944441"/>
    <x v="3"/>
  </r>
  <r>
    <x v="423"/>
    <x v="0"/>
    <x v="422"/>
    <x v="22"/>
    <x v="423"/>
    <x v="2"/>
    <s v="country"/>
    <s v="USD"/>
    <x v="423"/>
    <x v="423"/>
    <b v="0"/>
    <n v="13"/>
    <b v="0"/>
    <s v="Category and Subcategory"/>
    <x v="368"/>
    <n v="1501.79"/>
    <s v="Category and Subcategory"/>
    <x v="5"/>
    <n v="41400.92627314815"/>
    <n v="41430.92627314815"/>
    <x v="4"/>
  </r>
  <r>
    <x v="424"/>
    <x v="0"/>
    <x v="423"/>
    <x v="9"/>
    <x v="424"/>
    <x v="2"/>
    <s v="country"/>
    <s v="USD"/>
    <x v="424"/>
    <x v="424"/>
    <b v="0"/>
    <n v="5"/>
    <b v="0"/>
    <s v="Category and Subcategory"/>
    <x v="369"/>
    <n v="3886.8"/>
    <s v="Category and Subcategory"/>
    <x v="5"/>
    <n v="40934.376145833332"/>
    <n v="40994.334479166668"/>
    <x v="5"/>
  </r>
  <r>
    <x v="425"/>
    <x v="0"/>
    <x v="424"/>
    <x v="63"/>
    <x v="425"/>
    <x v="2"/>
    <s v="country"/>
    <s v="USD"/>
    <x v="425"/>
    <x v="425"/>
    <b v="0"/>
    <n v="2"/>
    <b v="0"/>
    <s v="Category and Subcategory"/>
    <x v="212"/>
    <n v="9715"/>
    <s v="Category and Subcategory"/>
    <x v="5"/>
    <n v="42275.861157407402"/>
    <n v="42335.902824074074"/>
    <x v="0"/>
  </r>
  <r>
    <x v="426"/>
    <x v="0"/>
    <x v="425"/>
    <x v="3"/>
    <x v="426"/>
    <x v="2"/>
    <s v="country"/>
    <s v="USD"/>
    <x v="426"/>
    <x v="426"/>
    <b v="0"/>
    <n v="8"/>
    <b v="0"/>
    <s v="Category and Subcategory"/>
    <x v="370"/>
    <n v="2415.5"/>
    <s v="Category and Subcategory"/>
    <x v="5"/>
    <n v="42400.711967592593"/>
    <n v="42430.711967592593"/>
    <x v="2"/>
  </r>
  <r>
    <x v="427"/>
    <x v="0"/>
    <x v="426"/>
    <x v="115"/>
    <x v="427"/>
    <x v="2"/>
    <s v="country"/>
    <s v="USD"/>
    <x v="427"/>
    <x v="427"/>
    <b v="0"/>
    <n v="0"/>
    <b v="0"/>
    <s v="Category and Subcategory"/>
    <x v="371"/>
    <e v="#DIV/0!"/>
    <s v="Category and Subcategory"/>
    <x v="5"/>
    <n v="42285.909027777772"/>
    <n v="42299.790972222225"/>
    <x v="0"/>
  </r>
  <r>
    <x v="428"/>
    <x v="0"/>
    <x v="427"/>
    <x v="14"/>
    <x v="428"/>
    <x v="2"/>
    <s v="country"/>
    <s v="USD"/>
    <x v="428"/>
    <x v="428"/>
    <b v="0"/>
    <n v="13"/>
    <b v="0"/>
    <s v="Category and Subcategory"/>
    <x v="372"/>
    <n v="1476.54"/>
    <s v="Category and Subcategory"/>
    <x v="5"/>
    <n v="41778.766724537039"/>
    <n v="41806.916666666664"/>
    <x v="3"/>
  </r>
  <r>
    <x v="429"/>
    <x v="0"/>
    <x v="428"/>
    <x v="10"/>
    <x v="429"/>
    <x v="2"/>
    <s v="country"/>
    <s v="USD"/>
    <x v="429"/>
    <x v="429"/>
    <b v="0"/>
    <n v="0"/>
    <b v="0"/>
    <s v="Category and Subcategory"/>
    <x v="373"/>
    <e v="#DIV/0!"/>
    <s v="Category and Subcategory"/>
    <x v="5"/>
    <n v="40070.901412037041"/>
    <n v="40144.207638888889"/>
    <x v="8"/>
  </r>
  <r>
    <x v="430"/>
    <x v="0"/>
    <x v="429"/>
    <x v="28"/>
    <x v="430"/>
    <x v="2"/>
    <s v="country"/>
    <s v="USD"/>
    <x v="430"/>
    <x v="430"/>
    <b v="0"/>
    <n v="5"/>
    <b v="0"/>
    <s v="Category and Subcategory"/>
    <x v="374"/>
    <n v="3805.6"/>
    <s v="Category and Subcategory"/>
    <x v="5"/>
    <n v="41513.107256944444"/>
    <n v="41528.107256944444"/>
    <x v="4"/>
  </r>
  <r>
    <x v="431"/>
    <x v="0"/>
    <x v="430"/>
    <x v="9"/>
    <x v="431"/>
    <x v="2"/>
    <s v="country"/>
    <s v="GBP"/>
    <x v="431"/>
    <x v="431"/>
    <b v="0"/>
    <n v="8"/>
    <b v="0"/>
    <s v="Category and Subcategory"/>
    <x v="375"/>
    <n v="2356.88"/>
    <s v="Category and Subcategory"/>
    <x v="5"/>
    <n v="42526.871331018512"/>
    <n v="42556.871331018512"/>
    <x v="2"/>
  </r>
  <r>
    <x v="432"/>
    <x v="0"/>
    <x v="431"/>
    <x v="12"/>
    <x v="432"/>
    <x v="2"/>
    <s v="country"/>
    <s v="USD"/>
    <x v="432"/>
    <x v="432"/>
    <b v="0"/>
    <n v="8"/>
    <b v="0"/>
    <s v="Category and Subcategory"/>
    <x v="376"/>
    <n v="2356.38"/>
    <s v="Category and Subcategory"/>
    <x v="5"/>
    <n v="42238.726631944446"/>
    <n v="42298.726631944446"/>
    <x v="0"/>
  </r>
  <r>
    <x v="433"/>
    <x v="0"/>
    <x v="432"/>
    <x v="9"/>
    <x v="433"/>
    <x v="2"/>
    <s v="country"/>
    <s v="USD"/>
    <x v="433"/>
    <x v="433"/>
    <b v="0"/>
    <n v="0"/>
    <b v="0"/>
    <s v="Category and Subcategory"/>
    <x v="377"/>
    <e v="#DIV/0!"/>
    <s v="Category and Subcategory"/>
    <x v="5"/>
    <n v="42228.629884259266"/>
    <n v="42288.629884259266"/>
    <x v="0"/>
  </r>
  <r>
    <x v="434"/>
    <x v="0"/>
    <x v="433"/>
    <x v="30"/>
    <x v="434"/>
    <x v="2"/>
    <s v="country"/>
    <s v="USD"/>
    <x v="434"/>
    <x v="434"/>
    <b v="0"/>
    <n v="2"/>
    <b v="0"/>
    <s v="Category and Subcategory"/>
    <x v="378"/>
    <n v="9333.5"/>
    <s v="Category and Subcategory"/>
    <x v="5"/>
    <n v="41576.834513888891"/>
    <n v="41609.876180555555"/>
    <x v="4"/>
  </r>
  <r>
    <x v="435"/>
    <x v="0"/>
    <x v="434"/>
    <x v="74"/>
    <x v="435"/>
    <x v="2"/>
    <s v="country"/>
    <s v="USD"/>
    <x v="435"/>
    <x v="435"/>
    <b v="0"/>
    <n v="3"/>
    <b v="0"/>
    <s v="Category and Subcategory"/>
    <x v="302"/>
    <n v="6215"/>
    <s v="Category and Subcategory"/>
    <x v="5"/>
    <n v="41500.747453703705"/>
    <n v="41530.747453703705"/>
    <x v="4"/>
  </r>
  <r>
    <x v="436"/>
    <x v="0"/>
    <x v="435"/>
    <x v="28"/>
    <x v="436"/>
    <x v="2"/>
    <s v="country"/>
    <s v="USD"/>
    <x v="436"/>
    <x v="436"/>
    <b v="0"/>
    <n v="0"/>
    <b v="0"/>
    <s v="Category and Subcategory"/>
    <x v="379"/>
    <e v="#DIV/0!"/>
    <s v="Category and Subcategory"/>
    <x v="5"/>
    <n v="41456.36241898148"/>
    <n v="41486.36241898148"/>
    <x v="4"/>
  </r>
  <r>
    <x v="437"/>
    <x v="0"/>
    <x v="436"/>
    <x v="39"/>
    <x v="437"/>
    <x v="2"/>
    <s v="country"/>
    <s v="CAD"/>
    <x v="437"/>
    <x v="437"/>
    <b v="0"/>
    <n v="0"/>
    <b v="0"/>
    <s v="Category and Subcategory"/>
    <x v="380"/>
    <e v="#DIV/0!"/>
    <s v="Category and Subcategory"/>
    <x v="5"/>
    <n v="42591.31858796296"/>
    <n v="42651.31858796296"/>
    <x v="2"/>
  </r>
  <r>
    <x v="438"/>
    <x v="0"/>
    <x v="437"/>
    <x v="22"/>
    <x v="438"/>
    <x v="2"/>
    <s v="country"/>
    <s v="USD"/>
    <x v="438"/>
    <x v="438"/>
    <b v="0"/>
    <n v="11"/>
    <b v="0"/>
    <s v="Category and Subcategory"/>
    <x v="233"/>
    <n v="1679.27"/>
    <s v="Category and Subcategory"/>
    <x v="5"/>
    <n v="42296.261087962965"/>
    <n v="42326.302754629629"/>
    <x v="0"/>
  </r>
  <r>
    <x v="439"/>
    <x v="0"/>
    <x v="438"/>
    <x v="52"/>
    <x v="439"/>
    <x v="2"/>
    <s v="country"/>
    <s v="USD"/>
    <x v="439"/>
    <x v="439"/>
    <b v="0"/>
    <n v="0"/>
    <b v="0"/>
    <s v="Category and Subcategory"/>
    <x v="381"/>
    <e v="#DIV/0!"/>
    <s v="Category and Subcategory"/>
    <x v="5"/>
    <n v="41919.761782407404"/>
    <n v="41929.761782407404"/>
    <x v="3"/>
  </r>
  <r>
    <x v="440"/>
    <x v="0"/>
    <x v="439"/>
    <x v="10"/>
    <x v="440"/>
    <x v="2"/>
    <s v="country"/>
    <s v="USD"/>
    <x v="440"/>
    <x v="440"/>
    <b v="0"/>
    <n v="1"/>
    <b v="0"/>
    <s v="Category and Subcategory"/>
    <x v="382"/>
    <n v="18185"/>
    <s v="Category and Subcategory"/>
    <x v="5"/>
    <n v="42423.985567129625"/>
    <n v="42453.943900462968"/>
    <x v="2"/>
  </r>
  <r>
    <x v="441"/>
    <x v="0"/>
    <x v="440"/>
    <x v="44"/>
    <x v="441"/>
    <x v="2"/>
    <s v="country"/>
    <s v="GBP"/>
    <x v="441"/>
    <x v="441"/>
    <b v="0"/>
    <n v="0"/>
    <b v="0"/>
    <s v="Category and Subcategory"/>
    <x v="383"/>
    <e v="#DIV/0!"/>
    <s v="Category and Subcategory"/>
    <x v="5"/>
    <n v="41550.793935185182"/>
    <n v="41580.793935185182"/>
    <x v="4"/>
  </r>
  <r>
    <x v="442"/>
    <x v="0"/>
    <x v="441"/>
    <x v="73"/>
    <x v="442"/>
    <x v="2"/>
    <s v="country"/>
    <s v="USD"/>
    <x v="442"/>
    <x v="442"/>
    <b v="0"/>
    <n v="17"/>
    <b v="0"/>
    <s v="Category and Subcategory"/>
    <x v="147"/>
    <n v="1063.71"/>
    <s v="Category and Subcategory"/>
    <x v="5"/>
    <n v="42024.888692129629"/>
    <n v="42054.888692129629"/>
    <x v="0"/>
  </r>
  <r>
    <x v="443"/>
    <x v="0"/>
    <x v="442"/>
    <x v="3"/>
    <x v="443"/>
    <x v="2"/>
    <s v="country"/>
    <s v="CAD"/>
    <x v="443"/>
    <x v="443"/>
    <b v="0"/>
    <n v="2"/>
    <b v="0"/>
    <s v="Category and Subcategory"/>
    <x v="384"/>
    <n v="9033"/>
    <s v="Category and Subcategory"/>
    <x v="5"/>
    <n v="41650.015057870369"/>
    <n v="41680.015057870369"/>
    <x v="3"/>
  </r>
  <r>
    <x v="444"/>
    <x v="0"/>
    <x v="443"/>
    <x v="28"/>
    <x v="444"/>
    <x v="2"/>
    <s v="country"/>
    <s v="USD"/>
    <x v="444"/>
    <x v="444"/>
    <b v="0"/>
    <n v="1"/>
    <b v="0"/>
    <s v="Category and Subcategory"/>
    <x v="385"/>
    <n v="17914"/>
    <s v="Category and Subcategory"/>
    <x v="5"/>
    <n v="40894.906956018516"/>
    <n v="40954.906956018516"/>
    <x v="6"/>
  </r>
  <r>
    <x v="445"/>
    <x v="0"/>
    <x v="444"/>
    <x v="127"/>
    <x v="445"/>
    <x v="2"/>
    <s v="country"/>
    <s v="USD"/>
    <x v="445"/>
    <x v="445"/>
    <b v="0"/>
    <n v="2"/>
    <b v="0"/>
    <s v="Category and Subcategory"/>
    <x v="386"/>
    <n v="8947.6299999999992"/>
    <s v="Category and Subcategory"/>
    <x v="5"/>
    <n v="42130.335358796292"/>
    <n v="42145.335358796292"/>
    <x v="0"/>
  </r>
  <r>
    <x v="446"/>
    <x v="0"/>
    <x v="445"/>
    <x v="124"/>
    <x v="446"/>
    <x v="2"/>
    <s v="country"/>
    <s v="USD"/>
    <x v="446"/>
    <x v="446"/>
    <b v="0"/>
    <n v="16"/>
    <b v="0"/>
    <s v="Category and Subcategory"/>
    <x v="387"/>
    <n v="1117.19"/>
    <s v="Category and Subcategory"/>
    <x v="5"/>
    <n v="42037.083564814813"/>
    <n v="42067.083564814813"/>
    <x v="0"/>
  </r>
  <r>
    <x v="447"/>
    <x v="0"/>
    <x v="446"/>
    <x v="11"/>
    <x v="447"/>
    <x v="2"/>
    <s v="country"/>
    <s v="GBP"/>
    <x v="447"/>
    <x v="447"/>
    <b v="0"/>
    <n v="1"/>
    <b v="0"/>
    <s v="Category and Subcategory"/>
    <x v="272"/>
    <n v="17805"/>
    <s v="Category and Subcategory"/>
    <x v="5"/>
    <n v="41331.555127314816"/>
    <n v="41356.513460648144"/>
    <x v="4"/>
  </r>
  <r>
    <x v="448"/>
    <x v="0"/>
    <x v="447"/>
    <x v="30"/>
    <x v="448"/>
    <x v="2"/>
    <s v="country"/>
    <s v="USD"/>
    <x v="448"/>
    <x v="448"/>
    <b v="0"/>
    <n v="4"/>
    <b v="0"/>
    <s v="Category and Subcategory"/>
    <x v="388"/>
    <n v="4432.75"/>
    <s v="Category and Subcategory"/>
    <x v="5"/>
    <n v="41753.758043981477"/>
    <n v="41773.758043981477"/>
    <x v="3"/>
  </r>
  <r>
    <x v="449"/>
    <x v="0"/>
    <x v="448"/>
    <x v="13"/>
    <x v="449"/>
    <x v="2"/>
    <s v="country"/>
    <s v="GBP"/>
    <x v="449"/>
    <x v="449"/>
    <b v="0"/>
    <n v="5"/>
    <b v="0"/>
    <s v="Category and Subcategory"/>
    <x v="210"/>
    <n v="3536"/>
    <s v="Category and Subcategory"/>
    <x v="5"/>
    <n v="41534.568113425928"/>
    <n v="41564.568113425928"/>
    <x v="4"/>
  </r>
  <r>
    <x v="450"/>
    <x v="0"/>
    <x v="449"/>
    <x v="63"/>
    <x v="450"/>
    <x v="2"/>
    <s v="country"/>
    <s v="USD"/>
    <x v="450"/>
    <x v="450"/>
    <b v="0"/>
    <n v="7"/>
    <b v="0"/>
    <s v="Category and Subcategory"/>
    <x v="389"/>
    <n v="2512.86"/>
    <s v="Category and Subcategory"/>
    <x v="5"/>
    <n v="41654.946759259255"/>
    <n v="41684.946759259255"/>
    <x v="3"/>
  </r>
  <r>
    <x v="451"/>
    <x v="0"/>
    <x v="450"/>
    <x v="22"/>
    <x v="451"/>
    <x v="2"/>
    <s v="country"/>
    <s v="USD"/>
    <x v="451"/>
    <x v="451"/>
    <b v="0"/>
    <n v="0"/>
    <b v="0"/>
    <s v="Category and Subcategory"/>
    <x v="295"/>
    <e v="#DIV/0!"/>
    <s v="Category and Subcategory"/>
    <x v="5"/>
    <n v="41634.715173611112"/>
    <n v="41664.715173611112"/>
    <x v="4"/>
  </r>
  <r>
    <x v="452"/>
    <x v="0"/>
    <x v="451"/>
    <x v="47"/>
    <x v="452"/>
    <x v="2"/>
    <s v="country"/>
    <s v="USD"/>
    <x v="452"/>
    <x v="452"/>
    <b v="0"/>
    <n v="12"/>
    <b v="0"/>
    <s v="Category and Subcategory"/>
    <x v="390"/>
    <n v="1462.08"/>
    <s v="Category and Subcategory"/>
    <x v="5"/>
    <n v="42107.703877314809"/>
    <n v="42137.703877314809"/>
    <x v="0"/>
  </r>
  <r>
    <x v="453"/>
    <x v="0"/>
    <x v="452"/>
    <x v="128"/>
    <x v="453"/>
    <x v="2"/>
    <s v="country"/>
    <s v="USD"/>
    <x v="453"/>
    <x v="453"/>
    <b v="0"/>
    <n v="2"/>
    <b v="0"/>
    <s v="Category and Subcategory"/>
    <x v="391"/>
    <n v="8741"/>
    <s v="Category and Subcategory"/>
    <x v="5"/>
    <n v="42038.824988425928"/>
    <n v="42054.824988425928"/>
    <x v="0"/>
  </r>
  <r>
    <x v="454"/>
    <x v="0"/>
    <x v="453"/>
    <x v="3"/>
    <x v="454"/>
    <x v="2"/>
    <s v="country"/>
    <s v="USD"/>
    <x v="454"/>
    <x v="454"/>
    <b v="0"/>
    <n v="5"/>
    <b v="0"/>
    <s v="Category and Subcategory"/>
    <x v="392"/>
    <n v="3488.8"/>
    <s v="Category and Subcategory"/>
    <x v="5"/>
    <n v="41938.717256944445"/>
    <n v="41969.551388888889"/>
    <x v="3"/>
  </r>
  <r>
    <x v="455"/>
    <x v="0"/>
    <x v="454"/>
    <x v="99"/>
    <x v="455"/>
    <x v="2"/>
    <s v="country"/>
    <s v="USD"/>
    <x v="455"/>
    <x v="455"/>
    <b v="0"/>
    <n v="2"/>
    <b v="0"/>
    <s v="Category and Subcategory"/>
    <x v="393"/>
    <n v="8706"/>
    <s v="Category and Subcategory"/>
    <x v="5"/>
    <n v="40971.002569444441"/>
    <n v="41016.021527777775"/>
    <x v="5"/>
  </r>
  <r>
    <x v="456"/>
    <x v="0"/>
    <x v="455"/>
    <x v="129"/>
    <x v="456"/>
    <x v="2"/>
    <s v="country"/>
    <s v="USD"/>
    <x v="456"/>
    <x v="456"/>
    <b v="0"/>
    <n v="3"/>
    <b v="0"/>
    <s v="Category and Subcategory"/>
    <x v="394"/>
    <n v="5798.67"/>
    <s v="Category and Subcategory"/>
    <x v="5"/>
    <n v="41547.694456018515"/>
    <n v="41569.165972222225"/>
    <x v="4"/>
  </r>
  <r>
    <x v="457"/>
    <x v="0"/>
    <x v="456"/>
    <x v="22"/>
    <x v="457"/>
    <x v="2"/>
    <s v="country"/>
    <s v="CAD"/>
    <x v="457"/>
    <x v="457"/>
    <b v="0"/>
    <n v="0"/>
    <b v="0"/>
    <s v="Category and Subcategory"/>
    <x v="339"/>
    <e v="#DIV/0!"/>
    <s v="Category and Subcategory"/>
    <x v="5"/>
    <n v="41837.767500000002"/>
    <n v="41867.767500000002"/>
    <x v="3"/>
  </r>
  <r>
    <x v="458"/>
    <x v="0"/>
    <x v="457"/>
    <x v="3"/>
    <x v="458"/>
    <x v="2"/>
    <s v="country"/>
    <s v="GBP"/>
    <x v="458"/>
    <x v="458"/>
    <b v="0"/>
    <n v="49"/>
    <b v="0"/>
    <s v="Category and Subcategory"/>
    <x v="392"/>
    <n v="354.08"/>
    <s v="Category and Subcategory"/>
    <x v="5"/>
    <n v="41378.69976851852"/>
    <n v="41408.69976851852"/>
    <x v="4"/>
  </r>
  <r>
    <x v="459"/>
    <x v="0"/>
    <x v="458"/>
    <x v="130"/>
    <x v="459"/>
    <x v="2"/>
    <s v="country"/>
    <s v="USD"/>
    <x v="459"/>
    <x v="459"/>
    <b v="0"/>
    <n v="1"/>
    <b v="0"/>
    <s v="Category and Subcategory"/>
    <x v="395"/>
    <n v="17277"/>
    <s v="Category and Subcategory"/>
    <x v="5"/>
    <n v="40800.6403587963"/>
    <n v="40860.682025462964"/>
    <x v="6"/>
  </r>
  <r>
    <x v="460"/>
    <x v="0"/>
    <x v="459"/>
    <x v="0"/>
    <x v="460"/>
    <x v="2"/>
    <s v="country"/>
    <s v="USD"/>
    <x v="460"/>
    <x v="460"/>
    <b v="0"/>
    <n v="2"/>
    <b v="0"/>
    <s v="Category and Subcategory"/>
    <x v="396"/>
    <n v="8630.19"/>
    <s v="Category and Subcategory"/>
    <x v="5"/>
    <n v="41759.542534722219"/>
    <n v="41791.166666666664"/>
    <x v="3"/>
  </r>
  <r>
    <x v="461"/>
    <x v="0"/>
    <x v="460"/>
    <x v="131"/>
    <x v="461"/>
    <x v="2"/>
    <s v="country"/>
    <s v="GBP"/>
    <x v="461"/>
    <x v="461"/>
    <b v="0"/>
    <n v="0"/>
    <b v="0"/>
    <s v="Category and Subcategory"/>
    <x v="397"/>
    <e v="#DIV/0!"/>
    <s v="Category and Subcategory"/>
    <x v="5"/>
    <n v="41407.84684027778"/>
    <n v="41427.84684027778"/>
    <x v="4"/>
  </r>
  <r>
    <x v="462"/>
    <x v="0"/>
    <x v="461"/>
    <x v="57"/>
    <x v="462"/>
    <x v="2"/>
    <s v="country"/>
    <s v="USD"/>
    <x v="462"/>
    <x v="462"/>
    <b v="0"/>
    <n v="0"/>
    <b v="0"/>
    <s v="Category and Subcategory"/>
    <x v="302"/>
    <e v="#DIV/0!"/>
    <s v="Category and Subcategory"/>
    <x v="5"/>
    <n v="40705.126631944448"/>
    <n v="40765.126631944448"/>
    <x v="6"/>
  </r>
  <r>
    <x v="463"/>
    <x v="0"/>
    <x v="462"/>
    <x v="56"/>
    <x v="463"/>
    <x v="2"/>
    <s v="country"/>
    <s v="USD"/>
    <x v="463"/>
    <x v="463"/>
    <b v="0"/>
    <n v="11"/>
    <b v="0"/>
    <s v="Category and Subcategory"/>
    <x v="255"/>
    <n v="1559.55"/>
    <s v="Category and Subcategory"/>
    <x v="5"/>
    <n v="40750.710104166668"/>
    <n v="40810.710104166668"/>
    <x v="6"/>
  </r>
  <r>
    <x v="464"/>
    <x v="0"/>
    <x v="463"/>
    <x v="132"/>
    <x v="464"/>
    <x v="2"/>
    <s v="country"/>
    <s v="EUR"/>
    <x v="464"/>
    <x v="464"/>
    <b v="0"/>
    <n v="1"/>
    <b v="0"/>
    <s v="Category and Subcategory"/>
    <x v="398"/>
    <n v="17066"/>
    <s v="Category and Subcategory"/>
    <x v="5"/>
    <n v="42488.848784722228"/>
    <n v="42508.848784722228"/>
    <x v="2"/>
  </r>
  <r>
    <x v="465"/>
    <x v="0"/>
    <x v="464"/>
    <x v="133"/>
    <x v="465"/>
    <x v="2"/>
    <s v="country"/>
    <s v="USD"/>
    <x v="465"/>
    <x v="465"/>
    <b v="0"/>
    <n v="8"/>
    <b v="0"/>
    <s v="Category and Subcategory"/>
    <x v="399"/>
    <n v="2128.61"/>
    <s v="Category and Subcategory"/>
    <x v="5"/>
    <n v="41801.120069444441"/>
    <n v="41817.120069444441"/>
    <x v="3"/>
  </r>
  <r>
    <x v="466"/>
    <x v="0"/>
    <x v="465"/>
    <x v="3"/>
    <x v="466"/>
    <x v="2"/>
    <s v="country"/>
    <s v="USD"/>
    <x v="466"/>
    <x v="466"/>
    <b v="0"/>
    <n v="5"/>
    <b v="0"/>
    <s v="Category and Subcategory"/>
    <x v="387"/>
    <n v="3396.8"/>
    <s v="Category and Subcategory"/>
    <x v="5"/>
    <n v="41129.942870370374"/>
    <n v="41159.942870370374"/>
    <x v="5"/>
  </r>
  <r>
    <x v="467"/>
    <x v="0"/>
    <x v="466"/>
    <x v="22"/>
    <x v="467"/>
    <x v="2"/>
    <s v="country"/>
    <s v="USD"/>
    <x v="467"/>
    <x v="467"/>
    <b v="0"/>
    <n v="39"/>
    <b v="0"/>
    <s v="Category and Subcategory"/>
    <x v="400"/>
    <n v="432.36"/>
    <s v="Category and Subcategory"/>
    <x v="5"/>
    <n v="41135.679791666669"/>
    <n v="41180.679791666669"/>
    <x v="5"/>
  </r>
  <r>
    <x v="468"/>
    <x v="0"/>
    <x v="467"/>
    <x v="51"/>
    <x v="468"/>
    <x v="2"/>
    <s v="country"/>
    <s v="USD"/>
    <x v="468"/>
    <x v="468"/>
    <b v="0"/>
    <n v="0"/>
    <b v="0"/>
    <s v="Category and Subcategory"/>
    <x v="232"/>
    <e v="#DIV/0!"/>
    <s v="Category and Subcategory"/>
    <x v="5"/>
    <n v="41041.167627314811"/>
    <n v="41101.160474537035"/>
    <x v="5"/>
  </r>
  <r>
    <x v="469"/>
    <x v="0"/>
    <x v="468"/>
    <x v="12"/>
    <x v="469"/>
    <x v="2"/>
    <s v="country"/>
    <s v="GBP"/>
    <x v="469"/>
    <x v="469"/>
    <b v="0"/>
    <n v="0"/>
    <b v="0"/>
    <s v="Category and Subcategory"/>
    <x v="401"/>
    <e v="#DIV/0!"/>
    <s v="Category and Subcategory"/>
    <x v="5"/>
    <n v="41827.989861111113"/>
    <n v="41887.989861111113"/>
    <x v="3"/>
  </r>
  <r>
    <x v="470"/>
    <x v="0"/>
    <x v="469"/>
    <x v="10"/>
    <x v="470"/>
    <x v="2"/>
    <s v="country"/>
    <s v="USD"/>
    <x v="470"/>
    <x v="470"/>
    <b v="0"/>
    <n v="2"/>
    <b v="0"/>
    <s v="Category and Subcategory"/>
    <x v="402"/>
    <n v="8318.39"/>
    <s v="Category and Subcategory"/>
    <x v="5"/>
    <n v="41605.167696759258"/>
    <n v="41655.166666666664"/>
    <x v="4"/>
  </r>
  <r>
    <x v="471"/>
    <x v="0"/>
    <x v="470"/>
    <x v="56"/>
    <x v="471"/>
    <x v="2"/>
    <s v="country"/>
    <s v="USD"/>
    <x v="471"/>
    <x v="471"/>
    <b v="0"/>
    <n v="170"/>
    <b v="0"/>
    <s v="Category and Subcategory"/>
    <x v="386"/>
    <n v="97.49"/>
    <s v="Category and Subcategory"/>
    <x v="5"/>
    <n v="41703.721979166665"/>
    <n v="41748.680312500001"/>
    <x v="3"/>
  </r>
  <r>
    <x v="472"/>
    <x v="0"/>
    <x v="471"/>
    <x v="134"/>
    <x v="472"/>
    <x v="2"/>
    <s v="country"/>
    <s v="USD"/>
    <x v="472"/>
    <x v="472"/>
    <b v="0"/>
    <n v="5"/>
    <b v="0"/>
    <s v="Category and Subcategory"/>
    <x v="403"/>
    <n v="3304.01"/>
    <s v="Category and Subcategory"/>
    <x v="5"/>
    <n v="41844.922662037039"/>
    <n v="41874.922662037039"/>
    <x v="3"/>
  </r>
  <r>
    <x v="473"/>
    <x v="0"/>
    <x v="472"/>
    <x v="11"/>
    <x v="473"/>
    <x v="2"/>
    <s v="country"/>
    <s v="USD"/>
    <x v="473"/>
    <x v="473"/>
    <b v="0"/>
    <n v="14"/>
    <b v="0"/>
    <s v="Category and Subcategory"/>
    <x v="404"/>
    <n v="1178.6400000000001"/>
    <s v="Category and Subcategory"/>
    <x v="5"/>
    <n v="41869.698136574072"/>
    <n v="41899.698136574072"/>
    <x v="3"/>
  </r>
  <r>
    <x v="474"/>
    <x v="0"/>
    <x v="473"/>
    <x v="126"/>
    <x v="474"/>
    <x v="2"/>
    <s v="country"/>
    <s v="USD"/>
    <x v="474"/>
    <x v="474"/>
    <b v="0"/>
    <n v="1"/>
    <b v="0"/>
    <s v="Category and Subcategory"/>
    <x v="405"/>
    <n v="16465"/>
    <s v="Category and Subcategory"/>
    <x v="5"/>
    <n v="42753.329039351855"/>
    <n v="42783.329039351855"/>
    <x v="1"/>
  </r>
  <r>
    <x v="475"/>
    <x v="0"/>
    <x v="474"/>
    <x v="13"/>
    <x v="475"/>
    <x v="2"/>
    <s v="country"/>
    <s v="USD"/>
    <x v="475"/>
    <x v="475"/>
    <b v="0"/>
    <n v="0"/>
    <b v="0"/>
    <s v="Category and Subcategory"/>
    <x v="286"/>
    <e v="#DIV/0!"/>
    <s v="Category and Subcategory"/>
    <x v="5"/>
    <n v="42100.086145833338"/>
    <n v="42130.086145833338"/>
    <x v="0"/>
  </r>
  <r>
    <x v="476"/>
    <x v="0"/>
    <x v="475"/>
    <x v="135"/>
    <x v="476"/>
    <x v="2"/>
    <s v="country"/>
    <s v="USD"/>
    <x v="476"/>
    <x v="476"/>
    <b v="0"/>
    <n v="124"/>
    <b v="0"/>
    <s v="Category and Subcategory"/>
    <x v="406"/>
    <n v="131.38"/>
    <s v="Category and Subcategory"/>
    <x v="5"/>
    <n v="41757.975011574075"/>
    <n v="41793.165972222225"/>
    <x v="3"/>
  </r>
  <r>
    <x v="477"/>
    <x v="0"/>
    <x v="476"/>
    <x v="15"/>
    <x v="477"/>
    <x v="2"/>
    <s v="country"/>
    <s v="USD"/>
    <x v="477"/>
    <x v="477"/>
    <b v="0"/>
    <n v="0"/>
    <b v="0"/>
    <s v="Category and Subcategory"/>
    <x v="407"/>
    <e v="#DIV/0!"/>
    <s v="Category and Subcategory"/>
    <x v="5"/>
    <n v="40987.83488425926"/>
    <n v="41047.83488425926"/>
    <x v="5"/>
  </r>
  <r>
    <x v="478"/>
    <x v="0"/>
    <x v="477"/>
    <x v="3"/>
    <x v="478"/>
    <x v="2"/>
    <s v="country"/>
    <s v="USD"/>
    <x v="478"/>
    <x v="478"/>
    <b v="0"/>
    <n v="0"/>
    <b v="0"/>
    <s v="Category and Subcategory"/>
    <x v="193"/>
    <e v="#DIV/0!"/>
    <s v="Category and Subcategory"/>
    <x v="5"/>
    <n v="42065.910983796297"/>
    <n v="42095.869317129633"/>
    <x v="0"/>
  </r>
  <r>
    <x v="479"/>
    <x v="0"/>
    <x v="478"/>
    <x v="36"/>
    <x v="479"/>
    <x v="2"/>
    <s v="country"/>
    <s v="USD"/>
    <x v="479"/>
    <x v="479"/>
    <b v="0"/>
    <n v="55"/>
    <b v="0"/>
    <s v="Category and Subcategory"/>
    <x v="182"/>
    <n v="294.55"/>
    <s v="Category and Subcategory"/>
    <x v="5"/>
    <n v="41904.407812500001"/>
    <n v="41964.449479166666"/>
    <x v="3"/>
  </r>
  <r>
    <x v="480"/>
    <x v="0"/>
    <x v="479"/>
    <x v="79"/>
    <x v="480"/>
    <x v="2"/>
    <s v="country"/>
    <s v="USD"/>
    <x v="480"/>
    <x v="480"/>
    <b v="0"/>
    <n v="140"/>
    <b v="0"/>
    <s v="Category and Subcategory"/>
    <x v="149"/>
    <n v="115.47"/>
    <s v="Category and Subcategory"/>
    <x v="5"/>
    <n v="41465.500173611108"/>
    <n v="41495.500173611108"/>
    <x v="4"/>
  </r>
  <r>
    <x v="481"/>
    <x v="0"/>
    <x v="480"/>
    <x v="11"/>
    <x v="481"/>
    <x v="2"/>
    <s v="country"/>
    <s v="USD"/>
    <x v="481"/>
    <x v="481"/>
    <b v="0"/>
    <n v="21"/>
    <b v="0"/>
    <s v="Category and Subcategory"/>
    <x v="408"/>
    <n v="768.82"/>
    <s v="Category and Subcategory"/>
    <x v="5"/>
    <n v="41162.672326388885"/>
    <n v="41192.672326388885"/>
    <x v="5"/>
  </r>
  <r>
    <x v="482"/>
    <x v="0"/>
    <x v="481"/>
    <x v="3"/>
    <x v="482"/>
    <x v="2"/>
    <s v="country"/>
    <s v="USD"/>
    <x v="482"/>
    <x v="482"/>
    <b v="0"/>
    <n v="1"/>
    <b v="0"/>
    <s v="Category and Subcategory"/>
    <x v="372"/>
    <n v="16000"/>
    <s v="Category and Subcategory"/>
    <x v="5"/>
    <n v="42447.896875000006"/>
    <n v="42474.606944444444"/>
    <x v="2"/>
  </r>
  <r>
    <x v="483"/>
    <x v="0"/>
    <x v="482"/>
    <x v="36"/>
    <x v="483"/>
    <x v="2"/>
    <s v="country"/>
    <s v="GBP"/>
    <x v="483"/>
    <x v="483"/>
    <b v="0"/>
    <n v="147"/>
    <b v="0"/>
    <s v="Category and Subcategory"/>
    <x v="147"/>
    <n v="108.41"/>
    <s v="Category and Subcategory"/>
    <x v="5"/>
    <n v="41243.197592592594"/>
    <n v="41303.197592592594"/>
    <x v="5"/>
  </r>
  <r>
    <x v="484"/>
    <x v="0"/>
    <x v="483"/>
    <x v="58"/>
    <x v="484"/>
    <x v="2"/>
    <s v="country"/>
    <s v="GBP"/>
    <x v="484"/>
    <x v="484"/>
    <b v="0"/>
    <n v="11"/>
    <b v="0"/>
    <s v="Category and Subcategory"/>
    <x v="409"/>
    <n v="1448.14"/>
    <s v="Category and Subcategory"/>
    <x v="5"/>
    <n v="42272.93949074074"/>
    <n v="42313.981157407412"/>
    <x v="0"/>
  </r>
  <r>
    <x v="485"/>
    <x v="0"/>
    <x v="484"/>
    <x v="136"/>
    <x v="485"/>
    <x v="2"/>
    <s v="country"/>
    <s v="GBP"/>
    <x v="485"/>
    <x v="485"/>
    <b v="0"/>
    <n v="125"/>
    <b v="0"/>
    <s v="Category and Subcategory"/>
    <x v="162"/>
    <n v="127.35"/>
    <s v="Category and Subcategory"/>
    <x v="5"/>
    <n v="41381.50577546296"/>
    <n v="41411.50577546296"/>
    <x v="4"/>
  </r>
  <r>
    <x v="486"/>
    <x v="0"/>
    <x v="485"/>
    <x v="137"/>
    <x v="486"/>
    <x v="2"/>
    <s v="country"/>
    <s v="AUD"/>
    <x v="486"/>
    <x v="486"/>
    <b v="0"/>
    <n v="1"/>
    <b v="0"/>
    <s v="Category and Subcategory"/>
    <x v="410"/>
    <n v="15903.5"/>
    <s v="Category and Subcategory"/>
    <x v="5"/>
    <n v="41761.94258101852"/>
    <n v="41791.94258101852"/>
    <x v="3"/>
  </r>
  <r>
    <x v="487"/>
    <x v="0"/>
    <x v="486"/>
    <x v="63"/>
    <x v="487"/>
    <x v="2"/>
    <s v="country"/>
    <s v="CAD"/>
    <x v="487"/>
    <x v="487"/>
    <b v="0"/>
    <n v="0"/>
    <b v="0"/>
    <s v="Category and Subcategory"/>
    <x v="411"/>
    <e v="#DIV/0!"/>
    <s v="Category and Subcategory"/>
    <x v="5"/>
    <n v="42669.594837962963"/>
    <n v="42729.636504629627"/>
    <x v="2"/>
  </r>
  <r>
    <x v="488"/>
    <x v="0"/>
    <x v="487"/>
    <x v="14"/>
    <x v="488"/>
    <x v="2"/>
    <s v="country"/>
    <s v="USD"/>
    <x v="488"/>
    <x v="488"/>
    <b v="0"/>
    <n v="0"/>
    <b v="0"/>
    <s v="Category and Subcategory"/>
    <x v="297"/>
    <e v="#DIV/0!"/>
    <s v="Category and Subcategory"/>
    <x v="5"/>
    <n v="42714.054398148146"/>
    <n v="42744.054398148146"/>
    <x v="2"/>
  </r>
  <r>
    <x v="489"/>
    <x v="0"/>
    <x v="488"/>
    <x v="138"/>
    <x v="489"/>
    <x v="2"/>
    <s v="country"/>
    <s v="USD"/>
    <x v="489"/>
    <x v="489"/>
    <b v="0"/>
    <n v="3"/>
    <b v="0"/>
    <s v="Category and Subcategory"/>
    <x v="150"/>
    <n v="5248"/>
    <s v="Category and Subcategory"/>
    <x v="5"/>
    <n v="40882.481666666667"/>
    <n v="40913.481249999997"/>
    <x v="6"/>
  </r>
  <r>
    <x v="490"/>
    <x v="0"/>
    <x v="489"/>
    <x v="28"/>
    <x v="490"/>
    <x v="2"/>
    <s v="country"/>
    <s v="USD"/>
    <x v="490"/>
    <x v="490"/>
    <b v="0"/>
    <n v="0"/>
    <b v="0"/>
    <s v="Category and Subcategory"/>
    <x v="412"/>
    <e v="#DIV/0!"/>
    <s v="Category and Subcategory"/>
    <x v="5"/>
    <n v="41113.968576388892"/>
    <n v="41143.968576388892"/>
    <x v="5"/>
  </r>
  <r>
    <x v="491"/>
    <x v="0"/>
    <x v="490"/>
    <x v="3"/>
    <x v="491"/>
    <x v="2"/>
    <s v="country"/>
    <s v="USD"/>
    <x v="491"/>
    <x v="491"/>
    <b v="0"/>
    <n v="0"/>
    <b v="0"/>
    <s v="Category and Subcategory"/>
    <x v="249"/>
    <e v="#DIV/0!"/>
    <s v="Category and Subcategory"/>
    <x v="5"/>
    <n v="42366.982627314821"/>
    <n v="42396.982627314821"/>
    <x v="0"/>
  </r>
  <r>
    <x v="492"/>
    <x v="0"/>
    <x v="491"/>
    <x v="139"/>
    <x v="492"/>
    <x v="2"/>
    <s v="country"/>
    <s v="SEK"/>
    <x v="492"/>
    <x v="492"/>
    <b v="0"/>
    <n v="0"/>
    <b v="0"/>
    <s v="Category and Subcategory"/>
    <x v="5"/>
    <e v="#DIV/0!"/>
    <s v="Category and Subcategory"/>
    <x v="5"/>
    <n v="42596.03506944445"/>
    <n v="42656.03506944445"/>
    <x v="2"/>
  </r>
  <r>
    <x v="493"/>
    <x v="0"/>
    <x v="492"/>
    <x v="11"/>
    <x v="493"/>
    <x v="2"/>
    <s v="country"/>
    <s v="GBP"/>
    <x v="493"/>
    <x v="493"/>
    <b v="0"/>
    <n v="0"/>
    <b v="0"/>
    <s v="Category and Subcategory"/>
    <x v="301"/>
    <e v="#DIV/0!"/>
    <s v="Category and Subcategory"/>
    <x v="5"/>
    <n v="42114.726134259254"/>
    <n v="42144.726134259254"/>
    <x v="0"/>
  </r>
  <r>
    <x v="494"/>
    <x v="0"/>
    <x v="493"/>
    <x v="22"/>
    <x v="494"/>
    <x v="2"/>
    <s v="country"/>
    <s v="USD"/>
    <x v="494"/>
    <x v="494"/>
    <b v="0"/>
    <n v="3"/>
    <b v="0"/>
    <s v="Category and Subcategory"/>
    <x v="208"/>
    <n v="5232"/>
    <s v="Category and Subcategory"/>
    <x v="5"/>
    <n v="41799.830613425926"/>
    <n v="41823.125"/>
    <x v="3"/>
  </r>
  <r>
    <x v="495"/>
    <x v="0"/>
    <x v="494"/>
    <x v="39"/>
    <x v="495"/>
    <x v="2"/>
    <s v="country"/>
    <s v="USD"/>
    <x v="495"/>
    <x v="495"/>
    <b v="0"/>
    <n v="0"/>
    <b v="0"/>
    <s v="Category and Subcategory"/>
    <x v="232"/>
    <e v="#DIV/0!"/>
    <s v="Category and Subcategory"/>
    <x v="5"/>
    <n v="42171.827604166669"/>
    <n v="42201.827604166669"/>
    <x v="0"/>
  </r>
  <r>
    <x v="496"/>
    <x v="0"/>
    <x v="495"/>
    <x v="127"/>
    <x v="496"/>
    <x v="2"/>
    <s v="country"/>
    <s v="USD"/>
    <x v="496"/>
    <x v="496"/>
    <b v="0"/>
    <n v="1"/>
    <b v="0"/>
    <s v="Category and Subcategory"/>
    <x v="306"/>
    <n v="15673.44"/>
    <s v="Category and Subcategory"/>
    <x v="5"/>
    <n v="41620.93141203704"/>
    <n v="41680.93141203704"/>
    <x v="4"/>
  </r>
  <r>
    <x v="497"/>
    <x v="0"/>
    <x v="496"/>
    <x v="140"/>
    <x v="497"/>
    <x v="2"/>
    <s v="country"/>
    <s v="USD"/>
    <x v="497"/>
    <x v="497"/>
    <b v="0"/>
    <n v="3"/>
    <b v="0"/>
    <s v="Category and Subcategory"/>
    <x v="413"/>
    <n v="5217"/>
    <s v="Category and Subcategory"/>
    <x v="5"/>
    <n v="41945.037789351853"/>
    <n v="41998.208333333328"/>
    <x v="3"/>
  </r>
  <r>
    <x v="498"/>
    <x v="0"/>
    <x v="497"/>
    <x v="141"/>
    <x v="498"/>
    <x v="2"/>
    <s v="country"/>
    <s v="USD"/>
    <x v="498"/>
    <x v="498"/>
    <b v="0"/>
    <n v="22"/>
    <b v="0"/>
    <s v="Category and Subcategory"/>
    <x v="414"/>
    <n v="711.36"/>
    <s v="Category and Subcategory"/>
    <x v="5"/>
    <n v="40858.762141203704"/>
    <n v="40900.762141203704"/>
    <x v="6"/>
  </r>
  <r>
    <x v="499"/>
    <x v="0"/>
    <x v="498"/>
    <x v="22"/>
    <x v="499"/>
    <x v="2"/>
    <s v="country"/>
    <s v="USD"/>
    <x v="499"/>
    <x v="499"/>
    <b v="0"/>
    <n v="26"/>
    <b v="0"/>
    <s v="Category and Subcategory"/>
    <x v="208"/>
    <n v="600.25"/>
    <s v="Category and Subcategory"/>
    <x v="5"/>
    <n v="40043.895462962959"/>
    <n v="40098.874305555553"/>
    <x v="8"/>
  </r>
  <r>
    <x v="500"/>
    <x v="0"/>
    <x v="499"/>
    <x v="115"/>
    <x v="500"/>
    <x v="2"/>
    <s v="country"/>
    <s v="USD"/>
    <x v="500"/>
    <x v="500"/>
    <b v="0"/>
    <n v="4"/>
    <b v="0"/>
    <s v="Category and Subcategory"/>
    <x v="415"/>
    <n v="3899.25"/>
    <s v="Category and Subcategory"/>
    <x v="5"/>
    <n v="40247.886006944449"/>
    <n v="40306.927777777775"/>
    <x v="7"/>
  </r>
  <r>
    <x v="501"/>
    <x v="0"/>
    <x v="500"/>
    <x v="3"/>
    <x v="501"/>
    <x v="2"/>
    <s v="country"/>
    <s v="USD"/>
    <x v="501"/>
    <x v="501"/>
    <b v="0"/>
    <n v="0"/>
    <b v="0"/>
    <s v="Category and Subcategory"/>
    <x v="321"/>
    <e v="#DIV/0!"/>
    <s v="Category and Subcategory"/>
    <x v="5"/>
    <n v="40703.234386574077"/>
    <n v="40733.234386574077"/>
    <x v="6"/>
  </r>
  <r>
    <x v="502"/>
    <x v="0"/>
    <x v="501"/>
    <x v="22"/>
    <x v="502"/>
    <x v="2"/>
    <s v="country"/>
    <s v="USD"/>
    <x v="502"/>
    <x v="502"/>
    <b v="0"/>
    <n v="4"/>
    <b v="0"/>
    <s v="Category and Subcategory"/>
    <x v="208"/>
    <n v="3897.75"/>
    <s v="Category and Subcategory"/>
    <x v="5"/>
    <n v="40956.553530092591"/>
    <n v="40986.511863425927"/>
    <x v="5"/>
  </r>
  <r>
    <x v="503"/>
    <x v="0"/>
    <x v="502"/>
    <x v="115"/>
    <x v="503"/>
    <x v="2"/>
    <s v="country"/>
    <s v="GBP"/>
    <x v="503"/>
    <x v="503"/>
    <b v="0"/>
    <n v="9"/>
    <b v="0"/>
    <s v="Category and Subcategory"/>
    <x v="416"/>
    <n v="1729.44"/>
    <s v="Category and Subcategory"/>
    <x v="5"/>
    <n v="41991.526655092588"/>
    <n v="42021.526655092588"/>
    <x v="3"/>
  </r>
  <r>
    <x v="504"/>
    <x v="0"/>
    <x v="503"/>
    <x v="142"/>
    <x v="504"/>
    <x v="2"/>
    <s v="country"/>
    <s v="USD"/>
    <x v="504"/>
    <x v="504"/>
    <b v="0"/>
    <n v="5"/>
    <b v="0"/>
    <s v="Category and Subcategory"/>
    <x v="417"/>
    <n v="3107"/>
    <s v="Category and Subcategory"/>
    <x v="5"/>
    <n v="40949.98364583333"/>
    <n v="41009.941979166666"/>
    <x v="5"/>
  </r>
  <r>
    <x v="505"/>
    <x v="0"/>
    <x v="504"/>
    <x v="14"/>
    <x v="505"/>
    <x v="2"/>
    <s v="country"/>
    <s v="USD"/>
    <x v="505"/>
    <x v="505"/>
    <b v="0"/>
    <n v="14"/>
    <b v="0"/>
    <s v="Category and Subcategory"/>
    <x v="418"/>
    <n v="1109.29"/>
    <s v="Category and Subcategory"/>
    <x v="5"/>
    <n v="42318.098217592589"/>
    <n v="42363.098217592589"/>
    <x v="0"/>
  </r>
  <r>
    <x v="506"/>
    <x v="0"/>
    <x v="505"/>
    <x v="61"/>
    <x v="506"/>
    <x v="2"/>
    <s v="country"/>
    <s v="USD"/>
    <x v="506"/>
    <x v="506"/>
    <b v="0"/>
    <n v="1"/>
    <b v="0"/>
    <s v="Category and Subcategory"/>
    <x v="186"/>
    <n v="15505"/>
    <s v="Category and Subcategory"/>
    <x v="5"/>
    <n v="41466.552314814813"/>
    <n v="41496.552314814813"/>
    <x v="4"/>
  </r>
  <r>
    <x v="507"/>
    <x v="0"/>
    <x v="506"/>
    <x v="22"/>
    <x v="507"/>
    <x v="2"/>
    <s v="country"/>
    <s v="USD"/>
    <x v="507"/>
    <x v="507"/>
    <b v="0"/>
    <n v="10"/>
    <b v="0"/>
    <s v="Category and Subcategory"/>
    <x v="211"/>
    <n v="1548.1"/>
    <s v="Category and Subcategory"/>
    <x v="5"/>
    <n v="41156.958993055552"/>
    <n v="41201.958993055552"/>
    <x v="5"/>
  </r>
  <r>
    <x v="508"/>
    <x v="0"/>
    <x v="507"/>
    <x v="63"/>
    <x v="508"/>
    <x v="2"/>
    <s v="country"/>
    <s v="USD"/>
    <x v="508"/>
    <x v="508"/>
    <b v="0"/>
    <n v="3"/>
    <b v="0"/>
    <s v="Category and Subcategory"/>
    <x v="255"/>
    <n v="5147.67"/>
    <s v="Category and Subcategory"/>
    <x v="5"/>
    <n v="40995.024317129632"/>
    <n v="41054.593055555553"/>
    <x v="5"/>
  </r>
  <r>
    <x v="509"/>
    <x v="0"/>
    <x v="508"/>
    <x v="10"/>
    <x v="509"/>
    <x v="2"/>
    <s v="country"/>
    <s v="GBP"/>
    <x v="509"/>
    <x v="509"/>
    <b v="0"/>
    <n v="1"/>
    <b v="0"/>
    <s v="Category and Subcategory"/>
    <x v="300"/>
    <n v="15435.55"/>
    <s v="Category and Subcategory"/>
    <x v="5"/>
    <n v="42153.631597222222"/>
    <n v="42183.631597222222"/>
    <x v="0"/>
  </r>
  <r>
    <x v="510"/>
    <x v="0"/>
    <x v="509"/>
    <x v="32"/>
    <x v="510"/>
    <x v="2"/>
    <s v="country"/>
    <s v="USD"/>
    <x v="510"/>
    <x v="510"/>
    <b v="0"/>
    <n v="0"/>
    <b v="0"/>
    <s v="Category and Subcategory"/>
    <x v="419"/>
    <e v="#DIV/0!"/>
    <s v="Category and Subcategory"/>
    <x v="5"/>
    <n v="42400.176377314812"/>
    <n v="42430.176377314812"/>
    <x v="2"/>
  </r>
  <r>
    <x v="511"/>
    <x v="0"/>
    <x v="510"/>
    <x v="10"/>
    <x v="511"/>
    <x v="2"/>
    <s v="country"/>
    <s v="USD"/>
    <x v="511"/>
    <x v="511"/>
    <b v="0"/>
    <n v="5"/>
    <b v="0"/>
    <s v="Category and Subcategory"/>
    <x v="420"/>
    <n v="3067"/>
    <s v="Category and Subcategory"/>
    <x v="5"/>
    <n v="41340.303032407406"/>
    <n v="41370.261365740742"/>
    <x v="4"/>
  </r>
  <r>
    <x v="512"/>
    <x v="0"/>
    <x v="511"/>
    <x v="6"/>
    <x v="512"/>
    <x v="2"/>
    <s v="country"/>
    <s v="USD"/>
    <x v="512"/>
    <x v="512"/>
    <b v="0"/>
    <n v="2"/>
    <b v="0"/>
    <s v="Category and Subcategory"/>
    <x v="322"/>
    <n v="7663.5"/>
    <s v="Category and Subcategory"/>
    <x v="5"/>
    <n v="42649.742210648154"/>
    <n v="42694.783877314811"/>
    <x v="2"/>
  </r>
  <r>
    <x v="513"/>
    <x v="0"/>
    <x v="512"/>
    <x v="63"/>
    <x v="513"/>
    <x v="2"/>
    <s v="country"/>
    <s v="USD"/>
    <x v="513"/>
    <x v="513"/>
    <b v="0"/>
    <n v="68"/>
    <b v="0"/>
    <s v="Category and Subcategory"/>
    <x v="255"/>
    <n v="225.27"/>
    <s v="Category and Subcategory"/>
    <x v="5"/>
    <n v="42552.653993055559"/>
    <n v="42597.291666666672"/>
    <x v="2"/>
  </r>
  <r>
    <x v="514"/>
    <x v="0"/>
    <x v="513"/>
    <x v="15"/>
    <x v="514"/>
    <x v="2"/>
    <s v="country"/>
    <s v="CAD"/>
    <x v="514"/>
    <x v="514"/>
    <b v="0"/>
    <n v="3"/>
    <b v="0"/>
    <s v="Category and Subcategory"/>
    <x v="421"/>
    <n v="5105"/>
    <s v="Category and Subcategory"/>
    <x v="5"/>
    <n v="41830.613969907405"/>
    <n v="41860.613969907405"/>
    <x v="3"/>
  </r>
  <r>
    <x v="515"/>
    <x v="0"/>
    <x v="514"/>
    <x v="143"/>
    <x v="515"/>
    <x v="2"/>
    <s v="country"/>
    <s v="USD"/>
    <x v="515"/>
    <x v="515"/>
    <b v="0"/>
    <n v="34"/>
    <b v="0"/>
    <s v="Category and Subcategory"/>
    <x v="422"/>
    <n v="449.56"/>
    <s v="Category and Subcategory"/>
    <x v="5"/>
    <n v="42327.490752314814"/>
    <n v="42367.490752314814"/>
    <x v="0"/>
  </r>
  <r>
    <x v="516"/>
    <x v="0"/>
    <x v="515"/>
    <x v="10"/>
    <x v="516"/>
    <x v="2"/>
    <s v="country"/>
    <s v="GBP"/>
    <x v="516"/>
    <x v="516"/>
    <b v="0"/>
    <n v="0"/>
    <b v="0"/>
    <s v="Category and Subcategory"/>
    <x v="423"/>
    <e v="#DIV/0!"/>
    <s v="Category and Subcategory"/>
    <x v="5"/>
    <n v="42091.778703703705"/>
    <n v="42151.778703703705"/>
    <x v="0"/>
  </r>
  <r>
    <x v="517"/>
    <x v="0"/>
    <x v="516"/>
    <x v="36"/>
    <x v="517"/>
    <x v="2"/>
    <s v="country"/>
    <s v="USD"/>
    <x v="517"/>
    <x v="517"/>
    <b v="0"/>
    <n v="3"/>
    <b v="0"/>
    <s v="Category and Subcategory"/>
    <x v="257"/>
    <n v="5091"/>
    <s v="Category and Subcategory"/>
    <x v="5"/>
    <n v="42738.615289351852"/>
    <n v="42768.615289351852"/>
    <x v="1"/>
  </r>
  <r>
    <x v="518"/>
    <x v="0"/>
    <x v="517"/>
    <x v="144"/>
    <x v="518"/>
    <x v="2"/>
    <s v="country"/>
    <s v="USD"/>
    <x v="518"/>
    <x v="518"/>
    <b v="0"/>
    <n v="0"/>
    <b v="0"/>
    <s v="Category and Subcategory"/>
    <x v="424"/>
    <e v="#DIV/0!"/>
    <s v="Category and Subcategory"/>
    <x v="5"/>
    <n v="42223.616018518514"/>
    <n v="42253.615277777775"/>
    <x v="0"/>
  </r>
  <r>
    <x v="519"/>
    <x v="0"/>
    <x v="518"/>
    <x v="145"/>
    <x v="519"/>
    <x v="2"/>
    <s v="country"/>
    <s v="USD"/>
    <x v="519"/>
    <x v="519"/>
    <b v="0"/>
    <n v="70"/>
    <b v="0"/>
    <s v="Category and Subcategory"/>
    <x v="425"/>
    <n v="217.57"/>
    <s v="Category and Subcategory"/>
    <x v="5"/>
    <n v="41218.391446759262"/>
    <n v="41248.391446759262"/>
    <x v="5"/>
  </r>
  <r>
    <x v="520"/>
    <x v="0"/>
    <x v="519"/>
    <x v="10"/>
    <x v="520"/>
    <x v="0"/>
    <s v="country"/>
    <s v="GBP"/>
    <x v="520"/>
    <x v="520"/>
    <b v="0"/>
    <n v="34"/>
    <b v="1"/>
    <s v="Category and Subcategory"/>
    <x v="426"/>
    <n v="447.94"/>
    <s v="Category and Subcategory"/>
    <x v="6"/>
    <n v="42318.702094907407"/>
    <n v="42348.702094907407"/>
    <x v="0"/>
  </r>
  <r>
    <x v="521"/>
    <x v="0"/>
    <x v="520"/>
    <x v="10"/>
    <x v="521"/>
    <x v="0"/>
    <s v="country"/>
    <s v="USD"/>
    <x v="521"/>
    <x v="521"/>
    <b v="0"/>
    <n v="56"/>
    <b v="1"/>
    <s v="Category and Subcategory"/>
    <x v="427"/>
    <n v="271.19"/>
    <s v="Category and Subcategory"/>
    <x v="6"/>
    <n v="42646.092812499999"/>
    <n v="42675.207638888889"/>
    <x v="2"/>
  </r>
  <r>
    <x v="522"/>
    <x v="0"/>
    <x v="521"/>
    <x v="9"/>
    <x v="522"/>
    <x v="0"/>
    <s v="country"/>
    <s v="USD"/>
    <x v="522"/>
    <x v="522"/>
    <b v="0"/>
    <n v="31"/>
    <b v="1"/>
    <s v="Category and Subcategory"/>
    <x v="428"/>
    <n v="489.4"/>
    <s v="Category and Subcategory"/>
    <x v="6"/>
    <n v="42430.040798611109"/>
    <n v="42449.999131944445"/>
    <x v="2"/>
  </r>
  <r>
    <x v="523"/>
    <x v="0"/>
    <x v="522"/>
    <x v="10"/>
    <x v="523"/>
    <x v="0"/>
    <s v="country"/>
    <s v="USD"/>
    <x v="523"/>
    <x v="523"/>
    <b v="0"/>
    <n v="84"/>
    <b v="1"/>
    <s v="Category and Subcategory"/>
    <x v="429"/>
    <n v="180.07"/>
    <s v="Category and Subcategory"/>
    <x v="6"/>
    <n v="42238.13282407407"/>
    <n v="42268.13282407407"/>
    <x v="0"/>
  </r>
  <r>
    <x v="524"/>
    <x v="0"/>
    <x v="523"/>
    <x v="8"/>
    <x v="524"/>
    <x v="0"/>
    <s v="country"/>
    <s v="GBP"/>
    <x v="524"/>
    <x v="524"/>
    <b v="0"/>
    <n v="130"/>
    <b v="1"/>
    <s v="Category and Subcategory"/>
    <x v="430"/>
    <n v="116.32"/>
    <s v="Category and Subcategory"/>
    <x v="6"/>
    <n v="42492.717233796298"/>
    <n v="42522.717233796298"/>
    <x v="2"/>
  </r>
  <r>
    <x v="525"/>
    <x v="0"/>
    <x v="524"/>
    <x v="14"/>
    <x v="525"/>
    <x v="0"/>
    <s v="country"/>
    <s v="USD"/>
    <x v="525"/>
    <x v="525"/>
    <b v="0"/>
    <n v="12"/>
    <b v="1"/>
    <s v="Category and Subcategory"/>
    <x v="221"/>
    <n v="1257.5899999999999"/>
    <s v="Category and Subcategory"/>
    <x v="6"/>
    <n v="41850.400937500002"/>
    <n v="41895.400937500002"/>
    <x v="3"/>
  </r>
  <r>
    <x v="526"/>
    <x v="0"/>
    <x v="525"/>
    <x v="15"/>
    <x v="526"/>
    <x v="0"/>
    <s v="country"/>
    <s v="GBP"/>
    <x v="526"/>
    <x v="526"/>
    <b v="0"/>
    <n v="23"/>
    <b v="1"/>
    <s v="Category and Subcategory"/>
    <x v="431"/>
    <n v="655.52"/>
    <s v="Category and Subcategory"/>
    <x v="6"/>
    <n v="42192.591944444444"/>
    <n v="42223.708333333328"/>
    <x v="0"/>
  </r>
  <r>
    <x v="527"/>
    <x v="0"/>
    <x v="526"/>
    <x v="3"/>
    <x v="527"/>
    <x v="0"/>
    <s v="country"/>
    <s v="USD"/>
    <x v="527"/>
    <x v="527"/>
    <b v="0"/>
    <n v="158"/>
    <b v="1"/>
    <s v="Category and Subcategory"/>
    <x v="326"/>
    <n v="95.18"/>
    <s v="Category and Subcategory"/>
    <x v="6"/>
    <n v="42753.205625000002"/>
    <n v="42783.670138888891"/>
    <x v="1"/>
  </r>
  <r>
    <x v="528"/>
    <x v="0"/>
    <x v="527"/>
    <x v="146"/>
    <x v="528"/>
    <x v="0"/>
    <s v="country"/>
    <s v="USD"/>
    <x v="528"/>
    <x v="528"/>
    <b v="0"/>
    <n v="30"/>
    <b v="1"/>
    <s v="Category and Subcategory"/>
    <x v="432"/>
    <n v="491.67"/>
    <s v="Category and Subcategory"/>
    <x v="6"/>
    <n v="42155.920219907406"/>
    <n v="42176.888888888891"/>
    <x v="0"/>
  </r>
  <r>
    <x v="529"/>
    <x v="0"/>
    <x v="528"/>
    <x v="38"/>
    <x v="529"/>
    <x v="0"/>
    <s v="country"/>
    <s v="CAD"/>
    <x v="529"/>
    <x v="529"/>
    <b v="0"/>
    <n v="18"/>
    <b v="1"/>
    <s v="Category and Subcategory"/>
    <x v="433"/>
    <n v="814.06"/>
    <s v="Category and Subcategory"/>
    <x v="6"/>
    <n v="42725.031180555554"/>
    <n v="42746.208333333328"/>
    <x v="2"/>
  </r>
  <r>
    <x v="530"/>
    <x v="0"/>
    <x v="529"/>
    <x v="147"/>
    <x v="530"/>
    <x v="0"/>
    <s v="country"/>
    <s v="USD"/>
    <x v="530"/>
    <x v="530"/>
    <b v="0"/>
    <n v="29"/>
    <b v="1"/>
    <s v="Category and Subcategory"/>
    <x v="434"/>
    <n v="503.38"/>
    <s v="Category and Subcategory"/>
    <x v="6"/>
    <n v="42157.591064814813"/>
    <n v="42179.083333333328"/>
    <x v="0"/>
  </r>
  <r>
    <x v="531"/>
    <x v="0"/>
    <x v="530"/>
    <x v="23"/>
    <x v="531"/>
    <x v="0"/>
    <s v="country"/>
    <s v="USD"/>
    <x v="531"/>
    <x v="531"/>
    <b v="0"/>
    <n v="31"/>
    <b v="1"/>
    <s v="Category and Subcategory"/>
    <x v="435"/>
    <n v="468.1"/>
    <s v="Category and Subcategory"/>
    <x v="6"/>
    <n v="42676.065150462964"/>
    <n v="42721.290972222225"/>
    <x v="2"/>
  </r>
  <r>
    <x v="532"/>
    <x v="0"/>
    <x v="531"/>
    <x v="3"/>
    <x v="532"/>
    <x v="0"/>
    <s v="country"/>
    <s v="USD"/>
    <x v="532"/>
    <x v="532"/>
    <b v="0"/>
    <n v="173"/>
    <b v="1"/>
    <s v="Category and Subcategory"/>
    <x v="337"/>
    <n v="83.53"/>
    <s v="Category and Subcategory"/>
    <x v="6"/>
    <n v="42473.007037037038"/>
    <n v="42503.007037037038"/>
    <x v="2"/>
  </r>
  <r>
    <x v="533"/>
    <x v="0"/>
    <x v="532"/>
    <x v="13"/>
    <x v="533"/>
    <x v="0"/>
    <s v="country"/>
    <s v="GBP"/>
    <x v="533"/>
    <x v="533"/>
    <b v="0"/>
    <n v="17"/>
    <b v="1"/>
    <s v="Category and Subcategory"/>
    <x v="436"/>
    <n v="849.26"/>
    <s v="Category and Subcategory"/>
    <x v="6"/>
    <n v="42482.43478009259"/>
    <n v="42506.43478009259"/>
    <x v="2"/>
  </r>
  <r>
    <x v="534"/>
    <x v="0"/>
    <x v="533"/>
    <x v="36"/>
    <x v="534"/>
    <x v="0"/>
    <s v="country"/>
    <s v="NOK"/>
    <x v="534"/>
    <x v="534"/>
    <b v="0"/>
    <n v="48"/>
    <b v="1"/>
    <s v="Category and Subcategory"/>
    <x v="120"/>
    <n v="297.98"/>
    <s v="Category and Subcategory"/>
    <x v="6"/>
    <n v="42270.810995370368"/>
    <n v="42309.958333333328"/>
    <x v="0"/>
  </r>
  <r>
    <x v="535"/>
    <x v="0"/>
    <x v="534"/>
    <x v="13"/>
    <x v="535"/>
    <x v="0"/>
    <s v="country"/>
    <s v="GBP"/>
    <x v="535"/>
    <x v="535"/>
    <b v="0"/>
    <n v="59"/>
    <b v="1"/>
    <s v="Category and Subcategory"/>
    <x v="437"/>
    <n v="240.73"/>
    <s v="Category and Subcategory"/>
    <x v="6"/>
    <n v="42711.545196759253"/>
    <n v="42741.545196759253"/>
    <x v="2"/>
  </r>
  <r>
    <x v="536"/>
    <x v="0"/>
    <x v="535"/>
    <x v="126"/>
    <x v="536"/>
    <x v="0"/>
    <s v="country"/>
    <s v="GBP"/>
    <x v="536"/>
    <x v="536"/>
    <b v="0"/>
    <n v="39"/>
    <b v="1"/>
    <s v="Category and Subcategory"/>
    <x v="438"/>
    <n v="363.85"/>
    <s v="Category and Subcategory"/>
    <x v="6"/>
    <n v="42179.344988425932"/>
    <n v="42219.75"/>
    <x v="0"/>
  </r>
  <r>
    <x v="537"/>
    <x v="0"/>
    <x v="536"/>
    <x v="13"/>
    <x v="537"/>
    <x v="0"/>
    <s v="country"/>
    <s v="USD"/>
    <x v="537"/>
    <x v="537"/>
    <b v="0"/>
    <n v="59"/>
    <b v="1"/>
    <s v="Category and Subcategory"/>
    <x v="439"/>
    <n v="240.1"/>
    <s v="Category and Subcategory"/>
    <x v="6"/>
    <n v="42282.768414351856"/>
    <n v="42312.810081018513"/>
    <x v="0"/>
  </r>
  <r>
    <x v="538"/>
    <x v="0"/>
    <x v="537"/>
    <x v="10"/>
    <x v="538"/>
    <x v="0"/>
    <s v="country"/>
    <s v="USD"/>
    <x v="538"/>
    <x v="538"/>
    <b v="0"/>
    <n v="60"/>
    <b v="1"/>
    <s v="Category and Subcategory"/>
    <x v="440"/>
    <n v="234.7"/>
    <s v="Category and Subcategory"/>
    <x v="6"/>
    <n v="42473.794710648144"/>
    <n v="42503.794710648144"/>
    <x v="2"/>
  </r>
  <r>
    <x v="539"/>
    <x v="0"/>
    <x v="538"/>
    <x v="2"/>
    <x v="539"/>
    <x v="0"/>
    <s v="country"/>
    <s v="GBP"/>
    <x v="539"/>
    <x v="539"/>
    <b v="0"/>
    <n v="20"/>
    <b v="1"/>
    <s v="Category and Subcategory"/>
    <x v="441"/>
    <n v="702.75"/>
    <s v="Category and Subcategory"/>
    <x v="6"/>
    <n v="42535.049849537041"/>
    <n v="42556.049849537041"/>
    <x v="2"/>
  </r>
  <r>
    <x v="540"/>
    <x v="0"/>
    <x v="539"/>
    <x v="36"/>
    <x v="540"/>
    <x v="2"/>
    <s v="country"/>
    <s v="USD"/>
    <x v="540"/>
    <x v="540"/>
    <b v="0"/>
    <n v="1"/>
    <b v="0"/>
    <s v="Category and Subcategory"/>
    <x v="442"/>
    <n v="14000"/>
    <s v="Category and Subcategory"/>
    <x v="7"/>
    <n v="42009.817199074074"/>
    <n v="42039.817199074074"/>
    <x v="0"/>
  </r>
  <r>
    <x v="541"/>
    <x v="0"/>
    <x v="540"/>
    <x v="37"/>
    <x v="540"/>
    <x v="2"/>
    <s v="country"/>
    <s v="USD"/>
    <x v="541"/>
    <x v="541"/>
    <b v="0"/>
    <n v="1"/>
    <b v="0"/>
    <s v="Category and Subcategory"/>
    <x v="443"/>
    <n v="14000"/>
    <s v="Category and Subcategory"/>
    <x v="7"/>
    <n v="42276.046689814815"/>
    <n v="42306.046689814815"/>
    <x v="0"/>
  </r>
  <r>
    <x v="542"/>
    <x v="0"/>
    <x v="541"/>
    <x v="65"/>
    <x v="541"/>
    <x v="2"/>
    <s v="country"/>
    <s v="USD"/>
    <x v="542"/>
    <x v="542"/>
    <b v="0"/>
    <n v="1"/>
    <b v="0"/>
    <s v="Category and Subcategory"/>
    <x v="444"/>
    <n v="13864.17"/>
    <s v="Category and Subcategory"/>
    <x v="7"/>
    <n v="42433.737453703703"/>
    <n v="42493.695787037039"/>
    <x v="2"/>
  </r>
  <r>
    <x v="543"/>
    <x v="0"/>
    <x v="542"/>
    <x v="29"/>
    <x v="542"/>
    <x v="2"/>
    <s v="country"/>
    <s v="AUD"/>
    <x v="543"/>
    <x v="543"/>
    <b v="0"/>
    <n v="2"/>
    <b v="0"/>
    <s v="Category and Subcategory"/>
    <x v="417"/>
    <n v="6932"/>
    <s v="Category and Subcategory"/>
    <x v="7"/>
    <n v="41914.092152777775"/>
    <n v="41944.092152777775"/>
    <x v="3"/>
  </r>
  <r>
    <x v="544"/>
    <x v="0"/>
    <x v="543"/>
    <x v="2"/>
    <x v="543"/>
    <x v="2"/>
    <s v="country"/>
    <s v="USD"/>
    <x v="544"/>
    <x v="544"/>
    <b v="0"/>
    <n v="2"/>
    <b v="0"/>
    <s v="Category and Subcategory"/>
    <x v="445"/>
    <n v="6923"/>
    <s v="Category and Subcategory"/>
    <x v="7"/>
    <n v="42525.656944444447"/>
    <n v="42555.656944444447"/>
    <x v="2"/>
  </r>
  <r>
    <x v="545"/>
    <x v="0"/>
    <x v="544"/>
    <x v="63"/>
    <x v="544"/>
    <x v="2"/>
    <s v="country"/>
    <s v="EUR"/>
    <x v="545"/>
    <x v="545"/>
    <b v="0"/>
    <n v="34"/>
    <b v="0"/>
    <s v="Category and Subcategory"/>
    <x v="393"/>
    <n v="403.76"/>
    <s v="Category and Subcategory"/>
    <x v="7"/>
    <n v="42283.592465277776"/>
    <n v="42323.634131944447"/>
    <x v="0"/>
  </r>
  <r>
    <x v="546"/>
    <x v="0"/>
    <x v="545"/>
    <x v="127"/>
    <x v="545"/>
    <x v="2"/>
    <s v="country"/>
    <s v="USD"/>
    <x v="546"/>
    <x v="546"/>
    <b v="0"/>
    <n v="2"/>
    <b v="0"/>
    <s v="Category and Subcategory"/>
    <x v="228"/>
    <n v="6852.17"/>
    <s v="Category and Subcategory"/>
    <x v="7"/>
    <n v="42249.667997685188"/>
    <n v="42294.667997685188"/>
    <x v="0"/>
  </r>
  <r>
    <x v="547"/>
    <x v="0"/>
    <x v="546"/>
    <x v="51"/>
    <x v="546"/>
    <x v="2"/>
    <s v="country"/>
    <s v="GBP"/>
    <x v="547"/>
    <x v="547"/>
    <b v="0"/>
    <n v="0"/>
    <b v="0"/>
    <s v="Category and Subcategory"/>
    <x v="446"/>
    <e v="#DIV/0!"/>
    <s v="Category and Subcategory"/>
    <x v="7"/>
    <n v="42380.696342592593"/>
    <n v="42410.696342592593"/>
    <x v="2"/>
  </r>
  <r>
    <x v="548"/>
    <x v="0"/>
    <x v="547"/>
    <x v="3"/>
    <x v="547"/>
    <x v="2"/>
    <s v="country"/>
    <s v="GBP"/>
    <x v="548"/>
    <x v="548"/>
    <b v="0"/>
    <n v="1"/>
    <b v="0"/>
    <s v="Category and Subcategory"/>
    <x v="447"/>
    <n v="13685.99"/>
    <s v="Category and Subcategory"/>
    <x v="7"/>
    <n v="42276.903333333335"/>
    <n v="42306.903333333335"/>
    <x v="0"/>
  </r>
  <r>
    <x v="549"/>
    <x v="0"/>
    <x v="548"/>
    <x v="30"/>
    <x v="548"/>
    <x v="2"/>
    <s v="country"/>
    <s v="GBP"/>
    <x v="549"/>
    <x v="549"/>
    <b v="0"/>
    <n v="8"/>
    <b v="0"/>
    <s v="Category and Subcategory"/>
    <x v="448"/>
    <n v="1701.75"/>
    <s v="Category and Subcategory"/>
    <x v="7"/>
    <n v="42163.636828703704"/>
    <n v="42193.636828703704"/>
    <x v="0"/>
  </r>
  <r>
    <x v="550"/>
    <x v="0"/>
    <x v="549"/>
    <x v="10"/>
    <x v="549"/>
    <x v="2"/>
    <s v="country"/>
    <s v="CAD"/>
    <x v="550"/>
    <x v="550"/>
    <b v="0"/>
    <n v="4"/>
    <b v="0"/>
    <s v="Category and Subcategory"/>
    <x v="449"/>
    <n v="3391.5"/>
    <s v="Category and Subcategory"/>
    <x v="7"/>
    <n v="42753.678761574076"/>
    <n v="42766.208333333328"/>
    <x v="1"/>
  </r>
  <r>
    <x v="551"/>
    <x v="0"/>
    <x v="550"/>
    <x v="96"/>
    <x v="550"/>
    <x v="2"/>
    <s v="country"/>
    <s v="USD"/>
    <x v="551"/>
    <x v="551"/>
    <b v="0"/>
    <n v="28"/>
    <b v="0"/>
    <s v="Category and Subcategory"/>
    <x v="391"/>
    <n v="483.36"/>
    <s v="Category and Subcategory"/>
    <x v="7"/>
    <n v="42173.275740740741"/>
    <n v="42217.745138888888"/>
    <x v="0"/>
  </r>
  <r>
    <x v="552"/>
    <x v="0"/>
    <x v="551"/>
    <x v="101"/>
    <x v="551"/>
    <x v="2"/>
    <s v="country"/>
    <s v="CAD"/>
    <x v="552"/>
    <x v="552"/>
    <b v="0"/>
    <n v="0"/>
    <b v="0"/>
    <s v="Category and Subcategory"/>
    <x v="386"/>
    <e v="#DIV/0!"/>
    <s v="Category and Subcategory"/>
    <x v="7"/>
    <n v="42318.616851851853"/>
    <n v="42378.616851851853"/>
    <x v="0"/>
  </r>
  <r>
    <x v="553"/>
    <x v="0"/>
    <x v="552"/>
    <x v="31"/>
    <x v="552"/>
    <x v="2"/>
    <s v="country"/>
    <s v="USD"/>
    <x v="553"/>
    <x v="553"/>
    <b v="0"/>
    <n v="6"/>
    <b v="0"/>
    <s v="Category and Subcategory"/>
    <x v="408"/>
    <n v="2246.69"/>
    <s v="Category and Subcategory"/>
    <x v="7"/>
    <n v="41927.71980324074"/>
    <n v="41957.761469907404"/>
    <x v="3"/>
  </r>
  <r>
    <x v="554"/>
    <x v="0"/>
    <x v="553"/>
    <x v="148"/>
    <x v="553"/>
    <x v="2"/>
    <s v="country"/>
    <s v="USD"/>
    <x v="554"/>
    <x v="554"/>
    <b v="0"/>
    <n v="22"/>
    <b v="0"/>
    <s v="Category and Subcategory"/>
    <x v="450"/>
    <n v="611.41"/>
    <s v="Category and Subcategory"/>
    <x v="7"/>
    <n v="41901.684861111113"/>
    <n v="41931.684861111113"/>
    <x v="3"/>
  </r>
  <r>
    <x v="555"/>
    <x v="0"/>
    <x v="554"/>
    <x v="51"/>
    <x v="554"/>
    <x v="2"/>
    <s v="country"/>
    <s v="GBP"/>
    <x v="555"/>
    <x v="555"/>
    <b v="0"/>
    <n v="0"/>
    <b v="0"/>
    <s v="Category and Subcategory"/>
    <x v="265"/>
    <e v="#DIV/0!"/>
    <s v="Category and Subcategory"/>
    <x v="7"/>
    <n v="42503.353506944448"/>
    <n v="42533.353506944448"/>
    <x v="2"/>
  </r>
  <r>
    <x v="556"/>
    <x v="0"/>
    <x v="555"/>
    <x v="6"/>
    <x v="555"/>
    <x v="2"/>
    <s v="country"/>
    <s v="USD"/>
    <x v="556"/>
    <x v="556"/>
    <b v="0"/>
    <n v="1"/>
    <b v="0"/>
    <s v="Category and Subcategory"/>
    <x v="268"/>
    <n v="13323"/>
    <s v="Category and Subcategory"/>
    <x v="7"/>
    <n v="42345.860150462962"/>
    <n v="42375.860150462962"/>
    <x v="0"/>
  </r>
  <r>
    <x v="557"/>
    <x v="0"/>
    <x v="556"/>
    <x v="60"/>
    <x v="556"/>
    <x v="2"/>
    <s v="country"/>
    <s v="EUR"/>
    <x v="557"/>
    <x v="557"/>
    <b v="0"/>
    <n v="20"/>
    <b v="0"/>
    <s v="Category and Subcategory"/>
    <x v="175"/>
    <n v="664.8"/>
    <s v="Category and Subcategory"/>
    <x v="7"/>
    <n v="42676.942164351851"/>
    <n v="42706.983831018515"/>
    <x v="2"/>
  </r>
  <r>
    <x v="558"/>
    <x v="0"/>
    <x v="557"/>
    <x v="47"/>
    <x v="557"/>
    <x v="2"/>
    <s v="country"/>
    <s v="USD"/>
    <x v="558"/>
    <x v="558"/>
    <b v="0"/>
    <n v="0"/>
    <b v="0"/>
    <s v="Category and Subcategory"/>
    <x v="451"/>
    <e v="#DIV/0!"/>
    <s v="Category and Subcategory"/>
    <x v="7"/>
    <n v="42057.883159722223"/>
    <n v="42087.841493055559"/>
    <x v="0"/>
  </r>
  <r>
    <x v="559"/>
    <x v="0"/>
    <x v="558"/>
    <x v="149"/>
    <x v="558"/>
    <x v="2"/>
    <s v="country"/>
    <s v="USD"/>
    <x v="559"/>
    <x v="559"/>
    <b v="0"/>
    <n v="1"/>
    <b v="0"/>
    <s v="Category and Subcategory"/>
    <x v="444"/>
    <n v="13279"/>
    <s v="Category and Subcategory"/>
    <x v="7"/>
    <n v="42321.283101851848"/>
    <n v="42351.283101851848"/>
    <x v="0"/>
  </r>
  <r>
    <x v="560"/>
    <x v="0"/>
    <x v="559"/>
    <x v="57"/>
    <x v="559"/>
    <x v="2"/>
    <s v="country"/>
    <s v="CAD"/>
    <x v="560"/>
    <x v="560"/>
    <b v="0"/>
    <n v="3"/>
    <b v="0"/>
    <s v="Category and Subcategory"/>
    <x v="199"/>
    <n v="4409.33"/>
    <s v="Category and Subcategory"/>
    <x v="7"/>
    <n v="41960.771354166667"/>
    <n v="41990.771354166667"/>
    <x v="3"/>
  </r>
  <r>
    <x v="561"/>
    <x v="0"/>
    <x v="560"/>
    <x v="36"/>
    <x v="560"/>
    <x v="2"/>
    <s v="country"/>
    <s v="USD"/>
    <x v="561"/>
    <x v="561"/>
    <b v="0"/>
    <n v="2"/>
    <b v="0"/>
    <s v="Category and Subcategory"/>
    <x v="295"/>
    <n v="6590"/>
    <s v="Category and Subcategory"/>
    <x v="7"/>
    <n v="42268.658715277779"/>
    <n v="42303.658715277779"/>
    <x v="0"/>
  </r>
  <r>
    <x v="562"/>
    <x v="0"/>
    <x v="561"/>
    <x v="63"/>
    <x v="561"/>
    <x v="2"/>
    <s v="country"/>
    <s v="EUR"/>
    <x v="562"/>
    <x v="562"/>
    <b v="0"/>
    <n v="0"/>
    <b v="0"/>
    <s v="Category and Subcategory"/>
    <x v="306"/>
    <e v="#DIV/0!"/>
    <s v="Category and Subcategory"/>
    <x v="7"/>
    <n v="42692.389062500006"/>
    <n v="42722.389062500006"/>
    <x v="2"/>
  </r>
  <r>
    <x v="563"/>
    <x v="0"/>
    <x v="562"/>
    <x v="96"/>
    <x v="562"/>
    <x v="2"/>
    <s v="country"/>
    <s v="AUD"/>
    <x v="563"/>
    <x v="563"/>
    <b v="0"/>
    <n v="2"/>
    <b v="0"/>
    <s v="Category and Subcategory"/>
    <x v="302"/>
    <n v="6560.5"/>
    <s v="Category and Subcategory"/>
    <x v="7"/>
    <n v="42022.069988425923"/>
    <n v="42052.069988425923"/>
    <x v="0"/>
  </r>
  <r>
    <x v="564"/>
    <x v="0"/>
    <x v="563"/>
    <x v="102"/>
    <x v="563"/>
    <x v="2"/>
    <s v="country"/>
    <s v="EUR"/>
    <x v="564"/>
    <x v="564"/>
    <b v="0"/>
    <n v="1"/>
    <b v="0"/>
    <s v="Category and Subcategory"/>
    <x v="131"/>
    <n v="13114"/>
    <s v="Category and Subcategory"/>
    <x v="7"/>
    <n v="42411.942997685182"/>
    <n v="42441.942997685182"/>
    <x v="2"/>
  </r>
  <r>
    <x v="565"/>
    <x v="0"/>
    <x v="564"/>
    <x v="31"/>
    <x v="564"/>
    <x v="2"/>
    <s v="country"/>
    <s v="GBP"/>
    <x v="565"/>
    <x v="565"/>
    <b v="0"/>
    <n v="0"/>
    <b v="0"/>
    <s v="Category and Subcategory"/>
    <x v="301"/>
    <e v="#DIV/0!"/>
    <s v="Category and Subcategory"/>
    <x v="7"/>
    <n v="42165.785289351858"/>
    <n v="42195.785289351858"/>
    <x v="0"/>
  </r>
  <r>
    <x v="566"/>
    <x v="0"/>
    <x v="565"/>
    <x v="10"/>
    <x v="565"/>
    <x v="2"/>
    <s v="country"/>
    <s v="USD"/>
    <x v="566"/>
    <x v="566"/>
    <b v="0"/>
    <n v="1"/>
    <b v="0"/>
    <s v="Category and Subcategory"/>
    <x v="452"/>
    <n v="13014"/>
    <s v="Category and Subcategory"/>
    <x v="7"/>
    <n v="42535.68440972222"/>
    <n v="42565.68440972222"/>
    <x v="2"/>
  </r>
  <r>
    <x v="567"/>
    <x v="0"/>
    <x v="566"/>
    <x v="3"/>
    <x v="566"/>
    <x v="2"/>
    <s v="country"/>
    <s v="USD"/>
    <x v="567"/>
    <x v="567"/>
    <b v="0"/>
    <n v="0"/>
    <b v="0"/>
    <s v="Category and Subcategory"/>
    <x v="230"/>
    <e v="#DIV/0!"/>
    <s v="Category and Subcategory"/>
    <x v="7"/>
    <n v="41975.842523148152"/>
    <n v="42005.842523148152"/>
    <x v="3"/>
  </r>
  <r>
    <x v="568"/>
    <x v="0"/>
    <x v="567"/>
    <x v="142"/>
    <x v="567"/>
    <x v="2"/>
    <s v="country"/>
    <s v="NZD"/>
    <x v="568"/>
    <x v="568"/>
    <b v="0"/>
    <n v="5"/>
    <b v="0"/>
    <s v="Category and Subcategory"/>
    <x v="453"/>
    <n v="2585.87"/>
    <s v="Category and Subcategory"/>
    <x v="7"/>
    <n v="42348.9215625"/>
    <n v="42385.458333333328"/>
    <x v="0"/>
  </r>
  <r>
    <x v="569"/>
    <x v="0"/>
    <x v="568"/>
    <x v="30"/>
    <x v="568"/>
    <x v="2"/>
    <s v="country"/>
    <s v="CAD"/>
    <x v="569"/>
    <x v="569"/>
    <b v="0"/>
    <n v="1"/>
    <b v="0"/>
    <s v="Category and Subcategory"/>
    <x v="454"/>
    <n v="12879"/>
    <s v="Category and Subcategory"/>
    <x v="7"/>
    <n v="42340.847361111111"/>
    <n v="42370.847361111111"/>
    <x v="0"/>
  </r>
  <r>
    <x v="570"/>
    <x v="0"/>
    <x v="569"/>
    <x v="94"/>
    <x v="569"/>
    <x v="2"/>
    <s v="country"/>
    <s v="USD"/>
    <x v="570"/>
    <x v="570"/>
    <b v="0"/>
    <n v="1"/>
    <b v="0"/>
    <s v="Category and Subcategory"/>
    <x v="330"/>
    <n v="12870"/>
    <s v="Category and Subcategory"/>
    <x v="7"/>
    <n v="42388.798252314817"/>
    <n v="42418.798252314817"/>
    <x v="2"/>
  </r>
  <r>
    <x v="571"/>
    <x v="0"/>
    <x v="570"/>
    <x v="31"/>
    <x v="570"/>
    <x v="2"/>
    <s v="country"/>
    <s v="USD"/>
    <x v="571"/>
    <x v="571"/>
    <b v="0"/>
    <n v="2"/>
    <b v="0"/>
    <s v="Category and Subcategory"/>
    <x v="455"/>
    <n v="6409"/>
    <s v="Category and Subcategory"/>
    <x v="7"/>
    <n v="42192.816238425927"/>
    <n v="42212.165972222225"/>
    <x v="0"/>
  </r>
  <r>
    <x v="572"/>
    <x v="0"/>
    <x v="571"/>
    <x v="30"/>
    <x v="571"/>
    <x v="2"/>
    <s v="country"/>
    <s v="USD"/>
    <x v="572"/>
    <x v="572"/>
    <b v="0"/>
    <n v="0"/>
    <b v="0"/>
    <s v="Category and Subcategory"/>
    <x v="456"/>
    <e v="#DIV/0!"/>
    <s v="Category and Subcategory"/>
    <x v="7"/>
    <n v="42282.71629629629"/>
    <n v="42312.757962962962"/>
    <x v="0"/>
  </r>
  <r>
    <x v="573"/>
    <x v="0"/>
    <x v="572"/>
    <x v="150"/>
    <x v="572"/>
    <x v="2"/>
    <s v="country"/>
    <s v="USD"/>
    <x v="573"/>
    <x v="573"/>
    <b v="0"/>
    <n v="9"/>
    <b v="0"/>
    <s v="Category and Subcategory"/>
    <x v="151"/>
    <n v="1422.22"/>
    <s v="Category and Subcategory"/>
    <x v="7"/>
    <n v="41963.050127314811"/>
    <n v="42022.05"/>
    <x v="3"/>
  </r>
  <r>
    <x v="574"/>
    <x v="0"/>
    <x v="573"/>
    <x v="151"/>
    <x v="573"/>
    <x v="2"/>
    <s v="country"/>
    <s v="GBP"/>
    <x v="574"/>
    <x v="574"/>
    <b v="0"/>
    <n v="4"/>
    <b v="0"/>
    <s v="Category and Subcategory"/>
    <x v="348"/>
    <n v="3198.75"/>
    <s v="Category and Subcategory"/>
    <x v="7"/>
    <n v="42632.443368055552"/>
    <n v="42662.443368055552"/>
    <x v="2"/>
  </r>
  <r>
    <x v="575"/>
    <x v="0"/>
    <x v="574"/>
    <x v="127"/>
    <x v="574"/>
    <x v="2"/>
    <s v="country"/>
    <s v="EUR"/>
    <x v="575"/>
    <x v="575"/>
    <b v="0"/>
    <n v="4"/>
    <b v="0"/>
    <s v="Category and Subcategory"/>
    <x v="150"/>
    <n v="3198"/>
    <s v="Category and Subcategory"/>
    <x v="7"/>
    <n v="42138.692627314813"/>
    <n v="42168.692627314813"/>
    <x v="0"/>
  </r>
  <r>
    <x v="576"/>
    <x v="0"/>
    <x v="575"/>
    <x v="58"/>
    <x v="575"/>
    <x v="2"/>
    <s v="country"/>
    <s v="USD"/>
    <x v="576"/>
    <x v="576"/>
    <b v="0"/>
    <n v="1"/>
    <b v="0"/>
    <s v="Category and Subcategory"/>
    <x v="422"/>
    <n v="12772.6"/>
    <s v="Category and Subcategory"/>
    <x v="7"/>
    <n v="42031.471666666665"/>
    <n v="42091.43"/>
    <x v="0"/>
  </r>
  <r>
    <x v="577"/>
    <x v="0"/>
    <x v="576"/>
    <x v="10"/>
    <x v="576"/>
    <x v="2"/>
    <s v="country"/>
    <s v="USD"/>
    <x v="577"/>
    <x v="577"/>
    <b v="0"/>
    <n v="1"/>
    <b v="0"/>
    <s v="Category and Subcategory"/>
    <x v="457"/>
    <n v="12730.42"/>
    <s v="Category and Subcategory"/>
    <x v="7"/>
    <n v="42450.589143518519"/>
    <n v="42510.589143518519"/>
    <x v="2"/>
  </r>
  <r>
    <x v="578"/>
    <x v="0"/>
    <x v="577"/>
    <x v="152"/>
    <x v="577"/>
    <x v="2"/>
    <s v="country"/>
    <s v="GBP"/>
    <x v="578"/>
    <x v="578"/>
    <b v="0"/>
    <n v="7"/>
    <b v="0"/>
    <s v="Category and Subcategory"/>
    <x v="157"/>
    <n v="1809.71"/>
    <s v="Category and Subcategory"/>
    <x v="7"/>
    <n v="42230.578622685185"/>
    <n v="42254.578622685185"/>
    <x v="0"/>
  </r>
  <r>
    <x v="579"/>
    <x v="0"/>
    <x v="578"/>
    <x v="14"/>
    <x v="578"/>
    <x v="2"/>
    <s v="country"/>
    <s v="USD"/>
    <x v="579"/>
    <x v="579"/>
    <b v="0"/>
    <n v="5"/>
    <b v="0"/>
    <s v="Category and Subcategory"/>
    <x v="298"/>
    <n v="2525.4"/>
    <s v="Category and Subcategory"/>
    <x v="7"/>
    <n v="41968.852118055554"/>
    <n v="41998.852118055554"/>
    <x v="3"/>
  </r>
  <r>
    <x v="580"/>
    <x v="0"/>
    <x v="579"/>
    <x v="9"/>
    <x v="579"/>
    <x v="2"/>
    <s v="country"/>
    <s v="USD"/>
    <x v="580"/>
    <x v="580"/>
    <b v="0"/>
    <n v="1"/>
    <b v="0"/>
    <s v="Category and Subcategory"/>
    <x v="458"/>
    <n v="12571"/>
    <s v="Category and Subcategory"/>
    <x v="7"/>
    <n v="42605.908182870371"/>
    <n v="42635.908182870371"/>
    <x v="2"/>
  </r>
  <r>
    <x v="581"/>
    <x v="0"/>
    <x v="580"/>
    <x v="44"/>
    <x v="580"/>
    <x v="2"/>
    <s v="country"/>
    <s v="USD"/>
    <x v="581"/>
    <x v="581"/>
    <b v="0"/>
    <n v="0"/>
    <b v="0"/>
    <s v="Category and Subcategory"/>
    <x v="459"/>
    <e v="#DIV/0!"/>
    <s v="Category and Subcategory"/>
    <x v="7"/>
    <n v="42188.012777777782"/>
    <n v="42218.012777777782"/>
    <x v="0"/>
  </r>
  <r>
    <x v="582"/>
    <x v="0"/>
    <x v="581"/>
    <x v="57"/>
    <x v="581"/>
    <x v="2"/>
    <s v="country"/>
    <s v="USD"/>
    <x v="582"/>
    <x v="582"/>
    <b v="0"/>
    <n v="0"/>
    <b v="0"/>
    <s v="Category and Subcategory"/>
    <x v="199"/>
    <e v="#DIV/0!"/>
    <s v="Category and Subcategory"/>
    <x v="7"/>
    <n v="42055.739803240736"/>
    <n v="42078.75"/>
    <x v="0"/>
  </r>
  <r>
    <x v="583"/>
    <x v="0"/>
    <x v="582"/>
    <x v="7"/>
    <x v="582"/>
    <x v="2"/>
    <s v="country"/>
    <s v="USD"/>
    <x v="583"/>
    <x v="583"/>
    <b v="0"/>
    <n v="1"/>
    <b v="0"/>
    <s v="Category and Subcategory"/>
    <x v="460"/>
    <n v="12446"/>
    <s v="Category and Subcategory"/>
    <x v="7"/>
    <n v="42052.93850694444"/>
    <n v="42082.896840277783"/>
    <x v="0"/>
  </r>
  <r>
    <x v="584"/>
    <x v="0"/>
    <x v="583"/>
    <x v="28"/>
    <x v="583"/>
    <x v="2"/>
    <s v="country"/>
    <s v="USD"/>
    <x v="584"/>
    <x v="584"/>
    <b v="0"/>
    <n v="2"/>
    <b v="0"/>
    <s v="Category and Subcategory"/>
    <x v="461"/>
    <n v="6206.5"/>
    <s v="Category and Subcategory"/>
    <x v="7"/>
    <n v="42049.716620370367"/>
    <n v="42079.674953703703"/>
    <x v="0"/>
  </r>
  <r>
    <x v="585"/>
    <x v="0"/>
    <x v="584"/>
    <x v="7"/>
    <x v="584"/>
    <x v="2"/>
    <s v="country"/>
    <s v="GBP"/>
    <x v="585"/>
    <x v="585"/>
    <b v="0"/>
    <n v="0"/>
    <b v="0"/>
    <s v="Category and Subcategory"/>
    <x v="460"/>
    <e v="#DIV/0!"/>
    <s v="Category and Subcategory"/>
    <x v="7"/>
    <n v="42283.3909375"/>
    <n v="42339"/>
    <x v="0"/>
  </r>
  <r>
    <x v="586"/>
    <x v="0"/>
    <x v="585"/>
    <x v="3"/>
    <x v="585"/>
    <x v="2"/>
    <s v="country"/>
    <s v="USD"/>
    <x v="586"/>
    <x v="586"/>
    <b v="0"/>
    <n v="4"/>
    <b v="0"/>
    <s v="Category and Subcategory"/>
    <x v="462"/>
    <n v="3100.15"/>
    <s v="Category and Subcategory"/>
    <x v="7"/>
    <n v="42020.854247685187"/>
    <n v="42050.854247685187"/>
    <x v="0"/>
  </r>
  <r>
    <x v="587"/>
    <x v="0"/>
    <x v="586"/>
    <x v="11"/>
    <x v="586"/>
    <x v="2"/>
    <s v="country"/>
    <s v="CAD"/>
    <x v="587"/>
    <x v="587"/>
    <b v="0"/>
    <n v="7"/>
    <b v="0"/>
    <s v="Category and Subcategory"/>
    <x v="319"/>
    <n v="1764.71"/>
    <s v="Category and Subcategory"/>
    <x v="7"/>
    <n v="42080.757326388892"/>
    <n v="42110.757326388892"/>
    <x v="0"/>
  </r>
  <r>
    <x v="588"/>
    <x v="0"/>
    <x v="587"/>
    <x v="7"/>
    <x v="587"/>
    <x v="2"/>
    <s v="country"/>
    <s v="EUR"/>
    <x v="588"/>
    <x v="588"/>
    <b v="0"/>
    <n v="2"/>
    <b v="0"/>
    <s v="Category and Subcategory"/>
    <x v="447"/>
    <n v="6174.25"/>
    <s v="Category and Subcategory"/>
    <x v="7"/>
    <n v="42631.769513888896"/>
    <n v="42691.811180555553"/>
    <x v="2"/>
  </r>
  <r>
    <x v="589"/>
    <x v="0"/>
    <x v="588"/>
    <x v="51"/>
    <x v="588"/>
    <x v="2"/>
    <s v="country"/>
    <s v="USD"/>
    <x v="589"/>
    <x v="589"/>
    <b v="0"/>
    <n v="1"/>
    <b v="0"/>
    <s v="Category and Subcategory"/>
    <x v="463"/>
    <n v="12325"/>
    <s v="Category and Subcategory"/>
    <x v="7"/>
    <n v="42178.614571759259"/>
    <n v="42193.614571759259"/>
    <x v="0"/>
  </r>
  <r>
    <x v="590"/>
    <x v="0"/>
    <x v="589"/>
    <x v="10"/>
    <x v="589"/>
    <x v="2"/>
    <s v="country"/>
    <s v="GBP"/>
    <x v="590"/>
    <x v="590"/>
    <b v="0"/>
    <n v="9"/>
    <b v="0"/>
    <s v="Category and Subcategory"/>
    <x v="464"/>
    <n v="1369"/>
    <s v="Category and Subcategory"/>
    <x v="7"/>
    <n v="42377.554756944446"/>
    <n v="42408.542361111111"/>
    <x v="2"/>
  </r>
  <r>
    <x v="591"/>
    <x v="0"/>
    <x v="590"/>
    <x v="57"/>
    <x v="590"/>
    <x v="2"/>
    <s v="country"/>
    <s v="USD"/>
    <x v="591"/>
    <x v="591"/>
    <b v="0"/>
    <n v="2"/>
    <b v="0"/>
    <s v="Category and Subcategory"/>
    <x v="465"/>
    <n v="6128"/>
    <s v="Category and Subcategory"/>
    <x v="7"/>
    <n v="42177.543171296296"/>
    <n v="42207.543171296296"/>
    <x v="0"/>
  </r>
  <r>
    <x v="592"/>
    <x v="0"/>
    <x v="591"/>
    <x v="51"/>
    <x v="591"/>
    <x v="2"/>
    <s v="country"/>
    <s v="USD"/>
    <x v="592"/>
    <x v="592"/>
    <b v="0"/>
    <n v="1"/>
    <b v="0"/>
    <s v="Category and Subcategory"/>
    <x v="466"/>
    <n v="12252"/>
    <s v="Category and Subcategory"/>
    <x v="7"/>
    <n v="41946.232175925928"/>
    <n v="41976.232175925921"/>
    <x v="3"/>
  </r>
  <r>
    <x v="593"/>
    <x v="0"/>
    <x v="592"/>
    <x v="2"/>
    <x v="592"/>
    <x v="2"/>
    <s v="country"/>
    <s v="GBP"/>
    <x v="593"/>
    <x v="593"/>
    <b v="0"/>
    <n v="7"/>
    <b v="0"/>
    <s v="Category and Subcategory"/>
    <x v="467"/>
    <n v="1747"/>
    <s v="Category and Subcategory"/>
    <x v="7"/>
    <n v="42070.677604166667"/>
    <n v="42100.635937500003"/>
    <x v="0"/>
  </r>
  <r>
    <x v="594"/>
    <x v="0"/>
    <x v="593"/>
    <x v="31"/>
    <x v="593"/>
    <x v="2"/>
    <s v="country"/>
    <s v="USD"/>
    <x v="594"/>
    <x v="594"/>
    <b v="0"/>
    <n v="2"/>
    <b v="0"/>
    <s v="Category and Subcategory"/>
    <x v="367"/>
    <n v="6089"/>
    <s v="Category and Subcategory"/>
    <x v="7"/>
    <n v="42446.780162037037"/>
    <n v="42476.780162037037"/>
    <x v="2"/>
  </r>
  <r>
    <x v="595"/>
    <x v="0"/>
    <x v="594"/>
    <x v="57"/>
    <x v="594"/>
    <x v="2"/>
    <s v="country"/>
    <s v="USD"/>
    <x v="595"/>
    <x v="595"/>
    <b v="0"/>
    <n v="8"/>
    <b v="0"/>
    <s v="Category and Subcategory"/>
    <x v="465"/>
    <n v="1520.63"/>
    <s v="Category and Subcategory"/>
    <x v="7"/>
    <n v="42083.069884259254"/>
    <n v="42128.069884259254"/>
    <x v="0"/>
  </r>
  <r>
    <x v="596"/>
    <x v="0"/>
    <x v="595"/>
    <x v="22"/>
    <x v="594"/>
    <x v="2"/>
    <s v="country"/>
    <s v="USD"/>
    <x v="596"/>
    <x v="596"/>
    <b v="0"/>
    <n v="2"/>
    <b v="0"/>
    <s v="Category and Subcategory"/>
    <x v="313"/>
    <n v="6082.5"/>
    <s v="Category and Subcategory"/>
    <x v="7"/>
    <n v="42646.896898148145"/>
    <n v="42676.896898148145"/>
    <x v="2"/>
  </r>
  <r>
    <x v="597"/>
    <x v="0"/>
    <x v="596"/>
    <x v="51"/>
    <x v="595"/>
    <x v="2"/>
    <s v="country"/>
    <s v="USD"/>
    <x v="597"/>
    <x v="597"/>
    <b v="0"/>
    <n v="2"/>
    <b v="0"/>
    <s v="Category and Subcategory"/>
    <x v="468"/>
    <n v="6055"/>
    <s v="Category and Subcategory"/>
    <x v="7"/>
    <n v="42545.705266203702"/>
    <n v="42582.666666666672"/>
    <x v="2"/>
  </r>
  <r>
    <x v="598"/>
    <x v="0"/>
    <x v="597"/>
    <x v="30"/>
    <x v="596"/>
    <x v="2"/>
    <s v="country"/>
    <s v="USD"/>
    <x v="598"/>
    <x v="598"/>
    <b v="0"/>
    <n v="7"/>
    <b v="0"/>
    <s v="Category and Subcategory"/>
    <x v="469"/>
    <n v="1729.43"/>
    <s v="Category and Subcategory"/>
    <x v="7"/>
    <n v="41948.00209490741"/>
    <n v="41978.00209490741"/>
    <x v="3"/>
  </r>
  <r>
    <x v="599"/>
    <x v="0"/>
    <x v="598"/>
    <x v="63"/>
    <x v="597"/>
    <x v="2"/>
    <s v="country"/>
    <s v="USD"/>
    <x v="599"/>
    <x v="599"/>
    <b v="0"/>
    <n v="2"/>
    <b v="0"/>
    <s v="Category and Subcategory"/>
    <x v="414"/>
    <n v="6047.5"/>
    <s v="Category and Subcategory"/>
    <x v="7"/>
    <n v="42047.812523148154"/>
    <n v="42071.636111111111"/>
    <x v="0"/>
  </r>
  <r>
    <x v="600"/>
    <x v="0"/>
    <x v="599"/>
    <x v="10"/>
    <x v="598"/>
    <x v="1"/>
    <s v="country"/>
    <s v="USD"/>
    <x v="600"/>
    <x v="600"/>
    <b v="0"/>
    <n v="1"/>
    <b v="0"/>
    <s v="Category and Subcategory"/>
    <x v="318"/>
    <n v="12042"/>
    <s v="Category and Subcategory"/>
    <x v="7"/>
    <n v="42073.798171296294"/>
    <n v="42133.798171296294"/>
    <x v="0"/>
  </r>
  <r>
    <x v="601"/>
    <x v="0"/>
    <x v="600"/>
    <x v="3"/>
    <x v="599"/>
    <x v="1"/>
    <s v="country"/>
    <s v="CAD"/>
    <x v="601"/>
    <x v="601"/>
    <b v="0"/>
    <n v="6"/>
    <b v="0"/>
    <s v="Category and Subcategory"/>
    <x v="470"/>
    <n v="2006.94"/>
    <s v="Category and Subcategory"/>
    <x v="7"/>
    <n v="41969.858090277776"/>
    <n v="41999.858090277776"/>
    <x v="3"/>
  </r>
  <r>
    <x v="602"/>
    <x v="0"/>
    <x v="601"/>
    <x v="54"/>
    <x v="600"/>
    <x v="1"/>
    <s v="country"/>
    <s v="USD"/>
    <x v="602"/>
    <x v="602"/>
    <b v="0"/>
    <n v="0"/>
    <b v="0"/>
    <s v="Category and Subcategory"/>
    <x v="302"/>
    <e v="#DIV/0!"/>
    <s v="Category and Subcategory"/>
    <x v="7"/>
    <n v="42143.79415509259"/>
    <n v="42173.79415509259"/>
    <x v="0"/>
  </r>
  <r>
    <x v="603"/>
    <x v="0"/>
    <x v="602"/>
    <x v="36"/>
    <x v="601"/>
    <x v="1"/>
    <s v="country"/>
    <s v="USD"/>
    <x v="603"/>
    <x v="603"/>
    <b v="0"/>
    <n v="13"/>
    <b v="0"/>
    <s v="Category and Subcategory"/>
    <x v="471"/>
    <n v="923.63"/>
    <s v="Category and Subcategory"/>
    <x v="7"/>
    <n v="41835.639155092591"/>
    <n v="41865.639155092591"/>
    <x v="3"/>
  </r>
  <r>
    <x v="604"/>
    <x v="0"/>
    <x v="603"/>
    <x v="15"/>
    <x v="602"/>
    <x v="1"/>
    <s v="country"/>
    <s v="USD"/>
    <x v="604"/>
    <x v="604"/>
    <b v="0"/>
    <n v="0"/>
    <b v="0"/>
    <s v="Category and Subcategory"/>
    <x v="472"/>
    <e v="#DIV/0!"/>
    <s v="Category and Subcategory"/>
    <x v="7"/>
    <n v="41849.035370370373"/>
    <n v="41879.035370370373"/>
    <x v="3"/>
  </r>
  <r>
    <x v="605"/>
    <x v="0"/>
    <x v="604"/>
    <x v="10"/>
    <x v="603"/>
    <x v="1"/>
    <s v="country"/>
    <s v="USD"/>
    <x v="605"/>
    <x v="605"/>
    <b v="0"/>
    <n v="8"/>
    <b v="0"/>
    <s v="Category and Subcategory"/>
    <x v="415"/>
    <n v="1500"/>
    <s v="Category and Subcategory"/>
    <x v="7"/>
    <n v="42194.357731481476"/>
    <n v="42239.357731481476"/>
    <x v="0"/>
  </r>
  <r>
    <x v="606"/>
    <x v="0"/>
    <x v="605"/>
    <x v="10"/>
    <x v="603"/>
    <x v="1"/>
    <s v="country"/>
    <s v="EUR"/>
    <x v="606"/>
    <x v="606"/>
    <b v="0"/>
    <n v="1"/>
    <b v="0"/>
    <s v="Category and Subcategory"/>
    <x v="415"/>
    <n v="12000"/>
    <s v="Category and Subcategory"/>
    <x v="7"/>
    <n v="42102.650567129633"/>
    <n v="42148.625"/>
    <x v="0"/>
  </r>
  <r>
    <x v="607"/>
    <x v="0"/>
    <x v="606"/>
    <x v="49"/>
    <x v="603"/>
    <x v="1"/>
    <s v="country"/>
    <s v="USD"/>
    <x v="607"/>
    <x v="607"/>
    <b v="0"/>
    <n v="0"/>
    <b v="0"/>
    <s v="Category and Subcategory"/>
    <x v="473"/>
    <e v="#DIV/0!"/>
    <s v="Category and Subcategory"/>
    <x v="7"/>
    <n v="42300.825648148151"/>
    <n v="42330.867314814815"/>
    <x v="0"/>
  </r>
  <r>
    <x v="608"/>
    <x v="0"/>
    <x v="607"/>
    <x v="60"/>
    <x v="604"/>
    <x v="1"/>
    <s v="country"/>
    <s v="USD"/>
    <x v="608"/>
    <x v="608"/>
    <b v="0"/>
    <n v="5"/>
    <b v="0"/>
    <s v="Category and Subcategory"/>
    <x v="186"/>
    <n v="2399.6"/>
    <s v="Category and Subcategory"/>
    <x v="7"/>
    <n v="42140.921064814815"/>
    <n v="42170.921064814815"/>
    <x v="0"/>
  </r>
  <r>
    <x v="609"/>
    <x v="0"/>
    <x v="608"/>
    <x v="153"/>
    <x v="605"/>
    <x v="1"/>
    <s v="country"/>
    <s v="GBP"/>
    <x v="609"/>
    <x v="609"/>
    <b v="0"/>
    <n v="1"/>
    <b v="0"/>
    <s v="Category and Subcategory"/>
    <x v="474"/>
    <n v="11992"/>
    <s v="Category and Subcategory"/>
    <x v="7"/>
    <n v="42307.034074074079"/>
    <n v="42337.075740740736"/>
    <x v="0"/>
  </r>
  <r>
    <x v="610"/>
    <x v="0"/>
    <x v="609"/>
    <x v="154"/>
    <x v="606"/>
    <x v="1"/>
    <s v="country"/>
    <s v="USD"/>
    <x v="610"/>
    <x v="610"/>
    <b v="0"/>
    <n v="0"/>
    <b v="0"/>
    <s v="Category and Subcategory"/>
    <x v="339"/>
    <e v="#DIV/0!"/>
    <s v="Category and Subcategory"/>
    <x v="7"/>
    <n v="42086.83085648148"/>
    <n v="42116.83085648148"/>
    <x v="0"/>
  </r>
  <r>
    <x v="611"/>
    <x v="0"/>
    <x v="610"/>
    <x v="58"/>
    <x v="607"/>
    <x v="1"/>
    <s v="country"/>
    <s v="EUR"/>
    <x v="611"/>
    <x v="611"/>
    <b v="0"/>
    <n v="0"/>
    <b v="0"/>
    <s v="Category and Subcategory"/>
    <x v="330"/>
    <e v="#DIV/0!"/>
    <s v="Category and Subcategory"/>
    <x v="7"/>
    <n v="42328.560613425929"/>
    <n v="42388.560613425929"/>
    <x v="0"/>
  </r>
  <r>
    <x v="612"/>
    <x v="0"/>
    <x v="611"/>
    <x v="3"/>
    <x v="608"/>
    <x v="1"/>
    <s v="country"/>
    <s v="EUR"/>
    <x v="612"/>
    <x v="612"/>
    <b v="0"/>
    <n v="0"/>
    <b v="0"/>
    <s v="Category and Subcategory"/>
    <x v="475"/>
    <e v="#DIV/0!"/>
    <s v="Category and Subcategory"/>
    <x v="7"/>
    <n v="42585.031782407401"/>
    <n v="42615.031782407401"/>
    <x v="2"/>
  </r>
  <r>
    <x v="613"/>
    <x v="0"/>
    <x v="612"/>
    <x v="127"/>
    <x v="609"/>
    <x v="1"/>
    <s v="country"/>
    <s v="USD"/>
    <x v="613"/>
    <x v="613"/>
    <b v="0"/>
    <n v="121"/>
    <b v="0"/>
    <s v="Category and Subcategory"/>
    <x v="409"/>
    <n v="97.75"/>
    <s v="Category and Subcategory"/>
    <x v="7"/>
    <n v="42247.496759259258"/>
    <n v="42278.207638888889"/>
    <x v="0"/>
  </r>
  <r>
    <x v="614"/>
    <x v="0"/>
    <x v="613"/>
    <x v="3"/>
    <x v="610"/>
    <x v="1"/>
    <s v="country"/>
    <s v="USD"/>
    <x v="614"/>
    <x v="614"/>
    <b v="0"/>
    <n v="0"/>
    <b v="0"/>
    <s v="Category and Subcategory"/>
    <x v="122"/>
    <e v="#DIV/0!"/>
    <s v="Category and Subcategory"/>
    <x v="7"/>
    <n v="42515.061805555553"/>
    <n v="42545.061805555553"/>
    <x v="2"/>
  </r>
  <r>
    <x v="615"/>
    <x v="0"/>
    <x v="614"/>
    <x v="155"/>
    <x v="611"/>
    <x v="1"/>
    <s v="country"/>
    <s v="NZD"/>
    <x v="615"/>
    <x v="615"/>
    <b v="0"/>
    <n v="0"/>
    <b v="0"/>
    <s v="Category and Subcategory"/>
    <x v="476"/>
    <e v="#DIV/0!"/>
    <s v="Category and Subcategory"/>
    <x v="7"/>
    <n v="42242.122210648144"/>
    <n v="42272.122210648144"/>
    <x v="0"/>
  </r>
  <r>
    <x v="616"/>
    <x v="0"/>
    <x v="615"/>
    <x v="10"/>
    <x v="612"/>
    <x v="1"/>
    <s v="country"/>
    <s v="EUR"/>
    <x v="616"/>
    <x v="616"/>
    <b v="0"/>
    <n v="0"/>
    <b v="0"/>
    <s v="Category and Subcategory"/>
    <x v="224"/>
    <e v="#DIV/0!"/>
    <s v="Category and Subcategory"/>
    <x v="7"/>
    <n v="42761.376238425932"/>
    <n v="42791.376238425932"/>
    <x v="1"/>
  </r>
  <r>
    <x v="617"/>
    <x v="0"/>
    <x v="616"/>
    <x v="13"/>
    <x v="613"/>
    <x v="1"/>
    <s v="country"/>
    <s v="GBP"/>
    <x v="617"/>
    <x v="617"/>
    <b v="0"/>
    <n v="3"/>
    <b v="0"/>
    <s v="Category and Subcategory"/>
    <x v="477"/>
    <n v="3915"/>
    <s v="Category and Subcategory"/>
    <x v="7"/>
    <n v="42087.343090277776"/>
    <n v="42132.343090277776"/>
    <x v="0"/>
  </r>
  <r>
    <x v="618"/>
    <x v="0"/>
    <x v="617"/>
    <x v="44"/>
    <x v="614"/>
    <x v="1"/>
    <s v="country"/>
    <s v="USD"/>
    <x v="618"/>
    <x v="618"/>
    <b v="0"/>
    <n v="0"/>
    <b v="0"/>
    <s v="Category and Subcategory"/>
    <x v="478"/>
    <e v="#DIV/0!"/>
    <s v="Category and Subcategory"/>
    <x v="7"/>
    <n v="42317.810219907406"/>
    <n v="42347.810219907406"/>
    <x v="0"/>
  </r>
  <r>
    <x v="619"/>
    <x v="0"/>
    <x v="618"/>
    <x v="156"/>
    <x v="615"/>
    <x v="1"/>
    <s v="country"/>
    <s v="USD"/>
    <x v="619"/>
    <x v="619"/>
    <b v="0"/>
    <n v="1"/>
    <b v="0"/>
    <s v="Category and Subcategory"/>
    <x v="5"/>
    <n v="11727"/>
    <s v="Category and Subcategory"/>
    <x v="7"/>
    <n v="41908.650347222225"/>
    <n v="41968.692013888889"/>
    <x v="3"/>
  </r>
  <r>
    <x v="620"/>
    <x v="0"/>
    <x v="619"/>
    <x v="11"/>
    <x v="616"/>
    <x v="1"/>
    <s v="country"/>
    <s v="CAD"/>
    <x v="620"/>
    <x v="620"/>
    <b v="0"/>
    <n v="1"/>
    <b v="0"/>
    <s v="Category and Subcategory"/>
    <x v="212"/>
    <n v="11683"/>
    <s v="Category and Subcategory"/>
    <x v="7"/>
    <n v="41831.716874999998"/>
    <n v="41876.716874999998"/>
    <x v="3"/>
  </r>
  <r>
    <x v="621"/>
    <x v="0"/>
    <x v="620"/>
    <x v="31"/>
    <x v="617"/>
    <x v="1"/>
    <s v="country"/>
    <s v="USD"/>
    <x v="621"/>
    <x v="621"/>
    <b v="0"/>
    <n v="3"/>
    <b v="0"/>
    <s v="Category and Subcategory"/>
    <x v="263"/>
    <n v="3885.33"/>
    <s v="Category and Subcategory"/>
    <x v="7"/>
    <n v="42528.987696759257"/>
    <n v="42558.987696759257"/>
    <x v="2"/>
  </r>
  <r>
    <x v="622"/>
    <x v="0"/>
    <x v="621"/>
    <x v="12"/>
    <x v="618"/>
    <x v="1"/>
    <s v="country"/>
    <s v="USD"/>
    <x v="622"/>
    <x v="622"/>
    <b v="0"/>
    <n v="9"/>
    <b v="0"/>
    <s v="Category and Subcategory"/>
    <x v="479"/>
    <n v="1294.44"/>
    <s v="Category and Subcategory"/>
    <x v="7"/>
    <n v="42532.774745370371"/>
    <n v="42552.774745370371"/>
    <x v="2"/>
  </r>
  <r>
    <x v="623"/>
    <x v="0"/>
    <x v="622"/>
    <x v="96"/>
    <x v="619"/>
    <x v="1"/>
    <s v="country"/>
    <s v="AUD"/>
    <x v="623"/>
    <x v="623"/>
    <b v="0"/>
    <n v="0"/>
    <b v="0"/>
    <s v="Category and Subcategory"/>
    <x v="422"/>
    <e v="#DIV/0!"/>
    <s v="Category and Subcategory"/>
    <x v="7"/>
    <n v="42122.009224537032"/>
    <n v="42152.009224537032"/>
    <x v="0"/>
  </r>
  <r>
    <x v="624"/>
    <x v="0"/>
    <x v="623"/>
    <x v="10"/>
    <x v="620"/>
    <x v="1"/>
    <s v="country"/>
    <s v="USD"/>
    <x v="624"/>
    <x v="624"/>
    <b v="0"/>
    <n v="0"/>
    <b v="0"/>
    <s v="Category and Subcategory"/>
    <x v="480"/>
    <e v="#DIV/0!"/>
    <s v="Category and Subcategory"/>
    <x v="7"/>
    <n v="42108.988900462966"/>
    <n v="42138.988900462966"/>
    <x v="0"/>
  </r>
  <r>
    <x v="625"/>
    <x v="0"/>
    <x v="624"/>
    <x v="31"/>
    <x v="621"/>
    <x v="1"/>
    <s v="country"/>
    <s v="CAD"/>
    <x v="625"/>
    <x v="625"/>
    <b v="0"/>
    <n v="0"/>
    <b v="0"/>
    <s v="Category and Subcategory"/>
    <x v="481"/>
    <e v="#DIV/0!"/>
    <s v="Category and Subcategory"/>
    <x v="7"/>
    <n v="42790.895567129628"/>
    <n v="42820.853900462964"/>
    <x v="1"/>
  </r>
  <r>
    <x v="626"/>
    <x v="0"/>
    <x v="625"/>
    <x v="31"/>
    <x v="622"/>
    <x v="1"/>
    <s v="country"/>
    <s v="USD"/>
    <x v="626"/>
    <x v="626"/>
    <b v="0"/>
    <n v="39"/>
    <b v="0"/>
    <s v="Category and Subcategory"/>
    <x v="481"/>
    <n v="296.69"/>
    <s v="Category and Subcategory"/>
    <x v="7"/>
    <n v="42198.559479166666"/>
    <n v="42231.556944444441"/>
    <x v="0"/>
  </r>
  <r>
    <x v="627"/>
    <x v="0"/>
    <x v="626"/>
    <x v="157"/>
    <x v="623"/>
    <x v="1"/>
    <s v="country"/>
    <s v="SEK"/>
    <x v="627"/>
    <x v="627"/>
    <b v="0"/>
    <n v="1"/>
    <b v="0"/>
    <s v="Category and Subcategory"/>
    <x v="410"/>
    <n v="11545.1"/>
    <s v="Category and Subcategory"/>
    <x v="7"/>
    <n v="42384.306840277779"/>
    <n v="42443.958333333328"/>
    <x v="2"/>
  </r>
  <r>
    <x v="628"/>
    <x v="0"/>
    <x v="627"/>
    <x v="10"/>
    <x v="624"/>
    <x v="1"/>
    <s v="country"/>
    <s v="USD"/>
    <x v="628"/>
    <x v="628"/>
    <b v="0"/>
    <n v="0"/>
    <b v="0"/>
    <s v="Category and Subcategory"/>
    <x v="172"/>
    <e v="#DIV/0!"/>
    <s v="Category and Subcategory"/>
    <x v="7"/>
    <n v="41803.692789351851"/>
    <n v="41833.692789351851"/>
    <x v="3"/>
  </r>
  <r>
    <x v="629"/>
    <x v="0"/>
    <x v="628"/>
    <x v="61"/>
    <x v="625"/>
    <x v="1"/>
    <s v="country"/>
    <s v="AUD"/>
    <x v="629"/>
    <x v="629"/>
    <b v="0"/>
    <n v="3"/>
    <b v="0"/>
    <s v="Category and Subcategory"/>
    <x v="444"/>
    <n v="3843.33"/>
    <s v="Category and Subcategory"/>
    <x v="7"/>
    <n v="42474.637824074074"/>
    <n v="42504.637824074074"/>
    <x v="2"/>
  </r>
  <r>
    <x v="630"/>
    <x v="0"/>
    <x v="629"/>
    <x v="158"/>
    <x v="626"/>
    <x v="1"/>
    <s v="country"/>
    <s v="USD"/>
    <x v="630"/>
    <x v="630"/>
    <b v="0"/>
    <n v="1"/>
    <b v="0"/>
    <s v="Category and Subcategory"/>
    <x v="482"/>
    <n v="11500"/>
    <s v="Category and Subcategory"/>
    <x v="7"/>
    <n v="42223.619456018518"/>
    <n v="42253.215277777781"/>
    <x v="0"/>
  </r>
  <r>
    <x v="631"/>
    <x v="0"/>
    <x v="630"/>
    <x v="63"/>
    <x v="627"/>
    <x v="1"/>
    <s v="country"/>
    <s v="CAD"/>
    <x v="631"/>
    <x v="631"/>
    <b v="0"/>
    <n v="9"/>
    <b v="0"/>
    <s v="Category and Subcategory"/>
    <x v="228"/>
    <n v="1274.67"/>
    <s v="Category and Subcategory"/>
    <x v="7"/>
    <n v="42489.772326388891"/>
    <n v="42518.772326388891"/>
    <x v="2"/>
  </r>
  <r>
    <x v="632"/>
    <x v="0"/>
    <x v="631"/>
    <x v="22"/>
    <x v="628"/>
    <x v="1"/>
    <s v="country"/>
    <s v="EUR"/>
    <x v="632"/>
    <x v="632"/>
    <b v="0"/>
    <n v="0"/>
    <b v="0"/>
    <s v="Category and Subcategory"/>
    <x v="278"/>
    <e v="#DIV/0!"/>
    <s v="Category and Subcategory"/>
    <x v="7"/>
    <n v="42303.659317129626"/>
    <n v="42333.700983796298"/>
    <x v="0"/>
  </r>
  <r>
    <x v="633"/>
    <x v="0"/>
    <x v="632"/>
    <x v="3"/>
    <x v="629"/>
    <x v="1"/>
    <s v="country"/>
    <s v="USD"/>
    <x v="633"/>
    <x v="633"/>
    <b v="0"/>
    <n v="25"/>
    <b v="0"/>
    <s v="Category and Subcategory"/>
    <x v="279"/>
    <n v="458"/>
    <s v="Category and Subcategory"/>
    <x v="7"/>
    <n v="42507.29932870371"/>
    <n v="42538.958333333328"/>
    <x v="2"/>
  </r>
  <r>
    <x v="634"/>
    <x v="0"/>
    <x v="633"/>
    <x v="10"/>
    <x v="630"/>
    <x v="1"/>
    <s v="country"/>
    <s v="USD"/>
    <x v="634"/>
    <x v="634"/>
    <b v="0"/>
    <n v="1"/>
    <b v="0"/>
    <s v="Category and Subcategory"/>
    <x v="483"/>
    <n v="11432"/>
    <s v="Category and Subcategory"/>
    <x v="7"/>
    <n v="42031.928576388891"/>
    <n v="42061.928576388891"/>
    <x v="0"/>
  </r>
  <r>
    <x v="635"/>
    <x v="0"/>
    <x v="634"/>
    <x v="31"/>
    <x v="631"/>
    <x v="1"/>
    <s v="country"/>
    <s v="USD"/>
    <x v="635"/>
    <x v="635"/>
    <b v="0"/>
    <n v="1"/>
    <b v="0"/>
    <s v="Category and Subcategory"/>
    <x v="481"/>
    <n v="11428.19"/>
    <s v="Category and Subcategory"/>
    <x v="7"/>
    <n v="42076.092152777783"/>
    <n v="42106.092152777783"/>
    <x v="0"/>
  </r>
  <r>
    <x v="636"/>
    <x v="0"/>
    <x v="635"/>
    <x v="13"/>
    <x v="632"/>
    <x v="1"/>
    <s v="country"/>
    <s v="GBP"/>
    <x v="636"/>
    <x v="636"/>
    <b v="0"/>
    <n v="1"/>
    <b v="0"/>
    <s v="Category and Subcategory"/>
    <x v="484"/>
    <n v="11385"/>
    <s v="Category and Subcategory"/>
    <x v="7"/>
    <n v="42131.455439814818"/>
    <n v="42161.44930555555"/>
    <x v="0"/>
  </r>
  <r>
    <x v="637"/>
    <x v="0"/>
    <x v="636"/>
    <x v="57"/>
    <x v="633"/>
    <x v="1"/>
    <s v="country"/>
    <s v="GBP"/>
    <x v="637"/>
    <x v="637"/>
    <b v="0"/>
    <n v="0"/>
    <b v="0"/>
    <s v="Category and Subcategory"/>
    <x v="485"/>
    <e v="#DIV/0!"/>
    <s v="Category and Subcategory"/>
    <x v="7"/>
    <n v="42762.962013888886"/>
    <n v="42791.961111111115"/>
    <x v="1"/>
  </r>
  <r>
    <x v="638"/>
    <x v="0"/>
    <x v="637"/>
    <x v="61"/>
    <x v="634"/>
    <x v="1"/>
    <s v="country"/>
    <s v="EUR"/>
    <x v="638"/>
    <x v="638"/>
    <b v="0"/>
    <n v="6"/>
    <b v="0"/>
    <s v="Category and Subcategory"/>
    <x v="444"/>
    <n v="1893.83"/>
    <s v="Category and Subcategory"/>
    <x v="7"/>
    <n v="42759.593310185184"/>
    <n v="42819.55164351852"/>
    <x v="1"/>
  </r>
  <r>
    <x v="639"/>
    <x v="0"/>
    <x v="638"/>
    <x v="80"/>
    <x v="635"/>
    <x v="1"/>
    <s v="country"/>
    <s v="USD"/>
    <x v="639"/>
    <x v="639"/>
    <b v="0"/>
    <n v="1"/>
    <b v="0"/>
    <s v="Category and Subcategory"/>
    <x v="218"/>
    <n v="11353"/>
    <s v="Category and Subcategory"/>
    <x v="7"/>
    <n v="41865.583275462966"/>
    <n v="41925.583275462966"/>
    <x v="3"/>
  </r>
  <r>
    <x v="640"/>
    <x v="0"/>
    <x v="639"/>
    <x v="159"/>
    <x v="636"/>
    <x v="0"/>
    <s v="country"/>
    <s v="EUR"/>
    <x v="640"/>
    <x v="640"/>
    <b v="0"/>
    <n v="2"/>
    <b v="1"/>
    <s v="Category and Subcategory"/>
    <x v="486"/>
    <n v="5672.5"/>
    <s v="Category and Subcategory"/>
    <x v="8"/>
    <n v="42683.420312500006"/>
    <n v="42698.958333333328"/>
    <x v="2"/>
  </r>
  <r>
    <x v="641"/>
    <x v="0"/>
    <x v="640"/>
    <x v="79"/>
    <x v="637"/>
    <x v="0"/>
    <s v="country"/>
    <s v="USD"/>
    <x v="641"/>
    <x v="641"/>
    <b v="0"/>
    <n v="315"/>
    <b v="1"/>
    <s v="Category and Subcategory"/>
    <x v="139"/>
    <n v="35.99"/>
    <s v="Category and Subcategory"/>
    <x v="8"/>
    <n v="42199.57"/>
    <n v="42229.57"/>
    <x v="0"/>
  </r>
  <r>
    <x v="642"/>
    <x v="0"/>
    <x v="641"/>
    <x v="22"/>
    <x v="638"/>
    <x v="0"/>
    <s v="country"/>
    <s v="EUR"/>
    <x v="642"/>
    <x v="642"/>
    <b v="0"/>
    <n v="2174"/>
    <b v="1"/>
    <s v="Category and Subcategory"/>
    <x v="278"/>
    <n v="5.21"/>
    <s v="Category and Subcategory"/>
    <x v="8"/>
    <n v="42199.651319444441"/>
    <n v="42235.651319444441"/>
    <x v="0"/>
  </r>
  <r>
    <x v="643"/>
    <x v="0"/>
    <x v="642"/>
    <x v="31"/>
    <x v="639"/>
    <x v="0"/>
    <s v="country"/>
    <s v="USD"/>
    <x v="643"/>
    <x v="643"/>
    <b v="0"/>
    <n v="152"/>
    <b v="1"/>
    <s v="Category and Subcategory"/>
    <x v="165"/>
    <n v="74.290000000000006"/>
    <s v="Category and Subcategory"/>
    <x v="8"/>
    <n v="42100.642071759255"/>
    <n v="42155.642071759255"/>
    <x v="0"/>
  </r>
  <r>
    <x v="644"/>
    <x v="0"/>
    <x v="643"/>
    <x v="31"/>
    <x v="640"/>
    <x v="0"/>
    <s v="country"/>
    <s v="USD"/>
    <x v="644"/>
    <x v="644"/>
    <b v="0"/>
    <n v="1021"/>
    <b v="1"/>
    <s v="Category and Subcategory"/>
    <x v="165"/>
    <n v="11"/>
    <s v="Category and Subcategory"/>
    <x v="8"/>
    <n v="41898.665960648148"/>
    <n v="41941.041666666664"/>
    <x v="3"/>
  </r>
  <r>
    <x v="645"/>
    <x v="0"/>
    <x v="644"/>
    <x v="13"/>
    <x v="641"/>
    <x v="0"/>
    <s v="country"/>
    <s v="USD"/>
    <x v="645"/>
    <x v="645"/>
    <b v="0"/>
    <n v="237"/>
    <b v="1"/>
    <s v="Category and Subcategory"/>
    <x v="487"/>
    <n v="47.39"/>
    <s v="Category and Subcategory"/>
    <x v="8"/>
    <n v="42564.026319444441"/>
    <n v="42594.026319444441"/>
    <x v="2"/>
  </r>
  <r>
    <x v="646"/>
    <x v="0"/>
    <x v="645"/>
    <x v="134"/>
    <x v="642"/>
    <x v="0"/>
    <s v="country"/>
    <s v="USD"/>
    <x v="646"/>
    <x v="646"/>
    <b v="0"/>
    <n v="27"/>
    <b v="1"/>
    <s v="Category and Subcategory"/>
    <x v="488"/>
    <n v="415.78"/>
    <s v="Category and Subcategory"/>
    <x v="8"/>
    <n v="41832.852627314816"/>
    <n v="41862.852627314816"/>
    <x v="3"/>
  </r>
  <r>
    <x v="647"/>
    <x v="0"/>
    <x v="646"/>
    <x v="13"/>
    <x v="643"/>
    <x v="0"/>
    <s v="country"/>
    <s v="CAD"/>
    <x v="647"/>
    <x v="647"/>
    <b v="0"/>
    <n v="17"/>
    <b v="1"/>
    <s v="Category and Subcategory"/>
    <x v="489"/>
    <n v="659.71"/>
    <s v="Category and Subcategory"/>
    <x v="8"/>
    <n v="42416.767928240741"/>
    <n v="42446.726261574076"/>
    <x v="2"/>
  </r>
  <r>
    <x v="648"/>
    <x v="0"/>
    <x v="647"/>
    <x v="19"/>
    <x v="644"/>
    <x v="0"/>
    <s v="country"/>
    <s v="USD"/>
    <x v="648"/>
    <x v="648"/>
    <b v="0"/>
    <n v="27"/>
    <b v="1"/>
    <s v="Category and Subcategory"/>
    <x v="411"/>
    <n v="413.93"/>
    <s v="Category and Subcategory"/>
    <x v="8"/>
    <n v="41891.693379629629"/>
    <n v="41926.693379629629"/>
    <x v="3"/>
  </r>
  <r>
    <x v="649"/>
    <x v="0"/>
    <x v="648"/>
    <x v="30"/>
    <x v="645"/>
    <x v="0"/>
    <s v="country"/>
    <s v="USD"/>
    <x v="649"/>
    <x v="649"/>
    <b v="0"/>
    <n v="82"/>
    <b v="1"/>
    <s v="Category and Subcategory"/>
    <x v="490"/>
    <n v="136.1"/>
    <s v="Category and Subcategory"/>
    <x v="8"/>
    <n v="41877.912187499998"/>
    <n v="41898.912187499998"/>
    <x v="3"/>
  </r>
  <r>
    <x v="650"/>
    <x v="0"/>
    <x v="649"/>
    <x v="15"/>
    <x v="646"/>
    <x v="0"/>
    <s v="country"/>
    <s v="USD"/>
    <x v="650"/>
    <x v="650"/>
    <b v="0"/>
    <n v="48"/>
    <b v="1"/>
    <s v="Category and Subcategory"/>
    <x v="491"/>
    <n v="231.71"/>
    <s v="Category and Subcategory"/>
    <x v="8"/>
    <n v="41932.036851851852"/>
    <n v="41992.078518518523"/>
    <x v="3"/>
  </r>
  <r>
    <x v="651"/>
    <x v="0"/>
    <x v="650"/>
    <x v="31"/>
    <x v="647"/>
    <x v="0"/>
    <s v="country"/>
    <s v="USD"/>
    <x v="651"/>
    <x v="651"/>
    <b v="0"/>
    <n v="105"/>
    <b v="1"/>
    <s v="Category and Subcategory"/>
    <x v="395"/>
    <n v="105.66"/>
    <s v="Category and Subcategory"/>
    <x v="8"/>
    <n v="41956.017488425925"/>
    <n v="41986.017488425925"/>
    <x v="3"/>
  </r>
  <r>
    <x v="652"/>
    <x v="0"/>
    <x v="651"/>
    <x v="9"/>
    <x v="648"/>
    <x v="0"/>
    <s v="country"/>
    <s v="USD"/>
    <x v="652"/>
    <x v="652"/>
    <b v="0"/>
    <n v="28"/>
    <b v="1"/>
    <s v="Category and Subcategory"/>
    <x v="492"/>
    <n v="396.07"/>
    <s v="Category and Subcategory"/>
    <x v="8"/>
    <n v="42675.690393518518"/>
    <n v="42705.732060185182"/>
    <x v="2"/>
  </r>
  <r>
    <x v="653"/>
    <x v="0"/>
    <x v="652"/>
    <x v="96"/>
    <x v="649"/>
    <x v="0"/>
    <s v="country"/>
    <s v="USD"/>
    <x v="653"/>
    <x v="653"/>
    <b v="0"/>
    <n v="1107"/>
    <b v="1"/>
    <s v="Category and Subcategory"/>
    <x v="330"/>
    <n v="10"/>
    <s v="Category and Subcategory"/>
    <x v="8"/>
    <n v="42199.618518518517"/>
    <n v="42236.618518518517"/>
    <x v="0"/>
  </r>
  <r>
    <x v="654"/>
    <x v="0"/>
    <x v="653"/>
    <x v="14"/>
    <x v="650"/>
    <x v="0"/>
    <s v="country"/>
    <s v="USD"/>
    <x v="654"/>
    <x v="654"/>
    <b v="0"/>
    <n v="1013"/>
    <b v="1"/>
    <s v="Category and Subcategory"/>
    <x v="233"/>
    <n v="10.91"/>
    <s v="Category and Subcategory"/>
    <x v="8"/>
    <n v="42163.957326388889"/>
    <n v="42193.957326388889"/>
    <x v="0"/>
  </r>
  <r>
    <x v="655"/>
    <x v="0"/>
    <x v="654"/>
    <x v="6"/>
    <x v="651"/>
    <x v="0"/>
    <s v="country"/>
    <s v="USD"/>
    <x v="655"/>
    <x v="655"/>
    <b v="0"/>
    <n v="274"/>
    <b v="1"/>
    <s v="Category and Subcategory"/>
    <x v="460"/>
    <n v="40.31"/>
    <s v="Category and Subcategory"/>
    <x v="8"/>
    <n v="42045.957314814819"/>
    <n v="42075.915648148148"/>
    <x v="0"/>
  </r>
  <r>
    <x v="656"/>
    <x v="0"/>
    <x v="655"/>
    <x v="10"/>
    <x v="652"/>
    <x v="0"/>
    <s v="country"/>
    <s v="USD"/>
    <x v="656"/>
    <x v="656"/>
    <b v="0"/>
    <n v="87"/>
    <b v="1"/>
    <s v="Category and Subcategory"/>
    <x v="493"/>
    <n v="126.8"/>
    <s v="Category and Subcategory"/>
    <x v="8"/>
    <n v="42417.804618055554"/>
    <n v="42477.762951388882"/>
    <x v="2"/>
  </r>
  <r>
    <x v="657"/>
    <x v="0"/>
    <x v="656"/>
    <x v="36"/>
    <x v="653"/>
    <x v="0"/>
    <s v="country"/>
    <s v="USD"/>
    <x v="657"/>
    <x v="657"/>
    <b v="0"/>
    <n v="99"/>
    <b v="1"/>
    <s v="Category and Subcategory"/>
    <x v="131"/>
    <n v="110.76"/>
    <s v="Category and Subcategory"/>
    <x v="8"/>
    <n v="42331.84574074074"/>
    <n v="42361.84574074074"/>
    <x v="0"/>
  </r>
  <r>
    <x v="658"/>
    <x v="0"/>
    <x v="657"/>
    <x v="160"/>
    <x v="654"/>
    <x v="0"/>
    <s v="country"/>
    <s v="USD"/>
    <x v="658"/>
    <x v="658"/>
    <b v="0"/>
    <n v="276"/>
    <b v="1"/>
    <s v="Category and Subcategory"/>
    <x v="137"/>
    <n v="39.67"/>
    <s v="Category and Subcategory"/>
    <x v="8"/>
    <n v="42179.160752314812"/>
    <n v="42211.75"/>
    <x v="0"/>
  </r>
  <r>
    <x v="659"/>
    <x v="0"/>
    <x v="658"/>
    <x v="9"/>
    <x v="655"/>
    <x v="0"/>
    <s v="country"/>
    <s v="USD"/>
    <x v="659"/>
    <x v="659"/>
    <b v="0"/>
    <n v="21"/>
    <b v="1"/>
    <s v="Category and Subcategory"/>
    <x v="494"/>
    <n v="516.48"/>
    <s v="Category and Subcategory"/>
    <x v="8"/>
    <n v="42209.593692129631"/>
    <n v="42239.593692129631"/>
    <x v="0"/>
  </r>
  <r>
    <x v="660"/>
    <x v="0"/>
    <x v="659"/>
    <x v="63"/>
    <x v="656"/>
    <x v="2"/>
    <s v="country"/>
    <s v="USD"/>
    <x v="660"/>
    <x v="660"/>
    <b v="0"/>
    <n v="18"/>
    <b v="0"/>
    <s v="Category and Subcategory"/>
    <x v="495"/>
    <n v="602.39"/>
    <s v="Category and Subcategory"/>
    <x v="8"/>
    <n v="41922.741655092592"/>
    <n v="41952.783321759263"/>
    <x v="3"/>
  </r>
  <r>
    <x v="661"/>
    <x v="0"/>
    <x v="660"/>
    <x v="3"/>
    <x v="657"/>
    <x v="2"/>
    <s v="country"/>
    <s v="USD"/>
    <x v="661"/>
    <x v="661"/>
    <b v="0"/>
    <n v="9"/>
    <b v="0"/>
    <s v="Category and Subcategory"/>
    <x v="182"/>
    <n v="1201.56"/>
    <s v="Category and Subcategory"/>
    <x v="8"/>
    <n v="42636.645358796297"/>
    <n v="42666.645358796297"/>
    <x v="2"/>
  </r>
  <r>
    <x v="662"/>
    <x v="0"/>
    <x v="661"/>
    <x v="130"/>
    <x v="658"/>
    <x v="2"/>
    <s v="country"/>
    <s v="USD"/>
    <x v="662"/>
    <x v="662"/>
    <b v="0"/>
    <n v="4"/>
    <b v="0"/>
    <s v="Category and Subcategory"/>
    <x v="139"/>
    <n v="2701.11"/>
    <s v="Category and Subcategory"/>
    <x v="8"/>
    <n v="41990.438043981485"/>
    <n v="42020.438043981485"/>
    <x v="3"/>
  </r>
  <r>
    <x v="663"/>
    <x v="0"/>
    <x v="662"/>
    <x v="61"/>
    <x v="659"/>
    <x v="2"/>
    <s v="country"/>
    <s v="DKK"/>
    <x v="663"/>
    <x v="663"/>
    <b v="0"/>
    <n v="7"/>
    <b v="0"/>
    <s v="Category and Subcategory"/>
    <x v="496"/>
    <n v="1543.14"/>
    <s v="Category and Subcategory"/>
    <x v="8"/>
    <n v="42173.843240740738"/>
    <n v="42203.843240740738"/>
    <x v="0"/>
  </r>
  <r>
    <x v="664"/>
    <x v="0"/>
    <x v="663"/>
    <x v="14"/>
    <x v="660"/>
    <x v="2"/>
    <s v="country"/>
    <s v="USD"/>
    <x v="664"/>
    <x v="664"/>
    <b v="0"/>
    <n v="29"/>
    <b v="0"/>
    <s v="Category and Subcategory"/>
    <x v="497"/>
    <n v="372.41"/>
    <s v="Category and Subcategory"/>
    <x v="8"/>
    <n v="42077.666377314818"/>
    <n v="42107.666377314818"/>
    <x v="0"/>
  </r>
  <r>
    <x v="665"/>
    <x v="0"/>
    <x v="664"/>
    <x v="3"/>
    <x v="661"/>
    <x v="2"/>
    <s v="country"/>
    <s v="USD"/>
    <x v="665"/>
    <x v="665"/>
    <b v="0"/>
    <n v="12"/>
    <b v="0"/>
    <s v="Category and Subcategory"/>
    <x v="182"/>
    <n v="897.92"/>
    <s v="Category and Subcategory"/>
    <x v="8"/>
    <n v="42688.711354166662"/>
    <n v="42748.711354166662"/>
    <x v="2"/>
  </r>
  <r>
    <x v="666"/>
    <x v="0"/>
    <x v="665"/>
    <x v="61"/>
    <x v="662"/>
    <x v="2"/>
    <s v="country"/>
    <s v="USD"/>
    <x v="666"/>
    <x v="666"/>
    <b v="0"/>
    <n v="4"/>
    <b v="0"/>
    <s v="Category and Subcategory"/>
    <x v="496"/>
    <n v="2685"/>
    <s v="Category and Subcategory"/>
    <x v="8"/>
    <n v="41838.832152777781"/>
    <n v="41868.832152777781"/>
    <x v="3"/>
  </r>
  <r>
    <x v="667"/>
    <x v="0"/>
    <x v="666"/>
    <x v="63"/>
    <x v="663"/>
    <x v="2"/>
    <s v="country"/>
    <s v="EUR"/>
    <x v="667"/>
    <x v="667"/>
    <b v="0"/>
    <n v="28"/>
    <b v="0"/>
    <s v="Category and Subcategory"/>
    <x v="150"/>
    <n v="382.5"/>
    <s v="Category and Subcategory"/>
    <x v="8"/>
    <n v="42632.373414351852"/>
    <n v="42672.373414351852"/>
    <x v="2"/>
  </r>
  <r>
    <x v="668"/>
    <x v="0"/>
    <x v="667"/>
    <x v="36"/>
    <x v="664"/>
    <x v="2"/>
    <s v="country"/>
    <s v="USD"/>
    <x v="668"/>
    <x v="668"/>
    <b v="0"/>
    <n v="25"/>
    <b v="0"/>
    <s v="Category and Subcategory"/>
    <x v="317"/>
    <n v="428.24"/>
    <s v="Category and Subcategory"/>
    <x v="8"/>
    <n v="42090.831273148149"/>
    <n v="42135.831273148149"/>
    <x v="0"/>
  </r>
  <r>
    <x v="669"/>
    <x v="0"/>
    <x v="668"/>
    <x v="61"/>
    <x v="665"/>
    <x v="2"/>
    <s v="country"/>
    <s v="SEK"/>
    <x v="669"/>
    <x v="669"/>
    <b v="0"/>
    <n v="28"/>
    <b v="0"/>
    <s v="Category and Subcategory"/>
    <x v="496"/>
    <n v="381.61"/>
    <s v="Category and Subcategory"/>
    <x v="8"/>
    <n v="42527.625671296293"/>
    <n v="42557.625671296293"/>
    <x v="2"/>
  </r>
  <r>
    <x v="670"/>
    <x v="0"/>
    <x v="669"/>
    <x v="161"/>
    <x v="666"/>
    <x v="2"/>
    <s v="country"/>
    <s v="EUR"/>
    <x v="670"/>
    <x v="670"/>
    <b v="0"/>
    <n v="310"/>
    <b v="0"/>
    <s v="Category and Subcategory"/>
    <x v="465"/>
    <n v="34.450000000000003"/>
    <s v="Category and Subcategory"/>
    <x v="8"/>
    <n v="42506.709722222222"/>
    <n v="42540.340277777781"/>
    <x v="2"/>
  </r>
  <r>
    <x v="671"/>
    <x v="0"/>
    <x v="670"/>
    <x v="11"/>
    <x v="667"/>
    <x v="2"/>
    <s v="country"/>
    <s v="USD"/>
    <x v="671"/>
    <x v="671"/>
    <b v="0"/>
    <n v="15"/>
    <b v="0"/>
    <s v="Category and Subcategory"/>
    <x v="498"/>
    <n v="711.87"/>
    <s v="Category and Subcategory"/>
    <x v="8"/>
    <n v="41984.692731481482"/>
    <n v="42018.166666666672"/>
    <x v="3"/>
  </r>
  <r>
    <x v="672"/>
    <x v="0"/>
    <x v="671"/>
    <x v="63"/>
    <x v="668"/>
    <x v="2"/>
    <s v="country"/>
    <s v="USD"/>
    <x v="672"/>
    <x v="672"/>
    <b v="0"/>
    <n v="215"/>
    <b v="0"/>
    <s v="Category and Subcategory"/>
    <x v="150"/>
    <n v="49.63"/>
    <s v="Category and Subcategory"/>
    <x v="8"/>
    <n v="41974.219490740739"/>
    <n v="42005.207638888889"/>
    <x v="3"/>
  </r>
  <r>
    <x v="673"/>
    <x v="0"/>
    <x v="672"/>
    <x v="57"/>
    <x v="669"/>
    <x v="2"/>
    <s v="country"/>
    <s v="USD"/>
    <x v="673"/>
    <x v="673"/>
    <b v="0"/>
    <n v="3"/>
    <b v="0"/>
    <s v="Category and Subcategory"/>
    <x v="485"/>
    <n v="3546.67"/>
    <s v="Category and Subcategory"/>
    <x v="8"/>
    <n v="41838.840474537035"/>
    <n v="41883.840474537035"/>
    <x v="3"/>
  </r>
  <r>
    <x v="674"/>
    <x v="0"/>
    <x v="673"/>
    <x v="63"/>
    <x v="670"/>
    <x v="2"/>
    <s v="country"/>
    <s v="USD"/>
    <x v="674"/>
    <x v="674"/>
    <b v="0"/>
    <n v="2"/>
    <b v="0"/>
    <s v="Category and Subcategory"/>
    <x v="150"/>
    <n v="5305"/>
    <s v="Category and Subcategory"/>
    <x v="8"/>
    <n v="41803.116053240738"/>
    <n v="41863.116053240738"/>
    <x v="3"/>
  </r>
  <r>
    <x v="675"/>
    <x v="0"/>
    <x v="674"/>
    <x v="12"/>
    <x v="671"/>
    <x v="2"/>
    <s v="country"/>
    <s v="USD"/>
    <x v="675"/>
    <x v="675"/>
    <b v="0"/>
    <n v="26"/>
    <b v="0"/>
    <s v="Category and Subcategory"/>
    <x v="294"/>
    <n v="407.81"/>
    <s v="Category and Subcategory"/>
    <x v="8"/>
    <n v="41975.930601851855"/>
    <n v="42005.290972222225"/>
    <x v="3"/>
  </r>
  <r>
    <x v="676"/>
    <x v="0"/>
    <x v="675"/>
    <x v="57"/>
    <x v="672"/>
    <x v="2"/>
    <s v="country"/>
    <s v="CAD"/>
    <x v="676"/>
    <x v="676"/>
    <b v="0"/>
    <n v="24"/>
    <b v="0"/>
    <s v="Category and Subcategory"/>
    <x v="485"/>
    <n v="439.83"/>
    <s v="Category and Subcategory"/>
    <x v="8"/>
    <n v="42012.768298611118"/>
    <n v="42042.768298611118"/>
    <x v="0"/>
  </r>
  <r>
    <x v="677"/>
    <x v="0"/>
    <x v="676"/>
    <x v="63"/>
    <x v="673"/>
    <x v="2"/>
    <s v="country"/>
    <s v="EUR"/>
    <x v="677"/>
    <x v="677"/>
    <b v="0"/>
    <n v="96"/>
    <b v="0"/>
    <s v="Category and Subcategory"/>
    <x v="150"/>
    <n v="109.95"/>
    <s v="Category and Subcategory"/>
    <x v="8"/>
    <n v="42504.403877314813"/>
    <n v="42549.403877314813"/>
    <x v="2"/>
  </r>
  <r>
    <x v="678"/>
    <x v="0"/>
    <x v="677"/>
    <x v="88"/>
    <x v="673"/>
    <x v="2"/>
    <s v="country"/>
    <s v="USD"/>
    <x v="678"/>
    <x v="678"/>
    <b v="0"/>
    <n v="17"/>
    <b v="0"/>
    <s v="Category and Subcategory"/>
    <x v="498"/>
    <n v="620.88"/>
    <s v="Category and Subcategory"/>
    <x v="8"/>
    <n v="42481.376597222217"/>
    <n v="42511.376597222217"/>
    <x v="2"/>
  </r>
  <r>
    <x v="679"/>
    <x v="0"/>
    <x v="678"/>
    <x v="162"/>
    <x v="674"/>
    <x v="2"/>
    <s v="country"/>
    <s v="USD"/>
    <x v="679"/>
    <x v="679"/>
    <b v="0"/>
    <n v="94"/>
    <b v="0"/>
    <s v="Category and Subcategory"/>
    <x v="499"/>
    <n v="112.28"/>
    <s v="Category and Subcategory"/>
    <x v="8"/>
    <n v="42556.695706018523"/>
    <n v="42616.695706018523"/>
    <x v="2"/>
  </r>
  <r>
    <x v="680"/>
    <x v="0"/>
    <x v="679"/>
    <x v="96"/>
    <x v="675"/>
    <x v="2"/>
    <s v="country"/>
    <s v="USD"/>
    <x v="680"/>
    <x v="680"/>
    <b v="0"/>
    <n v="129"/>
    <b v="0"/>
    <s v="Category and Subcategory"/>
    <x v="151"/>
    <n v="81.78"/>
    <s v="Category and Subcategory"/>
    <x v="8"/>
    <n v="41864.501516203702"/>
    <n v="41899.501516203702"/>
    <x v="3"/>
  </r>
  <r>
    <x v="681"/>
    <x v="0"/>
    <x v="680"/>
    <x v="30"/>
    <x v="676"/>
    <x v="2"/>
    <s v="country"/>
    <s v="USD"/>
    <x v="681"/>
    <x v="681"/>
    <b v="0"/>
    <n v="1"/>
    <b v="0"/>
    <s v="Category and Subcategory"/>
    <x v="500"/>
    <n v="10526"/>
    <s v="Category and Subcategory"/>
    <x v="8"/>
    <n v="42639.805601851855"/>
    <n v="42669.805601851855"/>
    <x v="2"/>
  </r>
  <r>
    <x v="682"/>
    <x v="0"/>
    <x v="681"/>
    <x v="63"/>
    <x v="677"/>
    <x v="2"/>
    <s v="country"/>
    <s v="USD"/>
    <x v="682"/>
    <x v="682"/>
    <b v="0"/>
    <n v="4"/>
    <b v="0"/>
    <s v="Category and Subcategory"/>
    <x v="150"/>
    <n v="2625.25"/>
    <s v="Category and Subcategory"/>
    <x v="8"/>
    <n v="42778.765300925923"/>
    <n v="42808.723634259266"/>
    <x v="1"/>
  </r>
  <r>
    <x v="683"/>
    <x v="0"/>
    <x v="682"/>
    <x v="19"/>
    <x v="678"/>
    <x v="2"/>
    <s v="country"/>
    <s v="USD"/>
    <x v="683"/>
    <x v="683"/>
    <b v="0"/>
    <n v="3"/>
    <b v="0"/>
    <s v="Category and Subcategory"/>
    <x v="386"/>
    <n v="3480"/>
    <s v="Category and Subcategory"/>
    <x v="8"/>
    <n v="42634.900046296301"/>
    <n v="42674.900046296301"/>
    <x v="2"/>
  </r>
  <r>
    <x v="684"/>
    <x v="0"/>
    <x v="683"/>
    <x v="163"/>
    <x v="679"/>
    <x v="2"/>
    <s v="country"/>
    <s v="USD"/>
    <x v="684"/>
    <x v="684"/>
    <b v="0"/>
    <n v="135"/>
    <b v="0"/>
    <s v="Category and Subcategory"/>
    <x v="410"/>
    <n v="77.3"/>
    <s v="Category and Subcategory"/>
    <x v="8"/>
    <n v="41809.473275462966"/>
    <n v="41845.125"/>
    <x v="3"/>
  </r>
  <r>
    <x v="685"/>
    <x v="0"/>
    <x v="684"/>
    <x v="13"/>
    <x v="680"/>
    <x v="2"/>
    <s v="country"/>
    <s v="USD"/>
    <x v="685"/>
    <x v="685"/>
    <b v="0"/>
    <n v="10"/>
    <b v="0"/>
    <s v="Category and Subcategory"/>
    <x v="501"/>
    <n v="1042.9000000000001"/>
    <s v="Category and Subcategory"/>
    <x v="8"/>
    <n v="41971.866574074069"/>
    <n v="42016.866574074069"/>
    <x v="3"/>
  </r>
  <r>
    <x v="686"/>
    <x v="0"/>
    <x v="685"/>
    <x v="69"/>
    <x v="681"/>
    <x v="2"/>
    <s v="country"/>
    <s v="EUR"/>
    <x v="686"/>
    <x v="686"/>
    <b v="0"/>
    <n v="0"/>
    <b v="0"/>
    <s v="Category and Subcategory"/>
    <x v="161"/>
    <e v="#DIV/0!"/>
    <s v="Category and Subcategory"/>
    <x v="8"/>
    <n v="42189.673263888893"/>
    <n v="42219.673263888893"/>
    <x v="0"/>
  </r>
  <r>
    <x v="687"/>
    <x v="0"/>
    <x v="686"/>
    <x v="57"/>
    <x v="682"/>
    <x v="2"/>
    <s v="country"/>
    <s v="MXN"/>
    <x v="687"/>
    <x v="687"/>
    <b v="0"/>
    <n v="6"/>
    <b v="0"/>
    <s v="Category and Subcategory"/>
    <x v="157"/>
    <n v="1731.67"/>
    <s v="Category and Subcategory"/>
    <x v="8"/>
    <n v="42711.750613425931"/>
    <n v="42771.750613425931"/>
    <x v="2"/>
  </r>
  <r>
    <x v="688"/>
    <x v="0"/>
    <x v="687"/>
    <x v="22"/>
    <x v="683"/>
    <x v="2"/>
    <s v="country"/>
    <s v="USD"/>
    <x v="688"/>
    <x v="688"/>
    <b v="0"/>
    <n v="36"/>
    <b v="0"/>
    <s v="Category and Subcategory"/>
    <x v="301"/>
    <n v="288.14"/>
    <s v="Category and Subcategory"/>
    <x v="8"/>
    <n v="42262.104780092588"/>
    <n v="42292.104780092588"/>
    <x v="0"/>
  </r>
  <r>
    <x v="689"/>
    <x v="0"/>
    <x v="688"/>
    <x v="61"/>
    <x v="684"/>
    <x v="2"/>
    <s v="country"/>
    <s v="USD"/>
    <x v="689"/>
    <x v="689"/>
    <b v="0"/>
    <n v="336"/>
    <b v="0"/>
    <s v="Category and Subcategory"/>
    <x v="496"/>
    <n v="30.79"/>
    <s v="Category and Subcategory"/>
    <x v="8"/>
    <n v="42675.66778935185"/>
    <n v="42712.207638888889"/>
    <x v="2"/>
  </r>
  <r>
    <x v="690"/>
    <x v="0"/>
    <x v="689"/>
    <x v="22"/>
    <x v="685"/>
    <x v="2"/>
    <s v="country"/>
    <s v="USD"/>
    <x v="690"/>
    <x v="690"/>
    <b v="0"/>
    <n v="34"/>
    <b v="0"/>
    <s v="Category and Subcategory"/>
    <x v="301"/>
    <n v="304.06"/>
    <s v="Category and Subcategory"/>
    <x v="8"/>
    <n v="42579.634733796294"/>
    <n v="42622.25"/>
    <x v="2"/>
  </r>
  <r>
    <x v="691"/>
    <x v="0"/>
    <x v="690"/>
    <x v="63"/>
    <x v="686"/>
    <x v="2"/>
    <s v="country"/>
    <s v="USD"/>
    <x v="691"/>
    <x v="691"/>
    <b v="0"/>
    <n v="10"/>
    <b v="0"/>
    <s v="Category and Subcategory"/>
    <x v="150"/>
    <n v="1033.5"/>
    <s v="Category and Subcategory"/>
    <x v="8"/>
    <n v="42158.028310185182"/>
    <n v="42186.028310185182"/>
    <x v="0"/>
  </r>
  <r>
    <x v="692"/>
    <x v="0"/>
    <x v="691"/>
    <x v="22"/>
    <x v="687"/>
    <x v="2"/>
    <s v="country"/>
    <s v="GBP"/>
    <x v="692"/>
    <x v="692"/>
    <b v="0"/>
    <n v="201"/>
    <b v="0"/>
    <s v="Category and Subcategory"/>
    <x v="301"/>
    <n v="51.24"/>
    <s v="Category and Subcategory"/>
    <x v="8"/>
    <n v="42696.37572916667"/>
    <n v="42726.37572916667"/>
    <x v="2"/>
  </r>
  <r>
    <x v="693"/>
    <x v="0"/>
    <x v="692"/>
    <x v="57"/>
    <x v="687"/>
    <x v="2"/>
    <s v="country"/>
    <s v="USD"/>
    <x v="693"/>
    <x v="693"/>
    <b v="0"/>
    <n v="296"/>
    <b v="0"/>
    <s v="Category and Subcategory"/>
    <x v="157"/>
    <n v="34.799999999999997"/>
    <s v="Category and Subcategory"/>
    <x v="8"/>
    <n v="42094.808182870373"/>
    <n v="42124.808182870373"/>
    <x v="0"/>
  </r>
  <r>
    <x v="694"/>
    <x v="0"/>
    <x v="693"/>
    <x v="60"/>
    <x v="688"/>
    <x v="2"/>
    <s v="country"/>
    <s v="USD"/>
    <x v="694"/>
    <x v="694"/>
    <b v="0"/>
    <n v="7"/>
    <b v="0"/>
    <s v="Category and Subcategory"/>
    <x v="406"/>
    <n v="1471.29"/>
    <s v="Category and Subcategory"/>
    <x v="8"/>
    <n v="42737.663877314815"/>
    <n v="42767.663877314815"/>
    <x v="1"/>
  </r>
  <r>
    <x v="695"/>
    <x v="0"/>
    <x v="694"/>
    <x v="127"/>
    <x v="689"/>
    <x v="2"/>
    <s v="country"/>
    <s v="USD"/>
    <x v="695"/>
    <x v="695"/>
    <b v="0"/>
    <n v="7"/>
    <b v="0"/>
    <s v="Category and Subcategory"/>
    <x v="302"/>
    <n v="1470.14"/>
    <s v="Category and Subcategory"/>
    <x v="8"/>
    <n v="41913.521064814813"/>
    <n v="41943.521064814813"/>
    <x v="3"/>
  </r>
  <r>
    <x v="696"/>
    <x v="0"/>
    <x v="695"/>
    <x v="164"/>
    <x v="690"/>
    <x v="2"/>
    <s v="country"/>
    <s v="EUR"/>
    <x v="696"/>
    <x v="696"/>
    <b v="0"/>
    <n v="1"/>
    <b v="0"/>
    <s v="Category and Subcategory"/>
    <x v="444"/>
    <n v="10290"/>
    <s v="Category and Subcategory"/>
    <x v="8"/>
    <n v="41815.927106481482"/>
    <n v="41845.927106481482"/>
    <x v="3"/>
  </r>
  <r>
    <x v="697"/>
    <x v="0"/>
    <x v="696"/>
    <x v="10"/>
    <x v="691"/>
    <x v="2"/>
    <s v="country"/>
    <s v="EUR"/>
    <x v="697"/>
    <x v="697"/>
    <b v="0"/>
    <n v="114"/>
    <b v="0"/>
    <s v="Category and Subcategory"/>
    <x v="502"/>
    <n v="90.04"/>
    <s v="Category and Subcategory"/>
    <x v="8"/>
    <n v="42388.523020833338"/>
    <n v="42403.523020833338"/>
    <x v="2"/>
  </r>
  <r>
    <x v="698"/>
    <x v="0"/>
    <x v="697"/>
    <x v="57"/>
    <x v="692"/>
    <x v="2"/>
    <s v="country"/>
    <s v="USD"/>
    <x v="698"/>
    <x v="698"/>
    <b v="0"/>
    <n v="29"/>
    <b v="0"/>
    <s v="Category and Subcategory"/>
    <x v="157"/>
    <n v="352.93"/>
    <s v="Category and Subcategory"/>
    <x v="8"/>
    <n v="41866.931076388886"/>
    <n v="41900.083333333336"/>
    <x v="3"/>
  </r>
  <r>
    <x v="699"/>
    <x v="0"/>
    <x v="698"/>
    <x v="64"/>
    <x v="692"/>
    <x v="2"/>
    <s v="country"/>
    <s v="USD"/>
    <x v="699"/>
    <x v="699"/>
    <b v="0"/>
    <n v="890"/>
    <b v="0"/>
    <s v="Category and Subcategory"/>
    <x v="186"/>
    <n v="11.5"/>
    <s v="Category and Subcategory"/>
    <x v="8"/>
    <n v="41563.485509259262"/>
    <n v="41600.666666666664"/>
    <x v="4"/>
  </r>
  <r>
    <x v="700"/>
    <x v="0"/>
    <x v="699"/>
    <x v="36"/>
    <x v="693"/>
    <x v="2"/>
    <s v="country"/>
    <s v="EUR"/>
    <x v="700"/>
    <x v="700"/>
    <b v="0"/>
    <n v="31"/>
    <b v="0"/>
    <s v="Category and Subcategory"/>
    <x v="503"/>
    <n v="329.35"/>
    <s v="Category and Subcategory"/>
    <x v="8"/>
    <n v="42715.688437500001"/>
    <n v="42745.688437500001"/>
    <x v="2"/>
  </r>
  <r>
    <x v="701"/>
    <x v="0"/>
    <x v="700"/>
    <x v="165"/>
    <x v="693"/>
    <x v="2"/>
    <s v="country"/>
    <s v="GBP"/>
    <x v="701"/>
    <x v="701"/>
    <b v="0"/>
    <n v="21"/>
    <b v="0"/>
    <s v="Category and Subcategory"/>
    <x v="395"/>
    <n v="486.19"/>
    <s v="Category and Subcategory"/>
    <x v="8"/>
    <n v="41813.662962962961"/>
    <n v="41843.662962962961"/>
    <x v="3"/>
  </r>
  <r>
    <x v="702"/>
    <x v="0"/>
    <x v="701"/>
    <x v="36"/>
    <x v="694"/>
    <x v="2"/>
    <s v="country"/>
    <s v="USD"/>
    <x v="702"/>
    <x v="702"/>
    <b v="0"/>
    <n v="37"/>
    <b v="0"/>
    <s v="Category and Subcategory"/>
    <x v="503"/>
    <n v="275.68"/>
    <s v="Category and Subcategory"/>
    <x v="8"/>
    <n v="42668.726701388892"/>
    <n v="42698.768368055549"/>
    <x v="2"/>
  </r>
  <r>
    <x v="703"/>
    <x v="0"/>
    <x v="702"/>
    <x v="36"/>
    <x v="695"/>
    <x v="2"/>
    <s v="country"/>
    <s v="USD"/>
    <x v="703"/>
    <x v="703"/>
    <b v="0"/>
    <n v="7"/>
    <b v="0"/>
    <s v="Category and Subcategory"/>
    <x v="503"/>
    <n v="1454.57"/>
    <s v="Category and Subcategory"/>
    <x v="8"/>
    <n v="42711.950798611113"/>
    <n v="42766.98055555555"/>
    <x v="2"/>
  </r>
  <r>
    <x v="704"/>
    <x v="0"/>
    <x v="703"/>
    <x v="56"/>
    <x v="696"/>
    <x v="2"/>
    <s v="country"/>
    <s v="CAD"/>
    <x v="704"/>
    <x v="704"/>
    <b v="0"/>
    <n v="4"/>
    <b v="0"/>
    <s v="Category and Subcategory"/>
    <x v="391"/>
    <n v="2543.25"/>
    <s v="Category and Subcategory"/>
    <x v="8"/>
    <n v="42726.192916666667"/>
    <n v="42786.192916666667"/>
    <x v="2"/>
  </r>
  <r>
    <x v="705"/>
    <x v="0"/>
    <x v="704"/>
    <x v="57"/>
    <x v="697"/>
    <x v="2"/>
    <s v="country"/>
    <s v="EUR"/>
    <x v="705"/>
    <x v="705"/>
    <b v="0"/>
    <n v="5"/>
    <b v="0"/>
    <s v="Category and Subcategory"/>
    <x v="157"/>
    <n v="2031.2"/>
    <s v="Category and Subcategory"/>
    <x v="8"/>
    <n v="42726.491643518515"/>
    <n v="42756.491643518515"/>
    <x v="2"/>
  </r>
  <r>
    <x v="706"/>
    <x v="0"/>
    <x v="705"/>
    <x v="57"/>
    <x v="698"/>
    <x v="2"/>
    <s v="country"/>
    <s v="EUR"/>
    <x v="706"/>
    <x v="706"/>
    <b v="0"/>
    <n v="0"/>
    <b v="0"/>
    <s v="Category and Subcategory"/>
    <x v="157"/>
    <e v="#DIV/0!"/>
    <s v="Category and Subcategory"/>
    <x v="8"/>
    <n v="42676.995173611111"/>
    <n v="42718.777083333334"/>
    <x v="2"/>
  </r>
  <r>
    <x v="707"/>
    <x v="0"/>
    <x v="706"/>
    <x v="118"/>
    <x v="699"/>
    <x v="2"/>
    <s v="country"/>
    <s v="GBP"/>
    <x v="707"/>
    <x v="707"/>
    <b v="0"/>
    <n v="456"/>
    <b v="0"/>
    <s v="Category and Subcategory"/>
    <x v="330"/>
    <n v="22.22"/>
    <s v="Category and Subcategory"/>
    <x v="8"/>
    <n v="42696.663506944446"/>
    <n v="42736.663506944446"/>
    <x v="2"/>
  </r>
  <r>
    <x v="708"/>
    <x v="0"/>
    <x v="707"/>
    <x v="79"/>
    <x v="700"/>
    <x v="2"/>
    <s v="country"/>
    <s v="GBP"/>
    <x v="708"/>
    <x v="708"/>
    <b v="0"/>
    <n v="369"/>
    <b v="0"/>
    <s v="Category and Subcategory"/>
    <x v="504"/>
    <n v="27.42"/>
    <s v="Category and Subcategory"/>
    <x v="8"/>
    <n v="41835.581018518518"/>
    <n v="41895.581018518518"/>
    <x v="3"/>
  </r>
  <r>
    <x v="709"/>
    <x v="0"/>
    <x v="708"/>
    <x v="36"/>
    <x v="701"/>
    <x v="2"/>
    <s v="country"/>
    <s v="USD"/>
    <x v="709"/>
    <x v="709"/>
    <b v="0"/>
    <n v="2"/>
    <b v="0"/>
    <s v="Category and Subcategory"/>
    <x v="267"/>
    <n v="5057.5"/>
    <s v="Category and Subcategory"/>
    <x v="8"/>
    <n v="41948.041192129633"/>
    <n v="41978.041192129633"/>
    <x v="3"/>
  </r>
  <r>
    <x v="710"/>
    <x v="0"/>
    <x v="709"/>
    <x v="38"/>
    <x v="702"/>
    <x v="2"/>
    <s v="country"/>
    <s v="CAD"/>
    <x v="710"/>
    <x v="710"/>
    <b v="0"/>
    <n v="0"/>
    <b v="0"/>
    <s v="Category and Subcategory"/>
    <x v="505"/>
    <e v="#DIV/0!"/>
    <s v="Category and Subcategory"/>
    <x v="8"/>
    <n v="41837.984976851854"/>
    <n v="41871.030555555553"/>
    <x v="3"/>
  </r>
  <r>
    <x v="711"/>
    <x v="0"/>
    <x v="710"/>
    <x v="57"/>
    <x v="703"/>
    <x v="2"/>
    <s v="country"/>
    <s v="EUR"/>
    <x v="711"/>
    <x v="711"/>
    <b v="0"/>
    <n v="338"/>
    <b v="0"/>
    <s v="Category and Subcategory"/>
    <x v="157"/>
    <n v="29.86"/>
    <s v="Category and Subcategory"/>
    <x v="8"/>
    <n v="42678.459120370375"/>
    <n v="42718.500787037032"/>
    <x v="2"/>
  </r>
  <r>
    <x v="712"/>
    <x v="0"/>
    <x v="711"/>
    <x v="166"/>
    <x v="704"/>
    <x v="2"/>
    <s v="country"/>
    <s v="USD"/>
    <x v="712"/>
    <x v="712"/>
    <b v="0"/>
    <n v="4"/>
    <b v="0"/>
    <s v="Category and Subcategory"/>
    <x v="150"/>
    <n v="2522"/>
    <s v="Category and Subcategory"/>
    <x v="8"/>
    <n v="42384.680925925932"/>
    <n v="42414.680925925932"/>
    <x v="2"/>
  </r>
  <r>
    <x v="713"/>
    <x v="0"/>
    <x v="712"/>
    <x v="31"/>
    <x v="705"/>
    <x v="2"/>
    <s v="country"/>
    <s v="EUR"/>
    <x v="713"/>
    <x v="713"/>
    <b v="0"/>
    <n v="1"/>
    <b v="0"/>
    <s v="Category and Subcategory"/>
    <x v="149"/>
    <n v="10085"/>
    <s v="Category and Subcategory"/>
    <x v="8"/>
    <n v="42496.529305555552"/>
    <n v="42526.529305555552"/>
    <x v="2"/>
  </r>
  <r>
    <x v="714"/>
    <x v="0"/>
    <x v="713"/>
    <x v="36"/>
    <x v="705"/>
    <x v="2"/>
    <s v="country"/>
    <s v="USD"/>
    <x v="714"/>
    <x v="714"/>
    <b v="0"/>
    <n v="28"/>
    <b v="0"/>
    <s v="Category and Subcategory"/>
    <x v="267"/>
    <n v="360.18"/>
    <s v="Category and Subcategory"/>
    <x v="8"/>
    <n v="42734.787986111114"/>
    <n v="42794.787986111114"/>
    <x v="2"/>
  </r>
  <r>
    <x v="715"/>
    <x v="0"/>
    <x v="714"/>
    <x v="167"/>
    <x v="706"/>
    <x v="2"/>
    <s v="country"/>
    <s v="USD"/>
    <x v="715"/>
    <x v="715"/>
    <b v="0"/>
    <n v="12"/>
    <b v="0"/>
    <s v="Category and Subcategory"/>
    <x v="506"/>
    <n v="840.08"/>
    <s v="Category and Subcategory"/>
    <x v="8"/>
    <n v="42273.090740740736"/>
    <n v="42313.132407407407"/>
    <x v="0"/>
  </r>
  <r>
    <x v="716"/>
    <x v="0"/>
    <x v="715"/>
    <x v="39"/>
    <x v="707"/>
    <x v="2"/>
    <s v="country"/>
    <s v="USD"/>
    <x v="716"/>
    <x v="716"/>
    <b v="0"/>
    <n v="16"/>
    <b v="0"/>
    <s v="Category and Subcategory"/>
    <x v="507"/>
    <n v="629.44000000000005"/>
    <s v="Category and Subcategory"/>
    <x v="8"/>
    <n v="41940.658645833333"/>
    <n v="41974"/>
    <x v="3"/>
  </r>
  <r>
    <x v="717"/>
    <x v="0"/>
    <x v="716"/>
    <x v="57"/>
    <x v="708"/>
    <x v="2"/>
    <s v="country"/>
    <s v="USD"/>
    <x v="717"/>
    <x v="717"/>
    <b v="0"/>
    <n v="4"/>
    <b v="0"/>
    <s v="Category and Subcategory"/>
    <x v="157"/>
    <n v="2516.88"/>
    <s v="Category and Subcategory"/>
    <x v="8"/>
    <n v="41857.854189814818"/>
    <n v="41887.854189814818"/>
    <x v="3"/>
  </r>
  <r>
    <x v="718"/>
    <x v="0"/>
    <x v="717"/>
    <x v="14"/>
    <x v="709"/>
    <x v="2"/>
    <s v="country"/>
    <s v="USD"/>
    <x v="718"/>
    <x v="718"/>
    <b v="0"/>
    <n v="4"/>
    <b v="0"/>
    <s v="Category and Subcategory"/>
    <x v="400"/>
    <n v="2516.25"/>
    <s v="Category and Subcategory"/>
    <x v="8"/>
    <n v="42752.845451388886"/>
    <n v="42784.249305555553"/>
    <x v="1"/>
  </r>
  <r>
    <x v="719"/>
    <x v="0"/>
    <x v="718"/>
    <x v="36"/>
    <x v="710"/>
    <x v="2"/>
    <s v="country"/>
    <s v="USD"/>
    <x v="719"/>
    <x v="719"/>
    <b v="0"/>
    <n v="10"/>
    <b v="0"/>
    <s v="Category and Subcategory"/>
    <x v="267"/>
    <n v="1004.6"/>
    <s v="Category and Subcategory"/>
    <x v="8"/>
    <n v="42409.040231481486"/>
    <n v="42423.040231481486"/>
    <x v="2"/>
  </r>
  <r>
    <x v="720"/>
    <x v="0"/>
    <x v="719"/>
    <x v="168"/>
    <x v="711"/>
    <x v="0"/>
    <s v="country"/>
    <s v="USD"/>
    <x v="720"/>
    <x v="720"/>
    <b v="0"/>
    <n v="41"/>
    <b v="1"/>
    <s v="Category and Subcategory"/>
    <x v="296"/>
    <n v="245"/>
    <s v="Category and Subcategory"/>
    <x v="9"/>
    <n v="40909.649201388893"/>
    <n v="40937.649201388893"/>
    <x v="5"/>
  </r>
  <r>
    <x v="721"/>
    <x v="0"/>
    <x v="720"/>
    <x v="169"/>
    <x v="712"/>
    <x v="0"/>
    <s v="country"/>
    <s v="USD"/>
    <x v="721"/>
    <x v="721"/>
    <b v="0"/>
    <n v="119"/>
    <b v="1"/>
    <s v="Category and Subcategory"/>
    <x v="220"/>
    <n v="84.39"/>
    <s v="Category and Subcategory"/>
    <x v="9"/>
    <n v="41807.571840277778"/>
    <n v="41852.571840277778"/>
    <x v="3"/>
  </r>
  <r>
    <x v="722"/>
    <x v="0"/>
    <x v="721"/>
    <x v="31"/>
    <x v="713"/>
    <x v="0"/>
    <s v="country"/>
    <s v="USD"/>
    <x v="722"/>
    <x v="722"/>
    <b v="0"/>
    <n v="153"/>
    <b v="1"/>
    <s v="Category and Subcategory"/>
    <x v="149"/>
    <n v="65.63"/>
    <s v="Category and Subcategory"/>
    <x v="9"/>
    <n v="40977.805300925924"/>
    <n v="41007.76363425926"/>
    <x v="5"/>
  </r>
  <r>
    <x v="723"/>
    <x v="0"/>
    <x v="722"/>
    <x v="10"/>
    <x v="714"/>
    <x v="0"/>
    <s v="country"/>
    <s v="USD"/>
    <x v="723"/>
    <x v="723"/>
    <b v="0"/>
    <n v="100"/>
    <b v="1"/>
    <s v="Category and Subcategory"/>
    <x v="508"/>
    <n v="100.31"/>
    <s v="Category and Subcategory"/>
    <x v="9"/>
    <n v="42184.816539351858"/>
    <n v="42215.165972222225"/>
    <x v="0"/>
  </r>
  <r>
    <x v="724"/>
    <x v="0"/>
    <x v="723"/>
    <x v="39"/>
    <x v="715"/>
    <x v="0"/>
    <s v="country"/>
    <s v="USD"/>
    <x v="724"/>
    <x v="724"/>
    <b v="0"/>
    <n v="143"/>
    <b v="1"/>
    <s v="Category and Subcategory"/>
    <x v="280"/>
    <n v="70.12"/>
    <s v="Category and Subcategory"/>
    <x v="9"/>
    <n v="40694.638460648144"/>
    <n v="40724.638460648144"/>
    <x v="6"/>
  </r>
  <r>
    <x v="725"/>
    <x v="0"/>
    <x v="724"/>
    <x v="22"/>
    <x v="716"/>
    <x v="0"/>
    <s v="country"/>
    <s v="USD"/>
    <x v="725"/>
    <x v="725"/>
    <b v="0"/>
    <n v="140"/>
    <b v="1"/>
    <s v="Category and Subcategory"/>
    <x v="169"/>
    <n v="71.62"/>
    <s v="Category and Subcategory"/>
    <x v="9"/>
    <n v="42321.626296296294"/>
    <n v="42351.626296296294"/>
    <x v="0"/>
  </r>
  <r>
    <x v="726"/>
    <x v="0"/>
    <x v="725"/>
    <x v="30"/>
    <x v="717"/>
    <x v="0"/>
    <s v="country"/>
    <s v="USD"/>
    <x v="726"/>
    <x v="726"/>
    <b v="0"/>
    <n v="35"/>
    <b v="1"/>
    <s v="Category and Subcategory"/>
    <x v="509"/>
    <n v="286.43"/>
    <s v="Category and Subcategory"/>
    <x v="9"/>
    <n v="41346.042673611111"/>
    <n v="41376.042673611111"/>
    <x v="4"/>
  </r>
  <r>
    <x v="727"/>
    <x v="0"/>
    <x v="726"/>
    <x v="8"/>
    <x v="718"/>
    <x v="0"/>
    <s v="country"/>
    <s v="USD"/>
    <x v="727"/>
    <x v="727"/>
    <b v="0"/>
    <n v="149"/>
    <b v="1"/>
    <s v="Category and Subcategory"/>
    <x v="510"/>
    <n v="67.23"/>
    <s v="Category and Subcategory"/>
    <x v="9"/>
    <n v="41247.020243055551"/>
    <n v="41288.888888888891"/>
    <x v="5"/>
  </r>
  <r>
    <x v="728"/>
    <x v="0"/>
    <x v="727"/>
    <x v="51"/>
    <x v="719"/>
    <x v="0"/>
    <s v="country"/>
    <s v="USD"/>
    <x v="728"/>
    <x v="728"/>
    <b v="0"/>
    <n v="130"/>
    <b v="1"/>
    <s v="Category and Subcategory"/>
    <x v="235"/>
    <n v="77.02"/>
    <s v="Category and Subcategory"/>
    <x v="9"/>
    <n v="40731.837465277778"/>
    <n v="40776.837465277778"/>
    <x v="6"/>
  </r>
  <r>
    <x v="729"/>
    <x v="0"/>
    <x v="728"/>
    <x v="23"/>
    <x v="720"/>
    <x v="0"/>
    <s v="country"/>
    <s v="USD"/>
    <x v="729"/>
    <x v="729"/>
    <b v="0"/>
    <n v="120"/>
    <b v="1"/>
    <s v="Category and Subcategory"/>
    <x v="511"/>
    <n v="83.33"/>
    <s v="Category and Subcategory"/>
    <x v="9"/>
    <n v="41111.185891203706"/>
    <n v="41171.185891203706"/>
    <x v="5"/>
  </r>
  <r>
    <x v="730"/>
    <x v="0"/>
    <x v="729"/>
    <x v="22"/>
    <x v="720"/>
    <x v="0"/>
    <s v="country"/>
    <s v="USD"/>
    <x v="730"/>
    <x v="730"/>
    <b v="0"/>
    <n v="265"/>
    <b v="1"/>
    <s v="Category and Subcategory"/>
    <x v="169"/>
    <n v="37.74"/>
    <s v="Category and Subcategory"/>
    <x v="9"/>
    <n v="40854.745266203703"/>
    <n v="40884.745266203703"/>
    <x v="6"/>
  </r>
  <r>
    <x v="731"/>
    <x v="0"/>
    <x v="730"/>
    <x v="10"/>
    <x v="721"/>
    <x v="0"/>
    <s v="country"/>
    <s v="USD"/>
    <x v="731"/>
    <x v="731"/>
    <b v="0"/>
    <n v="71"/>
    <b v="1"/>
    <s v="Category and Subcategory"/>
    <x v="271"/>
    <n v="139.08000000000001"/>
    <s v="Category and Subcategory"/>
    <x v="9"/>
    <n v="40879.795682870368"/>
    <n v="40930.25"/>
    <x v="6"/>
  </r>
  <r>
    <x v="732"/>
    <x v="0"/>
    <x v="731"/>
    <x v="170"/>
    <x v="722"/>
    <x v="0"/>
    <s v="country"/>
    <s v="GBP"/>
    <x v="732"/>
    <x v="732"/>
    <b v="0"/>
    <n v="13"/>
    <b v="1"/>
    <s v="Category and Subcategory"/>
    <x v="512"/>
    <n v="756.31"/>
    <s v="Category and Subcategory"/>
    <x v="9"/>
    <n v="41486.424317129626"/>
    <n v="41546.424317129626"/>
    <x v="4"/>
  </r>
  <r>
    <x v="733"/>
    <x v="0"/>
    <x v="732"/>
    <x v="30"/>
    <x v="723"/>
    <x v="0"/>
    <s v="country"/>
    <s v="GBP"/>
    <x v="733"/>
    <x v="733"/>
    <b v="0"/>
    <n v="169"/>
    <b v="1"/>
    <s v="Category and Subcategory"/>
    <x v="513"/>
    <n v="57.99"/>
    <s v="Category and Subcategory"/>
    <x v="9"/>
    <n v="41598.420046296298"/>
    <n v="41628.420046296298"/>
    <x v="4"/>
  </r>
  <r>
    <x v="734"/>
    <x v="0"/>
    <x v="733"/>
    <x v="0"/>
    <x v="724"/>
    <x v="0"/>
    <s v="country"/>
    <s v="CAD"/>
    <x v="734"/>
    <x v="734"/>
    <b v="0"/>
    <n v="57"/>
    <b v="1"/>
    <s v="Category and Subcategory"/>
    <x v="279"/>
    <n v="171.49"/>
    <s v="Category and Subcategory"/>
    <x v="9"/>
    <n v="42102.164583333331"/>
    <n v="42133.208333333328"/>
    <x v="0"/>
  </r>
  <r>
    <x v="735"/>
    <x v="0"/>
    <x v="734"/>
    <x v="171"/>
    <x v="725"/>
    <x v="0"/>
    <s v="country"/>
    <s v="USD"/>
    <x v="735"/>
    <x v="735"/>
    <b v="0"/>
    <n v="229"/>
    <b v="1"/>
    <s v="Category and Subcategory"/>
    <x v="150"/>
    <n v="42.47"/>
    <s v="Category and Subcategory"/>
    <x v="9"/>
    <n v="41946.029467592591"/>
    <n v="41977.027083333334"/>
    <x v="3"/>
  </r>
  <r>
    <x v="736"/>
    <x v="0"/>
    <x v="735"/>
    <x v="172"/>
    <x v="726"/>
    <x v="0"/>
    <s v="country"/>
    <s v="USD"/>
    <x v="736"/>
    <x v="736"/>
    <b v="0"/>
    <n v="108"/>
    <b v="1"/>
    <s v="Category and Subcategory"/>
    <x v="145"/>
    <n v="89.81"/>
    <s v="Category and Subcategory"/>
    <x v="9"/>
    <n v="41579.734259259261"/>
    <n v="41599.207638888889"/>
    <x v="4"/>
  </r>
  <r>
    <x v="737"/>
    <x v="0"/>
    <x v="736"/>
    <x v="10"/>
    <x v="727"/>
    <x v="0"/>
    <s v="country"/>
    <s v="USD"/>
    <x v="737"/>
    <x v="737"/>
    <b v="0"/>
    <n v="108"/>
    <b v="1"/>
    <s v="Category and Subcategory"/>
    <x v="514"/>
    <n v="88.38"/>
    <s v="Category and Subcategory"/>
    <x v="9"/>
    <n v="41667.275312500002"/>
    <n v="41684.833333333336"/>
    <x v="3"/>
  </r>
  <r>
    <x v="738"/>
    <x v="0"/>
    <x v="737"/>
    <x v="15"/>
    <x v="728"/>
    <x v="0"/>
    <s v="country"/>
    <s v="USD"/>
    <x v="738"/>
    <x v="738"/>
    <b v="0"/>
    <n v="41"/>
    <b v="1"/>
    <s v="Category and Subcategory"/>
    <x v="515"/>
    <n v="232.59"/>
    <s v="Category and Subcategory"/>
    <x v="9"/>
    <n v="41943.604097222218"/>
    <n v="41974.207638888889"/>
    <x v="3"/>
  </r>
  <r>
    <x v="739"/>
    <x v="0"/>
    <x v="738"/>
    <x v="12"/>
    <x v="729"/>
    <x v="0"/>
    <s v="country"/>
    <s v="USD"/>
    <x v="739"/>
    <x v="739"/>
    <b v="0"/>
    <n v="139"/>
    <b v="1"/>
    <s v="Category and Subcategory"/>
    <x v="516"/>
    <n v="68.53"/>
    <s v="Category and Subcategory"/>
    <x v="9"/>
    <n v="41829.502650462964"/>
    <n v="41862.502650462964"/>
    <x v="3"/>
  </r>
  <r>
    <x v="740"/>
    <x v="0"/>
    <x v="739"/>
    <x v="9"/>
    <x v="730"/>
    <x v="0"/>
    <s v="country"/>
    <s v="USD"/>
    <x v="740"/>
    <x v="740"/>
    <b v="0"/>
    <n v="19"/>
    <b v="1"/>
    <s v="Category and Subcategory"/>
    <x v="517"/>
    <n v="500"/>
    <s v="Category and Subcategory"/>
    <x v="9"/>
    <n v="42162.146782407406"/>
    <n v="42176.146782407406"/>
    <x v="0"/>
  </r>
  <r>
    <x v="741"/>
    <x v="0"/>
    <x v="740"/>
    <x v="93"/>
    <x v="731"/>
    <x v="0"/>
    <s v="country"/>
    <s v="USD"/>
    <x v="741"/>
    <x v="741"/>
    <b v="0"/>
    <n v="94"/>
    <b v="1"/>
    <s v="Category and Subcategory"/>
    <x v="131"/>
    <n v="100.92"/>
    <s v="Category and Subcategory"/>
    <x v="9"/>
    <n v="41401.648217592592"/>
    <n v="41436.648217592592"/>
    <x v="4"/>
  </r>
  <r>
    <x v="742"/>
    <x v="0"/>
    <x v="741"/>
    <x v="123"/>
    <x v="732"/>
    <x v="0"/>
    <s v="country"/>
    <s v="USD"/>
    <x v="742"/>
    <x v="742"/>
    <b v="0"/>
    <n v="23"/>
    <b v="1"/>
    <s v="Category and Subcategory"/>
    <x v="518"/>
    <n v="412.04"/>
    <s v="Category and Subcategory"/>
    <x v="9"/>
    <n v="41689.917962962965"/>
    <n v="41719.876296296294"/>
    <x v="3"/>
  </r>
  <r>
    <x v="743"/>
    <x v="0"/>
    <x v="742"/>
    <x v="131"/>
    <x v="733"/>
    <x v="0"/>
    <s v="country"/>
    <s v="USD"/>
    <x v="743"/>
    <x v="743"/>
    <b v="0"/>
    <n v="15"/>
    <b v="1"/>
    <s v="Category and Subcategory"/>
    <x v="519"/>
    <n v="630.66999999999996"/>
    <s v="Category and Subcategory"/>
    <x v="9"/>
    <n v="40990.709317129629"/>
    <n v="41015.875"/>
    <x v="5"/>
  </r>
  <r>
    <x v="744"/>
    <x v="0"/>
    <x v="743"/>
    <x v="10"/>
    <x v="734"/>
    <x v="0"/>
    <s v="country"/>
    <s v="USD"/>
    <x v="744"/>
    <x v="744"/>
    <b v="0"/>
    <n v="62"/>
    <b v="1"/>
    <s v="Category and Subcategory"/>
    <x v="520"/>
    <n v="152.35"/>
    <s v="Category and Subcategory"/>
    <x v="9"/>
    <n v="41226.95721064815"/>
    <n v="41256.95721064815"/>
    <x v="5"/>
  </r>
  <r>
    <x v="745"/>
    <x v="0"/>
    <x v="744"/>
    <x v="173"/>
    <x v="735"/>
    <x v="0"/>
    <s v="country"/>
    <s v="USD"/>
    <x v="745"/>
    <x v="745"/>
    <b v="0"/>
    <n v="74"/>
    <b v="1"/>
    <s v="Category and Subcategory"/>
    <x v="521"/>
    <n v="127.37"/>
    <s v="Category and Subcategory"/>
    <x v="9"/>
    <n v="41367.572280092594"/>
    <n v="41397.572280092594"/>
    <x v="4"/>
  </r>
  <r>
    <x v="746"/>
    <x v="0"/>
    <x v="745"/>
    <x v="174"/>
    <x v="736"/>
    <x v="0"/>
    <s v="country"/>
    <s v="USD"/>
    <x v="746"/>
    <x v="746"/>
    <b v="0"/>
    <n v="97"/>
    <b v="1"/>
    <s v="Category and Subcategory"/>
    <x v="201"/>
    <n v="97.1"/>
    <s v="Category and Subcategory"/>
    <x v="9"/>
    <n v="41157.042928240742"/>
    <n v="41175.165972222225"/>
    <x v="5"/>
  </r>
  <r>
    <x v="747"/>
    <x v="0"/>
    <x v="746"/>
    <x v="39"/>
    <x v="737"/>
    <x v="0"/>
    <s v="country"/>
    <s v="EUR"/>
    <x v="747"/>
    <x v="747"/>
    <b v="0"/>
    <n v="55"/>
    <b v="1"/>
    <s v="Category and Subcategory"/>
    <x v="235"/>
    <n v="170.82"/>
    <s v="Category and Subcategory"/>
    <x v="9"/>
    <n v="41988.548831018517"/>
    <n v="42019.454166666663"/>
    <x v="3"/>
  </r>
  <r>
    <x v="748"/>
    <x v="0"/>
    <x v="747"/>
    <x v="13"/>
    <x v="738"/>
    <x v="0"/>
    <s v="country"/>
    <s v="USD"/>
    <x v="748"/>
    <x v="748"/>
    <b v="0"/>
    <n v="44"/>
    <b v="1"/>
    <s v="Category and Subcategory"/>
    <x v="522"/>
    <n v="213.34"/>
    <s v="Category and Subcategory"/>
    <x v="9"/>
    <n v="41831.846828703703"/>
    <n v="41861.846828703703"/>
    <x v="3"/>
  </r>
  <r>
    <x v="749"/>
    <x v="0"/>
    <x v="748"/>
    <x v="3"/>
    <x v="739"/>
    <x v="0"/>
    <s v="country"/>
    <s v="USD"/>
    <x v="749"/>
    <x v="749"/>
    <b v="0"/>
    <n v="110"/>
    <b v="1"/>
    <s v="Category and Subcategory"/>
    <x v="523"/>
    <n v="85.18"/>
    <s v="Category and Subcategory"/>
    <x v="9"/>
    <n v="42733.94131944445"/>
    <n v="42763.94131944445"/>
    <x v="2"/>
  </r>
  <r>
    <x v="750"/>
    <x v="0"/>
    <x v="749"/>
    <x v="175"/>
    <x v="740"/>
    <x v="0"/>
    <s v="country"/>
    <s v="USD"/>
    <x v="750"/>
    <x v="750"/>
    <b v="0"/>
    <n v="59"/>
    <b v="1"/>
    <s v="Category and Subcategory"/>
    <x v="524"/>
    <n v="158.34"/>
    <s v="Category and Subcategory"/>
    <x v="9"/>
    <n v="41299.878148148149"/>
    <n v="41329.878148148149"/>
    <x v="4"/>
  </r>
  <r>
    <x v="751"/>
    <x v="0"/>
    <x v="750"/>
    <x v="9"/>
    <x v="741"/>
    <x v="0"/>
    <s v="country"/>
    <s v="USD"/>
    <x v="751"/>
    <x v="751"/>
    <b v="0"/>
    <n v="62"/>
    <b v="1"/>
    <s v="Category and Subcategory"/>
    <x v="525"/>
    <n v="150.04"/>
    <s v="Category and Subcategory"/>
    <x v="9"/>
    <n v="40713.630497685182"/>
    <n v="40759.630497685182"/>
    <x v="6"/>
  </r>
  <r>
    <x v="752"/>
    <x v="0"/>
    <x v="751"/>
    <x v="10"/>
    <x v="742"/>
    <x v="0"/>
    <s v="country"/>
    <s v="AUD"/>
    <x v="752"/>
    <x v="752"/>
    <b v="0"/>
    <n v="105"/>
    <b v="1"/>
    <s v="Category and Subcategory"/>
    <x v="526"/>
    <n v="88.6"/>
    <s v="Category and Subcategory"/>
    <x v="9"/>
    <n v="42639.421493055561"/>
    <n v="42659.458333333328"/>
    <x v="2"/>
  </r>
  <r>
    <x v="753"/>
    <x v="0"/>
    <x v="752"/>
    <x v="3"/>
    <x v="743"/>
    <x v="0"/>
    <s v="country"/>
    <s v="USD"/>
    <x v="753"/>
    <x v="753"/>
    <b v="0"/>
    <n v="26"/>
    <b v="1"/>
    <s v="Category and Subcategory"/>
    <x v="233"/>
    <n v="354.92"/>
    <s v="Category and Subcategory"/>
    <x v="9"/>
    <n v="42019.590173611112"/>
    <n v="42049.590173611112"/>
    <x v="0"/>
  </r>
  <r>
    <x v="754"/>
    <x v="0"/>
    <x v="753"/>
    <x v="13"/>
    <x v="743"/>
    <x v="0"/>
    <s v="country"/>
    <s v="USD"/>
    <x v="754"/>
    <x v="754"/>
    <b v="0"/>
    <n v="49"/>
    <b v="1"/>
    <s v="Category and Subcategory"/>
    <x v="527"/>
    <n v="188.33"/>
    <s v="Category and Subcategory"/>
    <x v="9"/>
    <n v="41249.749085648145"/>
    <n v="41279.749085648145"/>
    <x v="5"/>
  </r>
  <r>
    <x v="755"/>
    <x v="0"/>
    <x v="754"/>
    <x v="30"/>
    <x v="744"/>
    <x v="0"/>
    <s v="country"/>
    <s v="USD"/>
    <x v="755"/>
    <x v="755"/>
    <b v="0"/>
    <n v="68"/>
    <b v="1"/>
    <s v="Category and Subcategory"/>
    <x v="528"/>
    <n v="135.34"/>
    <s v="Category and Subcategory"/>
    <x v="9"/>
    <n v="41383.605057870373"/>
    <n v="41414.02847222222"/>
    <x v="4"/>
  </r>
  <r>
    <x v="756"/>
    <x v="0"/>
    <x v="755"/>
    <x v="176"/>
    <x v="745"/>
    <x v="0"/>
    <s v="country"/>
    <s v="USD"/>
    <x v="756"/>
    <x v="756"/>
    <b v="0"/>
    <n v="22"/>
    <b v="1"/>
    <s v="Category and Subcategory"/>
    <x v="529"/>
    <n v="416.82"/>
    <s v="Category and Subcategory"/>
    <x v="9"/>
    <n v="40590.766886574071"/>
    <n v="40651.725219907406"/>
    <x v="6"/>
  </r>
  <r>
    <x v="757"/>
    <x v="0"/>
    <x v="756"/>
    <x v="49"/>
    <x v="746"/>
    <x v="0"/>
    <s v="country"/>
    <s v="USD"/>
    <x v="757"/>
    <x v="757"/>
    <b v="0"/>
    <n v="18"/>
    <b v="1"/>
    <s v="Category and Subcategory"/>
    <x v="530"/>
    <n v="507.61"/>
    <s v="Category and Subcategory"/>
    <x v="9"/>
    <n v="41235.054560185185"/>
    <n v="41249.054560185185"/>
    <x v="5"/>
  </r>
  <r>
    <x v="758"/>
    <x v="0"/>
    <x v="757"/>
    <x v="30"/>
    <x v="747"/>
    <x v="0"/>
    <s v="country"/>
    <s v="USD"/>
    <x v="758"/>
    <x v="758"/>
    <b v="0"/>
    <n v="19"/>
    <b v="1"/>
    <s v="Category and Subcategory"/>
    <x v="332"/>
    <n v="480.53"/>
    <s v="Category and Subcategory"/>
    <x v="9"/>
    <n v="40429.836435185185"/>
    <n v="40459.836435185185"/>
    <x v="7"/>
  </r>
  <r>
    <x v="759"/>
    <x v="0"/>
    <x v="758"/>
    <x v="10"/>
    <x v="748"/>
    <x v="0"/>
    <s v="country"/>
    <s v="GBP"/>
    <x v="759"/>
    <x v="759"/>
    <b v="0"/>
    <n v="99"/>
    <b v="1"/>
    <s v="Category and Subcategory"/>
    <x v="335"/>
    <n v="92.16"/>
    <s v="Category and Subcategory"/>
    <x v="9"/>
    <n v="41789.330312500002"/>
    <n v="41829.330312500002"/>
    <x v="3"/>
  </r>
  <r>
    <x v="760"/>
    <x v="0"/>
    <x v="759"/>
    <x v="41"/>
    <x v="749"/>
    <x v="2"/>
    <s v="country"/>
    <s v="USD"/>
    <x v="760"/>
    <x v="760"/>
    <b v="0"/>
    <n v="0"/>
    <b v="0"/>
    <s v="Category and Subcategory"/>
    <x v="531"/>
    <e v="#DIV/0!"/>
    <s v="Category and Subcategory"/>
    <x v="10"/>
    <n v="42670.764039351852"/>
    <n v="42700.805706018517"/>
    <x v="2"/>
  </r>
  <r>
    <x v="761"/>
    <x v="0"/>
    <x v="760"/>
    <x v="10"/>
    <x v="750"/>
    <x v="2"/>
    <s v="country"/>
    <s v="USD"/>
    <x v="761"/>
    <x v="761"/>
    <b v="0"/>
    <n v="6"/>
    <b v="0"/>
    <s v="Category and Subcategory"/>
    <x v="335"/>
    <n v="1518.5"/>
    <s v="Category and Subcategory"/>
    <x v="10"/>
    <n v="41642.751458333332"/>
    <n v="41672.751458333332"/>
    <x v="3"/>
  </r>
  <r>
    <x v="762"/>
    <x v="0"/>
    <x v="761"/>
    <x v="8"/>
    <x v="751"/>
    <x v="2"/>
    <s v="country"/>
    <s v="MXN"/>
    <x v="762"/>
    <x v="762"/>
    <b v="0"/>
    <n v="0"/>
    <b v="0"/>
    <s v="Category and Subcategory"/>
    <x v="452"/>
    <e v="#DIV/0!"/>
    <s v="Category and Subcategory"/>
    <x v="10"/>
    <n v="42690.858449074076"/>
    <n v="42708.25"/>
    <x v="2"/>
  </r>
  <r>
    <x v="763"/>
    <x v="0"/>
    <x v="762"/>
    <x v="177"/>
    <x v="752"/>
    <x v="2"/>
    <s v="country"/>
    <s v="GBP"/>
    <x v="763"/>
    <x v="763"/>
    <b v="0"/>
    <n v="1"/>
    <b v="0"/>
    <s v="Category and Subcategory"/>
    <x v="532"/>
    <n v="9044"/>
    <s v="Category and Subcategory"/>
    <x v="10"/>
    <n v="41471.446851851848"/>
    <n v="41501.446851851848"/>
    <x v="4"/>
  </r>
  <r>
    <x v="764"/>
    <x v="0"/>
    <x v="763"/>
    <x v="10"/>
    <x v="753"/>
    <x v="2"/>
    <s v="country"/>
    <s v="USD"/>
    <x v="764"/>
    <x v="764"/>
    <b v="0"/>
    <n v="0"/>
    <b v="0"/>
    <s v="Category and Subcategory"/>
    <x v="384"/>
    <e v="#DIV/0!"/>
    <s v="Category and Subcategory"/>
    <x v="10"/>
    <n v="42227.173159722224"/>
    <n v="42257.173159722224"/>
    <x v="0"/>
  </r>
  <r>
    <x v="765"/>
    <x v="0"/>
    <x v="764"/>
    <x v="39"/>
    <x v="754"/>
    <x v="2"/>
    <s v="country"/>
    <s v="USD"/>
    <x v="765"/>
    <x v="765"/>
    <b v="0"/>
    <n v="44"/>
    <b v="0"/>
    <s v="Category and Subcategory"/>
    <x v="418"/>
    <n v="204.89"/>
    <s v="Category and Subcategory"/>
    <x v="10"/>
    <n v="41901.542638888888"/>
    <n v="41931.542638888888"/>
    <x v="3"/>
  </r>
  <r>
    <x v="766"/>
    <x v="0"/>
    <x v="765"/>
    <x v="23"/>
    <x v="755"/>
    <x v="2"/>
    <s v="country"/>
    <s v="CAD"/>
    <x v="766"/>
    <x v="766"/>
    <b v="0"/>
    <n v="0"/>
    <b v="0"/>
    <s v="Category and Subcategory"/>
    <x v="232"/>
    <e v="#DIV/0!"/>
    <s v="Category and Subcategory"/>
    <x v="10"/>
    <n v="42021.783368055556"/>
    <n v="42051.783368055556"/>
    <x v="0"/>
  </r>
  <r>
    <x v="767"/>
    <x v="0"/>
    <x v="766"/>
    <x v="10"/>
    <x v="756"/>
    <x v="2"/>
    <s v="country"/>
    <s v="USD"/>
    <x v="767"/>
    <x v="767"/>
    <b v="0"/>
    <n v="3"/>
    <b v="0"/>
    <s v="Category and Subcategory"/>
    <x v="294"/>
    <n v="2945.67"/>
    <s v="Category and Subcategory"/>
    <x v="10"/>
    <n v="42115.143634259264"/>
    <n v="42145.143634259264"/>
    <x v="0"/>
  </r>
  <r>
    <x v="768"/>
    <x v="0"/>
    <x v="767"/>
    <x v="30"/>
    <x v="757"/>
    <x v="2"/>
    <s v="country"/>
    <s v="USD"/>
    <x v="768"/>
    <x v="768"/>
    <b v="0"/>
    <n v="0"/>
    <b v="0"/>
    <s v="Category and Subcategory"/>
    <x v="533"/>
    <e v="#DIV/0!"/>
    <s v="Category and Subcategory"/>
    <x v="10"/>
    <n v="41594.207060185188"/>
    <n v="41624.207060185188"/>
    <x v="4"/>
  </r>
  <r>
    <x v="769"/>
    <x v="0"/>
    <x v="768"/>
    <x v="23"/>
    <x v="758"/>
    <x v="2"/>
    <s v="country"/>
    <s v="USD"/>
    <x v="769"/>
    <x v="769"/>
    <b v="0"/>
    <n v="52"/>
    <b v="0"/>
    <s v="Category and Subcategory"/>
    <x v="493"/>
    <n v="169.75"/>
    <s v="Category and Subcategory"/>
    <x v="10"/>
    <n v="41604.996458333335"/>
    <n v="41634.996458333335"/>
    <x v="4"/>
  </r>
  <r>
    <x v="770"/>
    <x v="0"/>
    <x v="769"/>
    <x v="178"/>
    <x v="759"/>
    <x v="2"/>
    <s v="country"/>
    <s v="USD"/>
    <x v="770"/>
    <x v="770"/>
    <b v="0"/>
    <n v="0"/>
    <b v="0"/>
    <s v="Category and Subcategory"/>
    <x v="169"/>
    <e v="#DIV/0!"/>
    <s v="Category and Subcategory"/>
    <x v="10"/>
    <n v="41289.999641203707"/>
    <n v="41329.999641203707"/>
    <x v="4"/>
  </r>
  <r>
    <x v="771"/>
    <x v="0"/>
    <x v="770"/>
    <x v="114"/>
    <x v="760"/>
    <x v="2"/>
    <s v="country"/>
    <s v="USD"/>
    <x v="771"/>
    <x v="771"/>
    <b v="0"/>
    <n v="1"/>
    <b v="0"/>
    <s v="Category and Subcategory"/>
    <x v="228"/>
    <n v="8807"/>
    <s v="Category and Subcategory"/>
    <x v="10"/>
    <n v="42349.824097222227"/>
    <n v="42399.824097222227"/>
    <x v="0"/>
  </r>
  <r>
    <x v="772"/>
    <x v="0"/>
    <x v="771"/>
    <x v="15"/>
    <x v="761"/>
    <x v="2"/>
    <s v="country"/>
    <s v="USD"/>
    <x v="772"/>
    <x v="772"/>
    <b v="0"/>
    <n v="1"/>
    <b v="0"/>
    <s v="Category and Subcategory"/>
    <x v="534"/>
    <n v="8792.02"/>
    <s v="Category and Subcategory"/>
    <x v="10"/>
    <n v="40068.056932870371"/>
    <n v="40118.165972222225"/>
    <x v="8"/>
  </r>
  <r>
    <x v="773"/>
    <x v="0"/>
    <x v="772"/>
    <x v="179"/>
    <x v="762"/>
    <x v="2"/>
    <s v="country"/>
    <s v="GBP"/>
    <x v="773"/>
    <x v="773"/>
    <b v="0"/>
    <n v="2"/>
    <b v="0"/>
    <s v="Category and Subcategory"/>
    <x v="535"/>
    <n v="4390"/>
    <s v="Category and Subcategory"/>
    <x v="10"/>
    <n v="42100.735937499994"/>
    <n v="42134.959027777775"/>
    <x v="0"/>
  </r>
  <r>
    <x v="774"/>
    <x v="0"/>
    <x v="773"/>
    <x v="2"/>
    <x v="763"/>
    <x v="2"/>
    <s v="country"/>
    <s v="USD"/>
    <x v="774"/>
    <x v="774"/>
    <b v="0"/>
    <n v="9"/>
    <b v="0"/>
    <s v="Category and Subcategory"/>
    <x v="536"/>
    <n v="972.22"/>
    <s v="Category and Subcategory"/>
    <x v="10"/>
    <n v="41663.780300925922"/>
    <n v="41693.780300925922"/>
    <x v="3"/>
  </r>
  <r>
    <x v="775"/>
    <x v="0"/>
    <x v="774"/>
    <x v="3"/>
    <x v="764"/>
    <x v="2"/>
    <s v="country"/>
    <s v="USD"/>
    <x v="775"/>
    <x v="775"/>
    <b v="0"/>
    <n v="5"/>
    <b v="0"/>
    <s v="Category and Subcategory"/>
    <x v="339"/>
    <n v="1748"/>
    <s v="Category and Subcategory"/>
    <x v="10"/>
    <n v="40863.060127314813"/>
    <n v="40893.060127314813"/>
    <x v="6"/>
  </r>
  <r>
    <x v="776"/>
    <x v="0"/>
    <x v="775"/>
    <x v="39"/>
    <x v="765"/>
    <x v="2"/>
    <s v="country"/>
    <s v="USD"/>
    <x v="776"/>
    <x v="776"/>
    <b v="0"/>
    <n v="57"/>
    <b v="0"/>
    <s v="Category and Subcategory"/>
    <x v="251"/>
    <n v="153.32"/>
    <s v="Category and Subcategory"/>
    <x v="10"/>
    <n v="42250.685706018514"/>
    <n v="42288.208333333328"/>
    <x v="0"/>
  </r>
  <r>
    <x v="777"/>
    <x v="0"/>
    <x v="776"/>
    <x v="9"/>
    <x v="766"/>
    <x v="2"/>
    <s v="country"/>
    <s v="USD"/>
    <x v="777"/>
    <x v="777"/>
    <b v="0"/>
    <n v="3"/>
    <b v="0"/>
    <s v="Category and Subcategory"/>
    <x v="537"/>
    <n v="2911.67"/>
    <s v="Category and Subcategory"/>
    <x v="10"/>
    <n v="41456.981215277774"/>
    <n v="41486.981215277774"/>
    <x v="4"/>
  </r>
  <r>
    <x v="778"/>
    <x v="0"/>
    <x v="777"/>
    <x v="2"/>
    <x v="767"/>
    <x v="2"/>
    <s v="country"/>
    <s v="USD"/>
    <x v="778"/>
    <x v="778"/>
    <b v="0"/>
    <n v="1"/>
    <b v="0"/>
    <s v="Category and Subcategory"/>
    <x v="538"/>
    <n v="8730"/>
    <s v="Category and Subcategory"/>
    <x v="10"/>
    <n v="41729.702314814815"/>
    <n v="41759.702314814815"/>
    <x v="3"/>
  </r>
  <r>
    <x v="779"/>
    <x v="0"/>
    <x v="778"/>
    <x v="36"/>
    <x v="768"/>
    <x v="2"/>
    <s v="country"/>
    <s v="USD"/>
    <x v="779"/>
    <x v="779"/>
    <b v="0"/>
    <n v="6"/>
    <b v="0"/>
    <s v="Category and Subcategory"/>
    <x v="355"/>
    <n v="1454.17"/>
    <s v="Category and Subcategory"/>
    <x v="10"/>
    <n v="40436.68408564815"/>
    <n v="40466.166666666664"/>
    <x v="7"/>
  </r>
  <r>
    <x v="780"/>
    <x v="0"/>
    <x v="779"/>
    <x v="28"/>
    <x v="769"/>
    <x v="0"/>
    <s v="country"/>
    <s v="USD"/>
    <x v="780"/>
    <x v="780"/>
    <b v="0"/>
    <n v="27"/>
    <b v="1"/>
    <s v="Category and Subcategory"/>
    <x v="539"/>
    <n v="323.04000000000002"/>
    <s v="Category and Subcategory"/>
    <x v="11"/>
    <n v="40636.673900462964"/>
    <n v="40666.673900462964"/>
    <x v="6"/>
  </r>
  <r>
    <x v="781"/>
    <x v="0"/>
    <x v="780"/>
    <x v="134"/>
    <x v="770"/>
    <x v="0"/>
    <s v="country"/>
    <s v="USD"/>
    <x v="781"/>
    <x v="781"/>
    <b v="0"/>
    <n v="25"/>
    <b v="1"/>
    <s v="Category and Subcategory"/>
    <x v="540"/>
    <n v="348.46"/>
    <s v="Category and Subcategory"/>
    <x v="11"/>
    <n v="41403.000856481485"/>
    <n v="41433.000856481485"/>
    <x v="4"/>
  </r>
  <r>
    <x v="782"/>
    <x v="0"/>
    <x v="781"/>
    <x v="176"/>
    <x v="771"/>
    <x v="0"/>
    <s v="country"/>
    <s v="USD"/>
    <x v="782"/>
    <x v="782"/>
    <b v="0"/>
    <n v="14"/>
    <b v="1"/>
    <s v="Category and Subcategory"/>
    <x v="461"/>
    <n v="620.36"/>
    <s v="Category and Subcategory"/>
    <x v="11"/>
    <n v="41116.758125"/>
    <n v="41146.758125"/>
    <x v="5"/>
  </r>
  <r>
    <x v="783"/>
    <x v="0"/>
    <x v="782"/>
    <x v="15"/>
    <x v="772"/>
    <x v="0"/>
    <s v="country"/>
    <s v="USD"/>
    <x v="783"/>
    <x v="783"/>
    <b v="0"/>
    <n v="35"/>
    <b v="1"/>
    <s v="Category and Subcategory"/>
    <x v="541"/>
    <n v="247.6"/>
    <s v="Category and Subcategory"/>
    <x v="11"/>
    <n v="40987.773715277777"/>
    <n v="41026.916666666664"/>
    <x v="5"/>
  </r>
  <r>
    <x v="784"/>
    <x v="0"/>
    <x v="783"/>
    <x v="28"/>
    <x v="773"/>
    <x v="0"/>
    <s v="country"/>
    <s v="USD"/>
    <x v="784"/>
    <x v="784"/>
    <b v="0"/>
    <n v="10"/>
    <b v="1"/>
    <s v="Category and Subcategory"/>
    <x v="542"/>
    <n v="864"/>
    <s v="Category and Subcategory"/>
    <x v="11"/>
    <n v="41675.149525462963"/>
    <n v="41715.107858796298"/>
    <x v="3"/>
  </r>
  <r>
    <x v="785"/>
    <x v="0"/>
    <x v="784"/>
    <x v="2"/>
    <x v="774"/>
    <x v="0"/>
    <s v="country"/>
    <s v="USD"/>
    <x v="785"/>
    <x v="785"/>
    <b v="0"/>
    <n v="29"/>
    <b v="1"/>
    <s v="Category and Subcategory"/>
    <x v="543"/>
    <n v="297.79000000000002"/>
    <s v="Category and Subcategory"/>
    <x v="11"/>
    <n v="41303.593923611108"/>
    <n v="41333.593923611108"/>
    <x v="4"/>
  </r>
  <r>
    <x v="786"/>
    <x v="0"/>
    <x v="785"/>
    <x v="10"/>
    <x v="775"/>
    <x v="0"/>
    <s v="country"/>
    <s v="USD"/>
    <x v="786"/>
    <x v="786"/>
    <b v="0"/>
    <n v="44"/>
    <b v="1"/>
    <s v="Category and Subcategory"/>
    <x v="544"/>
    <n v="196.18"/>
    <s v="Category and Subcategory"/>
    <x v="11"/>
    <n v="40983.055949074071"/>
    <n v="41040.657638888886"/>
    <x v="5"/>
  </r>
  <r>
    <x v="787"/>
    <x v="0"/>
    <x v="786"/>
    <x v="38"/>
    <x v="776"/>
    <x v="0"/>
    <s v="country"/>
    <s v="USD"/>
    <x v="787"/>
    <x v="787"/>
    <b v="0"/>
    <n v="17"/>
    <b v="1"/>
    <s v="Category and Subcategory"/>
    <x v="545"/>
    <n v="507.06"/>
    <s v="Category and Subcategory"/>
    <x v="11"/>
    <n v="41549.627615740741"/>
    <n v="41579.627615740741"/>
    <x v="4"/>
  </r>
  <r>
    <x v="788"/>
    <x v="0"/>
    <x v="787"/>
    <x v="28"/>
    <x v="777"/>
    <x v="0"/>
    <s v="country"/>
    <s v="USD"/>
    <x v="788"/>
    <x v="788"/>
    <b v="0"/>
    <n v="34"/>
    <b v="1"/>
    <s v="Category and Subcategory"/>
    <x v="546"/>
    <n v="252.53"/>
    <s v="Category and Subcategory"/>
    <x v="11"/>
    <n v="41059.006805555553"/>
    <n v="41097.165972222225"/>
    <x v="5"/>
  </r>
  <r>
    <x v="789"/>
    <x v="0"/>
    <x v="788"/>
    <x v="180"/>
    <x v="778"/>
    <x v="0"/>
    <s v="country"/>
    <s v="USD"/>
    <x v="789"/>
    <x v="789"/>
    <b v="0"/>
    <n v="14"/>
    <b v="1"/>
    <s v="Category and Subcategory"/>
    <x v="547"/>
    <n v="612.92999999999995"/>
    <s v="Category and Subcategory"/>
    <x v="11"/>
    <n v="41277.186111111114"/>
    <n v="41295.332638888889"/>
    <x v="4"/>
  </r>
  <r>
    <x v="790"/>
    <x v="0"/>
    <x v="789"/>
    <x v="3"/>
    <x v="779"/>
    <x v="0"/>
    <s v="country"/>
    <s v="USD"/>
    <x v="790"/>
    <x v="790"/>
    <b v="0"/>
    <n v="156"/>
    <b v="1"/>
    <s v="Category and Subcategory"/>
    <x v="342"/>
    <n v="54.92"/>
    <s v="Category and Subcategory"/>
    <x v="11"/>
    <n v="41276.047905092593"/>
    <n v="41306.047905092593"/>
    <x v="4"/>
  </r>
  <r>
    <x v="791"/>
    <x v="0"/>
    <x v="790"/>
    <x v="51"/>
    <x v="780"/>
    <x v="0"/>
    <s v="country"/>
    <s v="USD"/>
    <x v="791"/>
    <x v="791"/>
    <b v="0"/>
    <n v="128"/>
    <b v="1"/>
    <s v="Category and Subcategory"/>
    <x v="348"/>
    <n v="66.709999999999994"/>
    <s v="Category and Subcategory"/>
    <x v="11"/>
    <n v="41557.780624999999"/>
    <n v="41591.249305555553"/>
    <x v="4"/>
  </r>
  <r>
    <x v="792"/>
    <x v="0"/>
    <x v="791"/>
    <x v="30"/>
    <x v="781"/>
    <x v="0"/>
    <s v="country"/>
    <s v="USD"/>
    <x v="792"/>
    <x v="792"/>
    <b v="0"/>
    <n v="60"/>
    <b v="1"/>
    <s v="Category and Subcategory"/>
    <x v="548"/>
    <n v="142.28"/>
    <s v="Category and Subcategory"/>
    <x v="11"/>
    <n v="41555.873645833337"/>
    <n v="41585.915312500001"/>
    <x v="4"/>
  </r>
  <r>
    <x v="793"/>
    <x v="0"/>
    <x v="792"/>
    <x v="181"/>
    <x v="781"/>
    <x v="0"/>
    <s v="country"/>
    <s v="USD"/>
    <x v="793"/>
    <x v="793"/>
    <b v="0"/>
    <n v="32"/>
    <b v="1"/>
    <s v="Category and Subcategory"/>
    <x v="525"/>
    <n v="266.77999999999997"/>
    <s v="Category and Subcategory"/>
    <x v="11"/>
    <n v="41442.741249999999"/>
    <n v="41458.207638888889"/>
    <x v="4"/>
  </r>
  <r>
    <x v="794"/>
    <x v="0"/>
    <x v="793"/>
    <x v="6"/>
    <x v="782"/>
    <x v="0"/>
    <s v="country"/>
    <s v="USD"/>
    <x v="794"/>
    <x v="794"/>
    <b v="0"/>
    <n v="53"/>
    <b v="1"/>
    <s v="Category and Subcategory"/>
    <x v="347"/>
    <n v="160.91999999999999"/>
    <s v="Category and Subcategory"/>
    <x v="11"/>
    <n v="40736.115011574075"/>
    <n v="40791.712500000001"/>
    <x v="6"/>
  </r>
  <r>
    <x v="795"/>
    <x v="0"/>
    <x v="794"/>
    <x v="32"/>
    <x v="783"/>
    <x v="0"/>
    <s v="country"/>
    <s v="USD"/>
    <x v="795"/>
    <x v="795"/>
    <b v="0"/>
    <n v="184"/>
    <b v="1"/>
    <s v="Category and Subcategory"/>
    <x v="313"/>
    <n v="46.3"/>
    <s v="Category and Subcategory"/>
    <x v="11"/>
    <n v="40963.613032407404"/>
    <n v="41006.207638888889"/>
    <x v="5"/>
  </r>
  <r>
    <x v="796"/>
    <x v="0"/>
    <x v="795"/>
    <x v="3"/>
    <x v="784"/>
    <x v="0"/>
    <s v="country"/>
    <s v="USD"/>
    <x v="796"/>
    <x v="796"/>
    <b v="0"/>
    <n v="90"/>
    <b v="1"/>
    <s v="Category and Subcategory"/>
    <x v="549"/>
    <n v="94.12"/>
    <s v="Category and Subcategory"/>
    <x v="11"/>
    <n v="41502.882928240739"/>
    <n v="41532.881944444445"/>
    <x v="4"/>
  </r>
  <r>
    <x v="797"/>
    <x v="0"/>
    <x v="796"/>
    <x v="9"/>
    <x v="785"/>
    <x v="0"/>
    <s v="country"/>
    <s v="USD"/>
    <x v="797"/>
    <x v="797"/>
    <b v="0"/>
    <n v="71"/>
    <b v="1"/>
    <s v="Category and Subcategory"/>
    <x v="440"/>
    <n v="118.97"/>
    <s v="Category and Subcategory"/>
    <x v="11"/>
    <n v="40996.994074074071"/>
    <n v="41028.166666666664"/>
    <x v="5"/>
  </r>
  <r>
    <x v="798"/>
    <x v="0"/>
    <x v="797"/>
    <x v="8"/>
    <x v="786"/>
    <x v="0"/>
    <s v="country"/>
    <s v="USD"/>
    <x v="798"/>
    <x v="798"/>
    <b v="0"/>
    <n v="87"/>
    <b v="1"/>
    <s v="Category and Subcategory"/>
    <x v="318"/>
    <n v="96.84"/>
    <s v="Category and Subcategory"/>
    <x v="11"/>
    <n v="41882.590127314819"/>
    <n v="41912.590127314819"/>
    <x v="3"/>
  </r>
  <r>
    <x v="799"/>
    <x v="0"/>
    <x v="798"/>
    <x v="10"/>
    <x v="787"/>
    <x v="0"/>
    <s v="country"/>
    <s v="USD"/>
    <x v="799"/>
    <x v="799"/>
    <b v="0"/>
    <n v="28"/>
    <b v="1"/>
    <s v="Category and Subcategory"/>
    <x v="550"/>
    <n v="300.04000000000002"/>
    <s v="Category and Subcategory"/>
    <x v="11"/>
    <n v="40996.667199074072"/>
    <n v="41026.667199074072"/>
    <x v="5"/>
  </r>
  <r>
    <x v="800"/>
    <x v="0"/>
    <x v="799"/>
    <x v="15"/>
    <x v="788"/>
    <x v="0"/>
    <s v="country"/>
    <s v="GBP"/>
    <x v="800"/>
    <x v="800"/>
    <b v="0"/>
    <n v="56"/>
    <b v="1"/>
    <s v="Category and Subcategory"/>
    <x v="551"/>
    <n v="149.97999999999999"/>
    <s v="Category and Subcategory"/>
    <x v="11"/>
    <n v="41863.433495370373"/>
    <n v="41893.433495370373"/>
    <x v="3"/>
  </r>
  <r>
    <x v="801"/>
    <x v="0"/>
    <x v="800"/>
    <x v="13"/>
    <x v="789"/>
    <x v="0"/>
    <s v="country"/>
    <s v="USD"/>
    <x v="801"/>
    <x v="801"/>
    <b v="0"/>
    <n v="51"/>
    <b v="1"/>
    <s v="Category and Subcategory"/>
    <x v="552"/>
    <n v="163.82"/>
    <s v="Category and Subcategory"/>
    <x v="11"/>
    <n v="40695.795370370368"/>
    <n v="40725.795370370368"/>
    <x v="6"/>
  </r>
  <r>
    <x v="802"/>
    <x v="0"/>
    <x v="801"/>
    <x v="12"/>
    <x v="790"/>
    <x v="0"/>
    <s v="country"/>
    <s v="USD"/>
    <x v="802"/>
    <x v="802"/>
    <b v="0"/>
    <n v="75"/>
    <b v="1"/>
    <s v="Category and Subcategory"/>
    <x v="351"/>
    <n v="111.32"/>
    <s v="Category and Subcategory"/>
    <x v="11"/>
    <n v="41123.022268518522"/>
    <n v="41169.170138888891"/>
    <x v="5"/>
  </r>
  <r>
    <x v="803"/>
    <x v="0"/>
    <x v="802"/>
    <x v="98"/>
    <x v="791"/>
    <x v="0"/>
    <s v="country"/>
    <s v="USD"/>
    <x v="803"/>
    <x v="803"/>
    <b v="0"/>
    <n v="38"/>
    <b v="1"/>
    <s v="Category and Subcategory"/>
    <x v="435"/>
    <n v="219.68"/>
    <s v="Category and Subcategory"/>
    <x v="11"/>
    <n v="40665.949976851851"/>
    <n v="40692.041666666664"/>
    <x v="6"/>
  </r>
  <r>
    <x v="804"/>
    <x v="0"/>
    <x v="803"/>
    <x v="62"/>
    <x v="792"/>
    <x v="0"/>
    <s v="country"/>
    <s v="USD"/>
    <x v="804"/>
    <x v="804"/>
    <b v="0"/>
    <n v="18"/>
    <b v="1"/>
    <s v="Category and Subcategory"/>
    <x v="289"/>
    <n v="462.22"/>
    <s v="Category and Subcategory"/>
    <x v="11"/>
    <n v="40730.105625000004"/>
    <n v="40747.165972222225"/>
    <x v="6"/>
  </r>
  <r>
    <x v="805"/>
    <x v="0"/>
    <x v="804"/>
    <x v="9"/>
    <x v="793"/>
    <x v="0"/>
    <s v="country"/>
    <s v="USD"/>
    <x v="805"/>
    <x v="805"/>
    <b v="0"/>
    <n v="54"/>
    <b v="1"/>
    <s v="Category and Subcategory"/>
    <x v="553"/>
    <n v="153.97999999999999"/>
    <s v="Category and Subcategory"/>
    <x v="11"/>
    <n v="40690.823055555556"/>
    <n v="40740.958333333336"/>
    <x v="6"/>
  </r>
  <r>
    <x v="806"/>
    <x v="0"/>
    <x v="805"/>
    <x v="6"/>
    <x v="794"/>
    <x v="0"/>
    <s v="country"/>
    <s v="USD"/>
    <x v="806"/>
    <x v="806"/>
    <b v="0"/>
    <n v="71"/>
    <b v="1"/>
    <s v="Category and Subcategory"/>
    <x v="554"/>
    <n v="116.99"/>
    <s v="Category and Subcategory"/>
    <x v="11"/>
    <n v="40763.691423611112"/>
    <n v="40793.691423611112"/>
    <x v="6"/>
  </r>
  <r>
    <x v="807"/>
    <x v="0"/>
    <x v="806"/>
    <x v="23"/>
    <x v="795"/>
    <x v="0"/>
    <s v="country"/>
    <s v="USD"/>
    <x v="807"/>
    <x v="807"/>
    <b v="0"/>
    <n v="57"/>
    <b v="1"/>
    <s v="Category and Subcategory"/>
    <x v="350"/>
    <n v="145.63"/>
    <s v="Category and Subcategory"/>
    <x v="11"/>
    <n v="42759.628599537042"/>
    <n v="42795.083333333328"/>
    <x v="1"/>
  </r>
  <r>
    <x v="808"/>
    <x v="0"/>
    <x v="807"/>
    <x v="37"/>
    <x v="796"/>
    <x v="0"/>
    <s v="country"/>
    <s v="CAD"/>
    <x v="808"/>
    <x v="808"/>
    <b v="0"/>
    <n v="43"/>
    <b v="1"/>
    <s v="Category and Subcategory"/>
    <x v="555"/>
    <n v="193.02"/>
    <s v="Category and Subcategory"/>
    <x v="11"/>
    <n v="41962.100532407407"/>
    <n v="41995.207638888889"/>
    <x v="3"/>
  </r>
  <r>
    <x v="809"/>
    <x v="0"/>
    <x v="808"/>
    <x v="23"/>
    <x v="797"/>
    <x v="0"/>
    <s v="country"/>
    <s v="USD"/>
    <x v="809"/>
    <x v="809"/>
    <b v="0"/>
    <n v="52"/>
    <b v="1"/>
    <s v="Category and Subcategory"/>
    <x v="556"/>
    <n v="159.08000000000001"/>
    <s v="Category and Subcategory"/>
    <x v="11"/>
    <n v="41628.833680555559"/>
    <n v="41658.833680555559"/>
    <x v="4"/>
  </r>
  <r>
    <x v="810"/>
    <x v="0"/>
    <x v="809"/>
    <x v="15"/>
    <x v="798"/>
    <x v="0"/>
    <s v="country"/>
    <s v="USD"/>
    <x v="810"/>
    <x v="810"/>
    <b v="0"/>
    <n v="27"/>
    <b v="1"/>
    <s v="Category and Subcategory"/>
    <x v="557"/>
    <n v="305.77999999999997"/>
    <s v="Category and Subcategory"/>
    <x v="11"/>
    <n v="41123.056273148148"/>
    <n v="41153.056273148148"/>
    <x v="5"/>
  </r>
  <r>
    <x v="811"/>
    <x v="0"/>
    <x v="810"/>
    <x v="28"/>
    <x v="799"/>
    <x v="0"/>
    <s v="country"/>
    <s v="USD"/>
    <x v="811"/>
    <x v="811"/>
    <b v="0"/>
    <n v="12"/>
    <b v="1"/>
    <s v="Category and Subcategory"/>
    <x v="558"/>
    <n v="686.75"/>
    <s v="Category and Subcategory"/>
    <x v="11"/>
    <n v="41443.643541666665"/>
    <n v="41465.702777777777"/>
    <x v="4"/>
  </r>
  <r>
    <x v="812"/>
    <x v="0"/>
    <x v="811"/>
    <x v="20"/>
    <x v="800"/>
    <x v="0"/>
    <s v="country"/>
    <s v="USD"/>
    <x v="812"/>
    <x v="812"/>
    <b v="0"/>
    <n v="33"/>
    <b v="1"/>
    <s v="Category and Subcategory"/>
    <x v="559"/>
    <n v="249.39"/>
    <s v="Category and Subcategory"/>
    <x v="11"/>
    <n v="41282.017962962964"/>
    <n v="41334.581944444442"/>
    <x v="4"/>
  </r>
  <r>
    <x v="813"/>
    <x v="0"/>
    <x v="812"/>
    <x v="15"/>
    <x v="801"/>
    <x v="0"/>
    <s v="country"/>
    <s v="USD"/>
    <x v="813"/>
    <x v="813"/>
    <b v="0"/>
    <n v="96"/>
    <b v="1"/>
    <s v="Category and Subcategory"/>
    <x v="560"/>
    <n v="85.7"/>
    <s v="Category and Subcategory"/>
    <x v="11"/>
    <n v="41080.960243055553"/>
    <n v="41110.960243055553"/>
    <x v="5"/>
  </r>
  <r>
    <x v="814"/>
    <x v="0"/>
    <x v="813"/>
    <x v="28"/>
    <x v="802"/>
    <x v="0"/>
    <s v="country"/>
    <s v="USD"/>
    <x v="814"/>
    <x v="814"/>
    <b v="0"/>
    <n v="28"/>
    <b v="1"/>
    <s v="Category and Subcategory"/>
    <x v="561"/>
    <n v="293.27"/>
    <s v="Category and Subcategory"/>
    <x v="11"/>
    <n v="40679.743067129632"/>
    <n v="40694.75277777778"/>
    <x v="6"/>
  </r>
  <r>
    <x v="815"/>
    <x v="0"/>
    <x v="814"/>
    <x v="23"/>
    <x v="803"/>
    <x v="0"/>
    <s v="country"/>
    <s v="USD"/>
    <x v="815"/>
    <x v="815"/>
    <b v="0"/>
    <n v="43"/>
    <b v="1"/>
    <s v="Category and Subcategory"/>
    <x v="502"/>
    <n v="190.95"/>
    <s v="Category and Subcategory"/>
    <x v="11"/>
    <n v="41914.917858796296"/>
    <n v="41944.917858796296"/>
    <x v="3"/>
  </r>
  <r>
    <x v="816"/>
    <x v="0"/>
    <x v="815"/>
    <x v="39"/>
    <x v="803"/>
    <x v="0"/>
    <s v="country"/>
    <s v="USD"/>
    <x v="816"/>
    <x v="816"/>
    <b v="0"/>
    <n v="205"/>
    <b v="1"/>
    <s v="Category and Subcategory"/>
    <x v="562"/>
    <n v="40.049999999999997"/>
    <s v="Category and Subcategory"/>
    <x v="11"/>
    <n v="41341.870868055557"/>
    <n v="41373.270833333336"/>
    <x v="4"/>
  </r>
  <r>
    <x v="817"/>
    <x v="0"/>
    <x v="816"/>
    <x v="15"/>
    <x v="804"/>
    <x v="0"/>
    <s v="country"/>
    <s v="USD"/>
    <x v="817"/>
    <x v="817"/>
    <b v="0"/>
    <n v="23"/>
    <b v="1"/>
    <s v="Category and Subcategory"/>
    <x v="563"/>
    <n v="356.83"/>
    <s v="Category and Subcategory"/>
    <x v="11"/>
    <n v="40925.599664351852"/>
    <n v="40979.207638888889"/>
    <x v="5"/>
  </r>
  <r>
    <x v="818"/>
    <x v="0"/>
    <x v="817"/>
    <x v="18"/>
    <x v="805"/>
    <x v="0"/>
    <s v="country"/>
    <s v="USD"/>
    <x v="818"/>
    <x v="818"/>
    <b v="0"/>
    <n v="19"/>
    <b v="1"/>
    <s v="Category and Subcategory"/>
    <x v="564"/>
    <n v="431.11"/>
    <s v="Category and Subcategory"/>
    <x v="11"/>
    <n v="41120.882881944446"/>
    <n v="41128.709027777775"/>
    <x v="5"/>
  </r>
  <r>
    <x v="819"/>
    <x v="0"/>
    <x v="818"/>
    <x v="44"/>
    <x v="806"/>
    <x v="0"/>
    <s v="country"/>
    <s v="USD"/>
    <x v="819"/>
    <x v="819"/>
    <b v="0"/>
    <n v="14"/>
    <b v="1"/>
    <s v="Category and Subcategory"/>
    <x v="119"/>
    <n v="585"/>
    <s v="Category and Subcategory"/>
    <x v="11"/>
    <n v="41619.998310185183"/>
    <n v="41629.197222222225"/>
    <x v="4"/>
  </r>
  <r>
    <x v="820"/>
    <x v="0"/>
    <x v="819"/>
    <x v="13"/>
    <x v="807"/>
    <x v="0"/>
    <s v="country"/>
    <s v="USD"/>
    <x v="820"/>
    <x v="820"/>
    <b v="0"/>
    <n v="38"/>
    <b v="1"/>
    <s v="Category and Subcategory"/>
    <x v="354"/>
    <n v="215.08"/>
    <s v="Category and Subcategory"/>
    <x v="11"/>
    <n v="41768.841921296298"/>
    <n v="41799.208333333336"/>
    <x v="3"/>
  </r>
  <r>
    <x v="821"/>
    <x v="0"/>
    <x v="820"/>
    <x v="182"/>
    <x v="808"/>
    <x v="0"/>
    <s v="country"/>
    <s v="USD"/>
    <x v="821"/>
    <x v="821"/>
    <b v="0"/>
    <n v="78"/>
    <b v="1"/>
    <s v="Category and Subcategory"/>
    <x v="263"/>
    <n v="104.69"/>
    <s v="Category and Subcategory"/>
    <x v="11"/>
    <n v="42093.922048611115"/>
    <n v="42128.167361111111"/>
    <x v="0"/>
  </r>
  <r>
    <x v="822"/>
    <x v="0"/>
    <x v="821"/>
    <x v="9"/>
    <x v="809"/>
    <x v="0"/>
    <s v="country"/>
    <s v="USD"/>
    <x v="822"/>
    <x v="822"/>
    <b v="0"/>
    <n v="69"/>
    <b v="1"/>
    <s v="Category and Subcategory"/>
    <x v="565"/>
    <n v="118.26"/>
    <s v="Category and Subcategory"/>
    <x v="11"/>
    <n v="41157.947337962964"/>
    <n v="41187.947337962964"/>
    <x v="5"/>
  </r>
  <r>
    <x v="823"/>
    <x v="0"/>
    <x v="822"/>
    <x v="134"/>
    <x v="810"/>
    <x v="0"/>
    <s v="country"/>
    <s v="USD"/>
    <x v="823"/>
    <x v="823"/>
    <b v="0"/>
    <n v="33"/>
    <b v="1"/>
    <s v="Category and Subcategory"/>
    <x v="566"/>
    <n v="247.03"/>
    <s v="Category and Subcategory"/>
    <x v="11"/>
    <n v="42055.972824074073"/>
    <n v="42085.931157407409"/>
    <x v="0"/>
  </r>
  <r>
    <x v="824"/>
    <x v="0"/>
    <x v="823"/>
    <x v="183"/>
    <x v="811"/>
    <x v="0"/>
    <s v="country"/>
    <s v="USD"/>
    <x v="824"/>
    <x v="824"/>
    <b v="0"/>
    <n v="54"/>
    <b v="1"/>
    <s v="Category and Subcategory"/>
    <x v="567"/>
    <n v="150.66999999999999"/>
    <s v="Category and Subcategory"/>
    <x v="11"/>
    <n v="40250.242106481484"/>
    <n v="40286.290972222225"/>
    <x v="7"/>
  </r>
  <r>
    <x v="825"/>
    <x v="0"/>
    <x v="824"/>
    <x v="78"/>
    <x v="812"/>
    <x v="0"/>
    <s v="country"/>
    <s v="USD"/>
    <x v="825"/>
    <x v="825"/>
    <b v="0"/>
    <n v="99"/>
    <b v="1"/>
    <s v="Category and Subcategory"/>
    <x v="568"/>
    <n v="82.02"/>
    <s v="Category and Subcategory"/>
    <x v="11"/>
    <n v="41186.306527777779"/>
    <n v="41211.306527777779"/>
    <x v="5"/>
  </r>
  <r>
    <x v="826"/>
    <x v="0"/>
    <x v="825"/>
    <x v="62"/>
    <x v="813"/>
    <x v="0"/>
    <s v="country"/>
    <s v="USD"/>
    <x v="826"/>
    <x v="826"/>
    <b v="0"/>
    <n v="49"/>
    <b v="1"/>
    <s v="Category and Subcategory"/>
    <x v="569"/>
    <n v="165.59"/>
    <s v="Category and Subcategory"/>
    <x v="11"/>
    <n v="40973.038541666669"/>
    <n v="40993.996874999997"/>
    <x v="5"/>
  </r>
  <r>
    <x v="827"/>
    <x v="0"/>
    <x v="826"/>
    <x v="43"/>
    <x v="814"/>
    <x v="0"/>
    <s v="country"/>
    <s v="USD"/>
    <x v="827"/>
    <x v="827"/>
    <b v="0"/>
    <n v="11"/>
    <b v="1"/>
    <s v="Category and Subcategory"/>
    <x v="570"/>
    <n v="737.27"/>
    <s v="Category and Subcategory"/>
    <x v="11"/>
    <n v="40927.473460648151"/>
    <n v="40953.825694444444"/>
    <x v="5"/>
  </r>
  <r>
    <x v="828"/>
    <x v="0"/>
    <x v="827"/>
    <x v="46"/>
    <x v="815"/>
    <x v="0"/>
    <s v="country"/>
    <s v="USD"/>
    <x v="828"/>
    <x v="828"/>
    <b v="0"/>
    <n v="38"/>
    <b v="1"/>
    <s v="Category and Subcategory"/>
    <x v="207"/>
    <n v="213.39"/>
    <s v="Category and Subcategory"/>
    <x v="11"/>
    <n v="41073.050717592596"/>
    <n v="41085.683333333334"/>
    <x v="5"/>
  </r>
  <r>
    <x v="829"/>
    <x v="0"/>
    <x v="828"/>
    <x v="2"/>
    <x v="816"/>
    <x v="0"/>
    <s v="country"/>
    <s v="GBP"/>
    <x v="829"/>
    <x v="829"/>
    <b v="0"/>
    <n v="16"/>
    <b v="1"/>
    <s v="Category and Subcategory"/>
    <x v="86"/>
    <n v="506.56"/>
    <s v="Category and Subcategory"/>
    <x v="11"/>
    <n v="42504.801388888889"/>
    <n v="42564.801388888889"/>
    <x v="2"/>
  </r>
  <r>
    <x v="830"/>
    <x v="0"/>
    <x v="829"/>
    <x v="40"/>
    <x v="817"/>
    <x v="0"/>
    <s v="country"/>
    <s v="USD"/>
    <x v="830"/>
    <x v="830"/>
    <b v="0"/>
    <n v="32"/>
    <b v="1"/>
    <s v="Category and Subcategory"/>
    <x v="571"/>
    <n v="253.06"/>
    <s v="Category and Subcategory"/>
    <x v="11"/>
    <n v="41325.525752314818"/>
    <n v="41355.484085648146"/>
    <x v="4"/>
  </r>
  <r>
    <x v="831"/>
    <x v="0"/>
    <x v="830"/>
    <x v="15"/>
    <x v="818"/>
    <x v="0"/>
    <s v="country"/>
    <s v="USD"/>
    <x v="831"/>
    <x v="831"/>
    <b v="0"/>
    <n v="20"/>
    <b v="1"/>
    <s v="Category and Subcategory"/>
    <x v="572"/>
    <n v="404.75"/>
    <s v="Category and Subcategory"/>
    <x v="11"/>
    <n v="40996.646921296298"/>
    <n v="41026.646921296298"/>
    <x v="5"/>
  </r>
  <r>
    <x v="832"/>
    <x v="0"/>
    <x v="831"/>
    <x v="36"/>
    <x v="819"/>
    <x v="0"/>
    <s v="country"/>
    <s v="USD"/>
    <x v="832"/>
    <x v="832"/>
    <b v="0"/>
    <n v="154"/>
    <b v="1"/>
    <s v="Category and Subcategory"/>
    <x v="408"/>
    <n v="52.54"/>
    <s v="Category and Subcategory"/>
    <x v="11"/>
    <n v="40869.675173611111"/>
    <n v="40929.342361111114"/>
    <x v="6"/>
  </r>
  <r>
    <x v="833"/>
    <x v="0"/>
    <x v="832"/>
    <x v="12"/>
    <x v="820"/>
    <x v="0"/>
    <s v="country"/>
    <s v="USD"/>
    <x v="833"/>
    <x v="833"/>
    <b v="0"/>
    <n v="41"/>
    <b v="1"/>
    <s v="Category and Subcategory"/>
    <x v="291"/>
    <n v="197.17"/>
    <s v="Category and Subcategory"/>
    <x v="11"/>
    <n v="41718.878182870372"/>
    <n v="41748.878182870372"/>
    <x v="3"/>
  </r>
  <r>
    <x v="834"/>
    <x v="0"/>
    <x v="833"/>
    <x v="62"/>
    <x v="821"/>
    <x v="0"/>
    <s v="country"/>
    <s v="USD"/>
    <x v="834"/>
    <x v="834"/>
    <b v="0"/>
    <n v="75"/>
    <b v="1"/>
    <s v="Category and Subcategory"/>
    <x v="573"/>
    <n v="107.74"/>
    <s v="Category and Subcategory"/>
    <x v="11"/>
    <n v="41422.822824074072"/>
    <n v="41456.165972222225"/>
    <x v="4"/>
  </r>
  <r>
    <x v="835"/>
    <x v="0"/>
    <x v="834"/>
    <x v="13"/>
    <x v="822"/>
    <x v="0"/>
    <s v="country"/>
    <s v="USD"/>
    <x v="835"/>
    <x v="835"/>
    <b v="0"/>
    <n v="40"/>
    <b v="1"/>
    <s v="Category and Subcategory"/>
    <x v="194"/>
    <n v="201.93"/>
    <s v="Category and Subcategory"/>
    <x v="11"/>
    <n v="41005.45784722222"/>
    <n v="41048.125"/>
    <x v="5"/>
  </r>
  <r>
    <x v="836"/>
    <x v="0"/>
    <x v="835"/>
    <x v="10"/>
    <x v="823"/>
    <x v="0"/>
    <s v="country"/>
    <s v="USD"/>
    <x v="836"/>
    <x v="836"/>
    <b v="0"/>
    <n v="46"/>
    <b v="1"/>
    <s v="Category and Subcategory"/>
    <x v="193"/>
    <n v="175.57"/>
    <s v="Category and Subcategory"/>
    <x v="11"/>
    <n v="41524.056921296295"/>
    <n v="41554.056921296295"/>
    <x v="4"/>
  </r>
  <r>
    <x v="837"/>
    <x v="0"/>
    <x v="836"/>
    <x v="30"/>
    <x v="824"/>
    <x v="0"/>
    <s v="country"/>
    <s v="USD"/>
    <x v="837"/>
    <x v="837"/>
    <b v="0"/>
    <n v="62"/>
    <b v="1"/>
    <s v="Category and Subcategory"/>
    <x v="325"/>
    <n v="130.16999999999999"/>
    <s v="Category and Subcategory"/>
    <x v="11"/>
    <n v="41730.998402777775"/>
    <n v="41760.998402777775"/>
    <x v="3"/>
  </r>
  <r>
    <x v="838"/>
    <x v="0"/>
    <x v="837"/>
    <x v="13"/>
    <x v="825"/>
    <x v="0"/>
    <s v="country"/>
    <s v="USD"/>
    <x v="838"/>
    <x v="838"/>
    <b v="0"/>
    <n v="61"/>
    <b v="1"/>
    <s v="Category and Subcategory"/>
    <x v="574"/>
    <n v="132.19999999999999"/>
    <s v="Category and Subcategory"/>
    <x v="11"/>
    <n v="40895.897974537038"/>
    <n v="40925.897974537038"/>
    <x v="6"/>
  </r>
  <r>
    <x v="839"/>
    <x v="0"/>
    <x v="838"/>
    <x v="10"/>
    <x v="826"/>
    <x v="0"/>
    <s v="country"/>
    <s v="USD"/>
    <x v="839"/>
    <x v="839"/>
    <b v="0"/>
    <n v="96"/>
    <b v="1"/>
    <s v="Category and Subcategory"/>
    <x v="468"/>
    <n v="83.94"/>
    <s v="Category and Subcategory"/>
    <x v="11"/>
    <n v="41144.763379629629"/>
    <n v="41174.763379629629"/>
    <x v="5"/>
  </r>
  <r>
    <x v="840"/>
    <x v="0"/>
    <x v="839"/>
    <x v="3"/>
    <x v="827"/>
    <x v="0"/>
    <s v="country"/>
    <s v="USD"/>
    <x v="840"/>
    <x v="840"/>
    <b v="0"/>
    <n v="190"/>
    <b v="1"/>
    <s v="Category and Subcategory"/>
    <x v="132"/>
    <n v="42.38"/>
    <s v="Category and Subcategory"/>
    <x v="12"/>
    <n v="42607.226701388892"/>
    <n v="42637.226701388892"/>
    <x v="2"/>
  </r>
  <r>
    <x v="841"/>
    <x v="0"/>
    <x v="840"/>
    <x v="10"/>
    <x v="828"/>
    <x v="0"/>
    <s v="country"/>
    <s v="USD"/>
    <x v="841"/>
    <x v="841"/>
    <b v="1"/>
    <n v="94"/>
    <b v="1"/>
    <s v="Category and Subcategory"/>
    <x v="468"/>
    <n v="85.48"/>
    <s v="Category and Subcategory"/>
    <x v="12"/>
    <n v="41923.838692129626"/>
    <n v="41953.88035879629"/>
    <x v="3"/>
  </r>
  <r>
    <x v="842"/>
    <x v="0"/>
    <x v="841"/>
    <x v="30"/>
    <x v="829"/>
    <x v="0"/>
    <s v="country"/>
    <s v="CAD"/>
    <x v="842"/>
    <x v="842"/>
    <b v="1"/>
    <n v="39"/>
    <b v="1"/>
    <s v="Category and Subcategory"/>
    <x v="575"/>
    <n v="205.79"/>
    <s v="Category and Subcategory"/>
    <x v="12"/>
    <n v="41526.592395833337"/>
    <n v="41561.165972222225"/>
    <x v="4"/>
  </r>
  <r>
    <x v="843"/>
    <x v="0"/>
    <x v="842"/>
    <x v="9"/>
    <x v="830"/>
    <x v="0"/>
    <s v="country"/>
    <s v="USD"/>
    <x v="843"/>
    <x v="843"/>
    <b v="0"/>
    <n v="127"/>
    <b v="1"/>
    <s v="Category and Subcategory"/>
    <x v="576"/>
    <n v="63.1"/>
    <s v="Category and Subcategory"/>
    <x v="12"/>
    <n v="42695.257870370369"/>
    <n v="42712.333333333328"/>
    <x v="2"/>
  </r>
  <r>
    <x v="844"/>
    <x v="0"/>
    <x v="843"/>
    <x v="9"/>
    <x v="831"/>
    <x v="0"/>
    <s v="country"/>
    <s v="USD"/>
    <x v="844"/>
    <x v="844"/>
    <b v="1"/>
    <n v="159"/>
    <b v="1"/>
    <s v="Category and Subcategory"/>
    <x v="576"/>
    <n v="50.38"/>
    <s v="Category and Subcategory"/>
    <x v="12"/>
    <n v="41905.684629629628"/>
    <n v="41944.207638888889"/>
    <x v="3"/>
  </r>
  <r>
    <x v="845"/>
    <x v="0"/>
    <x v="844"/>
    <x v="10"/>
    <x v="832"/>
    <x v="0"/>
    <s v="country"/>
    <s v="USD"/>
    <x v="845"/>
    <x v="845"/>
    <b v="0"/>
    <n v="177"/>
    <b v="1"/>
    <s v="Category and Subcategory"/>
    <x v="372"/>
    <n v="45.23"/>
    <s v="Category and Subcategory"/>
    <x v="12"/>
    <n v="42578.205972222218"/>
    <n v="42618.165972222225"/>
    <x v="2"/>
  </r>
  <r>
    <x v="846"/>
    <x v="0"/>
    <x v="845"/>
    <x v="184"/>
    <x v="833"/>
    <x v="0"/>
    <s v="country"/>
    <s v="GBP"/>
    <x v="846"/>
    <x v="846"/>
    <b v="0"/>
    <n v="47"/>
    <b v="1"/>
    <s v="Category and Subcategory"/>
    <x v="357"/>
    <n v="170.23"/>
    <s v="Category and Subcategory"/>
    <x v="12"/>
    <n v="41694.391840277778"/>
    <n v="41708.583333333336"/>
    <x v="3"/>
  </r>
  <r>
    <x v="847"/>
    <x v="0"/>
    <x v="846"/>
    <x v="185"/>
    <x v="834"/>
    <x v="0"/>
    <s v="country"/>
    <s v="USD"/>
    <x v="847"/>
    <x v="847"/>
    <b v="0"/>
    <n v="1"/>
    <b v="1"/>
    <s v="Category and Subcategory"/>
    <x v="577"/>
    <n v="8000"/>
    <s v="Category and Subcategory"/>
    <x v="12"/>
    <n v="42165.79833333334"/>
    <n v="42195.79833333334"/>
    <x v="0"/>
  </r>
  <r>
    <x v="848"/>
    <x v="0"/>
    <x v="847"/>
    <x v="43"/>
    <x v="835"/>
    <x v="0"/>
    <s v="country"/>
    <s v="USD"/>
    <x v="848"/>
    <x v="848"/>
    <b v="0"/>
    <n v="16"/>
    <b v="1"/>
    <s v="Category and Subcategory"/>
    <x v="578"/>
    <n v="498.81"/>
    <s v="Category and Subcategory"/>
    <x v="12"/>
    <n v="42078.792048611111"/>
    <n v="42108.792048611111"/>
    <x v="0"/>
  </r>
  <r>
    <x v="849"/>
    <x v="0"/>
    <x v="848"/>
    <x v="23"/>
    <x v="836"/>
    <x v="0"/>
    <s v="country"/>
    <s v="USD"/>
    <x v="849"/>
    <x v="849"/>
    <b v="0"/>
    <n v="115"/>
    <b v="1"/>
    <s v="Category and Subcategory"/>
    <x v="579"/>
    <n v="69.06"/>
    <s v="Category and Subcategory"/>
    <x v="12"/>
    <n v="42051.148888888885"/>
    <n v="42079.107222222221"/>
    <x v="0"/>
  </r>
  <r>
    <x v="850"/>
    <x v="0"/>
    <x v="849"/>
    <x v="23"/>
    <x v="837"/>
    <x v="0"/>
    <s v="country"/>
    <s v="USD"/>
    <x v="850"/>
    <x v="850"/>
    <b v="0"/>
    <n v="133"/>
    <b v="1"/>
    <s v="Category and Subcategory"/>
    <x v="271"/>
    <n v="59.65"/>
    <s v="Category and Subcategory"/>
    <x v="12"/>
    <n v="42452.827743055561"/>
    <n v="42485.207638888889"/>
    <x v="2"/>
  </r>
  <r>
    <x v="851"/>
    <x v="0"/>
    <x v="850"/>
    <x v="13"/>
    <x v="838"/>
    <x v="0"/>
    <s v="country"/>
    <s v="EUR"/>
    <x v="851"/>
    <x v="851"/>
    <b v="0"/>
    <n v="70"/>
    <b v="1"/>
    <s v="Category and Subcategory"/>
    <x v="580"/>
    <n v="113.11"/>
    <s v="Category and Subcategory"/>
    <x v="12"/>
    <n v="42522.880243055552"/>
    <n v="42582.822916666672"/>
    <x v="2"/>
  </r>
  <r>
    <x v="852"/>
    <x v="0"/>
    <x v="851"/>
    <x v="8"/>
    <x v="839"/>
    <x v="0"/>
    <s v="country"/>
    <s v="USD"/>
    <x v="852"/>
    <x v="852"/>
    <b v="0"/>
    <n v="62"/>
    <b v="1"/>
    <s v="Category and Subcategory"/>
    <x v="581"/>
    <n v="127.5"/>
    <s v="Category and Subcategory"/>
    <x v="12"/>
    <n v="42656.805497685185"/>
    <n v="42667.875"/>
    <x v="2"/>
  </r>
  <r>
    <x v="853"/>
    <x v="0"/>
    <x v="852"/>
    <x v="43"/>
    <x v="839"/>
    <x v="0"/>
    <s v="country"/>
    <s v="USD"/>
    <x v="853"/>
    <x v="853"/>
    <b v="0"/>
    <n v="10"/>
    <b v="1"/>
    <s v="Category and Subcategory"/>
    <x v="582"/>
    <n v="790.5"/>
    <s v="Category and Subcategory"/>
    <x v="12"/>
    <n v="42021.832280092596"/>
    <n v="42051.832280092596"/>
    <x v="0"/>
  </r>
  <r>
    <x v="854"/>
    <x v="0"/>
    <x v="853"/>
    <x v="186"/>
    <x v="840"/>
    <x v="0"/>
    <s v="country"/>
    <s v="USD"/>
    <x v="854"/>
    <x v="854"/>
    <b v="0"/>
    <n v="499"/>
    <b v="1"/>
    <s v="Category and Subcategory"/>
    <x v="139"/>
    <n v="15.79"/>
    <s v="Category and Subcategory"/>
    <x v="12"/>
    <n v="42702.212337962963"/>
    <n v="42732.212337962963"/>
    <x v="2"/>
  </r>
  <r>
    <x v="855"/>
    <x v="0"/>
    <x v="854"/>
    <x v="187"/>
    <x v="841"/>
    <x v="0"/>
    <s v="country"/>
    <s v="USD"/>
    <x v="855"/>
    <x v="855"/>
    <b v="0"/>
    <n v="47"/>
    <b v="1"/>
    <s v="Category and Subcategory"/>
    <x v="583"/>
    <n v="167.57"/>
    <s v="Category and Subcategory"/>
    <x v="12"/>
    <n v="42545.125196759262"/>
    <n v="42575.125196759262"/>
    <x v="2"/>
  </r>
  <r>
    <x v="856"/>
    <x v="0"/>
    <x v="855"/>
    <x v="49"/>
    <x v="842"/>
    <x v="0"/>
    <s v="country"/>
    <s v="EUR"/>
    <x v="856"/>
    <x v="856"/>
    <b v="0"/>
    <n v="28"/>
    <b v="1"/>
    <s v="Category and Subcategory"/>
    <x v="584"/>
    <n v="281.18"/>
    <s v="Category and Subcategory"/>
    <x v="12"/>
    <n v="42609.311990740738"/>
    <n v="42668.791666666672"/>
    <x v="2"/>
  </r>
  <r>
    <x v="857"/>
    <x v="0"/>
    <x v="856"/>
    <x v="38"/>
    <x v="843"/>
    <x v="0"/>
    <s v="country"/>
    <s v="EUR"/>
    <x v="857"/>
    <x v="857"/>
    <b v="0"/>
    <n v="24"/>
    <b v="1"/>
    <s v="Category and Subcategory"/>
    <x v="585"/>
    <n v="327.5"/>
    <s v="Category and Subcategory"/>
    <x v="12"/>
    <n v="42291.581377314811"/>
    <n v="42333.623043981483"/>
    <x v="0"/>
  </r>
  <r>
    <x v="858"/>
    <x v="0"/>
    <x v="857"/>
    <x v="38"/>
    <x v="844"/>
    <x v="0"/>
    <s v="country"/>
    <s v="GBP"/>
    <x v="858"/>
    <x v="858"/>
    <b v="0"/>
    <n v="76"/>
    <b v="1"/>
    <s v="Category and Subcategory"/>
    <x v="586"/>
    <n v="103.14"/>
    <s v="Category and Subcategory"/>
    <x v="12"/>
    <n v="42079.745578703703"/>
    <n v="42109.957638888889"/>
    <x v="0"/>
  </r>
  <r>
    <x v="859"/>
    <x v="0"/>
    <x v="858"/>
    <x v="23"/>
    <x v="845"/>
    <x v="0"/>
    <s v="country"/>
    <s v="USD"/>
    <x v="859"/>
    <x v="859"/>
    <b v="0"/>
    <n v="98"/>
    <b v="1"/>
    <s v="Category and Subcategory"/>
    <x v="394"/>
    <n v="79.94"/>
    <s v="Category and Subcategory"/>
    <x v="12"/>
    <n v="42128.820231481484"/>
    <n v="42159"/>
    <x v="0"/>
  </r>
  <r>
    <x v="860"/>
    <x v="0"/>
    <x v="859"/>
    <x v="32"/>
    <x v="846"/>
    <x v="2"/>
    <s v="country"/>
    <s v="USD"/>
    <x v="860"/>
    <x v="860"/>
    <b v="0"/>
    <n v="48"/>
    <b v="0"/>
    <s v="Category and Subcategory"/>
    <x v="344"/>
    <n v="163.19"/>
    <s v="Category and Subcategory"/>
    <x v="13"/>
    <n v="41570.482789351852"/>
    <n v="41600.524456018517"/>
    <x v="4"/>
  </r>
  <r>
    <x v="861"/>
    <x v="0"/>
    <x v="860"/>
    <x v="37"/>
    <x v="847"/>
    <x v="2"/>
    <s v="country"/>
    <s v="USD"/>
    <x v="861"/>
    <x v="861"/>
    <b v="0"/>
    <n v="2"/>
    <b v="0"/>
    <s v="Category and Subcategory"/>
    <x v="392"/>
    <n v="3905"/>
    <s v="Category and Subcategory"/>
    <x v="13"/>
    <n v="42599.965324074074"/>
    <n v="42629.965324074074"/>
    <x v="2"/>
  </r>
  <r>
    <x v="862"/>
    <x v="0"/>
    <x v="861"/>
    <x v="63"/>
    <x v="848"/>
    <x v="2"/>
    <s v="country"/>
    <s v="GBP"/>
    <x v="862"/>
    <x v="862"/>
    <b v="0"/>
    <n v="4"/>
    <b v="0"/>
    <s v="Category and Subcategory"/>
    <x v="422"/>
    <n v="1948.75"/>
    <s v="Category and Subcategory"/>
    <x v="13"/>
    <n v="41559.5549537037"/>
    <n v="41589.596620370372"/>
    <x v="4"/>
  </r>
  <r>
    <x v="863"/>
    <x v="0"/>
    <x v="862"/>
    <x v="13"/>
    <x v="849"/>
    <x v="2"/>
    <s v="country"/>
    <s v="USD"/>
    <x v="863"/>
    <x v="863"/>
    <b v="0"/>
    <n v="5"/>
    <b v="0"/>
    <s v="Category and Subcategory"/>
    <x v="587"/>
    <n v="1558.6"/>
    <s v="Category and Subcategory"/>
    <x v="13"/>
    <n v="40921.117662037039"/>
    <n v="40951.117662037039"/>
    <x v="5"/>
  </r>
  <r>
    <x v="864"/>
    <x v="0"/>
    <x v="863"/>
    <x v="115"/>
    <x v="850"/>
    <x v="2"/>
    <s v="country"/>
    <s v="USD"/>
    <x v="864"/>
    <x v="864"/>
    <b v="0"/>
    <n v="79"/>
    <b v="0"/>
    <s v="Category and Subcategory"/>
    <x v="470"/>
    <n v="98.61"/>
    <s v="Category and Subcategory"/>
    <x v="13"/>
    <n v="41541.106921296298"/>
    <n v="41563.415972222225"/>
    <x v="4"/>
  </r>
  <r>
    <x v="865"/>
    <x v="0"/>
    <x v="864"/>
    <x v="41"/>
    <x v="851"/>
    <x v="2"/>
    <s v="country"/>
    <s v="USD"/>
    <x v="865"/>
    <x v="865"/>
    <b v="0"/>
    <n v="2"/>
    <b v="0"/>
    <s v="Category and Subcategory"/>
    <x v="588"/>
    <n v="3892.5"/>
    <s v="Category and Subcategory"/>
    <x v="13"/>
    <n v="41230.77311342593"/>
    <n v="41290.77311342593"/>
    <x v="5"/>
  </r>
  <r>
    <x v="866"/>
    <x v="0"/>
    <x v="865"/>
    <x v="8"/>
    <x v="852"/>
    <x v="2"/>
    <s v="country"/>
    <s v="USD"/>
    <x v="866"/>
    <x v="866"/>
    <b v="0"/>
    <n v="11"/>
    <b v="0"/>
    <s v="Category and Subcategory"/>
    <x v="589"/>
    <n v="705.82"/>
    <s v="Category and Subcategory"/>
    <x v="13"/>
    <n v="42025.637939814813"/>
    <n v="42063.631944444445"/>
    <x v="0"/>
  </r>
  <r>
    <x v="867"/>
    <x v="0"/>
    <x v="866"/>
    <x v="10"/>
    <x v="853"/>
    <x v="2"/>
    <s v="country"/>
    <s v="USD"/>
    <x v="867"/>
    <x v="867"/>
    <b v="0"/>
    <n v="11"/>
    <b v="0"/>
    <s v="Category and Subcategory"/>
    <x v="590"/>
    <n v="704.55"/>
    <s v="Category and Subcategory"/>
    <x v="13"/>
    <n v="40088.105393518519"/>
    <n v="40148.207638888889"/>
    <x v="8"/>
  </r>
  <r>
    <x v="868"/>
    <x v="0"/>
    <x v="867"/>
    <x v="101"/>
    <x v="854"/>
    <x v="2"/>
    <s v="country"/>
    <s v="USD"/>
    <x v="868"/>
    <x v="868"/>
    <b v="0"/>
    <n v="1"/>
    <b v="0"/>
    <s v="Category and Subcategory"/>
    <x v="302"/>
    <n v="7733"/>
    <s v="Category and Subcategory"/>
    <x v="13"/>
    <n v="41616.027754629627"/>
    <n v="41646.027754629627"/>
    <x v="4"/>
  </r>
  <r>
    <x v="869"/>
    <x v="0"/>
    <x v="868"/>
    <x v="188"/>
    <x v="855"/>
    <x v="2"/>
    <s v="country"/>
    <s v="USD"/>
    <x v="869"/>
    <x v="869"/>
    <b v="0"/>
    <n v="3"/>
    <b v="0"/>
    <s v="Category and Subcategory"/>
    <x v="295"/>
    <n v="2570.4299999999998"/>
    <s v="Category and Subcategory"/>
    <x v="13"/>
    <n v="41342.845567129632"/>
    <n v="41372.803900462961"/>
    <x v="4"/>
  </r>
  <r>
    <x v="870"/>
    <x v="0"/>
    <x v="869"/>
    <x v="22"/>
    <x v="856"/>
    <x v="2"/>
    <s v="country"/>
    <s v="GBP"/>
    <x v="870"/>
    <x v="870"/>
    <b v="0"/>
    <n v="5"/>
    <b v="0"/>
    <s v="Category and Subcategory"/>
    <x v="212"/>
    <n v="1540.39"/>
    <s v="Category and Subcategory"/>
    <x v="13"/>
    <n v="41488.022256944445"/>
    <n v="41518.022256944445"/>
    <x v="4"/>
  </r>
  <r>
    <x v="871"/>
    <x v="0"/>
    <x v="870"/>
    <x v="12"/>
    <x v="857"/>
    <x v="2"/>
    <s v="country"/>
    <s v="USD"/>
    <x v="871"/>
    <x v="871"/>
    <b v="0"/>
    <n v="12"/>
    <b v="0"/>
    <s v="Category and Subcategory"/>
    <x v="591"/>
    <n v="640.41999999999996"/>
    <s v="Category and Subcategory"/>
    <x v="13"/>
    <n v="41577.561284722222"/>
    <n v="41607.602951388886"/>
    <x v="4"/>
  </r>
  <r>
    <x v="872"/>
    <x v="0"/>
    <x v="871"/>
    <x v="6"/>
    <x v="858"/>
    <x v="2"/>
    <s v="country"/>
    <s v="USD"/>
    <x v="872"/>
    <x v="872"/>
    <b v="0"/>
    <n v="2"/>
    <b v="0"/>
    <s v="Category and Subcategory"/>
    <x v="482"/>
    <n v="3835"/>
    <s v="Category and Subcategory"/>
    <x v="13"/>
    <n v="40567.825543981482"/>
    <n v="40612.825543981482"/>
    <x v="6"/>
  </r>
  <r>
    <x v="873"/>
    <x v="0"/>
    <x v="872"/>
    <x v="8"/>
    <x v="859"/>
    <x v="2"/>
    <s v="country"/>
    <s v="USD"/>
    <x v="873"/>
    <x v="873"/>
    <b v="0"/>
    <n v="5"/>
    <b v="0"/>
    <s v="Category and Subcategory"/>
    <x v="592"/>
    <n v="1533"/>
    <s v="Category and Subcategory"/>
    <x v="13"/>
    <n v="41184.167129629634"/>
    <n v="41224.208796296298"/>
    <x v="5"/>
  </r>
  <r>
    <x v="874"/>
    <x v="0"/>
    <x v="873"/>
    <x v="9"/>
    <x v="860"/>
    <x v="2"/>
    <s v="country"/>
    <s v="USD"/>
    <x v="874"/>
    <x v="874"/>
    <b v="0"/>
    <n v="21"/>
    <b v="0"/>
    <s v="Category and Subcategory"/>
    <x v="457"/>
    <n v="364.52"/>
    <s v="Category and Subcategory"/>
    <x v="13"/>
    <n v="41368.583726851852"/>
    <n v="41398.583726851852"/>
    <x v="4"/>
  </r>
  <r>
    <x v="875"/>
    <x v="0"/>
    <x v="874"/>
    <x v="10"/>
    <x v="861"/>
    <x v="2"/>
    <s v="country"/>
    <s v="USD"/>
    <x v="875"/>
    <x v="875"/>
    <b v="0"/>
    <n v="0"/>
    <b v="0"/>
    <s v="Category and Subcategory"/>
    <x v="593"/>
    <e v="#DIV/0!"/>
    <s v="Category and Subcategory"/>
    <x v="13"/>
    <n v="42248.723738425921"/>
    <n v="42268.723738425921"/>
    <x v="0"/>
  </r>
  <r>
    <x v="876"/>
    <x v="0"/>
    <x v="875"/>
    <x v="189"/>
    <x v="862"/>
    <x v="2"/>
    <s v="country"/>
    <s v="GBP"/>
    <x v="876"/>
    <x v="876"/>
    <b v="0"/>
    <n v="45"/>
    <b v="0"/>
    <s v="Category and Subcategory"/>
    <x v="594"/>
    <n v="169.33"/>
    <s v="Category and Subcategory"/>
    <x v="13"/>
    <n v="41276.496840277774"/>
    <n v="41309.496840277774"/>
    <x v="4"/>
  </r>
  <r>
    <x v="877"/>
    <x v="0"/>
    <x v="876"/>
    <x v="13"/>
    <x v="863"/>
    <x v="2"/>
    <s v="country"/>
    <s v="USD"/>
    <x v="877"/>
    <x v="877"/>
    <b v="0"/>
    <n v="29"/>
    <b v="0"/>
    <s v="Category and Subcategory"/>
    <x v="595"/>
    <n v="262.66000000000003"/>
    <s v="Category and Subcategory"/>
    <x v="13"/>
    <n v="41597.788888888892"/>
    <n v="41627.788888888892"/>
    <x v="4"/>
  </r>
  <r>
    <x v="878"/>
    <x v="0"/>
    <x v="877"/>
    <x v="10"/>
    <x v="864"/>
    <x v="2"/>
    <s v="country"/>
    <s v="USD"/>
    <x v="878"/>
    <x v="878"/>
    <b v="0"/>
    <n v="2"/>
    <b v="0"/>
    <s v="Category and Subcategory"/>
    <x v="261"/>
    <n v="3797.72"/>
    <s v="Category and Subcategory"/>
    <x v="13"/>
    <n v="40505.232916666668"/>
    <n v="40535.232916666668"/>
    <x v="7"/>
  </r>
  <r>
    <x v="879"/>
    <x v="0"/>
    <x v="878"/>
    <x v="190"/>
    <x v="865"/>
    <x v="2"/>
    <s v="country"/>
    <s v="USD"/>
    <x v="879"/>
    <x v="879"/>
    <b v="0"/>
    <n v="30"/>
    <b v="0"/>
    <s v="Category and Subcategory"/>
    <x v="596"/>
    <n v="252.53"/>
    <s v="Category and Subcategory"/>
    <x v="13"/>
    <n v="41037.829918981479"/>
    <n v="41058.829918981479"/>
    <x v="5"/>
  </r>
  <r>
    <x v="880"/>
    <x v="0"/>
    <x v="879"/>
    <x v="191"/>
    <x v="866"/>
    <x v="2"/>
    <s v="country"/>
    <s v="USD"/>
    <x v="880"/>
    <x v="880"/>
    <b v="0"/>
    <n v="8"/>
    <b v="0"/>
    <s v="Category and Subcategory"/>
    <x v="270"/>
    <n v="944.88"/>
    <s v="Category and Subcategory"/>
    <x v="14"/>
    <n v="41179.32104166667"/>
    <n v="41212.32104166667"/>
    <x v="5"/>
  </r>
  <r>
    <x v="881"/>
    <x v="0"/>
    <x v="880"/>
    <x v="192"/>
    <x v="867"/>
    <x v="2"/>
    <s v="country"/>
    <s v="USD"/>
    <x v="881"/>
    <x v="881"/>
    <b v="0"/>
    <n v="1"/>
    <b v="0"/>
    <s v="Category and Subcategory"/>
    <x v="508"/>
    <n v="7555"/>
    <s v="Category and Subcategory"/>
    <x v="14"/>
    <n v="40877.25099537037"/>
    <n v="40922.25099537037"/>
    <x v="6"/>
  </r>
  <r>
    <x v="882"/>
    <x v="0"/>
    <x v="881"/>
    <x v="15"/>
    <x v="868"/>
    <x v="2"/>
    <s v="country"/>
    <s v="USD"/>
    <x v="882"/>
    <x v="882"/>
    <b v="0"/>
    <n v="14"/>
    <b v="0"/>
    <s v="Category and Subcategory"/>
    <x v="597"/>
    <n v="538.57000000000005"/>
    <s v="Category and Subcategory"/>
    <x v="14"/>
    <n v="40759.860532407409"/>
    <n v="40792.860532407409"/>
    <x v="6"/>
  </r>
  <r>
    <x v="883"/>
    <x v="0"/>
    <x v="882"/>
    <x v="10"/>
    <x v="869"/>
    <x v="2"/>
    <s v="country"/>
    <s v="USD"/>
    <x v="883"/>
    <x v="883"/>
    <b v="0"/>
    <n v="24"/>
    <b v="0"/>
    <s v="Category and Subcategory"/>
    <x v="289"/>
    <n v="313.75"/>
    <s v="Category and Subcategory"/>
    <x v="14"/>
    <n v="42371.935590277775"/>
    <n v="42431.935590277775"/>
    <x v="2"/>
  </r>
  <r>
    <x v="884"/>
    <x v="0"/>
    <x v="883"/>
    <x v="13"/>
    <x v="870"/>
    <x v="2"/>
    <s v="country"/>
    <s v="USD"/>
    <x v="884"/>
    <x v="884"/>
    <b v="0"/>
    <n v="2"/>
    <b v="0"/>
    <s v="Category and Subcategory"/>
    <x v="598"/>
    <n v="3763.5"/>
    <s v="Category and Subcategory"/>
    <x v="14"/>
    <n v="40981.802615740737"/>
    <n v="41041.104861111111"/>
    <x v="5"/>
  </r>
  <r>
    <x v="885"/>
    <x v="0"/>
    <x v="884"/>
    <x v="28"/>
    <x v="871"/>
    <x v="2"/>
    <s v="country"/>
    <s v="USD"/>
    <x v="885"/>
    <x v="885"/>
    <b v="0"/>
    <n v="21"/>
    <b v="0"/>
    <s v="Category and Subcategory"/>
    <x v="599"/>
    <n v="358.34"/>
    <s v="Category and Subcategory"/>
    <x v="14"/>
    <n v="42713.941099537042"/>
    <n v="42734.941099537042"/>
    <x v="2"/>
  </r>
  <r>
    <x v="886"/>
    <x v="0"/>
    <x v="885"/>
    <x v="2"/>
    <x v="872"/>
    <x v="2"/>
    <s v="country"/>
    <s v="USD"/>
    <x v="886"/>
    <x v="886"/>
    <b v="0"/>
    <n v="7"/>
    <b v="0"/>
    <s v="Category and Subcategory"/>
    <x v="600"/>
    <n v="1074.29"/>
    <s v="Category and Subcategory"/>
    <x v="14"/>
    <n v="42603.870520833334"/>
    <n v="42628.870520833334"/>
    <x v="2"/>
  </r>
  <r>
    <x v="887"/>
    <x v="0"/>
    <x v="886"/>
    <x v="28"/>
    <x v="873"/>
    <x v="2"/>
    <s v="country"/>
    <s v="USD"/>
    <x v="887"/>
    <x v="887"/>
    <b v="0"/>
    <n v="0"/>
    <b v="0"/>
    <s v="Category and Subcategory"/>
    <x v="601"/>
    <e v="#DIV/0!"/>
    <s v="Category and Subcategory"/>
    <x v="14"/>
    <n v="41026.958969907406"/>
    <n v="41056.958969907406"/>
    <x v="5"/>
  </r>
  <r>
    <x v="888"/>
    <x v="0"/>
    <x v="887"/>
    <x v="28"/>
    <x v="874"/>
    <x v="2"/>
    <s v="country"/>
    <s v="USD"/>
    <x v="888"/>
    <x v="888"/>
    <b v="0"/>
    <n v="4"/>
    <b v="0"/>
    <s v="Category and Subcategory"/>
    <x v="602"/>
    <n v="1875"/>
    <s v="Category and Subcategory"/>
    <x v="14"/>
    <n v="40751.753298611111"/>
    <n v="40787.25"/>
    <x v="6"/>
  </r>
  <r>
    <x v="889"/>
    <x v="0"/>
    <x v="888"/>
    <x v="31"/>
    <x v="875"/>
    <x v="2"/>
    <s v="country"/>
    <s v="USD"/>
    <x v="889"/>
    <x v="889"/>
    <b v="0"/>
    <n v="32"/>
    <b v="0"/>
    <s v="Category and Subcategory"/>
    <x v="386"/>
    <n v="234.22"/>
    <s v="Category and Subcategory"/>
    <x v="14"/>
    <n v="41887.784062500003"/>
    <n v="41917.784062500003"/>
    <x v="3"/>
  </r>
  <r>
    <x v="890"/>
    <x v="0"/>
    <x v="889"/>
    <x v="9"/>
    <x v="876"/>
    <x v="2"/>
    <s v="country"/>
    <s v="USD"/>
    <x v="890"/>
    <x v="890"/>
    <b v="0"/>
    <n v="4"/>
    <b v="0"/>
    <s v="Category and Subcategory"/>
    <x v="365"/>
    <n v="1861.29"/>
    <s v="Category and Subcategory"/>
    <x v="14"/>
    <n v="41569.698831018519"/>
    <n v="41599.740497685183"/>
    <x v="4"/>
  </r>
  <r>
    <x v="891"/>
    <x v="0"/>
    <x v="890"/>
    <x v="6"/>
    <x v="877"/>
    <x v="2"/>
    <s v="country"/>
    <s v="USD"/>
    <x v="891"/>
    <x v="891"/>
    <b v="0"/>
    <n v="9"/>
    <b v="0"/>
    <s v="Category and Subcategory"/>
    <x v="442"/>
    <n v="825.94"/>
    <s v="Category and Subcategory"/>
    <x v="14"/>
    <n v="41842.031597222223"/>
    <n v="41872.031597222223"/>
    <x v="3"/>
  </r>
  <r>
    <x v="892"/>
    <x v="0"/>
    <x v="891"/>
    <x v="12"/>
    <x v="878"/>
    <x v="2"/>
    <s v="country"/>
    <s v="USD"/>
    <x v="892"/>
    <x v="892"/>
    <b v="0"/>
    <n v="17"/>
    <b v="0"/>
    <s v="Category and Subcategory"/>
    <x v="462"/>
    <n v="436.18"/>
    <s v="Category and Subcategory"/>
    <x v="14"/>
    <n v="40304.20003472222"/>
    <n v="40391.166666666664"/>
    <x v="7"/>
  </r>
  <r>
    <x v="893"/>
    <x v="0"/>
    <x v="892"/>
    <x v="13"/>
    <x v="879"/>
    <x v="2"/>
    <s v="country"/>
    <s v="USD"/>
    <x v="893"/>
    <x v="893"/>
    <b v="0"/>
    <n v="5"/>
    <b v="0"/>
    <s v="Category and Subcategory"/>
    <x v="603"/>
    <n v="1482.4"/>
    <s v="Category and Subcategory"/>
    <x v="14"/>
    <n v="42065.897719907407"/>
    <n v="42095.856053240743"/>
    <x v="0"/>
  </r>
  <r>
    <x v="894"/>
    <x v="0"/>
    <x v="893"/>
    <x v="22"/>
    <x v="880"/>
    <x v="2"/>
    <s v="country"/>
    <s v="USD"/>
    <x v="894"/>
    <x v="894"/>
    <b v="0"/>
    <n v="53"/>
    <b v="0"/>
    <s v="Category and Subcategory"/>
    <x v="506"/>
    <n v="139.57"/>
    <s v="Category and Subcategory"/>
    <x v="14"/>
    <n v="42496.981597222228"/>
    <n v="42526.981597222228"/>
    <x v="2"/>
  </r>
  <r>
    <x v="895"/>
    <x v="0"/>
    <x v="894"/>
    <x v="6"/>
    <x v="881"/>
    <x v="2"/>
    <s v="country"/>
    <s v="USD"/>
    <x v="895"/>
    <x v="895"/>
    <b v="0"/>
    <n v="7"/>
    <b v="0"/>
    <s v="Category and Subcategory"/>
    <x v="233"/>
    <n v="1054.72"/>
    <s v="Category and Subcategory"/>
    <x v="14"/>
    <n v="40431.127650462964"/>
    <n v="40476.127650462964"/>
    <x v="7"/>
  </r>
  <r>
    <x v="896"/>
    <x v="0"/>
    <x v="895"/>
    <x v="6"/>
    <x v="882"/>
    <x v="2"/>
    <s v="country"/>
    <s v="USD"/>
    <x v="896"/>
    <x v="896"/>
    <b v="0"/>
    <n v="72"/>
    <b v="0"/>
    <s v="Category and Subcategory"/>
    <x v="233"/>
    <n v="102.29"/>
    <s v="Category and Subcategory"/>
    <x v="14"/>
    <n v="42218.872986111113"/>
    <n v="42244.166666666672"/>
    <x v="0"/>
  </r>
  <r>
    <x v="897"/>
    <x v="0"/>
    <x v="896"/>
    <x v="9"/>
    <x v="883"/>
    <x v="2"/>
    <s v="country"/>
    <s v="USD"/>
    <x v="897"/>
    <x v="897"/>
    <b v="0"/>
    <n v="0"/>
    <b v="0"/>
    <s v="Category and Subcategory"/>
    <x v="247"/>
    <e v="#DIV/0!"/>
    <s v="Category and Subcategory"/>
    <x v="14"/>
    <n v="41211.688750000001"/>
    <n v="41241.730416666665"/>
    <x v="5"/>
  </r>
  <r>
    <x v="898"/>
    <x v="0"/>
    <x v="897"/>
    <x v="30"/>
    <x v="884"/>
    <x v="2"/>
    <s v="country"/>
    <s v="USD"/>
    <x v="898"/>
    <x v="898"/>
    <b v="0"/>
    <n v="2"/>
    <b v="0"/>
    <s v="Category and Subcategory"/>
    <x v="604"/>
    <n v="3670"/>
    <s v="Category and Subcategory"/>
    <x v="14"/>
    <n v="40878.758217592593"/>
    <n v="40923.758217592593"/>
    <x v="6"/>
  </r>
  <r>
    <x v="899"/>
    <x v="0"/>
    <x v="898"/>
    <x v="47"/>
    <x v="885"/>
    <x v="2"/>
    <s v="country"/>
    <s v="USD"/>
    <x v="899"/>
    <x v="899"/>
    <b v="0"/>
    <n v="8"/>
    <b v="0"/>
    <s v="Category and Subcategory"/>
    <x v="605"/>
    <n v="917"/>
    <s v="Category and Subcategory"/>
    <x v="14"/>
    <n v="40646.099097222221"/>
    <n v="40691.099097222221"/>
    <x v="6"/>
  </r>
  <r>
    <x v="900"/>
    <x v="0"/>
    <x v="899"/>
    <x v="10"/>
    <x v="886"/>
    <x v="2"/>
    <s v="country"/>
    <s v="USD"/>
    <x v="900"/>
    <x v="900"/>
    <b v="0"/>
    <n v="2"/>
    <b v="0"/>
    <s v="Category and Subcategory"/>
    <x v="573"/>
    <n v="3663.44"/>
    <s v="Category and Subcategory"/>
    <x v="13"/>
    <n v="42429.84956018519"/>
    <n v="42459.807893518519"/>
    <x v="2"/>
  </r>
  <r>
    <x v="901"/>
    <x v="0"/>
    <x v="900"/>
    <x v="115"/>
    <x v="887"/>
    <x v="2"/>
    <s v="country"/>
    <s v="USD"/>
    <x v="901"/>
    <x v="901"/>
    <b v="0"/>
    <n v="0"/>
    <b v="0"/>
    <s v="Category and Subcategory"/>
    <x v="264"/>
    <e v="#DIV/0!"/>
    <s v="Category and Subcategory"/>
    <x v="13"/>
    <n v="40291.81150462963"/>
    <n v="40337.799305555556"/>
    <x v="7"/>
  </r>
  <r>
    <x v="902"/>
    <x v="0"/>
    <x v="901"/>
    <x v="11"/>
    <x v="888"/>
    <x v="2"/>
    <s v="country"/>
    <s v="USD"/>
    <x v="902"/>
    <x v="902"/>
    <b v="0"/>
    <n v="3"/>
    <b v="0"/>
    <s v="Category and Subcategory"/>
    <x v="414"/>
    <n v="2408.67"/>
    <s v="Category and Subcategory"/>
    <x v="13"/>
    <n v="41829.965532407405"/>
    <n v="41881.645833333336"/>
    <x v="3"/>
  </r>
  <r>
    <x v="903"/>
    <x v="0"/>
    <x v="902"/>
    <x v="10"/>
    <x v="889"/>
    <x v="2"/>
    <s v="country"/>
    <s v="USD"/>
    <x v="903"/>
    <x v="903"/>
    <b v="0"/>
    <n v="4"/>
    <b v="0"/>
    <s v="Category and Subcategory"/>
    <x v="507"/>
    <n v="1805"/>
    <s v="Category and Subcategory"/>
    <x v="13"/>
    <n v="41149.796064814815"/>
    <n v="41175.100694444445"/>
    <x v="5"/>
  </r>
  <r>
    <x v="904"/>
    <x v="0"/>
    <x v="903"/>
    <x v="63"/>
    <x v="890"/>
    <x v="2"/>
    <s v="country"/>
    <s v="USD"/>
    <x v="904"/>
    <x v="904"/>
    <b v="0"/>
    <n v="3"/>
    <b v="0"/>
    <s v="Category and Subcategory"/>
    <x v="151"/>
    <n v="2406.33"/>
    <s v="Category and Subcategory"/>
    <x v="13"/>
    <n v="42342.080289351856"/>
    <n v="42372.080289351856"/>
    <x v="0"/>
  </r>
  <r>
    <x v="905"/>
    <x v="0"/>
    <x v="904"/>
    <x v="115"/>
    <x v="891"/>
    <x v="2"/>
    <s v="country"/>
    <s v="USD"/>
    <x v="905"/>
    <x v="905"/>
    <b v="0"/>
    <n v="6"/>
    <b v="0"/>
    <s v="Category and Subcategory"/>
    <x v="276"/>
    <n v="1201"/>
    <s v="Category and Subcategory"/>
    <x v="13"/>
    <n v="40507.239884259259"/>
    <n v="40567.239884259259"/>
    <x v="7"/>
  </r>
  <r>
    <x v="906"/>
    <x v="0"/>
    <x v="905"/>
    <x v="36"/>
    <x v="892"/>
    <x v="2"/>
    <s v="country"/>
    <s v="USD"/>
    <x v="906"/>
    <x v="906"/>
    <b v="0"/>
    <n v="0"/>
    <b v="0"/>
    <s v="Category and Subcategory"/>
    <x v="606"/>
    <e v="#DIV/0!"/>
    <s v="Category and Subcategory"/>
    <x v="13"/>
    <n v="41681.189699074072"/>
    <n v="41711.148032407407"/>
    <x v="3"/>
  </r>
  <r>
    <x v="907"/>
    <x v="0"/>
    <x v="906"/>
    <x v="193"/>
    <x v="893"/>
    <x v="2"/>
    <s v="country"/>
    <s v="USD"/>
    <x v="907"/>
    <x v="907"/>
    <b v="0"/>
    <n v="0"/>
    <b v="0"/>
    <s v="Category and Subcategory"/>
    <x v="607"/>
    <e v="#DIV/0!"/>
    <s v="Category and Subcategory"/>
    <x v="13"/>
    <n v="40767.192395833335"/>
    <n v="40797.192395833335"/>
    <x v="6"/>
  </r>
  <r>
    <x v="908"/>
    <x v="0"/>
    <x v="907"/>
    <x v="30"/>
    <x v="894"/>
    <x v="2"/>
    <s v="country"/>
    <s v="USD"/>
    <x v="908"/>
    <x v="908"/>
    <b v="0"/>
    <n v="0"/>
    <b v="0"/>
    <s v="Category and Subcategory"/>
    <x v="608"/>
    <e v="#DIV/0!"/>
    <s v="Category and Subcategory"/>
    <x v="13"/>
    <n v="40340.801562499997"/>
    <n v="40386.207638888889"/>
    <x v="7"/>
  </r>
  <r>
    <x v="909"/>
    <x v="0"/>
    <x v="908"/>
    <x v="194"/>
    <x v="895"/>
    <x v="2"/>
    <s v="country"/>
    <s v="USD"/>
    <x v="909"/>
    <x v="909"/>
    <b v="0"/>
    <n v="8"/>
    <b v="0"/>
    <s v="Category and Subcategory"/>
    <x v="165"/>
    <n v="895.02"/>
    <s v="Category and Subcategory"/>
    <x v="13"/>
    <n v="41081.69027777778"/>
    <n v="41113.166666666664"/>
    <x v="5"/>
  </r>
  <r>
    <x v="910"/>
    <x v="0"/>
    <x v="909"/>
    <x v="131"/>
    <x v="896"/>
    <x v="2"/>
    <s v="country"/>
    <s v="GBP"/>
    <x v="910"/>
    <x v="910"/>
    <b v="0"/>
    <n v="5"/>
    <b v="0"/>
    <s v="Category and Subcategory"/>
    <x v="609"/>
    <n v="1428"/>
    <s v="Category and Subcategory"/>
    <x v="13"/>
    <n v="42737.545358796298"/>
    <n v="42797.545358796298"/>
    <x v="1"/>
  </r>
  <r>
    <x v="911"/>
    <x v="0"/>
    <x v="910"/>
    <x v="57"/>
    <x v="896"/>
    <x v="2"/>
    <s v="country"/>
    <s v="USD"/>
    <x v="911"/>
    <x v="911"/>
    <b v="0"/>
    <n v="0"/>
    <b v="0"/>
    <s v="Category and Subcategory"/>
    <x v="406"/>
    <e v="#DIV/0!"/>
    <s v="Category and Subcategory"/>
    <x v="13"/>
    <n v="41642.005150462966"/>
    <n v="41663.005150462966"/>
    <x v="3"/>
  </r>
  <r>
    <x v="912"/>
    <x v="0"/>
    <x v="911"/>
    <x v="8"/>
    <x v="897"/>
    <x v="2"/>
    <s v="country"/>
    <s v="USD"/>
    <x v="912"/>
    <x v="912"/>
    <b v="0"/>
    <n v="2"/>
    <b v="0"/>
    <s v="Category and Subcategory"/>
    <x v="610"/>
    <n v="3531"/>
    <s v="Category and Subcategory"/>
    <x v="13"/>
    <n v="41194.109340277777"/>
    <n v="41254.151006944441"/>
    <x v="5"/>
  </r>
  <r>
    <x v="913"/>
    <x v="0"/>
    <x v="912"/>
    <x v="11"/>
    <x v="898"/>
    <x v="2"/>
    <s v="country"/>
    <s v="USD"/>
    <x v="913"/>
    <x v="913"/>
    <b v="0"/>
    <n v="24"/>
    <b v="0"/>
    <s v="Category and Subcategory"/>
    <x v="414"/>
    <n v="293.89999999999998"/>
    <s v="Category and Subcategory"/>
    <x v="13"/>
    <n v="41004.139108796298"/>
    <n v="41034.139108796298"/>
    <x v="5"/>
  </r>
  <r>
    <x v="914"/>
    <x v="0"/>
    <x v="913"/>
    <x v="15"/>
    <x v="899"/>
    <x v="2"/>
    <s v="country"/>
    <s v="USD"/>
    <x v="914"/>
    <x v="914"/>
    <b v="0"/>
    <n v="0"/>
    <b v="0"/>
    <s v="Category and Subcategory"/>
    <x v="611"/>
    <e v="#DIV/0!"/>
    <s v="Category and Subcategory"/>
    <x v="13"/>
    <n v="41116.763275462967"/>
    <n v="41146.763275462967"/>
    <x v="5"/>
  </r>
  <r>
    <x v="915"/>
    <x v="0"/>
    <x v="914"/>
    <x v="115"/>
    <x v="900"/>
    <x v="2"/>
    <s v="country"/>
    <s v="USD"/>
    <x v="915"/>
    <x v="915"/>
    <b v="0"/>
    <n v="9"/>
    <b v="0"/>
    <s v="Category and Subcategory"/>
    <x v="182"/>
    <n v="782.22"/>
    <s v="Category and Subcategory"/>
    <x v="13"/>
    <n v="40937.679560185185"/>
    <n v="40969.207638888889"/>
    <x v="5"/>
  </r>
  <r>
    <x v="916"/>
    <x v="0"/>
    <x v="915"/>
    <x v="126"/>
    <x v="901"/>
    <x v="2"/>
    <s v="country"/>
    <s v="USD"/>
    <x v="916"/>
    <x v="916"/>
    <b v="0"/>
    <n v="0"/>
    <b v="0"/>
    <s v="Category and Subcategory"/>
    <x v="424"/>
    <e v="#DIV/0!"/>
    <s v="Category and Subcategory"/>
    <x v="13"/>
    <n v="40434.853402777779"/>
    <n v="40473.208333333336"/>
    <x v="7"/>
  </r>
  <r>
    <x v="917"/>
    <x v="0"/>
    <x v="916"/>
    <x v="10"/>
    <x v="902"/>
    <x v="2"/>
    <s v="country"/>
    <s v="USD"/>
    <x v="917"/>
    <x v="917"/>
    <b v="0"/>
    <n v="1"/>
    <b v="0"/>
    <s v="Category and Subcategory"/>
    <x v="612"/>
    <n v="7015"/>
    <s v="Category and Subcategory"/>
    <x v="13"/>
    <n v="41802.94363425926"/>
    <n v="41834.104166666664"/>
    <x v="3"/>
  </r>
  <r>
    <x v="918"/>
    <x v="0"/>
    <x v="917"/>
    <x v="195"/>
    <x v="903"/>
    <x v="2"/>
    <s v="country"/>
    <s v="GBP"/>
    <x v="918"/>
    <x v="918"/>
    <b v="0"/>
    <n v="10"/>
    <b v="0"/>
    <s v="Category and Subcategory"/>
    <x v="613"/>
    <n v="701.1"/>
    <s v="Category and Subcategory"/>
    <x v="13"/>
    <n v="41944.916215277779"/>
    <n v="41974.957881944443"/>
    <x v="3"/>
  </r>
  <r>
    <x v="919"/>
    <x v="0"/>
    <x v="918"/>
    <x v="22"/>
    <x v="904"/>
    <x v="2"/>
    <s v="country"/>
    <s v="USD"/>
    <x v="919"/>
    <x v="919"/>
    <b v="0"/>
    <n v="1"/>
    <b v="0"/>
    <s v="Category and Subcategory"/>
    <x v="389"/>
    <n v="7003"/>
    <s v="Category and Subcategory"/>
    <x v="13"/>
    <n v="41227.641724537039"/>
    <n v="41262.641724537039"/>
    <x v="5"/>
  </r>
  <r>
    <x v="920"/>
    <x v="0"/>
    <x v="919"/>
    <x v="62"/>
    <x v="905"/>
    <x v="2"/>
    <s v="country"/>
    <s v="USD"/>
    <x v="920"/>
    <x v="920"/>
    <b v="0"/>
    <n v="0"/>
    <b v="0"/>
    <s v="Category and Subcategory"/>
    <x v="425"/>
    <e v="#DIV/0!"/>
    <s v="Category and Subcategory"/>
    <x v="13"/>
    <n v="41562.67155092593"/>
    <n v="41592.713217592594"/>
    <x v="4"/>
  </r>
  <r>
    <x v="921"/>
    <x v="0"/>
    <x v="920"/>
    <x v="36"/>
    <x v="906"/>
    <x v="2"/>
    <s v="country"/>
    <s v="USD"/>
    <x v="921"/>
    <x v="921"/>
    <b v="0"/>
    <n v="20"/>
    <b v="0"/>
    <s v="Category and Subcategory"/>
    <x v="481"/>
    <n v="348.1"/>
    <s v="Category and Subcategory"/>
    <x v="13"/>
    <n v="40847.171018518515"/>
    <n v="40889.212685185186"/>
    <x v="6"/>
  </r>
  <r>
    <x v="922"/>
    <x v="0"/>
    <x v="921"/>
    <x v="100"/>
    <x v="907"/>
    <x v="2"/>
    <s v="country"/>
    <s v="USD"/>
    <x v="922"/>
    <x v="922"/>
    <b v="0"/>
    <n v="30"/>
    <b v="0"/>
    <s v="Category and Subcategory"/>
    <x v="306"/>
    <n v="230.83"/>
    <s v="Category and Subcategory"/>
    <x v="13"/>
    <n v="41878.530011574076"/>
    <n v="41913.530011574076"/>
    <x v="3"/>
  </r>
  <r>
    <x v="923"/>
    <x v="0"/>
    <x v="922"/>
    <x v="36"/>
    <x v="908"/>
    <x v="2"/>
    <s v="country"/>
    <s v="USD"/>
    <x v="923"/>
    <x v="923"/>
    <b v="0"/>
    <n v="6"/>
    <b v="0"/>
    <s v="Category and Subcategory"/>
    <x v="481"/>
    <n v="1150.67"/>
    <s v="Category and Subcategory"/>
    <x v="13"/>
    <n v="41934.959756944445"/>
    <n v="41965.001423611116"/>
    <x v="3"/>
  </r>
  <r>
    <x v="924"/>
    <x v="0"/>
    <x v="923"/>
    <x v="9"/>
    <x v="909"/>
    <x v="2"/>
    <s v="country"/>
    <s v="USD"/>
    <x v="924"/>
    <x v="924"/>
    <b v="0"/>
    <n v="15"/>
    <b v="0"/>
    <s v="Category and Subcategory"/>
    <x v="483"/>
    <n v="457.53"/>
    <s v="Category and Subcategory"/>
    <x v="13"/>
    <n v="41288.942928240744"/>
    <n v="41318.942928240744"/>
    <x v="4"/>
  </r>
  <r>
    <x v="925"/>
    <x v="0"/>
    <x v="924"/>
    <x v="12"/>
    <x v="910"/>
    <x v="2"/>
    <s v="country"/>
    <s v="USD"/>
    <x v="925"/>
    <x v="925"/>
    <b v="0"/>
    <n v="5"/>
    <b v="0"/>
    <s v="Category and Subcategory"/>
    <x v="348"/>
    <n v="1370.6"/>
    <s v="Category and Subcategory"/>
    <x v="13"/>
    <n v="41575.880914351852"/>
    <n v="41605.922581018516"/>
    <x v="4"/>
  </r>
  <r>
    <x v="926"/>
    <x v="0"/>
    <x v="925"/>
    <x v="39"/>
    <x v="911"/>
    <x v="2"/>
    <s v="country"/>
    <s v="USD"/>
    <x v="926"/>
    <x v="926"/>
    <b v="0"/>
    <n v="0"/>
    <b v="0"/>
    <s v="Category and Subcategory"/>
    <x v="368"/>
    <e v="#DIV/0!"/>
    <s v="Category and Subcategory"/>
    <x v="13"/>
    <n v="40338.02002314815"/>
    <n v="40367.944444444445"/>
    <x v="7"/>
  </r>
  <r>
    <x v="927"/>
    <x v="0"/>
    <x v="926"/>
    <x v="22"/>
    <x v="912"/>
    <x v="2"/>
    <s v="country"/>
    <s v="USD"/>
    <x v="927"/>
    <x v="927"/>
    <b v="0"/>
    <n v="0"/>
    <b v="0"/>
    <s v="Category and Subcategory"/>
    <x v="304"/>
    <e v="#DIV/0!"/>
    <s v="Category and Subcategory"/>
    <x v="13"/>
    <n v="41013.822858796295"/>
    <n v="41043.822858796295"/>
    <x v="5"/>
  </r>
  <r>
    <x v="928"/>
    <x v="0"/>
    <x v="927"/>
    <x v="107"/>
    <x v="913"/>
    <x v="2"/>
    <s v="country"/>
    <s v="USD"/>
    <x v="928"/>
    <x v="928"/>
    <b v="0"/>
    <n v="28"/>
    <b v="0"/>
    <s v="Category and Subcategory"/>
    <x v="263"/>
    <n v="241.25"/>
    <s v="Category and Subcategory"/>
    <x v="13"/>
    <n v="41180.86241898148"/>
    <n v="41231"/>
    <x v="5"/>
  </r>
  <r>
    <x v="929"/>
    <x v="0"/>
    <x v="928"/>
    <x v="2"/>
    <x v="914"/>
    <x v="2"/>
    <s v="country"/>
    <s v="USD"/>
    <x v="929"/>
    <x v="929"/>
    <b v="0"/>
    <n v="0"/>
    <b v="0"/>
    <s v="Category and Subcategory"/>
    <x v="614"/>
    <e v="#DIV/0!"/>
    <s v="Category and Subcategory"/>
    <x v="13"/>
    <n v="40978.238067129627"/>
    <n v="41008.196400462963"/>
    <x v="5"/>
  </r>
  <r>
    <x v="930"/>
    <x v="0"/>
    <x v="929"/>
    <x v="42"/>
    <x v="915"/>
    <x v="2"/>
    <s v="country"/>
    <s v="USD"/>
    <x v="930"/>
    <x v="930"/>
    <b v="0"/>
    <n v="5"/>
    <b v="0"/>
    <s v="Category and Subcategory"/>
    <x v="615"/>
    <n v="1341"/>
    <s v="Category and Subcategory"/>
    <x v="13"/>
    <n v="40312.915578703702"/>
    <n v="40354.897222222222"/>
    <x v="7"/>
  </r>
  <r>
    <x v="931"/>
    <x v="0"/>
    <x v="930"/>
    <x v="13"/>
    <x v="916"/>
    <x v="2"/>
    <s v="country"/>
    <s v="GBP"/>
    <x v="931"/>
    <x v="931"/>
    <b v="0"/>
    <n v="7"/>
    <b v="0"/>
    <s v="Category and Subcategory"/>
    <x v="616"/>
    <n v="957.14"/>
    <s v="Category and Subcategory"/>
    <x v="13"/>
    <n v="41680.359976851854"/>
    <n v="41714.916666666664"/>
    <x v="3"/>
  </r>
  <r>
    <x v="932"/>
    <x v="0"/>
    <x v="931"/>
    <x v="196"/>
    <x v="917"/>
    <x v="2"/>
    <s v="country"/>
    <s v="USD"/>
    <x v="932"/>
    <x v="932"/>
    <b v="0"/>
    <n v="30"/>
    <b v="0"/>
    <s v="Category and Subcategory"/>
    <x v="617"/>
    <n v="223.03"/>
    <s v="Category and Subcategory"/>
    <x v="13"/>
    <n v="41310.969270833331"/>
    <n v="41355.927604166667"/>
    <x v="4"/>
  </r>
  <r>
    <x v="933"/>
    <x v="0"/>
    <x v="932"/>
    <x v="13"/>
    <x v="918"/>
    <x v="2"/>
    <s v="country"/>
    <s v="USD"/>
    <x v="933"/>
    <x v="933"/>
    <b v="0"/>
    <n v="2"/>
    <b v="0"/>
    <s v="Category and Subcategory"/>
    <x v="292"/>
    <n v="3342"/>
    <s v="Category and Subcategory"/>
    <x v="13"/>
    <n v="41711.169085648151"/>
    <n v="41771.169085648151"/>
    <x v="3"/>
  </r>
  <r>
    <x v="934"/>
    <x v="0"/>
    <x v="933"/>
    <x v="10"/>
    <x v="919"/>
    <x v="2"/>
    <s v="country"/>
    <s v="CAD"/>
    <x v="934"/>
    <x v="934"/>
    <b v="0"/>
    <n v="30"/>
    <b v="0"/>
    <s v="Category and Subcategory"/>
    <x v="235"/>
    <n v="222.67"/>
    <s v="Category and Subcategory"/>
    <x v="13"/>
    <n v="41733.737083333333"/>
    <n v="41763.25"/>
    <x v="3"/>
  </r>
  <r>
    <x v="935"/>
    <x v="0"/>
    <x v="934"/>
    <x v="8"/>
    <x v="920"/>
    <x v="2"/>
    <s v="country"/>
    <s v="USD"/>
    <x v="935"/>
    <x v="935"/>
    <b v="0"/>
    <n v="2"/>
    <b v="0"/>
    <s v="Category and Subcategory"/>
    <x v="364"/>
    <n v="3331.5"/>
    <s v="Category and Subcategory"/>
    <x v="13"/>
    <n v="42368.333668981482"/>
    <n v="42398.333668981482"/>
    <x v="0"/>
  </r>
  <r>
    <x v="936"/>
    <x v="0"/>
    <x v="935"/>
    <x v="123"/>
    <x v="921"/>
    <x v="2"/>
    <s v="country"/>
    <s v="USD"/>
    <x v="936"/>
    <x v="936"/>
    <b v="0"/>
    <n v="0"/>
    <b v="0"/>
    <s v="Category and Subcategory"/>
    <x v="618"/>
    <e v="#DIV/0!"/>
    <s v="Category and Subcategory"/>
    <x v="13"/>
    <n v="40883.024178240739"/>
    <n v="40926.833333333336"/>
    <x v="6"/>
  </r>
  <r>
    <x v="937"/>
    <x v="0"/>
    <x v="936"/>
    <x v="8"/>
    <x v="922"/>
    <x v="2"/>
    <s v="country"/>
    <s v="USD"/>
    <x v="937"/>
    <x v="937"/>
    <b v="0"/>
    <n v="2"/>
    <b v="0"/>
    <s v="Category and Subcategory"/>
    <x v="364"/>
    <n v="3323"/>
    <s v="Category and Subcategory"/>
    <x v="13"/>
    <n v="41551.798113425924"/>
    <n v="41581.839780092596"/>
    <x v="4"/>
  </r>
  <r>
    <x v="938"/>
    <x v="0"/>
    <x v="937"/>
    <x v="39"/>
    <x v="923"/>
    <x v="2"/>
    <s v="country"/>
    <s v="USD"/>
    <x v="938"/>
    <x v="938"/>
    <b v="0"/>
    <n v="1"/>
    <b v="0"/>
    <s v="Category and Subcategory"/>
    <x v="120"/>
    <n v="6645"/>
    <s v="Category and Subcategory"/>
    <x v="13"/>
    <n v="41124.479722222226"/>
    <n v="41154.479722222226"/>
    <x v="5"/>
  </r>
  <r>
    <x v="939"/>
    <x v="0"/>
    <x v="938"/>
    <x v="181"/>
    <x v="924"/>
    <x v="2"/>
    <s v="country"/>
    <s v="USD"/>
    <x v="939"/>
    <x v="939"/>
    <b v="0"/>
    <n v="2"/>
    <b v="0"/>
    <s v="Category and Subcategory"/>
    <x v="318"/>
    <n v="3316.5"/>
    <s v="Category and Subcategory"/>
    <x v="13"/>
    <n v="41416.763171296298"/>
    <n v="41455.831944444442"/>
    <x v="4"/>
  </r>
  <r>
    <x v="940"/>
    <x v="0"/>
    <x v="939"/>
    <x v="7"/>
    <x v="925"/>
    <x v="2"/>
    <s v="country"/>
    <s v="USD"/>
    <x v="940"/>
    <x v="940"/>
    <b v="0"/>
    <n v="14"/>
    <b v="0"/>
    <s v="Category and Subcategory"/>
    <x v="216"/>
    <n v="473.74"/>
    <s v="Category and Subcategory"/>
    <x v="8"/>
    <n v="42182.008402777778"/>
    <n v="42227.008402777778"/>
    <x v="0"/>
  </r>
  <r>
    <x v="941"/>
    <x v="0"/>
    <x v="940"/>
    <x v="63"/>
    <x v="926"/>
    <x v="2"/>
    <s v="country"/>
    <s v="USD"/>
    <x v="941"/>
    <x v="941"/>
    <b v="0"/>
    <n v="31"/>
    <b v="0"/>
    <s v="Category and Subcategory"/>
    <x v="199"/>
    <n v="213.81"/>
    <s v="Category and Subcategory"/>
    <x v="8"/>
    <n v="42746.096585648149"/>
    <n v="42776.096585648149"/>
    <x v="1"/>
  </r>
  <r>
    <x v="942"/>
    <x v="0"/>
    <x v="941"/>
    <x v="51"/>
    <x v="927"/>
    <x v="2"/>
    <s v="country"/>
    <s v="USD"/>
    <x v="942"/>
    <x v="942"/>
    <b v="0"/>
    <n v="16"/>
    <b v="0"/>
    <s v="Category and Subcategory"/>
    <x v="295"/>
    <n v="413.13"/>
    <s v="Category and Subcategory"/>
    <x v="8"/>
    <n v="42382.843287037031"/>
    <n v="42418.843287037031"/>
    <x v="2"/>
  </r>
  <r>
    <x v="943"/>
    <x v="0"/>
    <x v="942"/>
    <x v="9"/>
    <x v="928"/>
    <x v="2"/>
    <s v="country"/>
    <s v="USD"/>
    <x v="943"/>
    <x v="943"/>
    <b v="0"/>
    <n v="12"/>
    <b v="0"/>
    <s v="Category and Subcategory"/>
    <x v="619"/>
    <n v="549.33000000000004"/>
    <s v="Category and Subcategory"/>
    <x v="8"/>
    <n v="42673.66788194445"/>
    <n v="42703.709548611107"/>
    <x v="2"/>
  </r>
  <r>
    <x v="944"/>
    <x v="0"/>
    <x v="943"/>
    <x v="63"/>
    <x v="929"/>
    <x v="2"/>
    <s v="country"/>
    <s v="USD"/>
    <x v="944"/>
    <x v="944"/>
    <b v="0"/>
    <n v="96"/>
    <b v="0"/>
    <s v="Category and Subcategory"/>
    <x v="199"/>
    <n v="68.39"/>
    <s v="Category and Subcategory"/>
    <x v="8"/>
    <n v="42444.583912037036"/>
    <n v="42478.583333333328"/>
    <x v="2"/>
  </r>
  <r>
    <x v="945"/>
    <x v="0"/>
    <x v="944"/>
    <x v="57"/>
    <x v="930"/>
    <x v="2"/>
    <s v="country"/>
    <s v="EUR"/>
    <x v="945"/>
    <x v="945"/>
    <b v="0"/>
    <n v="16"/>
    <b v="0"/>
    <s v="Category and Subcategory"/>
    <x v="406"/>
    <n v="409.69"/>
    <s v="Category and Subcategory"/>
    <x v="8"/>
    <n v="42732.872986111113"/>
    <n v="42784.999305555553"/>
    <x v="2"/>
  </r>
  <r>
    <x v="946"/>
    <x v="0"/>
    <x v="945"/>
    <x v="36"/>
    <x v="931"/>
    <x v="2"/>
    <s v="country"/>
    <s v="USD"/>
    <x v="946"/>
    <x v="946"/>
    <b v="0"/>
    <n v="5"/>
    <b v="0"/>
    <s v="Category and Subcategory"/>
    <x v="395"/>
    <n v="1308.2"/>
    <s v="Category and Subcategory"/>
    <x v="8"/>
    <n v="42592.750555555554"/>
    <n v="42622.750555555554"/>
    <x v="2"/>
  </r>
  <r>
    <x v="947"/>
    <x v="0"/>
    <x v="946"/>
    <x v="16"/>
    <x v="932"/>
    <x v="2"/>
    <s v="country"/>
    <s v="USD"/>
    <x v="947"/>
    <x v="947"/>
    <b v="0"/>
    <n v="0"/>
    <b v="0"/>
    <s v="Category and Subcategory"/>
    <x v="620"/>
    <e v="#DIV/0!"/>
    <s v="Category and Subcategory"/>
    <x v="8"/>
    <n v="42491.781319444446"/>
    <n v="42551.781319444446"/>
    <x v="2"/>
  </r>
  <r>
    <x v="948"/>
    <x v="0"/>
    <x v="947"/>
    <x v="23"/>
    <x v="933"/>
    <x v="2"/>
    <s v="country"/>
    <s v="EUR"/>
    <x v="948"/>
    <x v="948"/>
    <b v="0"/>
    <n v="8"/>
    <b v="0"/>
    <s v="Category and Subcategory"/>
    <x v="466"/>
    <n v="814.38"/>
    <s v="Category and Subcategory"/>
    <x v="8"/>
    <n v="42411.828287037039"/>
    <n v="42441.828287037039"/>
    <x v="2"/>
  </r>
  <r>
    <x v="949"/>
    <x v="0"/>
    <x v="948"/>
    <x v="22"/>
    <x v="934"/>
    <x v="2"/>
    <s v="country"/>
    <s v="EUR"/>
    <x v="949"/>
    <x v="949"/>
    <b v="0"/>
    <n v="7"/>
    <b v="0"/>
    <s v="Category and Subcategory"/>
    <x v="621"/>
    <n v="930.14"/>
    <s v="Category and Subcategory"/>
    <x v="8"/>
    <n v="42361.043703703705"/>
    <n v="42421.043703703705"/>
    <x v="0"/>
  </r>
  <r>
    <x v="950"/>
    <x v="0"/>
    <x v="949"/>
    <x v="10"/>
    <x v="935"/>
    <x v="2"/>
    <s v="country"/>
    <s v="CAD"/>
    <x v="950"/>
    <x v="950"/>
    <b v="0"/>
    <n v="24"/>
    <b v="0"/>
    <s v="Category and Subcategory"/>
    <x v="230"/>
    <n v="271.08"/>
    <s v="Category and Subcategory"/>
    <x v="8"/>
    <n v="42356.750706018516"/>
    <n v="42386.750706018516"/>
    <x v="0"/>
  </r>
  <r>
    <x v="951"/>
    <x v="0"/>
    <x v="950"/>
    <x v="63"/>
    <x v="936"/>
    <x v="2"/>
    <s v="country"/>
    <s v="USD"/>
    <x v="951"/>
    <x v="951"/>
    <b v="0"/>
    <n v="121"/>
    <b v="0"/>
    <s v="Category and Subcategory"/>
    <x v="199"/>
    <n v="53.76"/>
    <s v="Category and Subcategory"/>
    <x v="8"/>
    <n v="42480.653611111105"/>
    <n v="42525.653611111105"/>
    <x v="2"/>
  </r>
  <r>
    <x v="952"/>
    <x v="0"/>
    <x v="951"/>
    <x v="197"/>
    <x v="937"/>
    <x v="2"/>
    <s v="country"/>
    <s v="USD"/>
    <x v="952"/>
    <x v="952"/>
    <b v="0"/>
    <n v="196"/>
    <b v="0"/>
    <s v="Category and Subcategory"/>
    <x v="199"/>
    <n v="33.159999999999997"/>
    <s v="Category and Subcategory"/>
    <x v="8"/>
    <n v="42662.613564814819"/>
    <n v="42692.655231481483"/>
    <x v="2"/>
  </r>
  <r>
    <x v="953"/>
    <x v="0"/>
    <x v="952"/>
    <x v="36"/>
    <x v="938"/>
    <x v="2"/>
    <s v="country"/>
    <s v="USD"/>
    <x v="953"/>
    <x v="953"/>
    <b v="0"/>
    <n v="5"/>
    <b v="0"/>
    <s v="Category and Subcategory"/>
    <x v="622"/>
    <n v="1300"/>
    <s v="Category and Subcategory"/>
    <x v="8"/>
    <n v="41999.164340277777"/>
    <n v="42029.164340277777"/>
    <x v="3"/>
  </r>
  <r>
    <x v="954"/>
    <x v="0"/>
    <x v="953"/>
    <x v="36"/>
    <x v="939"/>
    <x v="2"/>
    <s v="country"/>
    <s v="USD"/>
    <x v="954"/>
    <x v="954"/>
    <b v="0"/>
    <n v="73"/>
    <b v="0"/>
    <s v="Category and Subcategory"/>
    <x v="622"/>
    <n v="88.84"/>
    <s v="Category and Subcategory"/>
    <x v="8"/>
    <n v="42194.833784722221"/>
    <n v="42236.833784722221"/>
    <x v="0"/>
  </r>
  <r>
    <x v="955"/>
    <x v="0"/>
    <x v="954"/>
    <x v="82"/>
    <x v="940"/>
    <x v="2"/>
    <s v="country"/>
    <s v="USD"/>
    <x v="955"/>
    <x v="955"/>
    <b v="0"/>
    <n v="93"/>
    <b v="0"/>
    <s v="Category and Subcategory"/>
    <x v="161"/>
    <n v="69.23"/>
    <s v="Category and Subcategory"/>
    <x v="8"/>
    <n v="42586.295138888891"/>
    <n v="42626.295138888891"/>
    <x v="2"/>
  </r>
  <r>
    <x v="956"/>
    <x v="0"/>
    <x v="955"/>
    <x v="63"/>
    <x v="941"/>
    <x v="2"/>
    <s v="country"/>
    <s v="USD"/>
    <x v="956"/>
    <x v="956"/>
    <b v="0"/>
    <n v="17"/>
    <b v="0"/>
    <s v="Category and Subcategory"/>
    <x v="199"/>
    <n v="376.5"/>
    <s v="Category and Subcategory"/>
    <x v="8"/>
    <n v="42060.913877314815"/>
    <n v="42120.872210648144"/>
    <x v="0"/>
  </r>
  <r>
    <x v="957"/>
    <x v="0"/>
    <x v="956"/>
    <x v="14"/>
    <x v="942"/>
    <x v="2"/>
    <s v="country"/>
    <s v="USD"/>
    <x v="957"/>
    <x v="957"/>
    <b v="0"/>
    <n v="7"/>
    <b v="0"/>
    <s v="Category and Subcategory"/>
    <x v="453"/>
    <n v="912.57"/>
    <s v="Category and Subcategory"/>
    <x v="8"/>
    <n v="42660.552465277782"/>
    <n v="42691.594131944439"/>
    <x v="2"/>
  </r>
  <r>
    <x v="958"/>
    <x v="0"/>
    <x v="957"/>
    <x v="198"/>
    <x v="943"/>
    <x v="2"/>
    <s v="country"/>
    <s v="USD"/>
    <x v="958"/>
    <x v="958"/>
    <b v="0"/>
    <n v="17"/>
    <b v="0"/>
    <s v="Category and Subcategory"/>
    <x v="312"/>
    <n v="375.71"/>
    <s v="Category and Subcategory"/>
    <x v="8"/>
    <n v="42082.802812499998"/>
    <n v="42104.207638888889"/>
    <x v="0"/>
  </r>
  <r>
    <x v="959"/>
    <x v="0"/>
    <x v="958"/>
    <x v="63"/>
    <x v="944"/>
    <x v="2"/>
    <s v="country"/>
    <s v="USD"/>
    <x v="959"/>
    <x v="959"/>
    <b v="0"/>
    <n v="171"/>
    <b v="0"/>
    <s v="Category and Subcategory"/>
    <x v="199"/>
    <n v="37.32"/>
    <s v="Category and Subcategory"/>
    <x v="8"/>
    <n v="41993.174363425926"/>
    <n v="42023.174363425926"/>
    <x v="3"/>
  </r>
  <r>
    <x v="960"/>
    <x v="0"/>
    <x v="959"/>
    <x v="199"/>
    <x v="945"/>
    <x v="2"/>
    <s v="country"/>
    <s v="USD"/>
    <x v="960"/>
    <x v="960"/>
    <b v="0"/>
    <n v="188"/>
    <b v="0"/>
    <s v="Category and Subcategory"/>
    <x v="485"/>
    <n v="33.909999999999997"/>
    <s v="Category and Subcategory"/>
    <x v="8"/>
    <n v="42766.626793981486"/>
    <n v="42808.585127314815"/>
    <x v="1"/>
  </r>
  <r>
    <x v="961"/>
    <x v="0"/>
    <x v="960"/>
    <x v="75"/>
    <x v="946"/>
    <x v="2"/>
    <s v="country"/>
    <s v="USD"/>
    <x v="961"/>
    <x v="961"/>
    <b v="0"/>
    <n v="110"/>
    <b v="0"/>
    <s v="Category and Subcategory"/>
    <x v="406"/>
    <n v="57.94"/>
    <s v="Category and Subcategory"/>
    <x v="8"/>
    <n v="42740.693692129629"/>
    <n v="42786.791666666672"/>
    <x v="1"/>
  </r>
  <r>
    <x v="962"/>
    <x v="0"/>
    <x v="961"/>
    <x v="30"/>
    <x v="947"/>
    <x v="2"/>
    <s v="country"/>
    <s v="USD"/>
    <x v="962"/>
    <x v="962"/>
    <b v="0"/>
    <n v="37"/>
    <b v="0"/>
    <s v="Category and Subcategory"/>
    <x v="125"/>
    <n v="171.89"/>
    <s v="Category and Subcategory"/>
    <x v="8"/>
    <n v="42373.712418981479"/>
    <n v="42411.712418981479"/>
    <x v="2"/>
  </r>
  <r>
    <x v="963"/>
    <x v="0"/>
    <x v="962"/>
    <x v="19"/>
    <x v="947"/>
    <x v="2"/>
    <s v="country"/>
    <s v="USD"/>
    <x v="963"/>
    <x v="963"/>
    <b v="0"/>
    <n v="9"/>
    <b v="0"/>
    <s v="Category and Subcategory"/>
    <x v="391"/>
    <n v="706.67"/>
    <s v="Category and Subcategory"/>
    <x v="8"/>
    <n v="42625.635636574079"/>
    <n v="42660.635636574079"/>
    <x v="2"/>
  </r>
  <r>
    <x v="964"/>
    <x v="0"/>
    <x v="963"/>
    <x v="74"/>
    <x v="948"/>
    <x v="2"/>
    <s v="country"/>
    <s v="CAD"/>
    <x v="964"/>
    <x v="964"/>
    <b v="0"/>
    <n v="29"/>
    <b v="0"/>
    <s v="Category and Subcategory"/>
    <x v="444"/>
    <n v="217.52"/>
    <s v="Category and Subcategory"/>
    <x v="8"/>
    <n v="42208.628692129627"/>
    <n v="42248.628692129627"/>
    <x v="0"/>
  </r>
  <r>
    <x v="965"/>
    <x v="0"/>
    <x v="964"/>
    <x v="31"/>
    <x v="949"/>
    <x v="2"/>
    <s v="country"/>
    <s v="USD"/>
    <x v="965"/>
    <x v="965"/>
    <b v="0"/>
    <n v="6"/>
    <b v="0"/>
    <s v="Category and Subcategory"/>
    <x v="504"/>
    <n v="1050.29"/>
    <s v="Category and Subcategory"/>
    <x v="8"/>
    <n v="42637.016736111109"/>
    <n v="42669.165972222225"/>
    <x v="2"/>
  </r>
  <r>
    <x v="966"/>
    <x v="0"/>
    <x v="965"/>
    <x v="14"/>
    <x v="950"/>
    <x v="2"/>
    <s v="country"/>
    <s v="USD"/>
    <x v="966"/>
    <x v="966"/>
    <b v="0"/>
    <n v="30"/>
    <b v="0"/>
    <s v="Category and Subcategory"/>
    <x v="453"/>
    <n v="210.03"/>
    <s v="Category and Subcategory"/>
    <x v="8"/>
    <n v="42619.635787037041"/>
    <n v="42649.635787037041"/>
    <x v="2"/>
  </r>
  <r>
    <x v="967"/>
    <x v="0"/>
    <x v="966"/>
    <x v="22"/>
    <x v="951"/>
    <x v="2"/>
    <s v="country"/>
    <s v="USD"/>
    <x v="967"/>
    <x v="967"/>
    <b v="0"/>
    <n v="81"/>
    <b v="0"/>
    <s v="Category and Subcategory"/>
    <x v="411"/>
    <n v="77.78"/>
    <s v="Category and Subcategory"/>
    <x v="8"/>
    <n v="42422.254328703704"/>
    <n v="42482.21266203704"/>
    <x v="2"/>
  </r>
  <r>
    <x v="968"/>
    <x v="0"/>
    <x v="967"/>
    <x v="6"/>
    <x v="951"/>
    <x v="2"/>
    <s v="country"/>
    <s v="USD"/>
    <x v="968"/>
    <x v="968"/>
    <b v="0"/>
    <n v="4"/>
    <b v="0"/>
    <s v="Category and Subcategory"/>
    <x v="203"/>
    <n v="1575"/>
    <s v="Category and Subcategory"/>
    <x v="8"/>
    <n v="41836.847615740742"/>
    <n v="41866.847615740742"/>
    <x v="3"/>
  </r>
  <r>
    <x v="969"/>
    <x v="0"/>
    <x v="968"/>
    <x v="11"/>
    <x v="952"/>
    <x v="2"/>
    <s v="country"/>
    <s v="MXN"/>
    <x v="969"/>
    <x v="969"/>
    <b v="0"/>
    <n v="11"/>
    <b v="0"/>
    <s v="Category and Subcategory"/>
    <x v="150"/>
    <n v="568.91"/>
    <s v="Category and Subcategory"/>
    <x v="8"/>
    <n v="42742.30332175926"/>
    <n v="42775.30332175926"/>
    <x v="1"/>
  </r>
  <r>
    <x v="970"/>
    <x v="0"/>
    <x v="969"/>
    <x v="10"/>
    <x v="953"/>
    <x v="2"/>
    <s v="country"/>
    <s v="CAD"/>
    <x v="970"/>
    <x v="970"/>
    <b v="0"/>
    <n v="14"/>
    <b v="0"/>
    <s v="Category and Subcategory"/>
    <x v="251"/>
    <n v="446.93"/>
    <s v="Category and Subcategory"/>
    <x v="8"/>
    <n v="42721.220520833333"/>
    <n v="42758.207638888889"/>
    <x v="2"/>
  </r>
  <r>
    <x v="971"/>
    <x v="0"/>
    <x v="970"/>
    <x v="57"/>
    <x v="954"/>
    <x v="2"/>
    <s v="country"/>
    <s v="USD"/>
    <x v="971"/>
    <x v="971"/>
    <b v="0"/>
    <n v="5"/>
    <b v="0"/>
    <s v="Category and Subcategory"/>
    <x v="444"/>
    <n v="1248"/>
    <s v="Category and Subcategory"/>
    <x v="8"/>
    <n v="42111.709027777775"/>
    <n v="42156.709027777775"/>
    <x v="0"/>
  </r>
  <r>
    <x v="972"/>
    <x v="0"/>
    <x v="971"/>
    <x v="22"/>
    <x v="955"/>
    <x v="2"/>
    <s v="country"/>
    <s v="USD"/>
    <x v="972"/>
    <x v="972"/>
    <b v="0"/>
    <n v="45"/>
    <b v="0"/>
    <s v="Category and Subcategory"/>
    <x v="255"/>
    <n v="138.56"/>
    <s v="Category and Subcategory"/>
    <x v="8"/>
    <n v="41856.865717592591"/>
    <n v="41886.290972222225"/>
    <x v="3"/>
  </r>
  <r>
    <x v="973"/>
    <x v="0"/>
    <x v="972"/>
    <x v="22"/>
    <x v="956"/>
    <x v="2"/>
    <s v="country"/>
    <s v="USD"/>
    <x v="973"/>
    <x v="973"/>
    <b v="0"/>
    <n v="8"/>
    <b v="0"/>
    <s v="Category and Subcategory"/>
    <x v="255"/>
    <n v="777.5"/>
    <s v="Category and Subcategory"/>
    <x v="8"/>
    <n v="42257.014965277776"/>
    <n v="42317.056631944448"/>
    <x v="0"/>
  </r>
  <r>
    <x v="974"/>
    <x v="0"/>
    <x v="973"/>
    <x v="63"/>
    <x v="957"/>
    <x v="2"/>
    <s v="country"/>
    <s v="USD"/>
    <x v="974"/>
    <x v="974"/>
    <b v="0"/>
    <n v="3"/>
    <b v="0"/>
    <s v="Category and Subcategory"/>
    <x v="465"/>
    <n v="2071.85"/>
    <s v="Category and Subcategory"/>
    <x v="8"/>
    <n v="42424.749490740738"/>
    <n v="42454.707824074074"/>
    <x v="2"/>
  </r>
  <r>
    <x v="975"/>
    <x v="0"/>
    <x v="974"/>
    <x v="57"/>
    <x v="958"/>
    <x v="2"/>
    <s v="country"/>
    <s v="USD"/>
    <x v="975"/>
    <x v="975"/>
    <b v="0"/>
    <n v="24"/>
    <b v="0"/>
    <s v="Category and Subcategory"/>
    <x v="444"/>
    <n v="258.95999999999998"/>
    <s v="Category and Subcategory"/>
    <x v="8"/>
    <n v="42489.696585648147"/>
    <n v="42549.696585648147"/>
    <x v="2"/>
  </r>
  <r>
    <x v="976"/>
    <x v="0"/>
    <x v="975"/>
    <x v="60"/>
    <x v="959"/>
    <x v="2"/>
    <s v="country"/>
    <s v="AUD"/>
    <x v="976"/>
    <x v="976"/>
    <b v="0"/>
    <n v="18"/>
    <b v="0"/>
    <s v="Category and Subcategory"/>
    <x v="153"/>
    <n v="345"/>
    <s v="Category and Subcategory"/>
    <x v="8"/>
    <n v="42185.058993055558"/>
    <n v="42230.058993055558"/>
    <x v="0"/>
  </r>
  <r>
    <x v="977"/>
    <x v="0"/>
    <x v="976"/>
    <x v="200"/>
    <x v="960"/>
    <x v="2"/>
    <s v="country"/>
    <s v="EUR"/>
    <x v="977"/>
    <x v="977"/>
    <b v="0"/>
    <n v="12"/>
    <b v="0"/>
    <s v="Category and Subcategory"/>
    <x v="623"/>
    <n v="517.41999999999996"/>
    <s v="Category and Subcategory"/>
    <x v="8"/>
    <n v="42391.942094907412"/>
    <n v="42421.942094907412"/>
    <x v="2"/>
  </r>
  <r>
    <x v="978"/>
    <x v="0"/>
    <x v="977"/>
    <x v="201"/>
    <x v="961"/>
    <x v="2"/>
    <s v="country"/>
    <s v="SEK"/>
    <x v="978"/>
    <x v="978"/>
    <b v="0"/>
    <n v="123"/>
    <b v="0"/>
    <s v="Category and Subcategory"/>
    <x v="153"/>
    <n v="50.46"/>
    <s v="Category and Subcategory"/>
    <x v="8"/>
    <n v="42395.309039351851"/>
    <n v="42425.309039351851"/>
    <x v="2"/>
  </r>
  <r>
    <x v="979"/>
    <x v="0"/>
    <x v="978"/>
    <x v="19"/>
    <x v="962"/>
    <x v="2"/>
    <s v="country"/>
    <s v="USD"/>
    <x v="979"/>
    <x v="979"/>
    <b v="0"/>
    <n v="96"/>
    <b v="0"/>
    <s v="Category and Subcategory"/>
    <x v="391"/>
    <n v="64.39"/>
    <s v="Category and Subcategory"/>
    <x v="8"/>
    <n v="42506.416990740734"/>
    <n v="42541.790972222225"/>
    <x v="2"/>
  </r>
  <r>
    <x v="980"/>
    <x v="0"/>
    <x v="979"/>
    <x v="3"/>
    <x v="963"/>
    <x v="2"/>
    <s v="country"/>
    <s v="USD"/>
    <x v="980"/>
    <x v="980"/>
    <b v="0"/>
    <n v="31"/>
    <b v="0"/>
    <s v="Category and Subcategory"/>
    <x v="624"/>
    <n v="198.55"/>
    <s v="Category and Subcategory"/>
    <x v="8"/>
    <n v="41928.904189814813"/>
    <n v="41973.945856481485"/>
    <x v="3"/>
  </r>
  <r>
    <x v="981"/>
    <x v="0"/>
    <x v="980"/>
    <x v="150"/>
    <x v="964"/>
    <x v="2"/>
    <s v="country"/>
    <s v="USD"/>
    <x v="981"/>
    <x v="981"/>
    <b v="0"/>
    <n v="4"/>
    <b v="0"/>
    <s v="Category and Subcategory"/>
    <x v="406"/>
    <n v="1536.57"/>
    <s v="Category and Subcategory"/>
    <x v="8"/>
    <n v="41830.947013888886"/>
    <n v="41860.947013888886"/>
    <x v="3"/>
  </r>
  <r>
    <x v="982"/>
    <x v="0"/>
    <x v="981"/>
    <x v="178"/>
    <x v="965"/>
    <x v="2"/>
    <s v="country"/>
    <s v="USD"/>
    <x v="982"/>
    <x v="982"/>
    <b v="0"/>
    <n v="3"/>
    <b v="0"/>
    <s v="Category and Subcategory"/>
    <x v="389"/>
    <n v="2047.33"/>
    <s v="Category and Subcategory"/>
    <x v="8"/>
    <n v="42615.753310185188"/>
    <n v="42645.753310185188"/>
    <x v="2"/>
  </r>
  <r>
    <x v="983"/>
    <x v="0"/>
    <x v="982"/>
    <x v="202"/>
    <x v="966"/>
    <x v="2"/>
    <s v="country"/>
    <s v="EUR"/>
    <x v="983"/>
    <x v="983"/>
    <b v="0"/>
    <n v="179"/>
    <b v="0"/>
    <s v="Category and Subcategory"/>
    <x v="444"/>
    <n v="34.25"/>
    <s v="Category and Subcategory"/>
    <x v="8"/>
    <n v="42574.667650462965"/>
    <n v="42605.870833333334"/>
    <x v="2"/>
  </r>
  <r>
    <x v="984"/>
    <x v="0"/>
    <x v="983"/>
    <x v="3"/>
    <x v="967"/>
    <x v="2"/>
    <s v="country"/>
    <s v="USD"/>
    <x v="984"/>
    <x v="984"/>
    <b v="0"/>
    <n v="3"/>
    <b v="0"/>
    <s v="Category and Subcategory"/>
    <x v="313"/>
    <n v="2040"/>
    <s v="Category and Subcategory"/>
    <x v="8"/>
    <n v="42061.11583333333"/>
    <n v="42091.074166666673"/>
    <x v="0"/>
  </r>
  <r>
    <x v="985"/>
    <x v="0"/>
    <x v="984"/>
    <x v="11"/>
    <x v="968"/>
    <x v="2"/>
    <s v="country"/>
    <s v="EUR"/>
    <x v="985"/>
    <x v="985"/>
    <b v="0"/>
    <n v="23"/>
    <b v="0"/>
    <s v="Category and Subcategory"/>
    <x v="409"/>
    <n v="266"/>
    <s v="Category and Subcategory"/>
    <x v="8"/>
    <n v="42339.967708333337"/>
    <n v="42369.958333333328"/>
    <x v="0"/>
  </r>
  <r>
    <x v="986"/>
    <x v="0"/>
    <x v="985"/>
    <x v="22"/>
    <x v="969"/>
    <x v="2"/>
    <s v="country"/>
    <s v="GBP"/>
    <x v="986"/>
    <x v="986"/>
    <b v="0"/>
    <n v="23"/>
    <b v="0"/>
    <s v="Category and Subcategory"/>
    <x v="255"/>
    <n v="265.7"/>
    <s v="Category and Subcategory"/>
    <x v="8"/>
    <n v="42324.767361111109"/>
    <n v="42379"/>
    <x v="0"/>
  </r>
  <r>
    <x v="987"/>
    <x v="0"/>
    <x v="986"/>
    <x v="63"/>
    <x v="970"/>
    <x v="2"/>
    <s v="country"/>
    <s v="EUR"/>
    <x v="987"/>
    <x v="987"/>
    <b v="0"/>
    <n v="41"/>
    <b v="0"/>
    <s v="Category and Subcategory"/>
    <x v="465"/>
    <n v="148.97999999999999"/>
    <s v="Category and Subcategory"/>
    <x v="8"/>
    <n v="41773.294560185182"/>
    <n v="41813.294560185182"/>
    <x v="3"/>
  </r>
  <r>
    <x v="988"/>
    <x v="0"/>
    <x v="987"/>
    <x v="10"/>
    <x v="971"/>
    <x v="2"/>
    <s v="country"/>
    <s v="EUR"/>
    <x v="988"/>
    <x v="988"/>
    <b v="0"/>
    <n v="0"/>
    <b v="0"/>
    <s v="Category and Subcategory"/>
    <x v="220"/>
    <e v="#DIV/0!"/>
    <s v="Category and Subcategory"/>
    <x v="8"/>
    <n v="42614.356770833328"/>
    <n v="42644.356770833328"/>
    <x v="2"/>
  </r>
  <r>
    <x v="989"/>
    <x v="0"/>
    <x v="988"/>
    <x v="3"/>
    <x v="971"/>
    <x v="2"/>
    <s v="country"/>
    <s v="USD"/>
    <x v="989"/>
    <x v="989"/>
    <b v="0"/>
    <n v="32"/>
    <b v="0"/>
    <s v="Category and Subcategory"/>
    <x v="313"/>
    <n v="190.63"/>
    <s v="Category and Subcategory"/>
    <x v="8"/>
    <n v="42611.933969907404"/>
    <n v="42641.933969907404"/>
    <x v="2"/>
  </r>
  <r>
    <x v="990"/>
    <x v="0"/>
    <x v="989"/>
    <x v="31"/>
    <x v="972"/>
    <x v="2"/>
    <s v="country"/>
    <s v="USD"/>
    <x v="990"/>
    <x v="990"/>
    <b v="0"/>
    <n v="2"/>
    <b v="0"/>
    <s v="Category and Subcategory"/>
    <x v="414"/>
    <n v="3043.13"/>
    <s v="Category and Subcategory"/>
    <x v="8"/>
    <n v="41855.784305555557"/>
    <n v="41885.784305555557"/>
    <x v="3"/>
  </r>
  <r>
    <x v="991"/>
    <x v="0"/>
    <x v="990"/>
    <x v="10"/>
    <x v="973"/>
    <x v="2"/>
    <s v="country"/>
    <s v="GBP"/>
    <x v="991"/>
    <x v="991"/>
    <b v="0"/>
    <n v="7"/>
    <b v="0"/>
    <s v="Category and Subcategory"/>
    <x v="220"/>
    <n v="868.57"/>
    <s v="Category and Subcategory"/>
    <x v="8"/>
    <n v="42538.75680555556"/>
    <n v="42563.785416666666"/>
    <x v="2"/>
  </r>
  <r>
    <x v="992"/>
    <x v="0"/>
    <x v="991"/>
    <x v="57"/>
    <x v="973"/>
    <x v="2"/>
    <s v="country"/>
    <s v="USD"/>
    <x v="992"/>
    <x v="992"/>
    <b v="0"/>
    <n v="4"/>
    <b v="0"/>
    <s v="Category and Subcategory"/>
    <x v="444"/>
    <n v="1520"/>
    <s v="Category and Subcategory"/>
    <x v="8"/>
    <n v="42437.924988425926"/>
    <n v="42497.883321759262"/>
    <x v="2"/>
  </r>
  <r>
    <x v="993"/>
    <x v="0"/>
    <x v="992"/>
    <x v="54"/>
    <x v="974"/>
    <x v="2"/>
    <s v="country"/>
    <s v="USD"/>
    <x v="993"/>
    <x v="993"/>
    <b v="0"/>
    <n v="196"/>
    <b v="0"/>
    <s v="Category and Subcategory"/>
    <x v="175"/>
    <n v="31.01"/>
    <s v="Category and Subcategory"/>
    <x v="8"/>
    <n v="42652.964907407411"/>
    <n v="42686.208333333328"/>
    <x v="2"/>
  </r>
  <r>
    <x v="994"/>
    <x v="0"/>
    <x v="993"/>
    <x v="61"/>
    <x v="975"/>
    <x v="2"/>
    <s v="country"/>
    <s v="USD"/>
    <x v="994"/>
    <x v="994"/>
    <b v="0"/>
    <n v="11"/>
    <b v="0"/>
    <s v="Category and Subcategory"/>
    <x v="410"/>
    <n v="551.91"/>
    <s v="Category and Subcategory"/>
    <x v="8"/>
    <n v="41921.263078703705"/>
    <n v="41973.957638888889"/>
    <x v="3"/>
  </r>
  <r>
    <x v="995"/>
    <x v="0"/>
    <x v="994"/>
    <x v="3"/>
    <x v="976"/>
    <x v="2"/>
    <s v="country"/>
    <s v="USD"/>
    <x v="995"/>
    <x v="995"/>
    <b v="0"/>
    <n v="9"/>
    <b v="0"/>
    <s v="Category and Subcategory"/>
    <x v="313"/>
    <n v="673.44"/>
    <s v="Category and Subcategory"/>
    <x v="8"/>
    <n v="41947.940740740742"/>
    <n v="41972.666666666672"/>
    <x v="3"/>
  </r>
  <r>
    <x v="996"/>
    <x v="0"/>
    <x v="995"/>
    <x v="23"/>
    <x v="977"/>
    <x v="2"/>
    <s v="country"/>
    <s v="USD"/>
    <x v="996"/>
    <x v="996"/>
    <b v="0"/>
    <n v="5"/>
    <b v="0"/>
    <s v="Category and Subcategory"/>
    <x v="261"/>
    <n v="1212"/>
    <s v="Category and Subcategory"/>
    <x v="8"/>
    <n v="41817.866435185184"/>
    <n v="41847.643750000003"/>
    <x v="3"/>
  </r>
  <r>
    <x v="997"/>
    <x v="0"/>
    <x v="996"/>
    <x v="10"/>
    <x v="978"/>
    <x v="2"/>
    <s v="country"/>
    <s v="USD"/>
    <x v="997"/>
    <x v="997"/>
    <b v="0"/>
    <n v="8"/>
    <b v="0"/>
    <s v="Category and Subcategory"/>
    <x v="625"/>
    <n v="757"/>
    <s v="Category and Subcategory"/>
    <x v="8"/>
    <n v="41941.10297453704"/>
    <n v="41971.144641203704"/>
    <x v="3"/>
  </r>
  <r>
    <x v="998"/>
    <x v="0"/>
    <x v="997"/>
    <x v="127"/>
    <x v="979"/>
    <x v="2"/>
    <s v="country"/>
    <s v="CAD"/>
    <x v="998"/>
    <x v="998"/>
    <b v="0"/>
    <n v="229"/>
    <b v="0"/>
    <s v="Category and Subcategory"/>
    <x v="157"/>
    <n v="26.43"/>
    <s v="Category and Subcategory"/>
    <x v="8"/>
    <n v="42282.168993055559"/>
    <n v="42327.210659722223"/>
    <x v="0"/>
  </r>
  <r>
    <x v="999"/>
    <x v="0"/>
    <x v="998"/>
    <x v="60"/>
    <x v="980"/>
    <x v="2"/>
    <s v="country"/>
    <s v="CAD"/>
    <x v="999"/>
    <x v="999"/>
    <b v="0"/>
    <n v="40"/>
    <b v="0"/>
    <s v="Category and Subcategory"/>
    <x v="153"/>
    <n v="151.05000000000001"/>
    <s v="Category and Subcategory"/>
    <x v="8"/>
    <n v="41926.29965277778"/>
    <n v="41956.334722222222"/>
    <x v="3"/>
  </r>
  <r>
    <x v="1000"/>
    <x v="0"/>
    <x v="999"/>
    <x v="203"/>
    <x v="981"/>
    <x v="1"/>
    <s v="country"/>
    <s v="USD"/>
    <x v="1000"/>
    <x v="1000"/>
    <b v="0"/>
    <n v="6"/>
    <b v="0"/>
    <s v="Category and Subcategory"/>
    <x v="218"/>
    <n v="1006.93"/>
    <s v="Category and Subcategory"/>
    <x v="8"/>
    <n v="42749.059722222228"/>
    <n v="42809.018055555556"/>
    <x v="1"/>
  </r>
  <r>
    <x v="1001"/>
    <x v="0"/>
    <x v="1000"/>
    <x v="10"/>
    <x v="982"/>
    <x v="1"/>
    <s v="country"/>
    <s v="GBP"/>
    <x v="1001"/>
    <x v="1001"/>
    <b v="0"/>
    <n v="4"/>
    <b v="0"/>
    <s v="Category and Subcategory"/>
    <x v="625"/>
    <n v="1510.39"/>
    <s v="Category and Subcategory"/>
    <x v="8"/>
    <n v="42720.720057870371"/>
    <n v="42765.720057870371"/>
    <x v="2"/>
  </r>
  <r>
    <x v="1002"/>
    <x v="0"/>
    <x v="1001"/>
    <x v="204"/>
    <x v="983"/>
    <x v="1"/>
    <s v="country"/>
    <s v="USD"/>
    <x v="1002"/>
    <x v="1002"/>
    <b v="0"/>
    <n v="22"/>
    <b v="0"/>
    <s v="Category and Subcategory"/>
    <x v="127"/>
    <n v="274.5"/>
    <s v="Category and Subcategory"/>
    <x v="8"/>
    <n v="42325.684189814812"/>
    <n v="42355.249305555553"/>
    <x v="0"/>
  </r>
  <r>
    <x v="1003"/>
    <x v="0"/>
    <x v="1002"/>
    <x v="22"/>
    <x v="984"/>
    <x v="1"/>
    <s v="country"/>
    <s v="EUR"/>
    <x v="1003"/>
    <x v="1003"/>
    <b v="0"/>
    <n v="15"/>
    <b v="0"/>
    <s v="Category and Subcategory"/>
    <x v="386"/>
    <n v="402"/>
    <s v="Category and Subcategory"/>
    <x v="8"/>
    <n v="42780.709039351852"/>
    <n v="42810.667372685188"/>
    <x v="1"/>
  </r>
  <r>
    <x v="1004"/>
    <x v="0"/>
    <x v="1003"/>
    <x v="31"/>
    <x v="985"/>
    <x v="1"/>
    <s v="country"/>
    <s v="USD"/>
    <x v="1004"/>
    <x v="1004"/>
    <b v="0"/>
    <n v="95"/>
    <b v="0"/>
    <s v="Category and Subcategory"/>
    <x v="414"/>
    <n v="63.46"/>
    <s v="Category and Subcategory"/>
    <x v="8"/>
    <n v="42388.708645833336"/>
    <n v="42418.708645833336"/>
    <x v="2"/>
  </r>
  <r>
    <x v="1005"/>
    <x v="0"/>
    <x v="1004"/>
    <x v="61"/>
    <x v="986"/>
    <x v="1"/>
    <s v="country"/>
    <s v="USD"/>
    <x v="1005"/>
    <x v="1005"/>
    <b v="0"/>
    <n v="161"/>
    <b v="0"/>
    <s v="Category and Subcategory"/>
    <x v="410"/>
    <n v="37.43"/>
    <s v="Category and Subcategory"/>
    <x v="8"/>
    <n v="42276.624803240738"/>
    <n v="42307.624803240738"/>
    <x v="0"/>
  </r>
  <r>
    <x v="1006"/>
    <x v="0"/>
    <x v="1005"/>
    <x v="23"/>
    <x v="987"/>
    <x v="1"/>
    <s v="country"/>
    <s v="USD"/>
    <x v="1006"/>
    <x v="1006"/>
    <b v="0"/>
    <n v="8"/>
    <b v="0"/>
    <s v="Category and Subcategory"/>
    <x v="289"/>
    <n v="753.13"/>
    <s v="Category and Subcategory"/>
    <x v="8"/>
    <n v="41977.040185185186"/>
    <n v="41985.299305555556"/>
    <x v="3"/>
  </r>
  <r>
    <x v="1007"/>
    <x v="0"/>
    <x v="1006"/>
    <x v="11"/>
    <x v="987"/>
    <x v="1"/>
    <s v="country"/>
    <s v="USD"/>
    <x v="1007"/>
    <x v="1007"/>
    <b v="0"/>
    <n v="76"/>
    <b v="0"/>
    <s v="Category and Subcategory"/>
    <x v="409"/>
    <n v="79.28"/>
    <s v="Category and Subcategory"/>
    <x v="8"/>
    <n v="42676.583599537036"/>
    <n v="42718.6252662037"/>
    <x v="2"/>
  </r>
  <r>
    <x v="1008"/>
    <x v="0"/>
    <x v="1007"/>
    <x v="205"/>
    <x v="988"/>
    <x v="1"/>
    <s v="country"/>
    <s v="MXN"/>
    <x v="1008"/>
    <x v="1008"/>
    <b v="0"/>
    <n v="1"/>
    <b v="0"/>
    <s v="Category and Subcategory"/>
    <x v="444"/>
    <n v="6020"/>
    <s v="Category and Subcategory"/>
    <x v="8"/>
    <n v="42702.809201388889"/>
    <n v="42732.809201388889"/>
    <x v="2"/>
  </r>
  <r>
    <x v="1009"/>
    <x v="0"/>
    <x v="1008"/>
    <x v="63"/>
    <x v="989"/>
    <x v="1"/>
    <s v="country"/>
    <s v="USD"/>
    <x v="1009"/>
    <x v="1009"/>
    <b v="0"/>
    <n v="101"/>
    <b v="0"/>
    <s v="Category and Subcategory"/>
    <x v="465"/>
    <n v="59.59"/>
    <s v="Category and Subcategory"/>
    <x v="8"/>
    <n v="42510.604699074072"/>
    <n v="42540.604699074072"/>
    <x v="2"/>
  </r>
  <r>
    <x v="1010"/>
    <x v="0"/>
    <x v="1009"/>
    <x v="206"/>
    <x v="990"/>
    <x v="1"/>
    <s v="country"/>
    <s v="USD"/>
    <x v="1010"/>
    <x v="1010"/>
    <b v="0"/>
    <n v="4"/>
    <b v="0"/>
    <s v="Category and Subcategory"/>
    <x v="496"/>
    <n v="1504.75"/>
    <s v="Category and Subcategory"/>
    <x v="8"/>
    <n v="42561.829421296294"/>
    <n v="42618.124305555553"/>
    <x v="2"/>
  </r>
  <r>
    <x v="1011"/>
    <x v="0"/>
    <x v="1010"/>
    <x v="22"/>
    <x v="991"/>
    <x v="1"/>
    <s v="country"/>
    <s v="USD"/>
    <x v="1011"/>
    <x v="1011"/>
    <b v="0"/>
    <n v="1"/>
    <b v="0"/>
    <s v="Category and Subcategory"/>
    <x v="386"/>
    <n v="6007"/>
    <s v="Category and Subcategory"/>
    <x v="8"/>
    <n v="41946.898090277777"/>
    <n v="41991.898090277777"/>
    <x v="3"/>
  </r>
  <r>
    <x v="1012"/>
    <x v="0"/>
    <x v="1011"/>
    <x v="10"/>
    <x v="992"/>
    <x v="1"/>
    <s v="country"/>
    <s v="USD"/>
    <x v="1012"/>
    <x v="1012"/>
    <b v="0"/>
    <n v="775"/>
    <b v="0"/>
    <s v="Category and Subcategory"/>
    <x v="470"/>
    <n v="7.74"/>
    <s v="Category and Subcategory"/>
    <x v="8"/>
    <n v="42714.440416666665"/>
    <n v="42759.440416666665"/>
    <x v="2"/>
  </r>
  <r>
    <x v="1013"/>
    <x v="0"/>
    <x v="1012"/>
    <x v="31"/>
    <x v="993"/>
    <x v="1"/>
    <s v="country"/>
    <s v="USD"/>
    <x v="1013"/>
    <x v="1013"/>
    <b v="0"/>
    <n v="90"/>
    <b v="0"/>
    <s v="Category and Subcategory"/>
    <x v="414"/>
    <n v="66.67"/>
    <s v="Category and Subcategory"/>
    <x v="8"/>
    <n v="42339.833981481483"/>
    <n v="42367.833333333328"/>
    <x v="0"/>
  </r>
  <r>
    <x v="1014"/>
    <x v="0"/>
    <x v="1013"/>
    <x v="3"/>
    <x v="994"/>
    <x v="1"/>
    <s v="country"/>
    <s v="USD"/>
    <x v="1014"/>
    <x v="1014"/>
    <b v="0"/>
    <n v="16"/>
    <b v="0"/>
    <s v="Category and Subcategory"/>
    <x v="127"/>
    <n v="375"/>
    <s v="Category and Subcategory"/>
    <x v="8"/>
    <n v="41955.002488425926"/>
    <n v="42005.002488425926"/>
    <x v="3"/>
  </r>
  <r>
    <x v="1015"/>
    <x v="0"/>
    <x v="1014"/>
    <x v="7"/>
    <x v="994"/>
    <x v="1"/>
    <s v="country"/>
    <s v="CHF"/>
    <x v="1015"/>
    <x v="1015"/>
    <b v="0"/>
    <n v="6"/>
    <b v="0"/>
    <s v="Category and Subcategory"/>
    <x v="267"/>
    <n v="1000"/>
    <s v="Category and Subcategory"/>
    <x v="8"/>
    <n v="42303.878414351857"/>
    <n v="42333.920081018514"/>
    <x v="0"/>
  </r>
  <r>
    <x v="1016"/>
    <x v="0"/>
    <x v="1015"/>
    <x v="57"/>
    <x v="994"/>
    <x v="1"/>
    <s v="country"/>
    <s v="USD"/>
    <x v="1016"/>
    <x v="1016"/>
    <b v="0"/>
    <n v="38"/>
    <b v="0"/>
    <s v="Category and Subcategory"/>
    <x v="444"/>
    <n v="157.88999999999999"/>
    <s v="Category and Subcategory"/>
    <x v="8"/>
    <n v="42422.107129629629"/>
    <n v="42467.065462962957"/>
    <x v="2"/>
  </r>
  <r>
    <x v="1017"/>
    <x v="0"/>
    <x v="1016"/>
    <x v="65"/>
    <x v="994"/>
    <x v="1"/>
    <s v="country"/>
    <s v="USD"/>
    <x v="1017"/>
    <x v="1017"/>
    <b v="0"/>
    <n v="355"/>
    <b v="0"/>
    <s v="Category and Subcategory"/>
    <x v="161"/>
    <n v="16.899999999999999"/>
    <s v="Category and Subcategory"/>
    <x v="8"/>
    <n v="42289.675173611111"/>
    <n v="42329.716840277775"/>
    <x v="0"/>
  </r>
  <r>
    <x v="1018"/>
    <x v="0"/>
    <x v="1017"/>
    <x v="22"/>
    <x v="994"/>
    <x v="1"/>
    <s v="country"/>
    <s v="USD"/>
    <x v="1018"/>
    <x v="1018"/>
    <b v="0"/>
    <n v="7"/>
    <b v="0"/>
    <s v="Category and Subcategory"/>
    <x v="386"/>
    <n v="857.14"/>
    <s v="Category and Subcategory"/>
    <x v="8"/>
    <n v="42535.492280092592"/>
    <n v="42565.492280092592"/>
    <x v="2"/>
  </r>
  <r>
    <x v="1019"/>
    <x v="0"/>
    <x v="1018"/>
    <x v="101"/>
    <x v="995"/>
    <x v="1"/>
    <s v="country"/>
    <s v="USD"/>
    <x v="1019"/>
    <x v="1019"/>
    <b v="0"/>
    <n v="400"/>
    <b v="0"/>
    <s v="Category and Subcategory"/>
    <x v="199"/>
    <n v="14.96"/>
    <s v="Category and Subcategory"/>
    <x v="8"/>
    <n v="42009.973946759259"/>
    <n v="42039.973946759259"/>
    <x v="0"/>
  </r>
  <r>
    <x v="1020"/>
    <x v="0"/>
    <x v="1019"/>
    <x v="207"/>
    <x v="996"/>
    <x v="0"/>
    <s v="country"/>
    <s v="CAD"/>
    <x v="1020"/>
    <x v="1020"/>
    <b v="0"/>
    <n v="30"/>
    <b v="1"/>
    <s v="Category and Subcategory"/>
    <x v="373"/>
    <n v="198"/>
    <s v="Category and Subcategory"/>
    <x v="15"/>
    <n v="42127.069548611107"/>
    <n v="42157.032638888893"/>
    <x v="0"/>
  </r>
  <r>
    <x v="1021"/>
    <x v="0"/>
    <x v="1020"/>
    <x v="9"/>
    <x v="997"/>
    <x v="0"/>
    <s v="country"/>
    <s v="USD"/>
    <x v="1021"/>
    <x v="1021"/>
    <b v="1"/>
    <n v="478"/>
    <b v="1"/>
    <s v="Category and Subcategory"/>
    <x v="273"/>
    <n v="12.39"/>
    <s v="Category and Subcategory"/>
    <x v="15"/>
    <n v="42271.251979166671"/>
    <n v="42294.166666666672"/>
    <x v="0"/>
  </r>
  <r>
    <x v="1022"/>
    <x v="0"/>
    <x v="1021"/>
    <x v="13"/>
    <x v="998"/>
    <x v="0"/>
    <s v="country"/>
    <s v="USD"/>
    <x v="1022"/>
    <x v="1022"/>
    <b v="1"/>
    <n v="74"/>
    <b v="1"/>
    <s v="Category and Subcategory"/>
    <x v="626"/>
    <n v="79.86"/>
    <s v="Category and Subcategory"/>
    <x v="15"/>
    <n v="42111.646724537044"/>
    <n v="42141.646724537044"/>
    <x v="0"/>
  </r>
  <r>
    <x v="1023"/>
    <x v="0"/>
    <x v="1022"/>
    <x v="13"/>
    <x v="999"/>
    <x v="0"/>
    <s v="country"/>
    <s v="GBP"/>
    <x v="1023"/>
    <x v="1023"/>
    <b v="0"/>
    <n v="131"/>
    <b v="1"/>
    <s v="Category and Subcategory"/>
    <x v="627"/>
    <n v="45.09"/>
    <s v="Category and Subcategory"/>
    <x v="15"/>
    <n v="42145.919687500005"/>
    <n v="42175.919687500005"/>
    <x v="0"/>
  </r>
  <r>
    <x v="1024"/>
    <x v="0"/>
    <x v="1023"/>
    <x v="22"/>
    <x v="1000"/>
    <x v="0"/>
    <s v="country"/>
    <s v="SEK"/>
    <x v="1024"/>
    <x v="1024"/>
    <b v="1"/>
    <n v="61"/>
    <b v="1"/>
    <s v="Category and Subcategory"/>
    <x v="386"/>
    <n v="96.79"/>
    <s v="Category and Subcategory"/>
    <x v="15"/>
    <n v="42370.580590277779"/>
    <n v="42400.580590277779"/>
    <x v="2"/>
  </r>
  <r>
    <x v="1025"/>
    <x v="0"/>
    <x v="1024"/>
    <x v="54"/>
    <x v="1001"/>
    <x v="0"/>
    <s v="country"/>
    <s v="USD"/>
    <x v="1025"/>
    <x v="1025"/>
    <b v="1"/>
    <n v="1071"/>
    <b v="1"/>
    <s v="Category and Subcategory"/>
    <x v="186"/>
    <n v="5.51"/>
    <s v="Category and Subcategory"/>
    <x v="15"/>
    <n v="42049.833761574075"/>
    <n v="42079.792094907403"/>
    <x v="0"/>
  </r>
  <r>
    <x v="1026"/>
    <x v="0"/>
    <x v="1025"/>
    <x v="39"/>
    <x v="1002"/>
    <x v="0"/>
    <s v="country"/>
    <s v="GBP"/>
    <x v="1026"/>
    <x v="1026"/>
    <b v="1"/>
    <n v="122"/>
    <b v="1"/>
    <s v="Category and Subcategory"/>
    <x v="400"/>
    <n v="48.16"/>
    <s v="Category and Subcategory"/>
    <x v="15"/>
    <n v="42426.407592592594"/>
    <n v="42460.365925925929"/>
    <x v="2"/>
  </r>
  <r>
    <x v="1027"/>
    <x v="0"/>
    <x v="1026"/>
    <x v="208"/>
    <x v="1003"/>
    <x v="0"/>
    <s v="country"/>
    <s v="USD"/>
    <x v="1027"/>
    <x v="1027"/>
    <b v="1"/>
    <n v="111"/>
    <b v="1"/>
    <s v="Category and Subcategory"/>
    <x v="208"/>
    <n v="52.93"/>
    <s v="Category and Subcategory"/>
    <x v="15"/>
    <n v="41905.034108796295"/>
    <n v="41935.034108796295"/>
    <x v="3"/>
  </r>
  <r>
    <x v="1028"/>
    <x v="0"/>
    <x v="1027"/>
    <x v="3"/>
    <x v="1004"/>
    <x v="0"/>
    <s v="country"/>
    <s v="GBP"/>
    <x v="1028"/>
    <x v="1028"/>
    <b v="1"/>
    <n v="255"/>
    <b v="1"/>
    <s v="Category and Subcategory"/>
    <x v="272"/>
    <n v="22.98"/>
    <s v="Category and Subcategory"/>
    <x v="15"/>
    <n v="42755.627372685187"/>
    <n v="42800.833333333328"/>
    <x v="1"/>
  </r>
  <r>
    <x v="1029"/>
    <x v="0"/>
    <x v="1028"/>
    <x v="3"/>
    <x v="1005"/>
    <x v="0"/>
    <s v="country"/>
    <s v="SEK"/>
    <x v="1029"/>
    <x v="1029"/>
    <b v="0"/>
    <n v="141"/>
    <b v="1"/>
    <s v="Category and Subcategory"/>
    <x v="272"/>
    <n v="41.52"/>
    <s v="Category and Subcategory"/>
    <x v="15"/>
    <n v="42044.711886574078"/>
    <n v="42098.915972222225"/>
    <x v="0"/>
  </r>
  <r>
    <x v="1030"/>
    <x v="0"/>
    <x v="1029"/>
    <x v="13"/>
    <x v="1006"/>
    <x v="0"/>
    <s v="country"/>
    <s v="USD"/>
    <x v="1030"/>
    <x v="1030"/>
    <b v="0"/>
    <n v="159"/>
    <b v="1"/>
    <s v="Category and Subcategory"/>
    <x v="163"/>
    <n v="36.76"/>
    <s v="Category and Subcategory"/>
    <x v="15"/>
    <n v="42611.483206018514"/>
    <n v="42625.483206018514"/>
    <x v="2"/>
  </r>
  <r>
    <x v="1031"/>
    <x v="0"/>
    <x v="1030"/>
    <x v="3"/>
    <x v="1007"/>
    <x v="0"/>
    <s v="country"/>
    <s v="USD"/>
    <x v="1031"/>
    <x v="1031"/>
    <b v="0"/>
    <n v="99"/>
    <b v="1"/>
    <s v="Category and Subcategory"/>
    <x v="355"/>
    <n v="58.91"/>
    <s v="Category and Subcategory"/>
    <x v="15"/>
    <n v="42324.764004629629"/>
    <n v="42354.764004629629"/>
    <x v="0"/>
  </r>
  <r>
    <x v="1032"/>
    <x v="0"/>
    <x v="1031"/>
    <x v="105"/>
    <x v="1008"/>
    <x v="0"/>
    <s v="country"/>
    <s v="USD"/>
    <x v="1032"/>
    <x v="1032"/>
    <b v="0"/>
    <n v="96"/>
    <b v="1"/>
    <s v="Category and Subcategory"/>
    <x v="182"/>
    <n v="60.74"/>
    <s v="Category and Subcategory"/>
    <x v="15"/>
    <n v="42514.666956018518"/>
    <n v="42544.666956018518"/>
    <x v="2"/>
  </r>
  <r>
    <x v="1033"/>
    <x v="0"/>
    <x v="1032"/>
    <x v="209"/>
    <x v="1009"/>
    <x v="0"/>
    <s v="country"/>
    <s v="GBP"/>
    <x v="1033"/>
    <x v="1033"/>
    <b v="0"/>
    <n v="27"/>
    <b v="1"/>
    <s v="Category and Subcategory"/>
    <x v="628"/>
    <n v="215.7"/>
    <s v="Category and Subcategory"/>
    <x v="15"/>
    <n v="42688.732407407413"/>
    <n v="42716.732407407413"/>
    <x v="2"/>
  </r>
  <r>
    <x v="1034"/>
    <x v="0"/>
    <x v="1033"/>
    <x v="10"/>
    <x v="1010"/>
    <x v="0"/>
    <s v="country"/>
    <s v="USD"/>
    <x v="1034"/>
    <x v="1034"/>
    <b v="0"/>
    <n v="166"/>
    <b v="1"/>
    <s v="Category and Subcategory"/>
    <x v="629"/>
    <n v="35.020000000000003"/>
    <s v="Category and Subcategory"/>
    <x v="15"/>
    <n v="42555.166712962964"/>
    <n v="42587.165972222225"/>
    <x v="2"/>
  </r>
  <r>
    <x v="1035"/>
    <x v="0"/>
    <x v="1034"/>
    <x v="210"/>
    <x v="1011"/>
    <x v="0"/>
    <s v="country"/>
    <s v="USD"/>
    <x v="1035"/>
    <x v="1035"/>
    <b v="0"/>
    <n v="76"/>
    <b v="1"/>
    <s v="Category and Subcategory"/>
    <x v="221"/>
    <n v="76.319999999999993"/>
    <s v="Category and Subcategory"/>
    <x v="15"/>
    <n v="42016.641435185185"/>
    <n v="42046.641435185185"/>
    <x v="0"/>
  </r>
  <r>
    <x v="1036"/>
    <x v="0"/>
    <x v="1035"/>
    <x v="37"/>
    <x v="1012"/>
    <x v="0"/>
    <s v="country"/>
    <s v="USD"/>
    <x v="1036"/>
    <x v="1036"/>
    <b v="0"/>
    <n v="211"/>
    <b v="1"/>
    <s v="Category and Subcategory"/>
    <x v="591"/>
    <n v="27.35"/>
    <s v="Category and Subcategory"/>
    <x v="15"/>
    <n v="41249.448958333334"/>
    <n v="41281.333333333336"/>
    <x v="5"/>
  </r>
  <r>
    <x v="1037"/>
    <x v="0"/>
    <x v="1036"/>
    <x v="28"/>
    <x v="1013"/>
    <x v="0"/>
    <s v="country"/>
    <s v="USD"/>
    <x v="1037"/>
    <x v="1037"/>
    <b v="0"/>
    <n v="21"/>
    <b v="1"/>
    <s v="Category and Subcategory"/>
    <x v="630"/>
    <n v="274.14"/>
    <s v="Category and Subcategory"/>
    <x v="15"/>
    <n v="42119.822476851856"/>
    <n v="42142.208333333328"/>
    <x v="0"/>
  </r>
  <r>
    <x v="1038"/>
    <x v="0"/>
    <x v="1037"/>
    <x v="15"/>
    <x v="1014"/>
    <x v="0"/>
    <s v="country"/>
    <s v="USD"/>
    <x v="1038"/>
    <x v="1038"/>
    <b v="0"/>
    <n v="61"/>
    <b v="1"/>
    <s v="Category and Subcategory"/>
    <x v="373"/>
    <n v="94.08"/>
    <s v="Category and Subcategory"/>
    <x v="15"/>
    <n v="42418.231747685189"/>
    <n v="42448.190081018518"/>
    <x v="2"/>
  </r>
  <r>
    <x v="1039"/>
    <x v="0"/>
    <x v="1038"/>
    <x v="2"/>
    <x v="1015"/>
    <x v="0"/>
    <s v="country"/>
    <s v="USD"/>
    <x v="1039"/>
    <x v="1039"/>
    <b v="0"/>
    <n v="30"/>
    <b v="1"/>
    <s v="Category and Subcategory"/>
    <x v="631"/>
    <n v="190.43"/>
    <s v="Category and Subcategory"/>
    <x v="15"/>
    <n v="42692.109328703707"/>
    <n v="42717.332638888889"/>
    <x v="2"/>
  </r>
  <r>
    <x v="1040"/>
    <x v="0"/>
    <x v="1039"/>
    <x v="94"/>
    <x v="1016"/>
    <x v="1"/>
    <s v="country"/>
    <s v="USD"/>
    <x v="1040"/>
    <x v="1040"/>
    <b v="0"/>
    <n v="1"/>
    <b v="0"/>
    <s v="Category and Subcategory"/>
    <x v="406"/>
    <n v="5700"/>
    <s v="Category and Subcategory"/>
    <x v="16"/>
    <n v="42579.708437499998"/>
    <n v="42609.708437499998"/>
    <x v="2"/>
  </r>
  <r>
    <x v="1041"/>
    <x v="0"/>
    <x v="1040"/>
    <x v="45"/>
    <x v="1017"/>
    <x v="1"/>
    <s v="country"/>
    <s v="USD"/>
    <x v="1041"/>
    <x v="1041"/>
    <b v="0"/>
    <n v="0"/>
    <b v="0"/>
    <s v="Category and Subcategory"/>
    <x v="632"/>
    <e v="#DIV/0!"/>
    <s v="Category and Subcategory"/>
    <x v="16"/>
    <n v="41831.060092592597"/>
    <n v="41851.060092592597"/>
    <x v="3"/>
  </r>
  <r>
    <x v="1042"/>
    <x v="0"/>
    <x v="1041"/>
    <x v="81"/>
    <x v="1018"/>
    <x v="1"/>
    <s v="country"/>
    <s v="USD"/>
    <x v="1042"/>
    <x v="1042"/>
    <b v="0"/>
    <n v="1"/>
    <b v="0"/>
    <s v="Category and Subcategory"/>
    <x v="633"/>
    <n v="5680"/>
    <s v="Category and Subcategory"/>
    <x v="16"/>
    <n v="41851.696157407408"/>
    <n v="41894.416666666664"/>
    <x v="3"/>
  </r>
  <r>
    <x v="1043"/>
    <x v="0"/>
    <x v="1042"/>
    <x v="57"/>
    <x v="1019"/>
    <x v="1"/>
    <s v="country"/>
    <s v="USD"/>
    <x v="1043"/>
    <x v="1043"/>
    <b v="0"/>
    <n v="292"/>
    <b v="0"/>
    <s v="Category and Subcategory"/>
    <x v="444"/>
    <n v="19.43"/>
    <s v="Category and Subcategory"/>
    <x v="16"/>
    <n v="42114.252951388888"/>
    <n v="42144.252951388888"/>
    <x v="0"/>
  </r>
  <r>
    <x v="1044"/>
    <x v="0"/>
    <x v="1043"/>
    <x v="39"/>
    <x v="1020"/>
    <x v="1"/>
    <s v="country"/>
    <s v="USD"/>
    <x v="1044"/>
    <x v="1044"/>
    <b v="0"/>
    <n v="2"/>
    <b v="0"/>
    <s v="Category and Subcategory"/>
    <x v="132"/>
    <n v="2835.56"/>
    <s v="Category and Subcategory"/>
    <x v="16"/>
    <n v="42011.925937499997"/>
    <n v="42068.852083333331"/>
    <x v="0"/>
  </r>
  <r>
    <x v="1045"/>
    <x v="0"/>
    <x v="1044"/>
    <x v="3"/>
    <x v="1021"/>
    <x v="1"/>
    <s v="country"/>
    <s v="USD"/>
    <x v="1045"/>
    <x v="1045"/>
    <b v="0"/>
    <n v="8"/>
    <b v="0"/>
    <s v="Category and Subcategory"/>
    <x v="278"/>
    <n v="708.25"/>
    <s v="Category and Subcategory"/>
    <x v="16"/>
    <n v="41844.874421296299"/>
    <n v="41874.874421296299"/>
    <x v="3"/>
  </r>
  <r>
    <x v="1046"/>
    <x v="0"/>
    <x v="1045"/>
    <x v="9"/>
    <x v="1022"/>
    <x v="1"/>
    <s v="country"/>
    <s v="EUR"/>
    <x v="1046"/>
    <x v="1046"/>
    <b v="0"/>
    <n v="0"/>
    <b v="0"/>
    <s v="Category and Subcategory"/>
    <x v="520"/>
    <e v="#DIV/0!"/>
    <s v="Category and Subcategory"/>
    <x v="16"/>
    <n v="42319.851388888885"/>
    <n v="42364.851388888885"/>
    <x v="0"/>
  </r>
  <r>
    <x v="1047"/>
    <x v="0"/>
    <x v="1046"/>
    <x v="13"/>
    <x v="1023"/>
    <x v="1"/>
    <s v="country"/>
    <s v="USD"/>
    <x v="1047"/>
    <x v="1047"/>
    <b v="0"/>
    <n v="1"/>
    <b v="0"/>
    <s v="Category and Subcategory"/>
    <x v="281"/>
    <n v="5660"/>
    <s v="Category and Subcategory"/>
    <x v="16"/>
    <n v="41918.818460648145"/>
    <n v="41948.860127314816"/>
    <x v="3"/>
  </r>
  <r>
    <x v="1048"/>
    <x v="0"/>
    <x v="1047"/>
    <x v="36"/>
    <x v="1024"/>
    <x v="1"/>
    <s v="country"/>
    <s v="USD"/>
    <x v="1048"/>
    <x v="1048"/>
    <b v="0"/>
    <n v="4"/>
    <b v="0"/>
    <s v="Category and Subcategory"/>
    <x v="137"/>
    <n v="1413.9"/>
    <s v="Category and Subcategory"/>
    <x v="16"/>
    <n v="42598.053113425922"/>
    <n v="42638.053113425922"/>
    <x v="2"/>
  </r>
  <r>
    <x v="1049"/>
    <x v="0"/>
    <x v="1048"/>
    <x v="14"/>
    <x v="1025"/>
    <x v="1"/>
    <s v="country"/>
    <s v="USD"/>
    <x v="1049"/>
    <x v="1049"/>
    <b v="0"/>
    <n v="0"/>
    <b v="0"/>
    <s v="Category and Subcategory"/>
    <x v="263"/>
    <e v="#DIV/0!"/>
    <s v="Category and Subcategory"/>
    <x v="16"/>
    <n v="42382.431076388893"/>
    <n v="42412.431076388893"/>
    <x v="2"/>
  </r>
  <r>
    <x v="1050"/>
    <x v="0"/>
    <x v="1049"/>
    <x v="30"/>
    <x v="1026"/>
    <x v="1"/>
    <s v="country"/>
    <s v="USD"/>
    <x v="1050"/>
    <x v="1050"/>
    <b v="0"/>
    <n v="0"/>
    <b v="0"/>
    <s v="Category and Subcategory"/>
    <x v="581"/>
    <e v="#DIV/0!"/>
    <s v="Category and Subcategory"/>
    <x v="16"/>
    <n v="42231.7971875"/>
    <n v="42261.7971875"/>
    <x v="0"/>
  </r>
  <r>
    <x v="1051"/>
    <x v="0"/>
    <x v="1050"/>
    <x v="2"/>
    <x v="1027"/>
    <x v="1"/>
    <s v="country"/>
    <s v="USD"/>
    <x v="1051"/>
    <x v="1051"/>
    <b v="0"/>
    <n v="0"/>
    <b v="0"/>
    <s v="Category and Subcategory"/>
    <x v="634"/>
    <e v="#DIV/0!"/>
    <s v="Category and Subcategory"/>
    <x v="16"/>
    <n v="41850.014178240745"/>
    <n v="41878.014178240745"/>
    <x v="3"/>
  </r>
  <r>
    <x v="1052"/>
    <x v="0"/>
    <x v="1051"/>
    <x v="211"/>
    <x v="1028"/>
    <x v="1"/>
    <s v="country"/>
    <s v="USD"/>
    <x v="1052"/>
    <x v="1052"/>
    <b v="0"/>
    <n v="0"/>
    <b v="0"/>
    <s v="Category and Subcategory"/>
    <x v="230"/>
    <e v="#DIV/0!"/>
    <s v="Category and Subcategory"/>
    <x v="16"/>
    <n v="42483.797395833331"/>
    <n v="42527.839583333334"/>
    <x v="2"/>
  </r>
  <r>
    <x v="1053"/>
    <x v="0"/>
    <x v="1052"/>
    <x v="15"/>
    <x v="1029"/>
    <x v="1"/>
    <s v="country"/>
    <s v="USD"/>
    <x v="1053"/>
    <x v="1053"/>
    <b v="0"/>
    <n v="1"/>
    <b v="0"/>
    <s v="Category and Subcategory"/>
    <x v="635"/>
    <n v="5623"/>
    <s v="Category and Subcategory"/>
    <x v="16"/>
    <n v="42775.172824074078"/>
    <n v="42800.172824074078"/>
    <x v="1"/>
  </r>
  <r>
    <x v="1054"/>
    <x v="0"/>
    <x v="1053"/>
    <x v="30"/>
    <x v="1030"/>
    <x v="1"/>
    <s v="country"/>
    <s v="USD"/>
    <x v="1054"/>
    <x v="1054"/>
    <b v="0"/>
    <n v="0"/>
    <b v="0"/>
    <s v="Category and Subcategory"/>
    <x v="636"/>
    <e v="#DIV/0!"/>
    <s v="Category and Subcategory"/>
    <x v="16"/>
    <n v="41831.851840277777"/>
    <n v="41861.916666666664"/>
    <x v="3"/>
  </r>
  <r>
    <x v="1055"/>
    <x v="0"/>
    <x v="1054"/>
    <x v="8"/>
    <x v="1031"/>
    <x v="1"/>
    <s v="country"/>
    <s v="USD"/>
    <x v="1055"/>
    <x v="1055"/>
    <b v="0"/>
    <n v="0"/>
    <b v="0"/>
    <s v="Category and Subcategory"/>
    <x v="372"/>
    <e v="#DIV/0!"/>
    <s v="Category and Subcategory"/>
    <x v="16"/>
    <n v="42406.992418981477"/>
    <n v="42436.992418981477"/>
    <x v="2"/>
  </r>
  <r>
    <x v="1056"/>
    <x v="0"/>
    <x v="1055"/>
    <x v="3"/>
    <x v="1032"/>
    <x v="1"/>
    <s v="country"/>
    <s v="USD"/>
    <x v="1056"/>
    <x v="1056"/>
    <b v="0"/>
    <n v="0"/>
    <b v="0"/>
    <s v="Category and Subcategory"/>
    <x v="344"/>
    <e v="#DIV/0!"/>
    <s v="Category and Subcategory"/>
    <x v="16"/>
    <n v="42058.719641203701"/>
    <n v="42118.677974537044"/>
    <x v="0"/>
  </r>
  <r>
    <x v="1057"/>
    <x v="0"/>
    <x v="1056"/>
    <x v="3"/>
    <x v="1033"/>
    <x v="1"/>
    <s v="country"/>
    <s v="USD"/>
    <x v="1057"/>
    <x v="1057"/>
    <b v="0"/>
    <n v="0"/>
    <b v="0"/>
    <s v="Category and Subcategory"/>
    <x v="344"/>
    <e v="#DIV/0!"/>
    <s v="Category and Subcategory"/>
    <x v="16"/>
    <n v="42678.871331018512"/>
    <n v="42708.912997685184"/>
    <x v="2"/>
  </r>
  <r>
    <x v="1058"/>
    <x v="0"/>
    <x v="1057"/>
    <x v="79"/>
    <x v="1034"/>
    <x v="1"/>
    <s v="country"/>
    <s v="USD"/>
    <x v="1058"/>
    <x v="1058"/>
    <b v="0"/>
    <n v="0"/>
    <b v="0"/>
    <s v="Category and Subcategory"/>
    <x v="151"/>
    <e v="#DIV/0!"/>
    <s v="Category and Subcategory"/>
    <x v="16"/>
    <n v="42047.900960648149"/>
    <n v="42089"/>
    <x v="0"/>
  </r>
  <r>
    <x v="1059"/>
    <x v="0"/>
    <x v="1058"/>
    <x v="184"/>
    <x v="1035"/>
    <x v="1"/>
    <s v="country"/>
    <s v="USD"/>
    <x v="1059"/>
    <x v="1059"/>
    <b v="0"/>
    <n v="0"/>
    <b v="0"/>
    <s v="Category and Subcategory"/>
    <x v="637"/>
    <e v="#DIV/0!"/>
    <s v="Category and Subcategory"/>
    <x v="16"/>
    <n v="42046.79"/>
    <n v="42076.748333333337"/>
    <x v="0"/>
  </r>
  <r>
    <x v="1060"/>
    <x v="0"/>
    <x v="1059"/>
    <x v="10"/>
    <x v="1036"/>
    <x v="1"/>
    <s v="country"/>
    <s v="USD"/>
    <x v="1060"/>
    <x v="1060"/>
    <b v="0"/>
    <n v="1"/>
    <b v="0"/>
    <s v="Category and Subcategory"/>
    <x v="264"/>
    <n v="5580"/>
    <s v="Category and Subcategory"/>
    <x v="16"/>
    <n v="42079.913113425922"/>
    <n v="42109.913113425922"/>
    <x v="0"/>
  </r>
  <r>
    <x v="1061"/>
    <x v="0"/>
    <x v="1060"/>
    <x v="23"/>
    <x v="1037"/>
    <x v="1"/>
    <s v="country"/>
    <s v="USD"/>
    <x v="1061"/>
    <x v="1061"/>
    <b v="0"/>
    <n v="0"/>
    <b v="0"/>
    <s v="Category and Subcategory"/>
    <x v="351"/>
    <e v="#DIV/0!"/>
    <s v="Category and Subcategory"/>
    <x v="16"/>
    <n v="42432.276712962965"/>
    <n v="42492.041666666672"/>
    <x v="2"/>
  </r>
  <r>
    <x v="1062"/>
    <x v="0"/>
    <x v="1061"/>
    <x v="212"/>
    <x v="1038"/>
    <x v="1"/>
    <s v="country"/>
    <s v="USD"/>
    <x v="1062"/>
    <x v="1062"/>
    <b v="0"/>
    <n v="4"/>
    <b v="0"/>
    <s v="Category and Subcategory"/>
    <x v="638"/>
    <n v="1392.5"/>
    <s v="Category and Subcategory"/>
    <x v="16"/>
    <n v="42556.807187500002"/>
    <n v="42563.807187500002"/>
    <x v="2"/>
  </r>
  <r>
    <x v="1063"/>
    <x v="0"/>
    <x v="1062"/>
    <x v="28"/>
    <x v="1039"/>
    <x v="1"/>
    <s v="country"/>
    <s v="USD"/>
    <x v="1063"/>
    <x v="1063"/>
    <b v="0"/>
    <n v="0"/>
    <b v="0"/>
    <s v="Category and Subcategory"/>
    <x v="639"/>
    <e v="#DIV/0!"/>
    <s v="Category and Subcategory"/>
    <x v="16"/>
    <n v="42583.030810185184"/>
    <n v="42613.030810185184"/>
    <x v="2"/>
  </r>
  <r>
    <x v="1064"/>
    <x v="0"/>
    <x v="1063"/>
    <x v="161"/>
    <x v="1040"/>
    <x v="2"/>
    <s v="country"/>
    <s v="USD"/>
    <x v="1064"/>
    <x v="1064"/>
    <b v="0"/>
    <n v="123"/>
    <b v="0"/>
    <s v="Category and Subcategory"/>
    <x v="444"/>
    <n v="45.16"/>
    <s v="Category and Subcategory"/>
    <x v="17"/>
    <n v="41417.228043981479"/>
    <n v="41462.228043981479"/>
    <x v="4"/>
  </r>
  <r>
    <x v="1065"/>
    <x v="0"/>
    <x v="1064"/>
    <x v="9"/>
    <x v="1041"/>
    <x v="2"/>
    <s v="country"/>
    <s v="AUD"/>
    <x v="1065"/>
    <x v="1065"/>
    <b v="0"/>
    <n v="5"/>
    <b v="0"/>
    <s v="Category and Subcategory"/>
    <x v="640"/>
    <n v="1108"/>
    <s v="Category and Subcategory"/>
    <x v="17"/>
    <n v="41661.381041666667"/>
    <n v="41689.381041666667"/>
    <x v="3"/>
  </r>
  <r>
    <x v="1066"/>
    <x v="0"/>
    <x v="1065"/>
    <x v="60"/>
    <x v="1042"/>
    <x v="2"/>
    <s v="country"/>
    <s v="USD"/>
    <x v="1066"/>
    <x v="1066"/>
    <b v="0"/>
    <n v="148"/>
    <b v="0"/>
    <s v="Category and Subcategory"/>
    <x v="153"/>
    <n v="37.4"/>
    <s v="Category and Subcategory"/>
    <x v="17"/>
    <n v="41445.962754629632"/>
    <n v="41490.962754629632"/>
    <x v="4"/>
  </r>
  <r>
    <x v="1067"/>
    <x v="0"/>
    <x v="1066"/>
    <x v="2"/>
    <x v="1042"/>
    <x v="2"/>
    <s v="country"/>
    <s v="USD"/>
    <x v="1067"/>
    <x v="1067"/>
    <b v="0"/>
    <n v="10"/>
    <b v="0"/>
    <s v="Category and Subcategory"/>
    <x v="641"/>
    <n v="553.5"/>
    <s v="Category and Subcategory"/>
    <x v="17"/>
    <n v="41599.855682870373"/>
    <n v="41629.855682870373"/>
    <x v="4"/>
  </r>
  <r>
    <x v="1068"/>
    <x v="0"/>
    <x v="1067"/>
    <x v="11"/>
    <x v="1043"/>
    <x v="2"/>
    <s v="country"/>
    <s v="USD"/>
    <x v="1068"/>
    <x v="1068"/>
    <b v="0"/>
    <n v="4"/>
    <b v="0"/>
    <s v="Category and Subcategory"/>
    <x v="391"/>
    <n v="1381.5"/>
    <s v="Category and Subcategory"/>
    <x v="17"/>
    <n v="42440.371111111104"/>
    <n v="42470.329444444447"/>
    <x v="2"/>
  </r>
  <r>
    <x v="1069"/>
    <x v="0"/>
    <x v="1068"/>
    <x v="41"/>
    <x v="1044"/>
    <x v="2"/>
    <s v="country"/>
    <s v="USD"/>
    <x v="1069"/>
    <x v="1069"/>
    <b v="0"/>
    <n v="21"/>
    <b v="0"/>
    <s v="Category and Subcategory"/>
    <x v="642"/>
    <n v="262.67"/>
    <s v="Category and Subcategory"/>
    <x v="17"/>
    <n v="41572.229849537034"/>
    <n v="41604.271516203706"/>
    <x v="4"/>
  </r>
  <r>
    <x v="1070"/>
    <x v="0"/>
    <x v="1069"/>
    <x v="3"/>
    <x v="1045"/>
    <x v="2"/>
    <s v="country"/>
    <s v="USD"/>
    <x v="1070"/>
    <x v="1070"/>
    <b v="0"/>
    <n v="2"/>
    <b v="0"/>
    <s v="Category and Subcategory"/>
    <x v="404"/>
    <n v="2755"/>
    <s v="Category and Subcategory"/>
    <x v="17"/>
    <n v="41163.011828703704"/>
    <n v="41183.011828703704"/>
    <x v="5"/>
  </r>
  <r>
    <x v="1071"/>
    <x v="0"/>
    <x v="1070"/>
    <x v="213"/>
    <x v="1046"/>
    <x v="2"/>
    <s v="country"/>
    <s v="NOK"/>
    <x v="1071"/>
    <x v="1071"/>
    <b v="0"/>
    <n v="0"/>
    <b v="0"/>
    <s v="Category and Subcategory"/>
    <x v="643"/>
    <e v="#DIV/0!"/>
    <s v="Category and Subcategory"/>
    <x v="17"/>
    <n v="42295.753391203703"/>
    <n v="42325.795057870375"/>
    <x v="0"/>
  </r>
  <r>
    <x v="1072"/>
    <x v="0"/>
    <x v="1071"/>
    <x v="96"/>
    <x v="1046"/>
    <x v="2"/>
    <s v="country"/>
    <s v="USD"/>
    <x v="1072"/>
    <x v="1072"/>
    <b v="0"/>
    <n v="4"/>
    <b v="0"/>
    <s v="Category and Subcategory"/>
    <x v="406"/>
    <n v="1377.25"/>
    <s v="Category and Subcategory"/>
    <x v="17"/>
    <n v="41645.832141203704"/>
    <n v="41675.832141203704"/>
    <x v="3"/>
  </r>
  <r>
    <x v="1073"/>
    <x v="0"/>
    <x v="1072"/>
    <x v="47"/>
    <x v="1047"/>
    <x v="2"/>
    <s v="country"/>
    <s v="USD"/>
    <x v="1073"/>
    <x v="1073"/>
    <b v="0"/>
    <n v="1"/>
    <b v="0"/>
    <s v="Category and Subcategory"/>
    <x v="644"/>
    <n v="5504"/>
    <s v="Category and Subcategory"/>
    <x v="17"/>
    <n v="40802.964594907404"/>
    <n v="40832.964594907404"/>
    <x v="6"/>
  </r>
  <r>
    <x v="1074"/>
    <x v="0"/>
    <x v="1073"/>
    <x v="214"/>
    <x v="1048"/>
    <x v="2"/>
    <s v="country"/>
    <s v="USD"/>
    <x v="1074"/>
    <x v="1074"/>
    <b v="0"/>
    <n v="30"/>
    <b v="0"/>
    <s v="Category and Subcategory"/>
    <x v="157"/>
    <n v="183.37"/>
    <s v="Category and Subcategory"/>
    <x v="17"/>
    <n v="41613.172974537039"/>
    <n v="41643.172974537039"/>
    <x v="4"/>
  </r>
  <r>
    <x v="1075"/>
    <x v="0"/>
    <x v="1074"/>
    <x v="28"/>
    <x v="1049"/>
    <x v="2"/>
    <s v="country"/>
    <s v="USD"/>
    <x v="1075"/>
    <x v="1075"/>
    <b v="0"/>
    <n v="3"/>
    <b v="0"/>
    <s v="Category and Subcategory"/>
    <x v="557"/>
    <n v="1833.33"/>
    <s v="Category and Subcategory"/>
    <x v="17"/>
    <n v="41005.904120370367"/>
    <n v="41035.904120370367"/>
    <x v="5"/>
  </r>
  <r>
    <x v="1076"/>
    <x v="0"/>
    <x v="1075"/>
    <x v="96"/>
    <x v="1050"/>
    <x v="2"/>
    <s v="country"/>
    <s v="USD"/>
    <x v="1076"/>
    <x v="1076"/>
    <b v="0"/>
    <n v="975"/>
    <b v="0"/>
    <s v="Category and Subcategory"/>
    <x v="406"/>
    <n v="5.64"/>
    <s v="Category and Subcategory"/>
    <x v="17"/>
    <n v="41838.377893518518"/>
    <n v="41893.377893518518"/>
    <x v="3"/>
  </r>
  <r>
    <x v="1077"/>
    <x v="0"/>
    <x v="1076"/>
    <x v="31"/>
    <x v="1051"/>
    <x v="2"/>
    <s v="country"/>
    <s v="USD"/>
    <x v="1077"/>
    <x v="1077"/>
    <b v="0"/>
    <n v="167"/>
    <b v="0"/>
    <s v="Category and Subcategory"/>
    <x v="495"/>
    <n v="32.82"/>
    <s v="Category and Subcategory"/>
    <x v="17"/>
    <n v="42353.16679398148"/>
    <n v="42383.16679398148"/>
    <x v="0"/>
  </r>
  <r>
    <x v="1078"/>
    <x v="0"/>
    <x v="1077"/>
    <x v="20"/>
    <x v="1052"/>
    <x v="2"/>
    <s v="country"/>
    <s v="USD"/>
    <x v="1078"/>
    <x v="1078"/>
    <b v="0"/>
    <n v="5"/>
    <b v="0"/>
    <s v="Category and Subcategory"/>
    <x v="645"/>
    <n v="1095.5999999999999"/>
    <s v="Category and Subcategory"/>
    <x v="17"/>
    <n v="40701.195844907408"/>
    <n v="40746.195844907408"/>
    <x v="6"/>
  </r>
  <r>
    <x v="1079"/>
    <x v="0"/>
    <x v="1078"/>
    <x v="91"/>
    <x v="1053"/>
    <x v="2"/>
    <s v="country"/>
    <s v="EUR"/>
    <x v="1079"/>
    <x v="1079"/>
    <b v="0"/>
    <n v="18"/>
    <b v="0"/>
    <s v="Category and Subcategory"/>
    <x v="150"/>
    <n v="303.83"/>
    <s v="Category and Subcategory"/>
    <x v="17"/>
    <n v="42479.566388888896"/>
    <n v="42504.566388888896"/>
    <x v="2"/>
  </r>
  <r>
    <x v="1080"/>
    <x v="0"/>
    <x v="1079"/>
    <x v="22"/>
    <x v="1054"/>
    <x v="2"/>
    <s v="country"/>
    <s v="USD"/>
    <x v="1080"/>
    <x v="1080"/>
    <b v="0"/>
    <n v="98"/>
    <b v="0"/>
    <s v="Category and Subcategory"/>
    <x v="393"/>
    <n v="55.77"/>
    <s v="Category and Subcategory"/>
    <x v="17"/>
    <n v="41740.138113425928"/>
    <n v="41770.138113425928"/>
    <x v="3"/>
  </r>
  <r>
    <x v="1081"/>
    <x v="0"/>
    <x v="1080"/>
    <x v="118"/>
    <x v="1055"/>
    <x v="2"/>
    <s v="country"/>
    <s v="USD"/>
    <x v="1081"/>
    <x v="1081"/>
    <b v="0"/>
    <n v="4"/>
    <b v="0"/>
    <s v="Category and Subcategory"/>
    <x v="186"/>
    <n v="1365.5"/>
    <s v="Category and Subcategory"/>
    <x v="17"/>
    <n v="42002.926990740743"/>
    <n v="42032.926990740743"/>
    <x v="3"/>
  </r>
  <r>
    <x v="1082"/>
    <x v="0"/>
    <x v="1081"/>
    <x v="3"/>
    <x v="1056"/>
    <x v="2"/>
    <s v="country"/>
    <s v="USD"/>
    <x v="1082"/>
    <x v="1082"/>
    <b v="0"/>
    <n v="3"/>
    <b v="0"/>
    <s v="Category and Subcategory"/>
    <x v="404"/>
    <n v="1818.67"/>
    <s v="Category and Subcategory"/>
    <x v="17"/>
    <n v="41101.906111111115"/>
    <n v="41131.906111111115"/>
    <x v="5"/>
  </r>
  <r>
    <x v="1083"/>
    <x v="0"/>
    <x v="1082"/>
    <x v="63"/>
    <x v="1057"/>
    <x v="2"/>
    <s v="country"/>
    <s v="CAD"/>
    <x v="1083"/>
    <x v="1083"/>
    <b v="0"/>
    <n v="1"/>
    <b v="0"/>
    <s v="Category and Subcategory"/>
    <x v="485"/>
    <n v="5452"/>
    <s v="Category and Subcategory"/>
    <x v="17"/>
    <n v="41793.659525462965"/>
    <n v="41853.659525462965"/>
    <x v="3"/>
  </r>
  <r>
    <x v="1084"/>
    <x v="0"/>
    <x v="1083"/>
    <x v="131"/>
    <x v="1058"/>
    <x v="2"/>
    <s v="country"/>
    <s v="USD"/>
    <x v="1084"/>
    <x v="1084"/>
    <b v="0"/>
    <n v="0"/>
    <b v="0"/>
    <s v="Category and Subcategory"/>
    <x v="646"/>
    <e v="#DIV/0!"/>
    <s v="Category and Subcategory"/>
    <x v="17"/>
    <n v="41829.912083333329"/>
    <n v="41859.912083333329"/>
    <x v="3"/>
  </r>
  <r>
    <x v="1085"/>
    <x v="0"/>
    <x v="1084"/>
    <x v="11"/>
    <x v="1059"/>
    <x v="2"/>
    <s v="country"/>
    <s v="CAD"/>
    <x v="1085"/>
    <x v="1085"/>
    <b v="0"/>
    <n v="9"/>
    <b v="0"/>
    <s v="Category and Subcategory"/>
    <x v="391"/>
    <n v="604.11"/>
    <s v="Category and Subcategory"/>
    <x v="17"/>
    <n v="42413.671006944445"/>
    <n v="42443.629340277781"/>
    <x v="2"/>
  </r>
  <r>
    <x v="1086"/>
    <x v="0"/>
    <x v="1085"/>
    <x v="102"/>
    <x v="1060"/>
    <x v="2"/>
    <s v="country"/>
    <s v="USD"/>
    <x v="1086"/>
    <x v="1086"/>
    <b v="0"/>
    <n v="2"/>
    <b v="0"/>
    <s v="Category and Subcategory"/>
    <x v="386"/>
    <n v="2716.5"/>
    <s v="Category and Subcategory"/>
    <x v="17"/>
    <n v="41845.866793981484"/>
    <n v="41875.866793981484"/>
    <x v="3"/>
  </r>
  <r>
    <x v="1087"/>
    <x v="0"/>
    <x v="1086"/>
    <x v="184"/>
    <x v="1061"/>
    <x v="2"/>
    <s v="country"/>
    <s v="USD"/>
    <x v="1087"/>
    <x v="1087"/>
    <b v="0"/>
    <n v="0"/>
    <b v="0"/>
    <s v="Category and Subcategory"/>
    <x v="647"/>
    <e v="#DIV/0!"/>
    <s v="Category and Subcategory"/>
    <x v="17"/>
    <n v="41775.713969907411"/>
    <n v="41805.713969907411"/>
    <x v="3"/>
  </r>
  <r>
    <x v="1088"/>
    <x v="0"/>
    <x v="1087"/>
    <x v="101"/>
    <x v="1062"/>
    <x v="2"/>
    <s v="country"/>
    <s v="USD"/>
    <x v="1088"/>
    <x v="1088"/>
    <b v="0"/>
    <n v="147"/>
    <b v="0"/>
    <s v="Category and Subcategory"/>
    <x v="465"/>
    <n v="36.94"/>
    <s v="Category and Subcategory"/>
    <x v="17"/>
    <n v="41723.799386574072"/>
    <n v="41753.799386574072"/>
    <x v="3"/>
  </r>
  <r>
    <x v="1089"/>
    <x v="0"/>
    <x v="1088"/>
    <x v="36"/>
    <x v="1063"/>
    <x v="2"/>
    <s v="country"/>
    <s v="EUR"/>
    <x v="1089"/>
    <x v="1089"/>
    <b v="0"/>
    <n v="49"/>
    <b v="0"/>
    <s v="Category and Subcategory"/>
    <x v="498"/>
    <n v="110.65"/>
    <s v="Category and Subcategory"/>
    <x v="17"/>
    <n v="42151.189525462964"/>
    <n v="42181.189525462964"/>
    <x v="0"/>
  </r>
  <r>
    <x v="1090"/>
    <x v="0"/>
    <x v="1089"/>
    <x v="215"/>
    <x v="1064"/>
    <x v="2"/>
    <s v="country"/>
    <s v="AUD"/>
    <x v="1090"/>
    <x v="1090"/>
    <b v="0"/>
    <n v="1"/>
    <b v="0"/>
    <s v="Category and Subcategory"/>
    <x v="162"/>
    <n v="5414"/>
    <s v="Category and Subcategory"/>
    <x v="17"/>
    <n v="42123.185798611114"/>
    <n v="42153.185798611114"/>
    <x v="0"/>
  </r>
  <r>
    <x v="1091"/>
    <x v="0"/>
    <x v="1090"/>
    <x v="48"/>
    <x v="1065"/>
    <x v="2"/>
    <s v="country"/>
    <s v="GBP"/>
    <x v="1091"/>
    <x v="1091"/>
    <b v="0"/>
    <n v="2"/>
    <b v="0"/>
    <s v="Category and Subcategory"/>
    <x v="648"/>
    <n v="2705"/>
    <s v="Category and Subcategory"/>
    <x v="17"/>
    <n v="42440.820277777777"/>
    <n v="42470.778611111105"/>
    <x v="2"/>
  </r>
  <r>
    <x v="1092"/>
    <x v="0"/>
    <x v="1091"/>
    <x v="13"/>
    <x v="1065"/>
    <x v="2"/>
    <s v="country"/>
    <s v="USD"/>
    <x v="1092"/>
    <x v="1092"/>
    <b v="0"/>
    <n v="7"/>
    <b v="0"/>
    <s v="Category and Subcategory"/>
    <x v="449"/>
    <n v="772.86"/>
    <s v="Category and Subcategory"/>
    <x v="17"/>
    <n v="41250.025902777779"/>
    <n v="41280.025902777779"/>
    <x v="5"/>
  </r>
  <r>
    <x v="1093"/>
    <x v="0"/>
    <x v="1092"/>
    <x v="43"/>
    <x v="1066"/>
    <x v="2"/>
    <s v="country"/>
    <s v="CAD"/>
    <x v="1093"/>
    <x v="1093"/>
    <b v="0"/>
    <n v="4"/>
    <b v="0"/>
    <s v="Category and Subcategory"/>
    <x v="649"/>
    <n v="1349.75"/>
    <s v="Category and Subcategory"/>
    <x v="17"/>
    <n v="42396.973807870367"/>
    <n v="42411.973807870367"/>
    <x v="2"/>
  </r>
  <r>
    <x v="1094"/>
    <x v="0"/>
    <x v="1093"/>
    <x v="102"/>
    <x v="1067"/>
    <x v="2"/>
    <s v="country"/>
    <s v="USD"/>
    <x v="1094"/>
    <x v="1094"/>
    <b v="0"/>
    <n v="27"/>
    <b v="0"/>
    <s v="Category and Subcategory"/>
    <x v="386"/>
    <n v="199.85"/>
    <s v="Category and Subcategory"/>
    <x v="17"/>
    <n v="40795.713344907403"/>
    <n v="40825.713344907403"/>
    <x v="6"/>
  </r>
  <r>
    <x v="1095"/>
    <x v="0"/>
    <x v="1094"/>
    <x v="69"/>
    <x v="1068"/>
    <x v="2"/>
    <s v="country"/>
    <s v="USD"/>
    <x v="1095"/>
    <x v="1095"/>
    <b v="0"/>
    <n v="94"/>
    <b v="0"/>
    <s v="Category and Subcategory"/>
    <x v="218"/>
    <n v="57.34"/>
    <s v="Category and Subcategory"/>
    <x v="17"/>
    <n v="41486.537268518521"/>
    <n v="41516.537268518521"/>
    <x v="4"/>
  </r>
  <r>
    <x v="1096"/>
    <x v="0"/>
    <x v="1095"/>
    <x v="14"/>
    <x v="1069"/>
    <x v="2"/>
    <s v="country"/>
    <s v="USD"/>
    <x v="1096"/>
    <x v="1096"/>
    <b v="0"/>
    <n v="29"/>
    <b v="0"/>
    <s v="Category and Subcategory"/>
    <x v="165"/>
    <n v="185.82"/>
    <s v="Category and Subcategory"/>
    <x v="17"/>
    <n v="41885.51798611111"/>
    <n v="41916.145833333336"/>
    <x v="3"/>
  </r>
  <r>
    <x v="1097"/>
    <x v="0"/>
    <x v="1096"/>
    <x v="57"/>
    <x v="1070"/>
    <x v="2"/>
    <s v="country"/>
    <s v="USD"/>
    <x v="1097"/>
    <x v="1097"/>
    <b v="0"/>
    <n v="7"/>
    <b v="0"/>
    <s v="Category and Subcategory"/>
    <x v="496"/>
    <n v="768.65"/>
    <s v="Category and Subcategory"/>
    <x v="17"/>
    <n v="41660.792557870373"/>
    <n v="41700.792557870373"/>
    <x v="3"/>
  </r>
  <r>
    <x v="1098"/>
    <x v="0"/>
    <x v="1097"/>
    <x v="31"/>
    <x v="1071"/>
    <x v="2"/>
    <s v="country"/>
    <s v="USD"/>
    <x v="1098"/>
    <x v="1098"/>
    <b v="0"/>
    <n v="22"/>
    <b v="0"/>
    <s v="Category and Subcategory"/>
    <x v="495"/>
    <n v="244.55"/>
    <s v="Category and Subcategory"/>
    <x v="17"/>
    <n v="41712.762673611112"/>
    <n v="41742.762673611112"/>
    <x v="3"/>
  </r>
  <r>
    <x v="1099"/>
    <x v="0"/>
    <x v="1098"/>
    <x v="10"/>
    <x v="1072"/>
    <x v="2"/>
    <s v="country"/>
    <s v="GBP"/>
    <x v="1099"/>
    <x v="1099"/>
    <b v="0"/>
    <n v="1"/>
    <b v="0"/>
    <s v="Category and Subcategory"/>
    <x v="182"/>
    <n v="5376"/>
    <s v="Category and Subcategory"/>
    <x v="17"/>
    <n v="42107.836435185185"/>
    <n v="42137.836435185185"/>
    <x v="0"/>
  </r>
  <r>
    <x v="1100"/>
    <x v="0"/>
    <x v="1099"/>
    <x v="23"/>
    <x v="1073"/>
    <x v="2"/>
    <s v="country"/>
    <s v="EUR"/>
    <x v="1100"/>
    <x v="1100"/>
    <b v="0"/>
    <n v="10"/>
    <b v="0"/>
    <s v="Category and Subcategory"/>
    <x v="235"/>
    <n v="536.6"/>
    <s v="Category and Subcategory"/>
    <x v="17"/>
    <n v="42384.110775462963"/>
    <n v="42414.110775462963"/>
    <x v="2"/>
  </r>
  <r>
    <x v="1101"/>
    <x v="0"/>
    <x v="1100"/>
    <x v="57"/>
    <x v="1074"/>
    <x v="2"/>
    <s v="country"/>
    <s v="USD"/>
    <x v="1101"/>
    <x v="1101"/>
    <b v="0"/>
    <n v="6"/>
    <b v="0"/>
    <s v="Category and Subcategory"/>
    <x v="496"/>
    <n v="893.33"/>
    <s v="Category and Subcategory"/>
    <x v="17"/>
    <n v="42538.77243055556"/>
    <n v="42565.758333333331"/>
    <x v="2"/>
  </r>
  <r>
    <x v="1102"/>
    <x v="0"/>
    <x v="1101"/>
    <x v="6"/>
    <x v="1075"/>
    <x v="2"/>
    <s v="country"/>
    <s v="USD"/>
    <x v="1102"/>
    <x v="1102"/>
    <b v="0"/>
    <n v="24"/>
    <b v="0"/>
    <s v="Category and Subcategory"/>
    <x v="267"/>
    <n v="223.3"/>
    <s v="Category and Subcategory"/>
    <x v="17"/>
    <n v="41577.045428240745"/>
    <n v="41617.249305555553"/>
    <x v="4"/>
  </r>
  <r>
    <x v="1103"/>
    <x v="0"/>
    <x v="1102"/>
    <x v="36"/>
    <x v="1076"/>
    <x v="2"/>
    <s v="country"/>
    <s v="USD"/>
    <x v="1103"/>
    <x v="1103"/>
    <b v="0"/>
    <n v="15"/>
    <b v="0"/>
    <s v="Category and Subcategory"/>
    <x v="498"/>
    <n v="357.2"/>
    <s v="Category and Subcategory"/>
    <x v="17"/>
    <n v="42479.22210648148"/>
    <n v="42539.22210648148"/>
    <x v="2"/>
  </r>
  <r>
    <x v="1104"/>
    <x v="0"/>
    <x v="1103"/>
    <x v="127"/>
    <x v="1077"/>
    <x v="2"/>
    <s v="country"/>
    <s v="GBP"/>
    <x v="1104"/>
    <x v="1104"/>
    <b v="0"/>
    <n v="37"/>
    <b v="0"/>
    <s v="Category and Subcategory"/>
    <x v="175"/>
    <n v="144.72999999999999"/>
    <s v="Category and Subcategory"/>
    <x v="17"/>
    <n v="41771.40996527778"/>
    <n v="41801.40996527778"/>
    <x v="3"/>
  </r>
  <r>
    <x v="1105"/>
    <x v="0"/>
    <x v="1104"/>
    <x v="216"/>
    <x v="1078"/>
    <x v="2"/>
    <s v="country"/>
    <s v="USD"/>
    <x v="1105"/>
    <x v="1105"/>
    <b v="0"/>
    <n v="20"/>
    <b v="0"/>
    <s v="Category and Subcategory"/>
    <x v="218"/>
    <n v="267.14999999999998"/>
    <s v="Category and Subcategory"/>
    <x v="17"/>
    <n v="41692.135729166665"/>
    <n v="41722.0940625"/>
    <x v="3"/>
  </r>
  <r>
    <x v="1106"/>
    <x v="0"/>
    <x v="1105"/>
    <x v="44"/>
    <x v="1079"/>
    <x v="2"/>
    <s v="country"/>
    <s v="USD"/>
    <x v="1106"/>
    <x v="1106"/>
    <b v="0"/>
    <n v="7"/>
    <b v="0"/>
    <s v="Category and Subcategory"/>
    <x v="650"/>
    <n v="761.57"/>
    <s v="Category and Subcategory"/>
    <x v="17"/>
    <n v="40973.740451388891"/>
    <n v="41003.698784722219"/>
    <x v="5"/>
  </r>
  <r>
    <x v="1107"/>
    <x v="0"/>
    <x v="1106"/>
    <x v="3"/>
    <x v="1080"/>
    <x v="2"/>
    <s v="country"/>
    <s v="USD"/>
    <x v="1107"/>
    <x v="1107"/>
    <b v="0"/>
    <n v="0"/>
    <b v="0"/>
    <s v="Category and Subcategory"/>
    <x v="453"/>
    <e v="#DIV/0!"/>
    <s v="Category and Subcategory"/>
    <x v="17"/>
    <n v="41813.861388888887"/>
    <n v="41843.861388888887"/>
    <x v="3"/>
  </r>
  <r>
    <x v="1108"/>
    <x v="0"/>
    <x v="1107"/>
    <x v="31"/>
    <x v="1081"/>
    <x v="2"/>
    <s v="country"/>
    <s v="USD"/>
    <x v="1108"/>
    <x v="1108"/>
    <b v="0"/>
    <n v="21"/>
    <b v="0"/>
    <s v="Category and Subcategory"/>
    <x v="150"/>
    <n v="253.71"/>
    <s v="Category and Subcategory"/>
    <x v="17"/>
    <n v="40952.636979166666"/>
    <n v="41012.595312500001"/>
    <x v="5"/>
  </r>
  <r>
    <x v="1109"/>
    <x v="0"/>
    <x v="1108"/>
    <x v="3"/>
    <x v="1082"/>
    <x v="2"/>
    <s v="country"/>
    <s v="USD"/>
    <x v="1109"/>
    <x v="1109"/>
    <b v="0"/>
    <n v="3"/>
    <b v="0"/>
    <s v="Category and Subcategory"/>
    <x v="453"/>
    <n v="1774.34"/>
    <s v="Category and Subcategory"/>
    <x v="17"/>
    <n v="42662.752199074079"/>
    <n v="42692.793865740736"/>
    <x v="2"/>
  </r>
  <r>
    <x v="1110"/>
    <x v="0"/>
    <x v="1109"/>
    <x v="63"/>
    <x v="1083"/>
    <x v="2"/>
    <s v="country"/>
    <s v="USD"/>
    <x v="1110"/>
    <x v="1110"/>
    <b v="0"/>
    <n v="11"/>
    <b v="0"/>
    <s v="Category and Subcategory"/>
    <x v="485"/>
    <n v="483.82"/>
    <s v="Category and Subcategory"/>
    <x v="17"/>
    <n v="41220.933124999996"/>
    <n v="41250.933124999996"/>
    <x v="5"/>
  </r>
  <r>
    <x v="1111"/>
    <x v="0"/>
    <x v="1110"/>
    <x v="30"/>
    <x v="1084"/>
    <x v="2"/>
    <s v="country"/>
    <s v="USD"/>
    <x v="1111"/>
    <x v="1111"/>
    <b v="0"/>
    <n v="1"/>
    <b v="0"/>
    <s v="Category and Subcategory"/>
    <x v="651"/>
    <n v="5308.26"/>
    <s v="Category and Subcategory"/>
    <x v="17"/>
    <n v="42347.203587962969"/>
    <n v="42377.203587962969"/>
    <x v="0"/>
  </r>
  <r>
    <x v="1112"/>
    <x v="0"/>
    <x v="1111"/>
    <x v="217"/>
    <x v="1085"/>
    <x v="2"/>
    <s v="country"/>
    <s v="USD"/>
    <x v="1112"/>
    <x v="1112"/>
    <b v="0"/>
    <n v="312"/>
    <b v="0"/>
    <s v="Category and Subcategory"/>
    <x v="444"/>
    <n v="16.989999999999998"/>
    <s v="Category and Subcategory"/>
    <x v="17"/>
    <n v="41963.759386574078"/>
    <n v="42023.354166666672"/>
    <x v="3"/>
  </r>
  <r>
    <x v="1113"/>
    <x v="0"/>
    <x v="1112"/>
    <x v="28"/>
    <x v="1086"/>
    <x v="2"/>
    <s v="country"/>
    <s v="GBP"/>
    <x v="1113"/>
    <x v="1113"/>
    <b v="0"/>
    <n v="1"/>
    <b v="0"/>
    <s v="Category and Subcategory"/>
    <x v="148"/>
    <n v="5297"/>
    <s v="Category and Subcategory"/>
    <x v="17"/>
    <n v="41835.977083333331"/>
    <n v="41865.977083333331"/>
    <x v="3"/>
  </r>
  <r>
    <x v="1114"/>
    <x v="0"/>
    <x v="1113"/>
    <x v="12"/>
    <x v="1087"/>
    <x v="2"/>
    <s v="country"/>
    <s v="GBP"/>
    <x v="1114"/>
    <x v="1114"/>
    <b v="0"/>
    <n v="3"/>
    <b v="0"/>
    <s v="Category and Subcategory"/>
    <x v="295"/>
    <n v="1765"/>
    <s v="Category and Subcategory"/>
    <x v="17"/>
    <n v="41526.345914351856"/>
    <n v="41556.345914351856"/>
    <x v="4"/>
  </r>
  <r>
    <x v="1115"/>
    <x v="0"/>
    <x v="1114"/>
    <x v="79"/>
    <x v="1088"/>
    <x v="2"/>
    <s v="country"/>
    <s v="USD"/>
    <x v="1115"/>
    <x v="1115"/>
    <b v="0"/>
    <n v="4"/>
    <b v="0"/>
    <s v="Category and Subcategory"/>
    <x v="199"/>
    <n v="1322.75"/>
    <s v="Category and Subcategory"/>
    <x v="17"/>
    <n v="42429.695543981477"/>
    <n v="42459.653877314813"/>
    <x v="2"/>
  </r>
  <r>
    <x v="1116"/>
    <x v="0"/>
    <x v="1115"/>
    <x v="69"/>
    <x v="1089"/>
    <x v="2"/>
    <s v="country"/>
    <s v="USD"/>
    <x v="1116"/>
    <x v="1116"/>
    <b v="0"/>
    <n v="10"/>
    <b v="0"/>
    <s v="Category and Subcategory"/>
    <x v="218"/>
    <n v="528.5"/>
    <s v="Category and Subcategory"/>
    <x v="17"/>
    <n v="41009.847314814811"/>
    <n v="41069.847314814811"/>
    <x v="5"/>
  </r>
  <r>
    <x v="1117"/>
    <x v="0"/>
    <x v="1116"/>
    <x v="28"/>
    <x v="1090"/>
    <x v="2"/>
    <s v="country"/>
    <s v="EUR"/>
    <x v="1117"/>
    <x v="1117"/>
    <b v="0"/>
    <n v="8"/>
    <b v="0"/>
    <s v="Category and Subcategory"/>
    <x v="652"/>
    <n v="658.88"/>
    <s v="Category and Subcategory"/>
    <x v="17"/>
    <n v="42333.598530092597"/>
    <n v="42363.598530092597"/>
    <x v="0"/>
  </r>
  <r>
    <x v="1118"/>
    <x v="0"/>
    <x v="1117"/>
    <x v="37"/>
    <x v="1091"/>
    <x v="2"/>
    <s v="country"/>
    <s v="AUD"/>
    <x v="1118"/>
    <x v="1118"/>
    <b v="0"/>
    <n v="3"/>
    <b v="0"/>
    <s v="Category and Subcategory"/>
    <x v="562"/>
    <n v="1754.33"/>
    <s v="Category and Subcategory"/>
    <x v="17"/>
    <n v="41704.16642361111"/>
    <n v="41734.124756944446"/>
    <x v="3"/>
  </r>
  <r>
    <x v="1119"/>
    <x v="0"/>
    <x v="1118"/>
    <x v="190"/>
    <x v="1092"/>
    <x v="2"/>
    <s v="country"/>
    <s v="USD"/>
    <x v="1119"/>
    <x v="1119"/>
    <b v="0"/>
    <n v="1"/>
    <b v="0"/>
    <s v="Category and Subcategory"/>
    <x v="642"/>
    <n v="5260.92"/>
    <s v="Category and Subcategory"/>
    <x v="17"/>
    <n v="41722.792407407411"/>
    <n v="41735.792407407411"/>
    <x v="3"/>
  </r>
  <r>
    <x v="1120"/>
    <x v="0"/>
    <x v="1119"/>
    <x v="31"/>
    <x v="1093"/>
    <x v="2"/>
    <s v="country"/>
    <s v="USD"/>
    <x v="1120"/>
    <x v="1120"/>
    <b v="0"/>
    <n v="0"/>
    <b v="0"/>
    <s v="Category and Subcategory"/>
    <x v="150"/>
    <e v="#DIV/0!"/>
    <s v="Category and Subcategory"/>
    <x v="17"/>
    <n v="40799.872685185182"/>
    <n v="40844.872685185182"/>
    <x v="6"/>
  </r>
  <r>
    <x v="1121"/>
    <x v="0"/>
    <x v="1120"/>
    <x v="65"/>
    <x v="1094"/>
    <x v="2"/>
    <s v="country"/>
    <s v="USD"/>
    <x v="1121"/>
    <x v="1121"/>
    <b v="0"/>
    <n v="5"/>
    <b v="0"/>
    <s v="Category and Subcategory"/>
    <x v="161"/>
    <n v="1051.8"/>
    <s v="Category and Subcategory"/>
    <x v="17"/>
    <n v="42412.934212962966"/>
    <n v="42442.892546296294"/>
    <x v="2"/>
  </r>
  <r>
    <x v="1122"/>
    <x v="0"/>
    <x v="1121"/>
    <x v="50"/>
    <x v="1095"/>
    <x v="2"/>
    <s v="country"/>
    <s v="GBP"/>
    <x v="1122"/>
    <x v="1122"/>
    <b v="0"/>
    <n v="0"/>
    <b v="0"/>
    <s v="Category and Subcategory"/>
    <x v="463"/>
    <e v="#DIV/0!"/>
    <s v="Category and Subcategory"/>
    <x v="17"/>
    <n v="41410.703993055555"/>
    <n v="41424.703993055555"/>
    <x v="4"/>
  </r>
  <r>
    <x v="1123"/>
    <x v="0"/>
    <x v="1122"/>
    <x v="10"/>
    <x v="1096"/>
    <x v="2"/>
    <s v="country"/>
    <s v="USD"/>
    <x v="1123"/>
    <x v="1123"/>
    <b v="0"/>
    <n v="3"/>
    <b v="0"/>
    <s v="Category and Subcategory"/>
    <x v="298"/>
    <n v="1750"/>
    <s v="Category and Subcategory"/>
    <x v="17"/>
    <n v="41718.5237037037"/>
    <n v="41748.5237037037"/>
    <x v="3"/>
  </r>
  <r>
    <x v="1124"/>
    <x v="0"/>
    <x v="1123"/>
    <x v="161"/>
    <x v="1097"/>
    <x v="2"/>
    <s v="country"/>
    <s v="USD"/>
    <x v="1124"/>
    <x v="1124"/>
    <b v="0"/>
    <n v="7"/>
    <b v="0"/>
    <s v="Category and Subcategory"/>
    <x v="444"/>
    <n v="748.57"/>
    <s v="Category and Subcategory"/>
    <x v="18"/>
    <n v="42094.667256944449"/>
    <n v="42124.667256944449"/>
    <x v="0"/>
  </r>
  <r>
    <x v="1125"/>
    <x v="0"/>
    <x v="1124"/>
    <x v="9"/>
    <x v="1098"/>
    <x v="2"/>
    <s v="country"/>
    <s v="GBP"/>
    <x v="1125"/>
    <x v="1125"/>
    <b v="0"/>
    <n v="0"/>
    <b v="0"/>
    <s v="Category and Subcategory"/>
    <x v="653"/>
    <e v="#DIV/0!"/>
    <s v="Category and Subcategory"/>
    <x v="18"/>
    <n v="42212.624189814815"/>
    <n v="42272.624189814815"/>
    <x v="0"/>
  </r>
  <r>
    <x v="1126"/>
    <x v="0"/>
    <x v="1125"/>
    <x v="13"/>
    <x v="1099"/>
    <x v="2"/>
    <s v="country"/>
    <s v="USD"/>
    <x v="1126"/>
    <x v="1126"/>
    <b v="0"/>
    <n v="2"/>
    <b v="0"/>
    <s v="Category and Subcategory"/>
    <x v="654"/>
    <n v="2617.5"/>
    <s v="Category and Subcategory"/>
    <x v="18"/>
    <n v="42535.327476851846"/>
    <n v="42565.327476851846"/>
    <x v="2"/>
  </r>
  <r>
    <x v="1127"/>
    <x v="0"/>
    <x v="1126"/>
    <x v="19"/>
    <x v="1100"/>
    <x v="2"/>
    <s v="country"/>
    <s v="USD"/>
    <x v="1127"/>
    <x v="1127"/>
    <b v="0"/>
    <n v="23"/>
    <b v="0"/>
    <s v="Category and Subcategory"/>
    <x v="330"/>
    <n v="227.57"/>
    <s v="Category and Subcategory"/>
    <x v="18"/>
    <n v="41926.854166666664"/>
    <n v="41957.895833333328"/>
    <x v="3"/>
  </r>
  <r>
    <x v="1128"/>
    <x v="0"/>
    <x v="1127"/>
    <x v="28"/>
    <x v="1101"/>
    <x v="2"/>
    <s v="country"/>
    <s v="GBP"/>
    <x v="1128"/>
    <x v="1128"/>
    <b v="0"/>
    <n v="1"/>
    <b v="0"/>
    <s v="Category and Subcategory"/>
    <x v="655"/>
    <n v="5233"/>
    <s v="Category and Subcategory"/>
    <x v="18"/>
    <n v="41828.649502314816"/>
    <n v="41858.649502314816"/>
    <x v="3"/>
  </r>
  <r>
    <x v="1129"/>
    <x v="0"/>
    <x v="1128"/>
    <x v="22"/>
    <x v="1102"/>
    <x v="2"/>
    <s v="country"/>
    <s v="USD"/>
    <x v="1129"/>
    <x v="1129"/>
    <b v="0"/>
    <n v="2"/>
    <b v="0"/>
    <s v="Category and Subcategory"/>
    <x v="306"/>
    <n v="2616"/>
    <s v="Category and Subcategory"/>
    <x v="18"/>
    <n v="42496.264965277776"/>
    <n v="42526.264965277776"/>
    <x v="2"/>
  </r>
  <r>
    <x v="1130"/>
    <x v="0"/>
    <x v="1129"/>
    <x v="10"/>
    <x v="1103"/>
    <x v="2"/>
    <s v="country"/>
    <s v="USD"/>
    <x v="1130"/>
    <x v="1130"/>
    <b v="0"/>
    <n v="3"/>
    <b v="0"/>
    <s v="Category and Subcategory"/>
    <x v="298"/>
    <n v="1742"/>
    <s v="Category and Subcategory"/>
    <x v="18"/>
    <n v="41908.996527777781"/>
    <n v="41969.038194444445"/>
    <x v="3"/>
  </r>
  <r>
    <x v="1131"/>
    <x v="0"/>
    <x v="1130"/>
    <x v="79"/>
    <x v="1103"/>
    <x v="2"/>
    <s v="country"/>
    <s v="AUD"/>
    <x v="1131"/>
    <x v="1131"/>
    <b v="0"/>
    <n v="0"/>
    <b v="0"/>
    <s v="Category and Subcategory"/>
    <x v="199"/>
    <e v="#DIV/0!"/>
    <s v="Category and Subcategory"/>
    <x v="18"/>
    <n v="42332.908194444448"/>
    <n v="42362.908194444448"/>
    <x v="0"/>
  </r>
  <r>
    <x v="1132"/>
    <x v="0"/>
    <x v="1131"/>
    <x v="3"/>
    <x v="1104"/>
    <x v="2"/>
    <s v="country"/>
    <s v="CAD"/>
    <x v="1132"/>
    <x v="1132"/>
    <b v="0"/>
    <n v="13"/>
    <b v="0"/>
    <s v="Category and Subcategory"/>
    <x v="301"/>
    <n v="401.69"/>
    <s v="Category and Subcategory"/>
    <x v="18"/>
    <n v="42706.115405092598"/>
    <n v="42736.115405092598"/>
    <x v="2"/>
  </r>
  <r>
    <x v="1133"/>
    <x v="0"/>
    <x v="1132"/>
    <x v="9"/>
    <x v="1105"/>
    <x v="2"/>
    <s v="country"/>
    <s v="GBP"/>
    <x v="1133"/>
    <x v="1133"/>
    <b v="0"/>
    <n v="1"/>
    <b v="0"/>
    <s v="Category and Subcategory"/>
    <x v="392"/>
    <n v="5221"/>
    <s v="Category and Subcategory"/>
    <x v="18"/>
    <n v="41821.407187500001"/>
    <n v="41851.407187500001"/>
    <x v="3"/>
  </r>
  <r>
    <x v="1134"/>
    <x v="0"/>
    <x v="1133"/>
    <x v="31"/>
    <x v="1105"/>
    <x v="2"/>
    <s v="country"/>
    <s v="AUD"/>
    <x v="1134"/>
    <x v="1134"/>
    <b v="0"/>
    <n v="1"/>
    <b v="0"/>
    <s v="Category and Subcategory"/>
    <x v="150"/>
    <n v="5221"/>
    <s v="Category and Subcategory"/>
    <x v="18"/>
    <n v="41958.285046296296"/>
    <n v="41972.189583333333"/>
    <x v="3"/>
  </r>
  <r>
    <x v="1135"/>
    <x v="0"/>
    <x v="1134"/>
    <x v="28"/>
    <x v="1106"/>
    <x v="2"/>
    <s v="country"/>
    <s v="EUR"/>
    <x v="1135"/>
    <x v="1135"/>
    <b v="0"/>
    <n v="1"/>
    <b v="0"/>
    <s v="Category and Subcategory"/>
    <x v="501"/>
    <n v="5212"/>
    <s v="Category and Subcategory"/>
    <x v="18"/>
    <n v="42558.989513888882"/>
    <n v="42588.989513888882"/>
    <x v="2"/>
  </r>
  <r>
    <x v="1136"/>
    <x v="0"/>
    <x v="1135"/>
    <x v="218"/>
    <x v="1107"/>
    <x v="2"/>
    <s v="country"/>
    <s v="EUR"/>
    <x v="1136"/>
    <x v="1136"/>
    <b v="0"/>
    <n v="6"/>
    <b v="0"/>
    <s v="Category and Subcategory"/>
    <x v="462"/>
    <n v="867.08"/>
    <s v="Category and Subcategory"/>
    <x v="18"/>
    <n v="42327.671631944439"/>
    <n v="42357.671631944439"/>
    <x v="0"/>
  </r>
  <r>
    <x v="1137"/>
    <x v="0"/>
    <x v="1136"/>
    <x v="31"/>
    <x v="1108"/>
    <x v="2"/>
    <s v="country"/>
    <s v="USD"/>
    <x v="1137"/>
    <x v="1137"/>
    <b v="0"/>
    <n v="39"/>
    <b v="0"/>
    <s v="Category and Subcategory"/>
    <x v="150"/>
    <n v="133.33000000000001"/>
    <s v="Category and Subcategory"/>
    <x v="18"/>
    <n v="42453.819687499999"/>
    <n v="42483.819687499999"/>
    <x v="2"/>
  </r>
  <r>
    <x v="1138"/>
    <x v="0"/>
    <x v="1137"/>
    <x v="19"/>
    <x v="1108"/>
    <x v="2"/>
    <s v="country"/>
    <s v="USD"/>
    <x v="1138"/>
    <x v="1138"/>
    <b v="0"/>
    <n v="4"/>
    <b v="0"/>
    <s v="Category and Subcategory"/>
    <x v="330"/>
    <n v="1300"/>
    <s v="Category and Subcategory"/>
    <x v="18"/>
    <n v="42736.9066087963"/>
    <n v="42756.9066087963"/>
    <x v="1"/>
  </r>
  <r>
    <x v="1139"/>
    <x v="0"/>
    <x v="1138"/>
    <x v="6"/>
    <x v="1109"/>
    <x v="2"/>
    <s v="country"/>
    <s v="USD"/>
    <x v="1139"/>
    <x v="1139"/>
    <b v="0"/>
    <n v="1"/>
    <b v="0"/>
    <s v="Category and Subcategory"/>
    <x v="568"/>
    <n v="5195"/>
    <s v="Category and Subcategory"/>
    <x v="18"/>
    <n v="41975.347523148142"/>
    <n v="42005.347523148142"/>
    <x v="3"/>
  </r>
  <r>
    <x v="1140"/>
    <x v="0"/>
    <x v="1139"/>
    <x v="10"/>
    <x v="1110"/>
    <x v="2"/>
    <s v="country"/>
    <s v="GBP"/>
    <x v="1140"/>
    <x v="1140"/>
    <b v="0"/>
    <n v="0"/>
    <b v="0"/>
    <s v="Category and Subcategory"/>
    <x v="554"/>
    <e v="#DIV/0!"/>
    <s v="Category and Subcategory"/>
    <x v="18"/>
    <n v="42192.462048611109"/>
    <n v="42222.462048611109"/>
    <x v="0"/>
  </r>
  <r>
    <x v="1141"/>
    <x v="0"/>
    <x v="1140"/>
    <x v="2"/>
    <x v="1111"/>
    <x v="2"/>
    <s v="country"/>
    <s v="EUR"/>
    <x v="1141"/>
    <x v="1141"/>
    <b v="0"/>
    <n v="0"/>
    <b v="0"/>
    <s v="Category and Subcategory"/>
    <x v="656"/>
    <e v="#DIV/0!"/>
    <s v="Category and Subcategory"/>
    <x v="18"/>
    <n v="42164.699652777781"/>
    <n v="42194.699652777781"/>
    <x v="0"/>
  </r>
  <r>
    <x v="1142"/>
    <x v="0"/>
    <x v="1141"/>
    <x v="23"/>
    <x v="1112"/>
    <x v="2"/>
    <s v="country"/>
    <s v="USD"/>
    <x v="1142"/>
    <x v="1142"/>
    <b v="0"/>
    <n v="0"/>
    <b v="0"/>
    <s v="Category and Subcategory"/>
    <x v="418"/>
    <e v="#DIV/0!"/>
    <s v="Category and Subcategory"/>
    <x v="18"/>
    <n v="42022.006099537044"/>
    <n v="42052.006099537044"/>
    <x v="0"/>
  </r>
  <r>
    <x v="1143"/>
    <x v="0"/>
    <x v="1142"/>
    <x v="101"/>
    <x v="1113"/>
    <x v="2"/>
    <s v="country"/>
    <s v="USD"/>
    <x v="1143"/>
    <x v="1143"/>
    <b v="0"/>
    <n v="8"/>
    <b v="0"/>
    <s v="Category and Subcategory"/>
    <x v="485"/>
    <n v="645.88"/>
    <s v="Category and Subcategory"/>
    <x v="18"/>
    <n v="42325.19358796296"/>
    <n v="42355.19358796296"/>
    <x v="0"/>
  </r>
  <r>
    <x v="1144"/>
    <x v="0"/>
    <x v="1143"/>
    <x v="219"/>
    <x v="1114"/>
    <x v="2"/>
    <s v="country"/>
    <s v="USD"/>
    <x v="1144"/>
    <x v="1144"/>
    <b v="0"/>
    <n v="0"/>
    <b v="0"/>
    <s v="Category and Subcategory"/>
    <x v="404"/>
    <e v="#DIV/0!"/>
    <s v="Category and Subcategory"/>
    <x v="19"/>
    <n v="42093.181944444441"/>
    <n v="42123.181944444441"/>
    <x v="0"/>
  </r>
  <r>
    <x v="1145"/>
    <x v="0"/>
    <x v="1144"/>
    <x v="58"/>
    <x v="1115"/>
    <x v="2"/>
    <s v="country"/>
    <s v="USD"/>
    <x v="1145"/>
    <x v="1145"/>
    <b v="0"/>
    <n v="1"/>
    <b v="0"/>
    <s v="Category and Subcategory"/>
    <x v="444"/>
    <n v="5145"/>
    <s v="Category and Subcategory"/>
    <x v="19"/>
    <n v="41854.747592592597"/>
    <n v="41914.747592592597"/>
    <x v="3"/>
  </r>
  <r>
    <x v="1146"/>
    <x v="0"/>
    <x v="1145"/>
    <x v="12"/>
    <x v="1116"/>
    <x v="2"/>
    <s v="country"/>
    <s v="USD"/>
    <x v="1146"/>
    <x v="1146"/>
    <b v="0"/>
    <n v="12"/>
    <b v="0"/>
    <s v="Category and Subcategory"/>
    <x v="342"/>
    <n v="427.92"/>
    <s v="Category and Subcategory"/>
    <x v="19"/>
    <n v="41723.9533912037"/>
    <n v="41761.9533912037"/>
    <x v="3"/>
  </r>
  <r>
    <x v="1147"/>
    <x v="0"/>
    <x v="1146"/>
    <x v="31"/>
    <x v="1117"/>
    <x v="2"/>
    <s v="country"/>
    <s v="CAD"/>
    <x v="1147"/>
    <x v="1147"/>
    <b v="0"/>
    <n v="0"/>
    <b v="0"/>
    <s v="Category and Subcategory"/>
    <x v="409"/>
    <e v="#DIV/0!"/>
    <s v="Category and Subcategory"/>
    <x v="19"/>
    <n v="41871.972025462965"/>
    <n v="41931.972025462965"/>
    <x v="3"/>
  </r>
  <r>
    <x v="1148"/>
    <x v="0"/>
    <x v="1147"/>
    <x v="36"/>
    <x v="1118"/>
    <x v="2"/>
    <s v="country"/>
    <s v="USD"/>
    <x v="1148"/>
    <x v="1148"/>
    <b v="0"/>
    <n v="3"/>
    <b v="0"/>
    <s v="Category and Subcategory"/>
    <x v="304"/>
    <n v="1705.33"/>
    <s v="Category and Subcategory"/>
    <x v="19"/>
    <n v="42675.171076388884"/>
    <n v="42705.212743055556"/>
    <x v="2"/>
  </r>
  <r>
    <x v="1149"/>
    <x v="0"/>
    <x v="1148"/>
    <x v="63"/>
    <x v="1119"/>
    <x v="2"/>
    <s v="country"/>
    <s v="USD"/>
    <x v="1149"/>
    <x v="1149"/>
    <b v="0"/>
    <n v="2"/>
    <b v="0"/>
    <s v="Category and Subcategory"/>
    <x v="157"/>
    <n v="2552.5"/>
    <s v="Category and Subcategory"/>
    <x v="19"/>
    <n v="42507.71025462963"/>
    <n v="42537.71025462963"/>
    <x v="2"/>
  </r>
  <r>
    <x v="1150"/>
    <x v="0"/>
    <x v="1149"/>
    <x v="30"/>
    <x v="1120"/>
    <x v="2"/>
    <s v="country"/>
    <s v="USD"/>
    <x v="1150"/>
    <x v="1150"/>
    <b v="0"/>
    <n v="6"/>
    <b v="0"/>
    <s v="Category and Subcategory"/>
    <x v="657"/>
    <n v="850.5"/>
    <s v="Category and Subcategory"/>
    <x v="19"/>
    <n v="42317.954571759255"/>
    <n v="42377.954571759255"/>
    <x v="0"/>
  </r>
  <r>
    <x v="1151"/>
    <x v="0"/>
    <x v="1150"/>
    <x v="31"/>
    <x v="1121"/>
    <x v="2"/>
    <s v="country"/>
    <s v="USD"/>
    <x v="1151"/>
    <x v="1151"/>
    <b v="0"/>
    <n v="0"/>
    <b v="0"/>
    <s v="Category and Subcategory"/>
    <x v="409"/>
    <e v="#DIV/0!"/>
    <s v="Category and Subcategory"/>
    <x v="19"/>
    <n v="42224.102581018517"/>
    <n v="42254.102581018517"/>
    <x v="0"/>
  </r>
  <r>
    <x v="1152"/>
    <x v="0"/>
    <x v="1151"/>
    <x v="194"/>
    <x v="1121"/>
    <x v="2"/>
    <s v="country"/>
    <s v="USD"/>
    <x v="1152"/>
    <x v="1152"/>
    <b v="0"/>
    <n v="15"/>
    <b v="0"/>
    <s v="Category and Subcategory"/>
    <x v="411"/>
    <n v="340"/>
    <s v="Category and Subcategory"/>
    <x v="19"/>
    <n v="42109.709629629629"/>
    <n v="42139.709629629629"/>
    <x v="0"/>
  </r>
  <r>
    <x v="1153"/>
    <x v="0"/>
    <x v="1152"/>
    <x v="6"/>
    <x v="1122"/>
    <x v="2"/>
    <s v="country"/>
    <s v="USD"/>
    <x v="1153"/>
    <x v="1153"/>
    <b v="0"/>
    <n v="1"/>
    <b v="0"/>
    <s v="Category and Subcategory"/>
    <x v="305"/>
    <n v="5096"/>
    <s v="Category and Subcategory"/>
    <x v="19"/>
    <n v="42143.714178240742"/>
    <n v="42173.714178240742"/>
    <x v="0"/>
  </r>
  <r>
    <x v="1154"/>
    <x v="0"/>
    <x v="1153"/>
    <x v="10"/>
    <x v="1123"/>
    <x v="2"/>
    <s v="country"/>
    <s v="USD"/>
    <x v="1154"/>
    <x v="1154"/>
    <b v="0"/>
    <n v="3"/>
    <b v="0"/>
    <s v="Category and Subcategory"/>
    <x v="257"/>
    <n v="1695.67"/>
    <s v="Category and Subcategory"/>
    <x v="19"/>
    <n v="42223.108865740738"/>
    <n v="42253.108865740738"/>
    <x v="0"/>
  </r>
  <r>
    <x v="1155"/>
    <x v="0"/>
    <x v="1154"/>
    <x v="31"/>
    <x v="1124"/>
    <x v="2"/>
    <s v="country"/>
    <s v="USD"/>
    <x v="1155"/>
    <x v="1155"/>
    <b v="0"/>
    <n v="8"/>
    <b v="0"/>
    <s v="Category and Subcategory"/>
    <x v="409"/>
    <n v="635.75"/>
    <s v="Category and Subcategory"/>
    <x v="19"/>
    <n v="41835.763981481483"/>
    <n v="41865.763981481483"/>
    <x v="3"/>
  </r>
  <r>
    <x v="1156"/>
    <x v="0"/>
    <x v="1155"/>
    <x v="115"/>
    <x v="1125"/>
    <x v="2"/>
    <s v="country"/>
    <s v="USD"/>
    <x v="1156"/>
    <x v="1156"/>
    <b v="0"/>
    <n v="0"/>
    <b v="0"/>
    <s v="Category and Subcategory"/>
    <x v="208"/>
    <e v="#DIV/0!"/>
    <s v="Category and Subcategory"/>
    <x v="19"/>
    <n v="42029.07131944444"/>
    <n v="42059.07131944444"/>
    <x v="0"/>
  </r>
  <r>
    <x v="1157"/>
    <x v="0"/>
    <x v="1156"/>
    <x v="3"/>
    <x v="1126"/>
    <x v="2"/>
    <s v="country"/>
    <s v="USD"/>
    <x v="1157"/>
    <x v="1157"/>
    <b v="0"/>
    <n v="3"/>
    <b v="0"/>
    <s v="Category and Subcategory"/>
    <x v="455"/>
    <n v="1692.67"/>
    <s v="Category and Subcategory"/>
    <x v="19"/>
    <n v="41918.628240740742"/>
    <n v="41978.669907407413"/>
    <x v="3"/>
  </r>
  <r>
    <x v="1158"/>
    <x v="0"/>
    <x v="1157"/>
    <x v="51"/>
    <x v="1127"/>
    <x v="2"/>
    <s v="country"/>
    <s v="USD"/>
    <x v="1158"/>
    <x v="1158"/>
    <b v="0"/>
    <n v="3"/>
    <b v="0"/>
    <s v="Category and Subcategory"/>
    <x v="503"/>
    <n v="1690"/>
    <s v="Category and Subcategory"/>
    <x v="19"/>
    <n v="41952.09175925926"/>
    <n v="41982.09175925926"/>
    <x v="3"/>
  </r>
  <r>
    <x v="1159"/>
    <x v="0"/>
    <x v="1158"/>
    <x v="220"/>
    <x v="1127"/>
    <x v="2"/>
    <s v="country"/>
    <s v="USD"/>
    <x v="1159"/>
    <x v="1159"/>
    <b v="0"/>
    <n v="0"/>
    <b v="0"/>
    <s v="Category and Subcategory"/>
    <x v="215"/>
    <e v="#DIV/0!"/>
    <s v="Category and Subcategory"/>
    <x v="19"/>
    <n v="42154.726446759261"/>
    <n v="42185.65625"/>
    <x v="0"/>
  </r>
  <r>
    <x v="1160"/>
    <x v="0"/>
    <x v="1159"/>
    <x v="11"/>
    <x v="1128"/>
    <x v="2"/>
    <s v="country"/>
    <s v="USD"/>
    <x v="1160"/>
    <x v="1160"/>
    <b v="0"/>
    <n v="19"/>
    <b v="0"/>
    <s v="Category and Subcategory"/>
    <x v="302"/>
    <n v="266.63"/>
    <s v="Category and Subcategory"/>
    <x v="19"/>
    <n v="42061.154930555553"/>
    <n v="42091.113263888896"/>
    <x v="0"/>
  </r>
  <r>
    <x v="1161"/>
    <x v="0"/>
    <x v="1160"/>
    <x v="102"/>
    <x v="1129"/>
    <x v="2"/>
    <s v="country"/>
    <s v="USD"/>
    <x v="1161"/>
    <x v="1161"/>
    <b v="0"/>
    <n v="0"/>
    <b v="0"/>
    <s v="Category and Subcategory"/>
    <x v="139"/>
    <e v="#DIV/0!"/>
    <s v="Category and Subcategory"/>
    <x v="19"/>
    <n v="42122.629502314812"/>
    <n v="42143.629502314812"/>
    <x v="0"/>
  </r>
  <r>
    <x v="1162"/>
    <x v="0"/>
    <x v="1161"/>
    <x v="127"/>
    <x v="1130"/>
    <x v="2"/>
    <s v="country"/>
    <s v="USD"/>
    <x v="1162"/>
    <x v="1162"/>
    <b v="0"/>
    <n v="2"/>
    <b v="0"/>
    <s v="Category and Subcategory"/>
    <x v="186"/>
    <n v="2527.5"/>
    <s v="Category and Subcategory"/>
    <x v="19"/>
    <n v="41876.683611111112"/>
    <n v="41907.683611111112"/>
    <x v="3"/>
  </r>
  <r>
    <x v="1163"/>
    <x v="0"/>
    <x v="1162"/>
    <x v="221"/>
    <x v="1131"/>
    <x v="2"/>
    <s v="country"/>
    <s v="USD"/>
    <x v="1163"/>
    <x v="1163"/>
    <b v="0"/>
    <n v="0"/>
    <b v="0"/>
    <s v="Category and Subcategory"/>
    <x v="316"/>
    <e v="#DIV/0!"/>
    <s v="Category and Subcategory"/>
    <x v="19"/>
    <n v="41830.723611111112"/>
    <n v="41860.723611111112"/>
    <x v="3"/>
  </r>
  <r>
    <x v="1164"/>
    <x v="0"/>
    <x v="1163"/>
    <x v="3"/>
    <x v="1132"/>
    <x v="2"/>
    <s v="country"/>
    <s v="USD"/>
    <x v="1164"/>
    <x v="1164"/>
    <b v="0"/>
    <n v="0"/>
    <b v="0"/>
    <s v="Category and Subcategory"/>
    <x v="455"/>
    <e v="#DIV/0!"/>
    <s v="Category and Subcategory"/>
    <x v="19"/>
    <n v="42509.724328703705"/>
    <n v="42539.724328703705"/>
    <x v="2"/>
  </r>
  <r>
    <x v="1165"/>
    <x v="0"/>
    <x v="1164"/>
    <x v="3"/>
    <x v="1132"/>
    <x v="2"/>
    <s v="country"/>
    <s v="USD"/>
    <x v="1165"/>
    <x v="1165"/>
    <b v="0"/>
    <n v="25"/>
    <b v="0"/>
    <s v="Category and Subcategory"/>
    <x v="455"/>
    <n v="202.04"/>
    <s v="Category and Subcategory"/>
    <x v="19"/>
    <n v="41792.214467592588"/>
    <n v="41826.214467592588"/>
    <x v="3"/>
  </r>
  <r>
    <x v="1166"/>
    <x v="0"/>
    <x v="1165"/>
    <x v="36"/>
    <x v="1133"/>
    <x v="2"/>
    <s v="country"/>
    <s v="USD"/>
    <x v="1166"/>
    <x v="1166"/>
    <b v="0"/>
    <n v="8"/>
    <b v="0"/>
    <s v="Category and Subcategory"/>
    <x v="304"/>
    <n v="631.35"/>
    <s v="Category and Subcategory"/>
    <x v="19"/>
    <n v="42150.485439814816"/>
    <n v="42181.166666666672"/>
    <x v="0"/>
  </r>
  <r>
    <x v="1167"/>
    <x v="0"/>
    <x v="1166"/>
    <x v="127"/>
    <x v="1134"/>
    <x v="2"/>
    <s v="country"/>
    <s v="USD"/>
    <x v="1167"/>
    <x v="1167"/>
    <b v="0"/>
    <n v="16"/>
    <b v="0"/>
    <s v="Category and Subcategory"/>
    <x v="186"/>
    <n v="315.63"/>
    <s v="Category and Subcategory"/>
    <x v="19"/>
    <n v="41863.734895833331"/>
    <n v="41894.734895833331"/>
    <x v="3"/>
  </r>
  <r>
    <x v="1168"/>
    <x v="0"/>
    <x v="1167"/>
    <x v="102"/>
    <x v="1135"/>
    <x v="2"/>
    <s v="country"/>
    <s v="USD"/>
    <x v="1168"/>
    <x v="1168"/>
    <b v="0"/>
    <n v="3"/>
    <b v="0"/>
    <s v="Category and Subcategory"/>
    <x v="139"/>
    <n v="1682.17"/>
    <s v="Category and Subcategory"/>
    <x v="19"/>
    <n v="42605.053993055553"/>
    <n v="42635.053993055553"/>
    <x v="2"/>
  </r>
  <r>
    <x v="1169"/>
    <x v="0"/>
    <x v="1168"/>
    <x v="3"/>
    <x v="1136"/>
    <x v="2"/>
    <s v="country"/>
    <s v="USD"/>
    <x v="1169"/>
    <x v="1169"/>
    <b v="0"/>
    <n v="3"/>
    <b v="0"/>
    <s v="Category and Subcategory"/>
    <x v="169"/>
    <n v="1681.67"/>
    <s v="Category and Subcategory"/>
    <x v="19"/>
    <n v="42027.353738425925"/>
    <n v="42057.353738425925"/>
    <x v="0"/>
  </r>
  <r>
    <x v="1170"/>
    <x v="0"/>
    <x v="1169"/>
    <x v="31"/>
    <x v="1137"/>
    <x v="2"/>
    <s v="country"/>
    <s v="GBP"/>
    <x v="1170"/>
    <x v="1170"/>
    <b v="0"/>
    <n v="2"/>
    <b v="0"/>
    <s v="Category and Subcategory"/>
    <x v="409"/>
    <n v="2520.5"/>
    <s v="Category and Subcategory"/>
    <x v="19"/>
    <n v="42124.893182870372"/>
    <n v="42154.893182870372"/>
    <x v="0"/>
  </r>
  <r>
    <x v="1171"/>
    <x v="0"/>
    <x v="1170"/>
    <x v="31"/>
    <x v="1138"/>
    <x v="2"/>
    <s v="country"/>
    <s v="USD"/>
    <x v="1171"/>
    <x v="1171"/>
    <b v="0"/>
    <n v="1"/>
    <b v="0"/>
    <s v="Category and Subcategory"/>
    <x v="409"/>
    <n v="5040"/>
    <s v="Category and Subcategory"/>
    <x v="19"/>
    <n v="41938.804710648146"/>
    <n v="41956.846377314811"/>
    <x v="3"/>
  </r>
  <r>
    <x v="1172"/>
    <x v="0"/>
    <x v="1171"/>
    <x v="7"/>
    <x v="1139"/>
    <x v="2"/>
    <s v="country"/>
    <s v="USD"/>
    <x v="1172"/>
    <x v="1172"/>
    <b v="0"/>
    <n v="0"/>
    <b v="0"/>
    <s v="Category and Subcategory"/>
    <x v="344"/>
    <e v="#DIV/0!"/>
    <s v="Category and Subcategory"/>
    <x v="19"/>
    <n v="41841.682314814818"/>
    <n v="41871.682314814818"/>
    <x v="3"/>
  </r>
  <r>
    <x v="1173"/>
    <x v="0"/>
    <x v="1172"/>
    <x v="152"/>
    <x v="1140"/>
    <x v="2"/>
    <s v="country"/>
    <s v="USD"/>
    <x v="1173"/>
    <x v="1173"/>
    <b v="0"/>
    <n v="1"/>
    <b v="0"/>
    <s v="Category and Subcategory"/>
    <x v="153"/>
    <n v="5025"/>
    <s v="Category and Subcategory"/>
    <x v="19"/>
    <n v="42184.185844907406"/>
    <n v="42219.185844907406"/>
    <x v="0"/>
  </r>
  <r>
    <x v="1174"/>
    <x v="0"/>
    <x v="1173"/>
    <x v="36"/>
    <x v="1141"/>
    <x v="2"/>
    <s v="country"/>
    <s v="USD"/>
    <x v="1174"/>
    <x v="1174"/>
    <b v="0"/>
    <n v="19"/>
    <b v="0"/>
    <s v="Category and Subcategory"/>
    <x v="621"/>
    <n v="264.42"/>
    <s v="Category and Subcategory"/>
    <x v="19"/>
    <n v="42468.84174768519"/>
    <n v="42498.84174768519"/>
    <x v="2"/>
  </r>
  <r>
    <x v="1175"/>
    <x v="0"/>
    <x v="1174"/>
    <x v="22"/>
    <x v="1142"/>
    <x v="2"/>
    <s v="country"/>
    <s v="USD"/>
    <x v="1175"/>
    <x v="1175"/>
    <b v="0"/>
    <n v="9"/>
    <b v="0"/>
    <s v="Category and Subcategory"/>
    <x v="504"/>
    <n v="557.33000000000004"/>
    <s v="Category and Subcategory"/>
    <x v="19"/>
    <n v="42170.728460648148"/>
    <n v="42200.728460648148"/>
    <x v="0"/>
  </r>
  <r>
    <x v="1176"/>
    <x v="0"/>
    <x v="1175"/>
    <x v="164"/>
    <x v="1143"/>
    <x v="2"/>
    <s v="country"/>
    <s v="AUD"/>
    <x v="1176"/>
    <x v="1176"/>
    <b v="0"/>
    <n v="1"/>
    <b v="0"/>
    <s v="Category and Subcategory"/>
    <x v="410"/>
    <n v="5012.25"/>
    <s v="Category and Subcategory"/>
    <x v="19"/>
    <n v="42746.019652777773"/>
    <n v="42800.541666666672"/>
    <x v="1"/>
  </r>
  <r>
    <x v="1177"/>
    <x v="0"/>
    <x v="1176"/>
    <x v="12"/>
    <x v="1144"/>
    <x v="2"/>
    <s v="country"/>
    <s v="GBP"/>
    <x v="1177"/>
    <x v="1177"/>
    <b v="0"/>
    <n v="0"/>
    <b v="0"/>
    <s v="Category and Subcategory"/>
    <x v="400"/>
    <e v="#DIV/0!"/>
    <s v="Category and Subcategory"/>
    <x v="19"/>
    <n v="41897.660833333335"/>
    <n v="41927.660833333335"/>
    <x v="3"/>
  </r>
  <r>
    <x v="1178"/>
    <x v="0"/>
    <x v="1177"/>
    <x v="96"/>
    <x v="1145"/>
    <x v="2"/>
    <s v="country"/>
    <s v="USD"/>
    <x v="1178"/>
    <x v="1178"/>
    <b v="0"/>
    <n v="1"/>
    <b v="0"/>
    <s v="Category and Subcategory"/>
    <x v="406"/>
    <n v="5003"/>
    <s v="Category and Subcategory"/>
    <x v="19"/>
    <n v="41837.905694444446"/>
    <n v="41867.905694444446"/>
    <x v="3"/>
  </r>
  <r>
    <x v="1179"/>
    <x v="0"/>
    <x v="1178"/>
    <x v="127"/>
    <x v="1146"/>
    <x v="2"/>
    <s v="country"/>
    <s v="CAD"/>
    <x v="1179"/>
    <x v="1179"/>
    <b v="0"/>
    <n v="5"/>
    <b v="0"/>
    <s v="Category and Subcategory"/>
    <x v="186"/>
    <n v="1000.2"/>
    <s v="Category and Subcategory"/>
    <x v="19"/>
    <n v="42275.720219907409"/>
    <n v="42305.720219907409"/>
    <x v="0"/>
  </r>
  <r>
    <x v="1180"/>
    <x v="0"/>
    <x v="1179"/>
    <x v="63"/>
    <x v="1147"/>
    <x v="2"/>
    <s v="country"/>
    <s v="USD"/>
    <x v="1180"/>
    <x v="1180"/>
    <b v="0"/>
    <n v="85"/>
    <b v="0"/>
    <s v="Category and Subcategory"/>
    <x v="157"/>
    <n v="58.83"/>
    <s v="Category and Subcategory"/>
    <x v="19"/>
    <n v="41781.806875000002"/>
    <n v="41818.806875000002"/>
    <x v="3"/>
  </r>
  <r>
    <x v="1181"/>
    <x v="0"/>
    <x v="1180"/>
    <x v="63"/>
    <x v="1148"/>
    <x v="2"/>
    <s v="country"/>
    <s v="USD"/>
    <x v="1181"/>
    <x v="1181"/>
    <b v="0"/>
    <n v="3"/>
    <b v="0"/>
    <s v="Category and Subcategory"/>
    <x v="157"/>
    <n v="1666.67"/>
    <s v="Category and Subcategory"/>
    <x v="19"/>
    <n v="42034.339363425926"/>
    <n v="42064.339363425926"/>
    <x v="0"/>
  </r>
  <r>
    <x v="1182"/>
    <x v="0"/>
    <x v="1181"/>
    <x v="28"/>
    <x v="1148"/>
    <x v="2"/>
    <s v="country"/>
    <s v="USD"/>
    <x v="1182"/>
    <x v="1182"/>
    <b v="0"/>
    <n v="4"/>
    <b v="0"/>
    <s v="Category and Subcategory"/>
    <x v="658"/>
    <n v="1250"/>
    <s v="Category and Subcategory"/>
    <x v="19"/>
    <n v="42728.827407407407"/>
    <n v="42747.695833333331"/>
    <x v="2"/>
  </r>
  <r>
    <x v="1183"/>
    <x v="0"/>
    <x v="1182"/>
    <x v="30"/>
    <x v="1148"/>
    <x v="2"/>
    <s v="country"/>
    <s v="USD"/>
    <x v="1183"/>
    <x v="1183"/>
    <b v="0"/>
    <n v="3"/>
    <b v="0"/>
    <s v="Category and Subcategory"/>
    <x v="270"/>
    <n v="1666.67"/>
    <s v="Category and Subcategory"/>
    <x v="19"/>
    <n v="42656.86137731481"/>
    <n v="42676.165972222225"/>
    <x v="2"/>
  </r>
  <r>
    <x v="1184"/>
    <x v="0"/>
    <x v="1183"/>
    <x v="29"/>
    <x v="1148"/>
    <x v="0"/>
    <s v="country"/>
    <s v="GBP"/>
    <x v="1184"/>
    <x v="1184"/>
    <b v="0"/>
    <n v="375"/>
    <b v="1"/>
    <s v="Category and Subcategory"/>
    <x v="228"/>
    <n v="13.33"/>
    <s v="Category and Subcategory"/>
    <x v="20"/>
    <n v="42741.599664351852"/>
    <n v="42772.599664351852"/>
    <x v="1"/>
  </r>
  <r>
    <x v="1185"/>
    <x v="0"/>
    <x v="1184"/>
    <x v="78"/>
    <x v="1148"/>
    <x v="0"/>
    <s v="country"/>
    <s v="USD"/>
    <x v="1185"/>
    <x v="1185"/>
    <b v="0"/>
    <n v="111"/>
    <b v="1"/>
    <s v="Category and Subcategory"/>
    <x v="149"/>
    <n v="45.05"/>
    <s v="Category and Subcategory"/>
    <x v="20"/>
    <n v="42130.865150462967"/>
    <n v="42163.166666666672"/>
    <x v="0"/>
  </r>
  <r>
    <x v="1186"/>
    <x v="0"/>
    <x v="1185"/>
    <x v="51"/>
    <x v="1149"/>
    <x v="0"/>
    <s v="country"/>
    <s v="GBP"/>
    <x v="1186"/>
    <x v="1186"/>
    <b v="0"/>
    <n v="123"/>
    <b v="1"/>
    <s v="Category and Subcategory"/>
    <x v="323"/>
    <n v="40.26"/>
    <s v="Category and Subcategory"/>
    <x v="20"/>
    <n v="42123.86336805555"/>
    <n v="42156.945833333331"/>
    <x v="0"/>
  </r>
  <r>
    <x v="1187"/>
    <x v="0"/>
    <x v="1186"/>
    <x v="222"/>
    <x v="1150"/>
    <x v="0"/>
    <s v="country"/>
    <s v="USD"/>
    <x v="1187"/>
    <x v="1187"/>
    <b v="0"/>
    <n v="70"/>
    <b v="1"/>
    <s v="Category and Subcategory"/>
    <x v="344"/>
    <n v="70.569999999999993"/>
    <s v="Category and Subcategory"/>
    <x v="20"/>
    <n v="42109.894942129627"/>
    <n v="42141.75"/>
    <x v="0"/>
  </r>
  <r>
    <x v="1188"/>
    <x v="0"/>
    <x v="1187"/>
    <x v="13"/>
    <x v="1151"/>
    <x v="0"/>
    <s v="country"/>
    <s v="CAD"/>
    <x v="1188"/>
    <x v="1188"/>
    <b v="0"/>
    <n v="85"/>
    <b v="1"/>
    <s v="Category and Subcategory"/>
    <x v="607"/>
    <n v="58.11"/>
    <s v="Category and Subcategory"/>
    <x v="20"/>
    <n v="42711.700694444444"/>
    <n v="42732.700694444444"/>
    <x v="2"/>
  </r>
  <r>
    <x v="1189"/>
    <x v="0"/>
    <x v="1188"/>
    <x v="7"/>
    <x v="1152"/>
    <x v="0"/>
    <s v="country"/>
    <s v="USD"/>
    <x v="1189"/>
    <x v="1189"/>
    <b v="0"/>
    <n v="86"/>
    <b v="1"/>
    <s v="Category and Subcategory"/>
    <x v="404"/>
    <n v="57.38"/>
    <s v="Category and Subcategory"/>
    <x v="20"/>
    <n v="42529.979108796295"/>
    <n v="42550.979108796295"/>
    <x v="2"/>
  </r>
  <r>
    <x v="1190"/>
    <x v="0"/>
    <x v="1189"/>
    <x v="2"/>
    <x v="1153"/>
    <x v="0"/>
    <s v="country"/>
    <s v="USD"/>
    <x v="1190"/>
    <x v="1190"/>
    <b v="0"/>
    <n v="13"/>
    <b v="1"/>
    <s v="Category and Subcategory"/>
    <x v="142"/>
    <n v="378.46"/>
    <s v="Category and Subcategory"/>
    <x v="20"/>
    <n v="41852.665798611109"/>
    <n v="41882.665798611109"/>
    <x v="3"/>
  </r>
  <r>
    <x v="1191"/>
    <x v="0"/>
    <x v="1190"/>
    <x v="200"/>
    <x v="1154"/>
    <x v="0"/>
    <s v="country"/>
    <s v="USD"/>
    <x v="1191"/>
    <x v="1191"/>
    <b v="0"/>
    <n v="33"/>
    <b v="1"/>
    <s v="Category and Subcategory"/>
    <x v="335"/>
    <n v="148.68"/>
    <s v="Category and Subcategory"/>
    <x v="20"/>
    <n v="42419.603703703702"/>
    <n v="42449.562037037031"/>
    <x v="2"/>
  </r>
  <r>
    <x v="1192"/>
    <x v="0"/>
    <x v="1191"/>
    <x v="213"/>
    <x v="1155"/>
    <x v="0"/>
    <s v="country"/>
    <s v="GBP"/>
    <x v="1192"/>
    <x v="1192"/>
    <b v="0"/>
    <n v="15"/>
    <b v="1"/>
    <s v="Category and Subcategory"/>
    <x v="659"/>
    <n v="326.67"/>
    <s v="Category and Subcategory"/>
    <x v="20"/>
    <n v="42747.506689814814"/>
    <n v="42777.506689814814"/>
    <x v="1"/>
  </r>
  <r>
    <x v="1193"/>
    <x v="0"/>
    <x v="1192"/>
    <x v="223"/>
    <x v="1156"/>
    <x v="0"/>
    <s v="country"/>
    <s v="USD"/>
    <x v="1193"/>
    <x v="1193"/>
    <b v="0"/>
    <n v="273"/>
    <b v="1"/>
    <s v="Category and Subcategory"/>
    <x v="228"/>
    <n v="17.91"/>
    <s v="Category and Subcategory"/>
    <x v="20"/>
    <n v="42409.776076388895"/>
    <n v="42469.734409722223"/>
    <x v="2"/>
  </r>
  <r>
    <x v="1194"/>
    <x v="0"/>
    <x v="1193"/>
    <x v="78"/>
    <x v="1157"/>
    <x v="0"/>
    <s v="country"/>
    <s v="EUR"/>
    <x v="1194"/>
    <x v="1194"/>
    <b v="0"/>
    <n v="714"/>
    <b v="1"/>
    <s v="Category and Subcategory"/>
    <x v="212"/>
    <n v="6.84"/>
    <s v="Category and Subcategory"/>
    <x v="20"/>
    <n v="42072.488182870366"/>
    <n v="42102.488182870366"/>
    <x v="0"/>
  </r>
  <r>
    <x v="1195"/>
    <x v="0"/>
    <x v="1194"/>
    <x v="3"/>
    <x v="1158"/>
    <x v="0"/>
    <s v="country"/>
    <s v="EUR"/>
    <x v="1195"/>
    <x v="1195"/>
    <b v="0"/>
    <n v="170"/>
    <b v="1"/>
    <s v="Category and Subcategory"/>
    <x v="367"/>
    <n v="28.56"/>
    <s v="Category and Subcategory"/>
    <x v="20"/>
    <n v="42298.34783564815"/>
    <n v="42358.375"/>
    <x v="0"/>
  </r>
  <r>
    <x v="1196"/>
    <x v="0"/>
    <x v="1195"/>
    <x v="107"/>
    <x v="1159"/>
    <x v="0"/>
    <s v="country"/>
    <s v="GBP"/>
    <x v="1196"/>
    <x v="1196"/>
    <b v="0"/>
    <n v="512"/>
    <b v="1"/>
    <s v="Category and Subcategory"/>
    <x v="621"/>
    <n v="9.48"/>
    <s v="Category and Subcategory"/>
    <x v="20"/>
    <n v="42326.818738425922"/>
    <n v="42356.818738425922"/>
    <x v="0"/>
  </r>
  <r>
    <x v="1197"/>
    <x v="0"/>
    <x v="1196"/>
    <x v="36"/>
    <x v="1160"/>
    <x v="0"/>
    <s v="country"/>
    <s v="USD"/>
    <x v="1197"/>
    <x v="1197"/>
    <b v="0"/>
    <n v="314"/>
    <b v="1"/>
    <s v="Category and Subcategory"/>
    <x v="411"/>
    <n v="15.37"/>
    <s v="Category and Subcategory"/>
    <x v="20"/>
    <n v="42503.66474537037"/>
    <n v="42534.249305555553"/>
    <x v="2"/>
  </r>
  <r>
    <x v="1198"/>
    <x v="0"/>
    <x v="1197"/>
    <x v="8"/>
    <x v="1161"/>
    <x v="0"/>
    <s v="country"/>
    <s v="USD"/>
    <x v="1198"/>
    <x v="1198"/>
    <b v="0"/>
    <n v="167"/>
    <b v="1"/>
    <s v="Category and Subcategory"/>
    <x v="460"/>
    <n v="28.85"/>
    <s v="Category and Subcategory"/>
    <x v="20"/>
    <n v="42333.619050925925"/>
    <n v="42369.125"/>
    <x v="0"/>
  </r>
  <r>
    <x v="1199"/>
    <x v="0"/>
    <x v="1198"/>
    <x v="224"/>
    <x v="1162"/>
    <x v="0"/>
    <s v="country"/>
    <s v="GBP"/>
    <x v="1199"/>
    <x v="1199"/>
    <b v="0"/>
    <n v="9"/>
    <b v="1"/>
    <s v="Category and Subcategory"/>
    <x v="384"/>
    <n v="533.78"/>
    <s v="Category and Subcategory"/>
    <x v="20"/>
    <n v="42161.770833333328"/>
    <n v="42193.770833333328"/>
    <x v="0"/>
  </r>
  <r>
    <x v="1200"/>
    <x v="0"/>
    <x v="1199"/>
    <x v="225"/>
    <x v="1163"/>
    <x v="0"/>
    <s v="country"/>
    <s v="USD"/>
    <x v="1200"/>
    <x v="1200"/>
    <b v="0"/>
    <n v="103"/>
    <b v="1"/>
    <s v="Category and Subcategory"/>
    <x v="660"/>
    <n v="46.61"/>
    <s v="Category and Subcategory"/>
    <x v="20"/>
    <n v="42089.477500000001"/>
    <n v="42110.477500000001"/>
    <x v="0"/>
  </r>
  <r>
    <x v="1201"/>
    <x v="0"/>
    <x v="1200"/>
    <x v="12"/>
    <x v="1164"/>
    <x v="0"/>
    <s v="country"/>
    <s v="GBP"/>
    <x v="1201"/>
    <x v="1201"/>
    <b v="0"/>
    <n v="111"/>
    <b v="1"/>
    <s v="Category and Subcategory"/>
    <x v="471"/>
    <n v="43.21"/>
    <s v="Category and Subcategory"/>
    <x v="20"/>
    <n v="42536.60701388889"/>
    <n v="42566.60701388889"/>
    <x v="2"/>
  </r>
  <r>
    <x v="1202"/>
    <x v="0"/>
    <x v="1201"/>
    <x v="31"/>
    <x v="1165"/>
    <x v="0"/>
    <s v="country"/>
    <s v="AUD"/>
    <x v="1202"/>
    <x v="1202"/>
    <b v="0"/>
    <n v="271"/>
    <b v="1"/>
    <s v="Category and Subcategory"/>
    <x v="499"/>
    <n v="17.690000000000001"/>
    <s v="Category and Subcategory"/>
    <x v="20"/>
    <n v="42152.288819444439"/>
    <n v="42182.288819444439"/>
    <x v="0"/>
  </r>
  <r>
    <x v="1203"/>
    <x v="0"/>
    <x v="1202"/>
    <x v="226"/>
    <x v="1166"/>
    <x v="0"/>
    <s v="country"/>
    <s v="USD"/>
    <x v="1203"/>
    <x v="1203"/>
    <b v="0"/>
    <n v="101"/>
    <b v="1"/>
    <s v="Category and Subcategory"/>
    <x v="661"/>
    <n v="47.37"/>
    <s v="Category and Subcategory"/>
    <x v="20"/>
    <n v="42125.614895833336"/>
    <n v="42155.614895833336"/>
    <x v="0"/>
  </r>
  <r>
    <x v="1204"/>
    <x v="0"/>
    <x v="1203"/>
    <x v="93"/>
    <x v="1167"/>
    <x v="0"/>
    <s v="country"/>
    <s v="USD"/>
    <x v="1204"/>
    <x v="1204"/>
    <b v="0"/>
    <n v="57"/>
    <b v="1"/>
    <s v="Category and Subcategory"/>
    <x v="498"/>
    <n v="83.21"/>
    <s v="Category and Subcategory"/>
    <x v="20"/>
    <n v="42297.748067129629"/>
    <n v="42342.208333333328"/>
    <x v="0"/>
  </r>
  <r>
    <x v="1205"/>
    <x v="0"/>
    <x v="1204"/>
    <x v="93"/>
    <x v="1168"/>
    <x v="0"/>
    <s v="country"/>
    <s v="EUR"/>
    <x v="1205"/>
    <x v="1205"/>
    <b v="0"/>
    <n v="62"/>
    <b v="1"/>
    <s v="Category and Subcategory"/>
    <x v="498"/>
    <n v="76"/>
    <s v="Category and Subcategory"/>
    <x v="20"/>
    <n v="42138.506377314814"/>
    <n v="42168.506377314814"/>
    <x v="0"/>
  </r>
  <r>
    <x v="1206"/>
    <x v="0"/>
    <x v="1205"/>
    <x v="42"/>
    <x v="1169"/>
    <x v="0"/>
    <s v="country"/>
    <s v="EUR"/>
    <x v="1206"/>
    <x v="1206"/>
    <b v="0"/>
    <n v="32"/>
    <b v="1"/>
    <s v="Category and Subcategory"/>
    <x v="501"/>
    <n v="146.41"/>
    <s v="Category and Subcategory"/>
    <x v="20"/>
    <n v="42772.776076388895"/>
    <n v="42805.561805555553"/>
    <x v="1"/>
  </r>
  <r>
    <x v="1207"/>
    <x v="0"/>
    <x v="1206"/>
    <x v="227"/>
    <x v="1170"/>
    <x v="0"/>
    <s v="country"/>
    <s v="EUR"/>
    <x v="1207"/>
    <x v="1207"/>
    <b v="0"/>
    <n v="141"/>
    <b v="1"/>
    <s v="Category and Subcategory"/>
    <x v="139"/>
    <n v="33.18"/>
    <s v="Category and Subcategory"/>
    <x v="20"/>
    <n v="42430.430243055554"/>
    <n v="42460.416666666672"/>
    <x v="2"/>
  </r>
  <r>
    <x v="1208"/>
    <x v="0"/>
    <x v="1207"/>
    <x v="3"/>
    <x v="1171"/>
    <x v="0"/>
    <s v="country"/>
    <s v="USD"/>
    <x v="1208"/>
    <x v="1208"/>
    <b v="0"/>
    <n v="75"/>
    <b v="1"/>
    <s v="Category and Subcategory"/>
    <x v="263"/>
    <n v="62.31"/>
    <s v="Category and Subcategory"/>
    <x v="20"/>
    <n v="42423.709074074075"/>
    <n v="42453.667407407411"/>
    <x v="2"/>
  </r>
  <r>
    <x v="1209"/>
    <x v="0"/>
    <x v="1208"/>
    <x v="12"/>
    <x v="1172"/>
    <x v="0"/>
    <s v="country"/>
    <s v="USD"/>
    <x v="1209"/>
    <x v="1209"/>
    <b v="0"/>
    <n v="46"/>
    <b v="1"/>
    <s v="Category and Subcategory"/>
    <x v="208"/>
    <n v="101.5"/>
    <s v="Category and Subcategory"/>
    <x v="20"/>
    <n v="42761.846122685187"/>
    <n v="42791.846122685187"/>
    <x v="1"/>
  </r>
  <r>
    <x v="1210"/>
    <x v="0"/>
    <x v="1209"/>
    <x v="22"/>
    <x v="1173"/>
    <x v="0"/>
    <s v="country"/>
    <s v="SEK"/>
    <x v="1210"/>
    <x v="1210"/>
    <b v="0"/>
    <n v="103"/>
    <b v="1"/>
    <s v="Category and Subcategory"/>
    <x v="228"/>
    <n v="45.3"/>
    <s v="Category and Subcategory"/>
    <x v="20"/>
    <n v="42132.941805555558"/>
    <n v="42155.875"/>
    <x v="0"/>
  </r>
  <r>
    <x v="1211"/>
    <x v="0"/>
    <x v="1210"/>
    <x v="28"/>
    <x v="1174"/>
    <x v="0"/>
    <s v="country"/>
    <s v="CAD"/>
    <x v="1211"/>
    <x v="1211"/>
    <b v="0"/>
    <n v="6"/>
    <b v="1"/>
    <s v="Category and Subcategory"/>
    <x v="662"/>
    <n v="776.67"/>
    <s v="Category and Subcategory"/>
    <x v="20"/>
    <n v="42515.866446759261"/>
    <n v="42530.866446759261"/>
    <x v="2"/>
  </r>
  <r>
    <x v="1212"/>
    <x v="0"/>
    <x v="1211"/>
    <x v="30"/>
    <x v="1175"/>
    <x v="0"/>
    <s v="country"/>
    <s v="USD"/>
    <x v="1212"/>
    <x v="1212"/>
    <b v="0"/>
    <n v="83"/>
    <b v="1"/>
    <s v="Category and Subcategory"/>
    <x v="526"/>
    <n v="56.1"/>
    <s v="Category and Subcategory"/>
    <x v="20"/>
    <n v="42318.950173611112"/>
    <n v="42335.041666666672"/>
    <x v="0"/>
  </r>
  <r>
    <x v="1213"/>
    <x v="0"/>
    <x v="1212"/>
    <x v="115"/>
    <x v="1176"/>
    <x v="0"/>
    <s v="country"/>
    <s v="GBP"/>
    <x v="1213"/>
    <x v="1213"/>
    <b v="0"/>
    <n v="108"/>
    <b v="1"/>
    <s v="Category and Subcategory"/>
    <x v="311"/>
    <n v="43.04"/>
    <s v="Category and Subcategory"/>
    <x v="20"/>
    <n v="42731.755787037036"/>
    <n v="42766.755787037036"/>
    <x v="2"/>
  </r>
  <r>
    <x v="1214"/>
    <x v="0"/>
    <x v="1213"/>
    <x v="13"/>
    <x v="1177"/>
    <x v="0"/>
    <s v="country"/>
    <s v="USD"/>
    <x v="1214"/>
    <x v="1214"/>
    <b v="0"/>
    <n v="25"/>
    <b v="1"/>
    <s v="Category and Subcategory"/>
    <x v="480"/>
    <n v="185.68"/>
    <s v="Category and Subcategory"/>
    <x v="20"/>
    <n v="42104.840335648143"/>
    <n v="42164.840335648143"/>
    <x v="0"/>
  </r>
  <r>
    <x v="1215"/>
    <x v="0"/>
    <x v="1214"/>
    <x v="10"/>
    <x v="1178"/>
    <x v="0"/>
    <s v="country"/>
    <s v="USD"/>
    <x v="1215"/>
    <x v="1215"/>
    <b v="0"/>
    <n v="549"/>
    <b v="1"/>
    <s v="Category and Subcategory"/>
    <x v="442"/>
    <n v="8.4499999999999993"/>
    <s v="Category and Subcategory"/>
    <x v="20"/>
    <n v="41759.923101851848"/>
    <n v="41789.923101851848"/>
    <x v="3"/>
  </r>
  <r>
    <x v="1216"/>
    <x v="0"/>
    <x v="1215"/>
    <x v="32"/>
    <x v="1179"/>
    <x v="0"/>
    <s v="country"/>
    <s v="USD"/>
    <x v="1216"/>
    <x v="1216"/>
    <b v="0"/>
    <n v="222"/>
    <b v="1"/>
    <s v="Category and Subcategory"/>
    <x v="621"/>
    <n v="20.88"/>
    <s v="Category and Subcategory"/>
    <x v="20"/>
    <n v="42247.616400462968"/>
    <n v="42279.960416666669"/>
    <x v="0"/>
  </r>
  <r>
    <x v="1217"/>
    <x v="0"/>
    <x v="1216"/>
    <x v="228"/>
    <x v="1179"/>
    <x v="0"/>
    <s v="country"/>
    <s v="USD"/>
    <x v="1217"/>
    <x v="1217"/>
    <b v="0"/>
    <n v="183"/>
    <b v="1"/>
    <s v="Category and Subcategory"/>
    <x v="302"/>
    <n v="25.33"/>
    <s v="Category and Subcategory"/>
    <x v="20"/>
    <n v="42535.809490740736"/>
    <n v="42565.809490740736"/>
    <x v="2"/>
  </r>
  <r>
    <x v="1218"/>
    <x v="0"/>
    <x v="1217"/>
    <x v="7"/>
    <x v="1180"/>
    <x v="0"/>
    <s v="country"/>
    <s v="USD"/>
    <x v="1218"/>
    <x v="1218"/>
    <b v="0"/>
    <n v="89"/>
    <b v="1"/>
    <s v="Category and Subcategory"/>
    <x v="455"/>
    <n v="51.93"/>
    <s v="Category and Subcategory"/>
    <x v="20"/>
    <n v="42278.662037037036"/>
    <n v="42309.125"/>
    <x v="0"/>
  </r>
  <r>
    <x v="1219"/>
    <x v="0"/>
    <x v="1218"/>
    <x v="229"/>
    <x v="1181"/>
    <x v="0"/>
    <s v="country"/>
    <s v="USD"/>
    <x v="1219"/>
    <x v="1219"/>
    <b v="0"/>
    <n v="253"/>
    <b v="1"/>
    <s v="Category and Subcategory"/>
    <x v="139"/>
    <n v="18.22"/>
    <s v="Category and Subcategory"/>
    <x v="20"/>
    <n v="42633.461956018517"/>
    <n v="42663.461956018517"/>
    <x v="2"/>
  </r>
  <r>
    <x v="1220"/>
    <x v="0"/>
    <x v="1219"/>
    <x v="36"/>
    <x v="1182"/>
    <x v="0"/>
    <s v="country"/>
    <s v="EUR"/>
    <x v="1220"/>
    <x v="1220"/>
    <b v="0"/>
    <n v="140"/>
    <b v="1"/>
    <s v="Category and Subcategory"/>
    <x v="255"/>
    <n v="32.799999999999997"/>
    <s v="Category and Subcategory"/>
    <x v="20"/>
    <n v="42211.628611111111"/>
    <n v="42241.628611111111"/>
    <x v="0"/>
  </r>
  <r>
    <x v="1221"/>
    <x v="0"/>
    <x v="1220"/>
    <x v="41"/>
    <x v="1183"/>
    <x v="0"/>
    <s v="country"/>
    <s v="GBP"/>
    <x v="1221"/>
    <x v="1221"/>
    <b v="0"/>
    <n v="103"/>
    <b v="1"/>
    <s v="Category and Subcategory"/>
    <x v="350"/>
    <n v="44.47"/>
    <s v="Category and Subcategory"/>
    <x v="20"/>
    <n v="42680.47555555556"/>
    <n v="42708"/>
    <x v="2"/>
  </r>
  <r>
    <x v="1222"/>
    <x v="0"/>
    <x v="1221"/>
    <x v="23"/>
    <x v="1184"/>
    <x v="0"/>
    <s v="country"/>
    <s v="CAD"/>
    <x v="1222"/>
    <x v="1222"/>
    <b v="0"/>
    <n v="138"/>
    <b v="1"/>
    <s v="Category and Subcategory"/>
    <x v="348"/>
    <n v="33.11"/>
    <s v="Category and Subcategory"/>
    <x v="20"/>
    <n v="42430.720451388886"/>
    <n v="42461.166666666672"/>
    <x v="2"/>
  </r>
  <r>
    <x v="1223"/>
    <x v="0"/>
    <x v="1222"/>
    <x v="230"/>
    <x v="1185"/>
    <x v="0"/>
    <s v="country"/>
    <s v="USD"/>
    <x v="1223"/>
    <x v="1223"/>
    <b v="0"/>
    <n v="191"/>
    <b v="1"/>
    <s v="Category and Subcategory"/>
    <x v="228"/>
    <n v="23.9"/>
    <s v="Category and Subcategory"/>
    <x v="20"/>
    <n v="42654.177187499998"/>
    <n v="42684.218854166669"/>
    <x v="2"/>
  </r>
  <r>
    <x v="1224"/>
    <x v="0"/>
    <x v="1223"/>
    <x v="36"/>
    <x v="1185"/>
    <x v="1"/>
    <s v="country"/>
    <s v="USD"/>
    <x v="1224"/>
    <x v="1224"/>
    <b v="0"/>
    <n v="18"/>
    <b v="0"/>
    <s v="Category and Subcategory"/>
    <x v="386"/>
    <n v="253.61"/>
    <s v="Category and Subcategory"/>
    <x v="21"/>
    <n v="41736.549791666665"/>
    <n v="41796.549791666665"/>
    <x v="3"/>
  </r>
  <r>
    <x v="1225"/>
    <x v="0"/>
    <x v="1224"/>
    <x v="9"/>
    <x v="1186"/>
    <x v="1"/>
    <s v="country"/>
    <s v="USD"/>
    <x v="1225"/>
    <x v="1225"/>
    <b v="0"/>
    <n v="3"/>
    <b v="0"/>
    <s v="Category and Subcategory"/>
    <x v="261"/>
    <n v="1519.71"/>
    <s v="Category and Subcategory"/>
    <x v="21"/>
    <n v="41509.905995370369"/>
    <n v="41569.905995370369"/>
    <x v="4"/>
  </r>
  <r>
    <x v="1226"/>
    <x v="0"/>
    <x v="1225"/>
    <x v="63"/>
    <x v="1187"/>
    <x v="1"/>
    <s v="country"/>
    <s v="USD"/>
    <x v="1226"/>
    <x v="1226"/>
    <b v="0"/>
    <n v="40"/>
    <b v="0"/>
    <s v="Category and Subcategory"/>
    <x v="175"/>
    <n v="113.98"/>
    <s v="Category and Subcategory"/>
    <x v="21"/>
    <n v="41715.874780092592"/>
    <n v="41750.041666666664"/>
    <x v="3"/>
  </r>
  <r>
    <x v="1227"/>
    <x v="0"/>
    <x v="1226"/>
    <x v="13"/>
    <x v="1188"/>
    <x v="1"/>
    <s v="country"/>
    <s v="USD"/>
    <x v="1227"/>
    <x v="1227"/>
    <b v="0"/>
    <n v="0"/>
    <b v="0"/>
    <s v="Category and Subcategory"/>
    <x v="663"/>
    <e v="#DIV/0!"/>
    <s v="Category and Subcategory"/>
    <x v="21"/>
    <n v="41827.919166666667"/>
    <n v="41858.291666666664"/>
    <x v="3"/>
  </r>
  <r>
    <x v="1228"/>
    <x v="0"/>
    <x v="1227"/>
    <x v="10"/>
    <x v="1189"/>
    <x v="1"/>
    <s v="country"/>
    <s v="USD"/>
    <x v="1228"/>
    <x v="1228"/>
    <b v="0"/>
    <n v="24"/>
    <b v="0"/>
    <s v="Category and Subcategory"/>
    <x v="248"/>
    <n v="189.42"/>
    <s v="Category and Subcategory"/>
    <x v="21"/>
    <n v="40754.729259259257"/>
    <n v="40814.729259259257"/>
    <x v="6"/>
  </r>
  <r>
    <x v="1229"/>
    <x v="0"/>
    <x v="1228"/>
    <x v="181"/>
    <x v="1190"/>
    <x v="1"/>
    <s v="country"/>
    <s v="USD"/>
    <x v="1229"/>
    <x v="1229"/>
    <b v="0"/>
    <n v="1"/>
    <b v="0"/>
    <s v="Category and Subcategory"/>
    <x v="664"/>
    <n v="4545"/>
    <s v="Category and Subcategory"/>
    <x v="21"/>
    <n v="40985.459803240738"/>
    <n v="41015.666666666664"/>
    <x v="5"/>
  </r>
  <r>
    <x v="1230"/>
    <x v="0"/>
    <x v="1229"/>
    <x v="69"/>
    <x v="1191"/>
    <x v="1"/>
    <s v="country"/>
    <s v="USD"/>
    <x v="1230"/>
    <x v="1230"/>
    <b v="0"/>
    <n v="0"/>
    <b v="0"/>
    <s v="Category and Subcategory"/>
    <x v="218"/>
    <e v="#DIV/0!"/>
    <s v="Category and Subcategory"/>
    <x v="21"/>
    <n v="40568.972569444442"/>
    <n v="40598.972569444442"/>
    <x v="6"/>
  </r>
  <r>
    <x v="1231"/>
    <x v="0"/>
    <x v="1230"/>
    <x v="10"/>
    <x v="1192"/>
    <x v="1"/>
    <s v="country"/>
    <s v="USD"/>
    <x v="1231"/>
    <x v="1231"/>
    <b v="0"/>
    <n v="0"/>
    <b v="0"/>
    <s v="Category and Subcategory"/>
    <x v="497"/>
    <e v="#DIV/0!"/>
    <s v="Category and Subcategory"/>
    <x v="21"/>
    <n v="42193.941759259258"/>
    <n v="42244.041666666672"/>
    <x v="0"/>
  </r>
  <r>
    <x v="1232"/>
    <x v="0"/>
    <x v="1231"/>
    <x v="10"/>
    <x v="1193"/>
    <x v="1"/>
    <s v="country"/>
    <s v="USD"/>
    <x v="1232"/>
    <x v="1232"/>
    <b v="0"/>
    <n v="1"/>
    <b v="0"/>
    <s v="Category and Subcategory"/>
    <x v="497"/>
    <n v="4522.22"/>
    <s v="Category and Subcategory"/>
    <x v="21"/>
    <n v="41506.848032407412"/>
    <n v="41553.848032407412"/>
    <x v="4"/>
  </r>
  <r>
    <x v="1233"/>
    <x v="0"/>
    <x v="1232"/>
    <x v="28"/>
    <x v="1194"/>
    <x v="1"/>
    <s v="country"/>
    <s v="USD"/>
    <x v="1233"/>
    <x v="1233"/>
    <b v="0"/>
    <n v="6"/>
    <b v="0"/>
    <s v="Category and Subcategory"/>
    <x v="665"/>
    <n v="753"/>
    <s v="Category and Subcategory"/>
    <x v="21"/>
    <n v="40939.948773148149"/>
    <n v="40960.948773148149"/>
    <x v="5"/>
  </r>
  <r>
    <x v="1234"/>
    <x v="0"/>
    <x v="1233"/>
    <x v="63"/>
    <x v="1194"/>
    <x v="1"/>
    <s v="country"/>
    <s v="GBP"/>
    <x v="1234"/>
    <x v="1234"/>
    <b v="0"/>
    <n v="0"/>
    <b v="0"/>
    <s v="Category and Subcategory"/>
    <x v="175"/>
    <e v="#DIV/0!"/>
    <s v="Category and Subcategory"/>
    <x v="21"/>
    <n v="42007.788680555561"/>
    <n v="42037.788680555561"/>
    <x v="0"/>
  </r>
  <r>
    <x v="1235"/>
    <x v="0"/>
    <x v="1234"/>
    <x v="231"/>
    <x v="1195"/>
    <x v="1"/>
    <s v="country"/>
    <s v="USD"/>
    <x v="1235"/>
    <x v="1235"/>
    <b v="0"/>
    <n v="6"/>
    <b v="0"/>
    <s v="Category and Subcategory"/>
    <x v="127"/>
    <n v="752.74"/>
    <s v="Category and Subcategory"/>
    <x v="21"/>
    <n v="41583.135405092595"/>
    <n v="41623.135405092595"/>
    <x v="4"/>
  </r>
  <r>
    <x v="1236"/>
    <x v="0"/>
    <x v="1235"/>
    <x v="30"/>
    <x v="1196"/>
    <x v="1"/>
    <s v="country"/>
    <s v="USD"/>
    <x v="1236"/>
    <x v="1236"/>
    <b v="0"/>
    <n v="0"/>
    <b v="0"/>
    <s v="Category and Subcategory"/>
    <x v="613"/>
    <e v="#DIV/0!"/>
    <s v="Category and Subcategory"/>
    <x v="21"/>
    <n v="41110.680138888885"/>
    <n v="41118.666666666664"/>
    <x v="5"/>
  </r>
  <r>
    <x v="1237"/>
    <x v="0"/>
    <x v="1236"/>
    <x v="31"/>
    <x v="1197"/>
    <x v="1"/>
    <s v="country"/>
    <s v="USD"/>
    <x v="1237"/>
    <x v="1237"/>
    <b v="0"/>
    <n v="0"/>
    <b v="0"/>
    <s v="Category and Subcategory"/>
    <x v="391"/>
    <e v="#DIV/0!"/>
    <s v="Category and Subcategory"/>
    <x v="21"/>
    <n v="41125.283159722225"/>
    <n v="41145.283159722225"/>
    <x v="5"/>
  </r>
  <r>
    <x v="1238"/>
    <x v="0"/>
    <x v="1237"/>
    <x v="28"/>
    <x v="1198"/>
    <x v="1"/>
    <s v="country"/>
    <s v="USD"/>
    <x v="1238"/>
    <x v="1238"/>
    <b v="0"/>
    <n v="3"/>
    <b v="0"/>
    <s v="Category and Subcategory"/>
    <x v="571"/>
    <n v="1500"/>
    <s v="Category and Subcategory"/>
    <x v="21"/>
    <n v="40731.61037037037"/>
    <n v="40761.61037037037"/>
    <x v="6"/>
  </r>
  <r>
    <x v="1239"/>
    <x v="0"/>
    <x v="1238"/>
    <x v="30"/>
    <x v="1198"/>
    <x v="1"/>
    <s v="country"/>
    <s v="USD"/>
    <x v="1239"/>
    <x v="1239"/>
    <b v="0"/>
    <n v="0"/>
    <b v="0"/>
    <s v="Category and Subcategory"/>
    <x v="613"/>
    <e v="#DIV/0!"/>
    <s v="Category and Subcategory"/>
    <x v="21"/>
    <n v="40883.962581018517"/>
    <n v="40913.962581018517"/>
    <x v="6"/>
  </r>
  <r>
    <x v="1240"/>
    <x v="0"/>
    <x v="1239"/>
    <x v="6"/>
    <x v="1199"/>
    <x v="1"/>
    <s v="country"/>
    <s v="USD"/>
    <x v="1240"/>
    <x v="1240"/>
    <b v="0"/>
    <n v="8"/>
    <b v="0"/>
    <s v="Category and Subcategory"/>
    <x v="344"/>
    <n v="560.25"/>
    <s v="Category and Subcategory"/>
    <x v="21"/>
    <n v="41409.040011574078"/>
    <n v="41467.910416666666"/>
    <x v="4"/>
  </r>
  <r>
    <x v="1241"/>
    <x v="0"/>
    <x v="1240"/>
    <x v="10"/>
    <x v="1200"/>
    <x v="1"/>
    <s v="country"/>
    <s v="USD"/>
    <x v="1241"/>
    <x v="1241"/>
    <b v="0"/>
    <n v="34"/>
    <b v="0"/>
    <s v="Category and Subcategory"/>
    <x v="329"/>
    <n v="131.09"/>
    <s v="Category and Subcategory"/>
    <x v="21"/>
    <n v="41923.837731481479"/>
    <n v="41946.249305555553"/>
    <x v="3"/>
  </r>
  <r>
    <x v="1242"/>
    <x v="0"/>
    <x v="1241"/>
    <x v="232"/>
    <x v="1201"/>
    <x v="1"/>
    <s v="country"/>
    <s v="USD"/>
    <x v="1242"/>
    <x v="1242"/>
    <b v="0"/>
    <n v="1"/>
    <b v="0"/>
    <s v="Category and Subcategory"/>
    <x v="666"/>
    <n v="4450"/>
    <s v="Category and Subcategory"/>
    <x v="21"/>
    <n v="40782.165532407409"/>
    <n v="40797.554166666669"/>
    <x v="6"/>
  </r>
  <r>
    <x v="1243"/>
    <x v="0"/>
    <x v="1242"/>
    <x v="14"/>
    <x v="1202"/>
    <x v="1"/>
    <s v="country"/>
    <s v="USD"/>
    <x v="1243"/>
    <x v="1243"/>
    <b v="0"/>
    <n v="38"/>
    <b v="0"/>
    <s v="Category and Subcategory"/>
    <x v="506"/>
    <n v="116.92"/>
    <s v="Category and Subcategory"/>
    <x v="21"/>
    <n v="40671.879293981481"/>
    <n v="40732.875"/>
    <x v="6"/>
  </r>
  <r>
    <x v="1244"/>
    <x v="0"/>
    <x v="1243"/>
    <x v="13"/>
    <x v="1203"/>
    <x v="0"/>
    <s v="country"/>
    <s v="USD"/>
    <x v="1244"/>
    <x v="1244"/>
    <b v="1"/>
    <n v="45"/>
    <b v="1"/>
    <s v="Category and Subcategory"/>
    <x v="493"/>
    <n v="98.4"/>
    <s v="Category and Subcategory"/>
    <x v="11"/>
    <n v="41355.825497685182"/>
    <n v="41386.875"/>
    <x v="4"/>
  </r>
  <r>
    <x v="1245"/>
    <x v="0"/>
    <x v="1244"/>
    <x v="13"/>
    <x v="1204"/>
    <x v="0"/>
    <s v="country"/>
    <s v="USD"/>
    <x v="1245"/>
    <x v="1245"/>
    <b v="1"/>
    <n v="17"/>
    <b v="1"/>
    <s v="Category and Subcategory"/>
    <x v="619"/>
    <n v="259.39999999999998"/>
    <s v="Category and Subcategory"/>
    <x v="11"/>
    <n v="41774.599930555552"/>
    <n v="41804.599930555552"/>
    <x v="3"/>
  </r>
  <r>
    <x v="1246"/>
    <x v="0"/>
    <x v="1245"/>
    <x v="13"/>
    <x v="1205"/>
    <x v="0"/>
    <s v="country"/>
    <s v="USD"/>
    <x v="1246"/>
    <x v="1246"/>
    <b v="1"/>
    <n v="31"/>
    <b v="1"/>
    <s v="Category and Subcategory"/>
    <x v="619"/>
    <n v="142.24"/>
    <s v="Category and Subcategory"/>
    <x v="11"/>
    <n v="40838.043391203704"/>
    <n v="40883.085057870368"/>
    <x v="6"/>
  </r>
  <r>
    <x v="1247"/>
    <x v="0"/>
    <x v="1246"/>
    <x v="8"/>
    <x v="1206"/>
    <x v="0"/>
    <s v="country"/>
    <s v="USD"/>
    <x v="1247"/>
    <x v="1247"/>
    <b v="1"/>
    <n v="50"/>
    <b v="1"/>
    <s v="Category and Subcategory"/>
    <x v="221"/>
    <n v="88"/>
    <s v="Category and Subcategory"/>
    <x v="11"/>
    <n v="41370.292303240742"/>
    <n v="41400.292303240742"/>
    <x v="4"/>
  </r>
  <r>
    <x v="1248"/>
    <x v="0"/>
    <x v="1247"/>
    <x v="30"/>
    <x v="1207"/>
    <x v="0"/>
    <s v="country"/>
    <s v="USD"/>
    <x v="1248"/>
    <x v="1248"/>
    <b v="1"/>
    <n v="59"/>
    <b v="1"/>
    <s v="Category and Subcategory"/>
    <x v="667"/>
    <n v="74.510000000000005"/>
    <s v="Category and Subcategory"/>
    <x v="11"/>
    <n v="41767.656863425924"/>
    <n v="41803.290972222225"/>
    <x v="3"/>
  </r>
  <r>
    <x v="1249"/>
    <x v="0"/>
    <x v="1248"/>
    <x v="10"/>
    <x v="1208"/>
    <x v="0"/>
    <s v="country"/>
    <s v="USD"/>
    <x v="1249"/>
    <x v="1249"/>
    <b v="1"/>
    <n v="81"/>
    <b v="1"/>
    <s v="Category and Subcategory"/>
    <x v="295"/>
    <n v="54.26"/>
    <s v="Category and Subcategory"/>
    <x v="11"/>
    <n v="41067.74086805556"/>
    <n v="41097.74086805556"/>
    <x v="5"/>
  </r>
  <r>
    <x v="1250"/>
    <x v="0"/>
    <x v="1249"/>
    <x v="11"/>
    <x v="1209"/>
    <x v="0"/>
    <s v="country"/>
    <s v="USD"/>
    <x v="1250"/>
    <x v="1250"/>
    <b v="1"/>
    <n v="508"/>
    <b v="1"/>
    <s v="Category and Subcategory"/>
    <x v="330"/>
    <n v="8.64"/>
    <s v="Category and Subcategory"/>
    <x v="11"/>
    <n v="41843.64271990741"/>
    <n v="41888.64271990741"/>
    <x v="3"/>
  </r>
  <r>
    <x v="1251"/>
    <x v="0"/>
    <x v="1250"/>
    <x v="12"/>
    <x v="1210"/>
    <x v="0"/>
    <s v="country"/>
    <s v="USD"/>
    <x v="1251"/>
    <x v="1251"/>
    <b v="1"/>
    <n v="74"/>
    <b v="1"/>
    <s v="Category and Subcategory"/>
    <x v="131"/>
    <n v="59.3"/>
    <s v="Category and Subcategory"/>
    <x v="11"/>
    <n v="40751.814432870371"/>
    <n v="40811.814432870371"/>
    <x v="6"/>
  </r>
  <r>
    <x v="1252"/>
    <x v="0"/>
    <x v="1251"/>
    <x v="8"/>
    <x v="1211"/>
    <x v="0"/>
    <s v="country"/>
    <s v="USD"/>
    <x v="1252"/>
    <x v="1252"/>
    <b v="1"/>
    <n v="141"/>
    <b v="1"/>
    <s v="Category and Subcategory"/>
    <x v="251"/>
    <n v="31.01"/>
    <s v="Category and Subcategory"/>
    <x v="11"/>
    <n v="41543.988067129627"/>
    <n v="41571.988067129627"/>
    <x v="4"/>
  </r>
  <r>
    <x v="1253"/>
    <x v="0"/>
    <x v="1252"/>
    <x v="185"/>
    <x v="1212"/>
    <x v="0"/>
    <s v="country"/>
    <s v="USD"/>
    <x v="1253"/>
    <x v="1253"/>
    <b v="1"/>
    <n v="711"/>
    <b v="1"/>
    <s v="Category and Subcategory"/>
    <x v="668"/>
    <n v="6.15"/>
    <s v="Category and Subcategory"/>
    <x v="11"/>
    <n v="41855.783645833333"/>
    <n v="41885.783645833333"/>
    <x v="3"/>
  </r>
  <r>
    <x v="1254"/>
    <x v="0"/>
    <x v="1253"/>
    <x v="233"/>
    <x v="1213"/>
    <x v="0"/>
    <s v="country"/>
    <s v="USD"/>
    <x v="1254"/>
    <x v="1254"/>
    <b v="1"/>
    <n v="141"/>
    <b v="1"/>
    <s v="Category and Subcategory"/>
    <x v="568"/>
    <n v="30.82"/>
    <s v="Category and Subcategory"/>
    <x v="11"/>
    <n v="40487.621365740742"/>
    <n v="40544.207638888889"/>
    <x v="7"/>
  </r>
  <r>
    <x v="1255"/>
    <x v="0"/>
    <x v="1254"/>
    <x v="9"/>
    <x v="1214"/>
    <x v="0"/>
    <s v="country"/>
    <s v="USD"/>
    <x v="1255"/>
    <x v="1255"/>
    <b v="1"/>
    <n v="109"/>
    <b v="1"/>
    <s v="Category and Subcategory"/>
    <x v="337"/>
    <n v="39.840000000000003"/>
    <s v="Category and Subcategory"/>
    <x v="11"/>
    <n v="41579.845509259263"/>
    <n v="41609.887175925927"/>
    <x v="4"/>
  </r>
  <r>
    <x v="1256"/>
    <x v="0"/>
    <x v="1255"/>
    <x v="11"/>
    <x v="1215"/>
    <x v="0"/>
    <s v="country"/>
    <s v="USD"/>
    <x v="1256"/>
    <x v="1256"/>
    <b v="1"/>
    <n v="361"/>
    <b v="1"/>
    <s v="Category and Subcategory"/>
    <x v="151"/>
    <n v="12.02"/>
    <s v="Category and Subcategory"/>
    <x v="11"/>
    <n v="40921.919340277782"/>
    <n v="40951.919340277782"/>
    <x v="5"/>
  </r>
  <r>
    <x v="1257"/>
    <x v="0"/>
    <x v="1256"/>
    <x v="62"/>
    <x v="1216"/>
    <x v="0"/>
    <s v="country"/>
    <s v="USD"/>
    <x v="1257"/>
    <x v="1257"/>
    <b v="1"/>
    <n v="176"/>
    <b v="1"/>
    <s v="Category and Subcategory"/>
    <x v="203"/>
    <n v="24.66"/>
    <s v="Category and Subcategory"/>
    <x v="11"/>
    <n v="40587.085532407407"/>
    <n v="40636.043865740743"/>
    <x v="6"/>
  </r>
  <r>
    <x v="1258"/>
    <x v="0"/>
    <x v="1257"/>
    <x v="14"/>
    <x v="1217"/>
    <x v="0"/>
    <s v="country"/>
    <s v="USD"/>
    <x v="1258"/>
    <x v="1258"/>
    <b v="1"/>
    <n v="670"/>
    <b v="1"/>
    <s v="Category and Subcategory"/>
    <x v="498"/>
    <n v="6.45"/>
    <s v="Category and Subcategory"/>
    <x v="11"/>
    <n v="41487.611250000002"/>
    <n v="41517.611250000002"/>
    <x v="4"/>
  </r>
  <r>
    <x v="1259"/>
    <x v="0"/>
    <x v="1258"/>
    <x v="30"/>
    <x v="1218"/>
    <x v="0"/>
    <s v="country"/>
    <s v="USD"/>
    <x v="1259"/>
    <x v="1259"/>
    <b v="1"/>
    <n v="96"/>
    <b v="1"/>
    <s v="Category and Subcategory"/>
    <x v="544"/>
    <n v="44.95"/>
    <s v="Category and Subcategory"/>
    <x v="11"/>
    <n v="41766.970648148148"/>
    <n v="41799.165972222225"/>
    <x v="3"/>
  </r>
  <r>
    <x v="1260"/>
    <x v="0"/>
    <x v="1259"/>
    <x v="126"/>
    <x v="1219"/>
    <x v="0"/>
    <s v="country"/>
    <s v="USD"/>
    <x v="1260"/>
    <x v="1260"/>
    <b v="1"/>
    <n v="74"/>
    <b v="1"/>
    <s v="Category and Subcategory"/>
    <x v="669"/>
    <n v="58.28"/>
    <s v="Category and Subcategory"/>
    <x v="11"/>
    <n v="41666.842824074076"/>
    <n v="41696.842824074076"/>
    <x v="3"/>
  </r>
  <r>
    <x v="1261"/>
    <x v="0"/>
    <x v="1260"/>
    <x v="13"/>
    <x v="1220"/>
    <x v="0"/>
    <s v="country"/>
    <s v="USD"/>
    <x v="1261"/>
    <x v="1261"/>
    <b v="1"/>
    <n v="52"/>
    <b v="1"/>
    <s v="Category and Subcategory"/>
    <x v="315"/>
    <n v="82.88"/>
    <s v="Category and Subcategory"/>
    <x v="11"/>
    <n v="41638.342905092592"/>
    <n v="41668.342905092592"/>
    <x v="4"/>
  </r>
  <r>
    <x v="1262"/>
    <x v="0"/>
    <x v="1261"/>
    <x v="115"/>
    <x v="1221"/>
    <x v="0"/>
    <s v="country"/>
    <s v="CAD"/>
    <x v="1262"/>
    <x v="1262"/>
    <b v="1"/>
    <n v="105"/>
    <b v="1"/>
    <s v="Category and Subcategory"/>
    <x v="323"/>
    <n v="41.03"/>
    <s v="Category and Subcategory"/>
    <x v="11"/>
    <n v="41656.762638888889"/>
    <n v="41686.762638888889"/>
    <x v="3"/>
  </r>
  <r>
    <x v="1263"/>
    <x v="0"/>
    <x v="1262"/>
    <x v="15"/>
    <x v="1222"/>
    <x v="0"/>
    <s v="country"/>
    <s v="USD"/>
    <x v="1263"/>
    <x v="1263"/>
    <b v="1"/>
    <n v="41"/>
    <b v="1"/>
    <s v="Category and Subcategory"/>
    <x v="608"/>
    <n v="105.03"/>
    <s v="Category and Subcategory"/>
    <x v="11"/>
    <n v="41692.084143518521"/>
    <n v="41727.041666666664"/>
    <x v="3"/>
  </r>
  <r>
    <x v="1264"/>
    <x v="0"/>
    <x v="1263"/>
    <x v="81"/>
    <x v="1223"/>
    <x v="0"/>
    <s v="country"/>
    <s v="USD"/>
    <x v="1264"/>
    <x v="1264"/>
    <b v="1"/>
    <n v="34"/>
    <b v="1"/>
    <s v="Category and Subcategory"/>
    <x v="670"/>
    <n v="126.56"/>
    <s v="Category and Subcategory"/>
    <x v="11"/>
    <n v="41547.662997685184"/>
    <n v="41576.662997685184"/>
    <x v="4"/>
  </r>
  <r>
    <x v="1265"/>
    <x v="0"/>
    <x v="1264"/>
    <x v="8"/>
    <x v="1224"/>
    <x v="0"/>
    <s v="country"/>
    <s v="USD"/>
    <x v="1265"/>
    <x v="1265"/>
    <b v="1"/>
    <n v="66"/>
    <b v="1"/>
    <s v="Category and Subcategory"/>
    <x v="671"/>
    <n v="65.09"/>
    <s v="Category and Subcategory"/>
    <x v="11"/>
    <n v="40465.655266203699"/>
    <n v="40512.655266203699"/>
    <x v="7"/>
  </r>
  <r>
    <x v="1266"/>
    <x v="0"/>
    <x v="1265"/>
    <x v="196"/>
    <x v="1225"/>
    <x v="0"/>
    <s v="country"/>
    <s v="USD"/>
    <x v="1266"/>
    <x v="1266"/>
    <b v="1"/>
    <n v="50"/>
    <b v="1"/>
    <s v="Category and Subcategory"/>
    <x v="165"/>
    <n v="85.8"/>
    <s v="Category and Subcategory"/>
    <x v="11"/>
    <n v="41620.87667824074"/>
    <n v="41650.87667824074"/>
    <x v="4"/>
  </r>
  <r>
    <x v="1267"/>
    <x v="0"/>
    <x v="1266"/>
    <x v="29"/>
    <x v="1226"/>
    <x v="0"/>
    <s v="country"/>
    <s v="USD"/>
    <x v="1267"/>
    <x v="1267"/>
    <b v="1"/>
    <n v="159"/>
    <b v="1"/>
    <s v="Category and Subcategory"/>
    <x v="499"/>
    <n v="26.92"/>
    <s v="Category and Subcategory"/>
    <x v="11"/>
    <n v="41449.585162037038"/>
    <n v="41479.585162037038"/>
    <x v="4"/>
  </r>
  <r>
    <x v="1268"/>
    <x v="0"/>
    <x v="1267"/>
    <x v="14"/>
    <x v="1226"/>
    <x v="0"/>
    <s v="country"/>
    <s v="USD"/>
    <x v="1268"/>
    <x v="1268"/>
    <b v="1"/>
    <n v="182"/>
    <b v="1"/>
    <s v="Category and Subcategory"/>
    <x v="498"/>
    <n v="23.52"/>
    <s v="Category and Subcategory"/>
    <x v="11"/>
    <n v="41507.845451388886"/>
    <n v="41537.845451388886"/>
    <x v="4"/>
  </r>
  <r>
    <x v="1269"/>
    <x v="0"/>
    <x v="1268"/>
    <x v="234"/>
    <x v="1227"/>
    <x v="0"/>
    <s v="country"/>
    <s v="USD"/>
    <x v="1269"/>
    <x v="1269"/>
    <b v="1"/>
    <n v="206"/>
    <b v="1"/>
    <s v="Category and Subcategory"/>
    <x v="228"/>
    <n v="20.75"/>
    <s v="Category and Subcategory"/>
    <x v="11"/>
    <n v="42445.823055555549"/>
    <n v="42476"/>
    <x v="2"/>
  </r>
  <r>
    <x v="1270"/>
    <x v="0"/>
    <x v="1269"/>
    <x v="3"/>
    <x v="1228"/>
    <x v="0"/>
    <s v="country"/>
    <s v="USD"/>
    <x v="1270"/>
    <x v="1270"/>
    <b v="1"/>
    <n v="169"/>
    <b v="1"/>
    <s v="Category and Subcategory"/>
    <x v="622"/>
    <n v="25.21"/>
    <s v="Category and Subcategory"/>
    <x v="11"/>
    <n v="40933.856967592597"/>
    <n v="40993.815300925926"/>
    <x v="5"/>
  </r>
  <r>
    <x v="1271"/>
    <x v="0"/>
    <x v="1270"/>
    <x v="51"/>
    <x v="1229"/>
    <x v="0"/>
    <s v="country"/>
    <s v="USD"/>
    <x v="1271"/>
    <x v="1271"/>
    <b v="1"/>
    <n v="31"/>
    <b v="1"/>
    <s v="Category and Subcategory"/>
    <x v="278"/>
    <n v="137.1"/>
    <s v="Category and Subcategory"/>
    <x v="11"/>
    <n v="41561.683553240742"/>
    <n v="41591.725219907406"/>
    <x v="4"/>
  </r>
  <r>
    <x v="1272"/>
    <x v="0"/>
    <x v="1271"/>
    <x v="10"/>
    <x v="1230"/>
    <x v="0"/>
    <s v="country"/>
    <s v="USD"/>
    <x v="1272"/>
    <x v="1272"/>
    <b v="1"/>
    <n v="28"/>
    <b v="1"/>
    <s v="Category and Subcategory"/>
    <x v="549"/>
    <n v="151.68"/>
    <s v="Category and Subcategory"/>
    <x v="11"/>
    <n v="40274.745127314818"/>
    <n v="40344.166666666664"/>
    <x v="7"/>
  </r>
  <r>
    <x v="1273"/>
    <x v="0"/>
    <x v="1272"/>
    <x v="23"/>
    <x v="1231"/>
    <x v="0"/>
    <s v="country"/>
    <s v="CAD"/>
    <x v="1273"/>
    <x v="1273"/>
    <b v="1"/>
    <n v="54"/>
    <b v="1"/>
    <s v="Category and Subcategory"/>
    <x v="147"/>
    <n v="78.569999999999993"/>
    <s v="Category and Subcategory"/>
    <x v="11"/>
    <n v="41852.730219907404"/>
    <n v="41882.730219907404"/>
    <x v="3"/>
  </r>
  <r>
    <x v="1274"/>
    <x v="0"/>
    <x v="1273"/>
    <x v="31"/>
    <x v="1232"/>
    <x v="0"/>
    <s v="country"/>
    <s v="USD"/>
    <x v="1274"/>
    <x v="1274"/>
    <b v="1"/>
    <n v="467"/>
    <b v="1"/>
    <s v="Category and Subcategory"/>
    <x v="302"/>
    <n v="9.06"/>
    <s v="Category and Subcategory"/>
    <x v="11"/>
    <n v="41116.690104166664"/>
    <n v="41151.690104166664"/>
    <x v="5"/>
  </r>
  <r>
    <x v="1275"/>
    <x v="0"/>
    <x v="1274"/>
    <x v="36"/>
    <x v="1233"/>
    <x v="0"/>
    <s v="country"/>
    <s v="USD"/>
    <x v="1275"/>
    <x v="1275"/>
    <b v="1"/>
    <n v="389"/>
    <b v="1"/>
    <s v="Category and Subcategory"/>
    <x v="139"/>
    <n v="10.86"/>
    <s v="Category and Subcategory"/>
    <x v="11"/>
    <n v="41458.867905092593"/>
    <n v="41493.867905092593"/>
    <x v="4"/>
  </r>
  <r>
    <x v="1276"/>
    <x v="0"/>
    <x v="1275"/>
    <x v="9"/>
    <x v="1234"/>
    <x v="0"/>
    <s v="country"/>
    <s v="USD"/>
    <x v="1276"/>
    <x v="1276"/>
    <b v="1"/>
    <n v="68"/>
    <b v="1"/>
    <s v="Category and Subcategory"/>
    <x v="672"/>
    <n v="62.04"/>
    <s v="Category and Subcategory"/>
    <x v="11"/>
    <n v="40007.704247685186"/>
    <n v="40057.166666666664"/>
    <x v="8"/>
  </r>
  <r>
    <x v="1277"/>
    <x v="0"/>
    <x v="1276"/>
    <x v="36"/>
    <x v="1235"/>
    <x v="0"/>
    <s v="country"/>
    <s v="USD"/>
    <x v="1277"/>
    <x v="1277"/>
    <b v="1"/>
    <n v="413"/>
    <b v="1"/>
    <s v="Category and Subcategory"/>
    <x v="139"/>
    <n v="10.210000000000001"/>
    <s v="Category and Subcategory"/>
    <x v="11"/>
    <n v="41121.561886574076"/>
    <n v="41156.561886574076"/>
    <x v="5"/>
  </r>
  <r>
    <x v="1278"/>
    <x v="0"/>
    <x v="1277"/>
    <x v="115"/>
    <x v="1236"/>
    <x v="0"/>
    <s v="country"/>
    <s v="USD"/>
    <x v="1278"/>
    <x v="1278"/>
    <b v="1"/>
    <n v="190"/>
    <b v="1"/>
    <s v="Category and Subcategory"/>
    <x v="568"/>
    <n v="22.13"/>
    <s v="Category and Subcategory"/>
    <x v="11"/>
    <n v="41786.555162037039"/>
    <n v="41815.083333333336"/>
    <x v="3"/>
  </r>
  <r>
    <x v="1279"/>
    <x v="0"/>
    <x v="1278"/>
    <x v="235"/>
    <x v="1237"/>
    <x v="0"/>
    <s v="country"/>
    <s v="USD"/>
    <x v="1279"/>
    <x v="1279"/>
    <b v="1"/>
    <n v="189"/>
    <b v="1"/>
    <s v="Category and Subcategory"/>
    <x v="621"/>
    <n v="22.17"/>
    <s v="Category and Subcategory"/>
    <x v="11"/>
    <n v="41682.099189814813"/>
    <n v="41722.057523148149"/>
    <x v="3"/>
  </r>
  <r>
    <x v="1280"/>
    <x v="0"/>
    <x v="1279"/>
    <x v="36"/>
    <x v="1238"/>
    <x v="0"/>
    <s v="country"/>
    <s v="USD"/>
    <x v="1280"/>
    <x v="1280"/>
    <b v="1"/>
    <n v="130"/>
    <b v="1"/>
    <s v="Category and Subcategory"/>
    <x v="139"/>
    <n v="32.21"/>
    <s v="Category and Subcategory"/>
    <x v="11"/>
    <n v="40513.757569444446"/>
    <n v="40603.757569444446"/>
    <x v="7"/>
  </r>
  <r>
    <x v="1281"/>
    <x v="0"/>
    <x v="1280"/>
    <x v="39"/>
    <x v="1239"/>
    <x v="0"/>
    <s v="country"/>
    <s v="USD"/>
    <x v="1281"/>
    <x v="1281"/>
    <b v="1"/>
    <n v="74"/>
    <b v="1"/>
    <s v="Category and Subcategory"/>
    <x v="127"/>
    <n v="56.5"/>
    <s v="Category and Subcategory"/>
    <x v="11"/>
    <n v="41463.743472222224"/>
    <n v="41483.743472222224"/>
    <x v="4"/>
  </r>
  <r>
    <x v="1282"/>
    <x v="0"/>
    <x v="1281"/>
    <x v="36"/>
    <x v="1240"/>
    <x v="0"/>
    <s v="country"/>
    <s v="USD"/>
    <x v="1282"/>
    <x v="1282"/>
    <b v="1"/>
    <n v="274"/>
    <b v="1"/>
    <s v="Category and Subcategory"/>
    <x v="139"/>
    <n v="15.24"/>
    <s v="Category and Subcategory"/>
    <x v="11"/>
    <n v="41586.475173611114"/>
    <n v="41617.207638888889"/>
    <x v="4"/>
  </r>
  <r>
    <x v="1283"/>
    <x v="0"/>
    <x v="1282"/>
    <x v="28"/>
    <x v="1241"/>
    <x v="0"/>
    <s v="country"/>
    <s v="USD"/>
    <x v="1283"/>
    <x v="1283"/>
    <b v="1"/>
    <n v="22"/>
    <b v="1"/>
    <s v="Category and Subcategory"/>
    <x v="552"/>
    <n v="189.82"/>
    <s v="Category and Subcategory"/>
    <x v="11"/>
    <n v="41320.717465277776"/>
    <n v="41344.166666666664"/>
    <x v="4"/>
  </r>
  <r>
    <x v="1284"/>
    <x v="0"/>
    <x v="1283"/>
    <x v="13"/>
    <x v="1241"/>
    <x v="0"/>
    <s v="country"/>
    <s v="USD"/>
    <x v="1284"/>
    <x v="1284"/>
    <b v="0"/>
    <n v="31"/>
    <b v="1"/>
    <s v="Category and Subcategory"/>
    <x v="673"/>
    <n v="134.71"/>
    <s v="Category and Subcategory"/>
    <x v="6"/>
    <n v="42712.23474537037"/>
    <n v="42735.707638888889"/>
    <x v="2"/>
  </r>
  <r>
    <x v="1285"/>
    <x v="0"/>
    <x v="1284"/>
    <x v="13"/>
    <x v="1242"/>
    <x v="0"/>
    <s v="country"/>
    <s v="GBP"/>
    <x v="1285"/>
    <x v="1285"/>
    <b v="0"/>
    <n v="63"/>
    <b v="1"/>
    <s v="Category and Subcategory"/>
    <x v="673"/>
    <n v="66.19"/>
    <s v="Category and Subcategory"/>
    <x v="6"/>
    <n v="42160.583043981482"/>
    <n v="42175.583043981482"/>
    <x v="0"/>
  </r>
  <r>
    <x v="1286"/>
    <x v="0"/>
    <x v="1285"/>
    <x v="15"/>
    <x v="1243"/>
    <x v="0"/>
    <s v="country"/>
    <s v="GBP"/>
    <x v="1286"/>
    <x v="1286"/>
    <b v="0"/>
    <n v="20"/>
    <b v="1"/>
    <s v="Category and Subcategory"/>
    <x v="553"/>
    <n v="207.6"/>
    <s v="Category and Subcategory"/>
    <x v="6"/>
    <n v="42039.384571759263"/>
    <n v="42052.583333333328"/>
    <x v="0"/>
  </r>
  <r>
    <x v="1287"/>
    <x v="0"/>
    <x v="1286"/>
    <x v="49"/>
    <x v="1244"/>
    <x v="0"/>
    <s v="country"/>
    <s v="GBP"/>
    <x v="1287"/>
    <x v="1287"/>
    <b v="0"/>
    <n v="25"/>
    <b v="1"/>
    <s v="Category and Subcategory"/>
    <x v="674"/>
    <n v="166.04"/>
    <s v="Category and Subcategory"/>
    <x v="6"/>
    <n v="42107.621018518519"/>
    <n v="42167.621018518519"/>
    <x v="0"/>
  </r>
  <r>
    <x v="1288"/>
    <x v="0"/>
    <x v="1287"/>
    <x v="23"/>
    <x v="1245"/>
    <x v="0"/>
    <s v="country"/>
    <s v="USD"/>
    <x v="1288"/>
    <x v="1288"/>
    <b v="0"/>
    <n v="61"/>
    <b v="1"/>
    <s v="Category and Subcategory"/>
    <x v="554"/>
    <n v="68.03"/>
    <s v="Category and Subcategory"/>
    <x v="6"/>
    <n v="42561.154664351852"/>
    <n v="42592.166666666672"/>
    <x v="2"/>
  </r>
  <r>
    <x v="1289"/>
    <x v="0"/>
    <x v="1288"/>
    <x v="15"/>
    <x v="1246"/>
    <x v="0"/>
    <s v="country"/>
    <s v="USD"/>
    <x v="1289"/>
    <x v="1289"/>
    <b v="0"/>
    <n v="52"/>
    <b v="1"/>
    <s v="Category and Subcategory"/>
    <x v="352"/>
    <n v="79.709999999999994"/>
    <s v="Category and Subcategory"/>
    <x v="6"/>
    <n v="42709.134780092587"/>
    <n v="42739.134780092587"/>
    <x v="2"/>
  </r>
  <r>
    <x v="1290"/>
    <x v="0"/>
    <x v="1289"/>
    <x v="8"/>
    <x v="1247"/>
    <x v="0"/>
    <s v="country"/>
    <s v="USD"/>
    <x v="1290"/>
    <x v="1290"/>
    <b v="0"/>
    <n v="86"/>
    <b v="1"/>
    <s v="Category and Subcategory"/>
    <x v="122"/>
    <n v="48.14"/>
    <s v="Category and Subcategory"/>
    <x v="6"/>
    <n v="42086.614942129629"/>
    <n v="42117.290972222225"/>
    <x v="0"/>
  </r>
  <r>
    <x v="1291"/>
    <x v="0"/>
    <x v="1290"/>
    <x v="9"/>
    <x v="1248"/>
    <x v="0"/>
    <s v="country"/>
    <s v="USD"/>
    <x v="1291"/>
    <x v="1291"/>
    <b v="0"/>
    <n v="42"/>
    <b v="1"/>
    <s v="Category and Subcategory"/>
    <x v="460"/>
    <n v="98.5"/>
    <s v="Category and Subcategory"/>
    <x v="6"/>
    <n v="42064.652673611112"/>
    <n v="42101.291666666672"/>
    <x v="0"/>
  </r>
  <r>
    <x v="1292"/>
    <x v="0"/>
    <x v="1291"/>
    <x v="180"/>
    <x v="1249"/>
    <x v="0"/>
    <s v="country"/>
    <s v="GBP"/>
    <x v="1292"/>
    <x v="1292"/>
    <b v="0"/>
    <n v="52"/>
    <b v="1"/>
    <s v="Category and Subcategory"/>
    <x v="314"/>
    <n v="79.52"/>
    <s v="Category and Subcategory"/>
    <x v="6"/>
    <n v="42256.764212962968"/>
    <n v="42283.957638888889"/>
    <x v="0"/>
  </r>
  <r>
    <x v="1293"/>
    <x v="0"/>
    <x v="1292"/>
    <x v="36"/>
    <x v="1250"/>
    <x v="0"/>
    <s v="country"/>
    <s v="USD"/>
    <x v="1293"/>
    <x v="1293"/>
    <b v="0"/>
    <n v="120"/>
    <b v="1"/>
    <s v="Category and Subcategory"/>
    <x v="139"/>
    <n v="34.42"/>
    <s v="Category and Subcategory"/>
    <x v="6"/>
    <n v="42292.701053240744"/>
    <n v="42322.742719907401"/>
    <x v="0"/>
  </r>
  <r>
    <x v="1294"/>
    <x v="0"/>
    <x v="1293"/>
    <x v="2"/>
    <x v="1251"/>
    <x v="0"/>
    <s v="country"/>
    <s v="GBP"/>
    <x v="1294"/>
    <x v="1294"/>
    <b v="0"/>
    <n v="22"/>
    <b v="1"/>
    <s v="Category and Subcategory"/>
    <x v="675"/>
    <n v="187.45"/>
    <s v="Category and Subcategory"/>
    <x v="6"/>
    <n v="42278.453668981485"/>
    <n v="42296.458333333328"/>
    <x v="0"/>
  </r>
  <r>
    <x v="1295"/>
    <x v="0"/>
    <x v="1294"/>
    <x v="30"/>
    <x v="1252"/>
    <x v="0"/>
    <s v="country"/>
    <s v="GBP"/>
    <x v="1295"/>
    <x v="1295"/>
    <b v="0"/>
    <n v="64"/>
    <b v="1"/>
    <s v="Category and Subcategory"/>
    <x v="664"/>
    <n v="64.36"/>
    <s v="Category and Subcategory"/>
    <x v="6"/>
    <n v="42184.572881944448"/>
    <n v="42214.708333333328"/>
    <x v="0"/>
  </r>
  <r>
    <x v="1296"/>
    <x v="0"/>
    <x v="1295"/>
    <x v="16"/>
    <x v="1253"/>
    <x v="0"/>
    <s v="country"/>
    <s v="GBP"/>
    <x v="1296"/>
    <x v="1296"/>
    <b v="0"/>
    <n v="23"/>
    <b v="1"/>
    <s v="Category and Subcategory"/>
    <x v="676"/>
    <n v="178.39"/>
    <s v="Category and Subcategory"/>
    <x v="6"/>
    <n v="42423.050613425927"/>
    <n v="42443.008946759262"/>
    <x v="2"/>
  </r>
  <r>
    <x v="1297"/>
    <x v="0"/>
    <x v="1296"/>
    <x v="22"/>
    <x v="1254"/>
    <x v="0"/>
    <s v="country"/>
    <s v="USD"/>
    <x v="1297"/>
    <x v="1297"/>
    <b v="0"/>
    <n v="238"/>
    <b v="1"/>
    <s v="Category and Subcategory"/>
    <x v="409"/>
    <n v="17.190000000000001"/>
    <s v="Category and Subcategory"/>
    <x v="6"/>
    <n v="42461.747199074074"/>
    <n v="42491.747199074074"/>
    <x v="2"/>
  </r>
  <r>
    <x v="1298"/>
    <x v="0"/>
    <x v="1297"/>
    <x v="13"/>
    <x v="1255"/>
    <x v="0"/>
    <s v="country"/>
    <s v="GBP"/>
    <x v="1298"/>
    <x v="1298"/>
    <b v="0"/>
    <n v="33"/>
    <b v="1"/>
    <s v="Category and Subcategory"/>
    <x v="502"/>
    <n v="123.94"/>
    <s v="Category and Subcategory"/>
    <x v="6"/>
    <n v="42458.680925925932"/>
    <n v="42488.680925925932"/>
    <x v="2"/>
  </r>
  <r>
    <x v="1299"/>
    <x v="0"/>
    <x v="1298"/>
    <x v="8"/>
    <x v="1256"/>
    <x v="0"/>
    <s v="country"/>
    <s v="USD"/>
    <x v="1299"/>
    <x v="1299"/>
    <b v="0"/>
    <n v="32"/>
    <b v="1"/>
    <s v="Category and Subcategory"/>
    <x v="562"/>
    <n v="127.66"/>
    <s v="Category and Subcategory"/>
    <x v="6"/>
    <n v="42169.814340277779"/>
    <n v="42199.814340277779"/>
    <x v="0"/>
  </r>
  <r>
    <x v="1300"/>
    <x v="0"/>
    <x v="1299"/>
    <x v="9"/>
    <x v="1256"/>
    <x v="0"/>
    <s v="country"/>
    <s v="USD"/>
    <x v="1300"/>
    <x v="1300"/>
    <b v="0"/>
    <n v="24"/>
    <b v="1"/>
    <s v="Category and Subcategory"/>
    <x v="677"/>
    <n v="170.21"/>
    <s v="Category and Subcategory"/>
    <x v="6"/>
    <n v="42483.675208333334"/>
    <n v="42522.789583333331"/>
    <x v="2"/>
  </r>
  <r>
    <x v="1301"/>
    <x v="0"/>
    <x v="1300"/>
    <x v="13"/>
    <x v="1257"/>
    <x v="0"/>
    <s v="country"/>
    <s v="USD"/>
    <x v="1301"/>
    <x v="1301"/>
    <b v="0"/>
    <n v="29"/>
    <b v="1"/>
    <s v="Category and Subcategory"/>
    <x v="657"/>
    <n v="140.72"/>
    <s v="Category and Subcategory"/>
    <x v="6"/>
    <n v="42195.749745370369"/>
    <n v="42206.125"/>
    <x v="0"/>
  </r>
  <r>
    <x v="1302"/>
    <x v="0"/>
    <x v="1301"/>
    <x v="30"/>
    <x v="1258"/>
    <x v="0"/>
    <s v="country"/>
    <s v="USD"/>
    <x v="1302"/>
    <x v="1302"/>
    <b v="0"/>
    <n v="50"/>
    <b v="1"/>
    <s v="Category and Subcategory"/>
    <x v="466"/>
    <n v="81.56"/>
    <s v="Category and Subcategory"/>
    <x v="6"/>
    <n v="42675.057997685188"/>
    <n v="42705.099664351852"/>
    <x v="2"/>
  </r>
  <r>
    <x v="1303"/>
    <x v="0"/>
    <x v="1302"/>
    <x v="8"/>
    <x v="1259"/>
    <x v="0"/>
    <s v="country"/>
    <s v="GBP"/>
    <x v="1303"/>
    <x v="1303"/>
    <b v="0"/>
    <n v="108"/>
    <b v="1"/>
    <s v="Category and Subcategory"/>
    <x v="629"/>
    <n v="37.71"/>
    <s v="Category and Subcategory"/>
    <x v="6"/>
    <n v="42566.441203703704"/>
    <n v="42582.458333333328"/>
    <x v="2"/>
  </r>
  <r>
    <x v="1304"/>
    <x v="0"/>
    <x v="1303"/>
    <x v="79"/>
    <x v="1260"/>
    <x v="1"/>
    <s v="country"/>
    <s v="GBP"/>
    <x v="1304"/>
    <x v="1304"/>
    <b v="0"/>
    <n v="104"/>
    <b v="0"/>
    <s v="Category and Subcategory"/>
    <x v="157"/>
    <n v="39.11"/>
    <s v="Category and Subcategory"/>
    <x v="8"/>
    <n v="42747.194502314815"/>
    <n v="42807.152835648143"/>
    <x v="1"/>
  </r>
  <r>
    <x v="1305"/>
    <x v="0"/>
    <x v="1304"/>
    <x v="11"/>
    <x v="1261"/>
    <x v="1"/>
    <s v="country"/>
    <s v="USD"/>
    <x v="1305"/>
    <x v="1305"/>
    <b v="0"/>
    <n v="86"/>
    <b v="0"/>
    <s v="Category and Subcategory"/>
    <x v="151"/>
    <n v="47.28"/>
    <s v="Category and Subcategory"/>
    <x v="8"/>
    <n v="42543.665601851855"/>
    <n v="42572.729166666672"/>
    <x v="2"/>
  </r>
  <r>
    <x v="1306"/>
    <x v="0"/>
    <x v="1305"/>
    <x v="74"/>
    <x v="1262"/>
    <x v="1"/>
    <s v="country"/>
    <s v="USD"/>
    <x v="1306"/>
    <x v="1306"/>
    <b v="0"/>
    <n v="356"/>
    <b v="0"/>
    <s v="Category and Subcategory"/>
    <x v="153"/>
    <n v="11.42"/>
    <s v="Category and Subcategory"/>
    <x v="8"/>
    <n v="41947.457569444443"/>
    <n v="41977.457569444443"/>
    <x v="3"/>
  </r>
  <r>
    <x v="1307"/>
    <x v="0"/>
    <x v="1306"/>
    <x v="63"/>
    <x v="1263"/>
    <x v="1"/>
    <s v="country"/>
    <s v="USD"/>
    <x v="1307"/>
    <x v="1307"/>
    <b v="0"/>
    <n v="45"/>
    <b v="0"/>
    <s v="Category and Subcategory"/>
    <x v="186"/>
    <n v="90.11"/>
    <s v="Category and Subcategory"/>
    <x v="8"/>
    <n v="42387.503229166665"/>
    <n v="42417.503229166665"/>
    <x v="2"/>
  </r>
  <r>
    <x v="1308"/>
    <x v="0"/>
    <x v="1307"/>
    <x v="3"/>
    <x v="1263"/>
    <x v="1"/>
    <s v="country"/>
    <s v="USD"/>
    <x v="1308"/>
    <x v="1308"/>
    <b v="0"/>
    <n v="38"/>
    <b v="0"/>
    <s v="Category and Subcategory"/>
    <x v="319"/>
    <n v="106.71"/>
    <s v="Category and Subcategory"/>
    <x v="8"/>
    <n v="42611.613564814819"/>
    <n v="42651.613564814819"/>
    <x v="2"/>
  </r>
  <r>
    <x v="1309"/>
    <x v="0"/>
    <x v="1308"/>
    <x v="236"/>
    <x v="1264"/>
    <x v="1"/>
    <s v="country"/>
    <s v="USD"/>
    <x v="1309"/>
    <x v="1309"/>
    <b v="0"/>
    <n v="35"/>
    <b v="0"/>
    <s v="Category and Subcategory"/>
    <x v="389"/>
    <n v="115.77"/>
    <s v="Category and Subcategory"/>
    <x v="8"/>
    <n v="42257.882731481484"/>
    <n v="42292.882731481484"/>
    <x v="0"/>
  </r>
  <r>
    <x v="1310"/>
    <x v="0"/>
    <x v="1309"/>
    <x v="22"/>
    <x v="1265"/>
    <x v="1"/>
    <s v="country"/>
    <s v="USD"/>
    <x v="1310"/>
    <x v="1310"/>
    <b v="0"/>
    <n v="24"/>
    <b v="0"/>
    <s v="Category and Subcategory"/>
    <x v="409"/>
    <n v="168.75"/>
    <s v="Category and Subcategory"/>
    <x v="8"/>
    <n v="42556.667245370365"/>
    <n v="42601.667245370365"/>
    <x v="2"/>
  </r>
  <r>
    <x v="1311"/>
    <x v="0"/>
    <x v="1310"/>
    <x v="65"/>
    <x v="1265"/>
    <x v="1"/>
    <s v="country"/>
    <s v="USD"/>
    <x v="1311"/>
    <x v="1311"/>
    <b v="0"/>
    <n v="100"/>
    <b v="0"/>
    <s v="Category and Subcategory"/>
    <x v="161"/>
    <n v="40.5"/>
    <s v="Category and Subcategory"/>
    <x v="8"/>
    <n v="42669.802303240736"/>
    <n v="42704.843969907408"/>
    <x v="2"/>
  </r>
  <r>
    <x v="1312"/>
    <x v="0"/>
    <x v="1311"/>
    <x v="210"/>
    <x v="1266"/>
    <x v="1"/>
    <s v="country"/>
    <s v="USD"/>
    <x v="1312"/>
    <x v="1312"/>
    <b v="0"/>
    <n v="1"/>
    <b v="0"/>
    <s v="Category and Subcategory"/>
    <x v="295"/>
    <n v="4045.93"/>
    <s v="Category and Subcategory"/>
    <x v="8"/>
    <n v="42082.702800925923"/>
    <n v="42112.702800925923"/>
    <x v="0"/>
  </r>
  <r>
    <x v="1313"/>
    <x v="0"/>
    <x v="1312"/>
    <x v="79"/>
    <x v="1267"/>
    <x v="1"/>
    <s v="country"/>
    <s v="USD"/>
    <x v="1313"/>
    <x v="1313"/>
    <b v="0"/>
    <n v="122"/>
    <b v="0"/>
    <s v="Category and Subcategory"/>
    <x v="157"/>
    <n v="33.11"/>
    <s v="Category and Subcategory"/>
    <x v="8"/>
    <n v="42402.709652777776"/>
    <n v="42432.709652777776"/>
    <x v="2"/>
  </r>
  <r>
    <x v="1314"/>
    <x v="0"/>
    <x v="664"/>
    <x v="237"/>
    <x v="1267"/>
    <x v="1"/>
    <s v="country"/>
    <s v="USD"/>
    <x v="1314"/>
    <x v="1314"/>
    <b v="0"/>
    <n v="11"/>
    <b v="0"/>
    <s v="Category and Subcategory"/>
    <x v="161"/>
    <n v="367.27"/>
    <s v="Category and Subcategory"/>
    <x v="8"/>
    <n v="42604.669675925921"/>
    <n v="42664.669675925921"/>
    <x v="2"/>
  </r>
  <r>
    <x v="1315"/>
    <x v="0"/>
    <x v="1313"/>
    <x v="57"/>
    <x v="1268"/>
    <x v="1"/>
    <s v="country"/>
    <s v="USD"/>
    <x v="1315"/>
    <x v="1315"/>
    <b v="0"/>
    <n v="248"/>
    <b v="0"/>
    <s v="Category and Subcategory"/>
    <x v="153"/>
    <n v="16.28"/>
    <s v="Category and Subcategory"/>
    <x v="8"/>
    <n v="42278.498240740737"/>
    <n v="42314.041666666672"/>
    <x v="0"/>
  </r>
  <r>
    <x v="1316"/>
    <x v="0"/>
    <x v="1314"/>
    <x v="96"/>
    <x v="1269"/>
    <x v="1"/>
    <s v="country"/>
    <s v="USD"/>
    <x v="1316"/>
    <x v="1316"/>
    <b v="0"/>
    <n v="1"/>
    <b v="0"/>
    <s v="Category and Subcategory"/>
    <x v="496"/>
    <n v="4035"/>
    <s v="Category and Subcategory"/>
    <x v="8"/>
    <n v="42393.961909722217"/>
    <n v="42428.961909722217"/>
    <x v="2"/>
  </r>
  <r>
    <x v="1317"/>
    <x v="0"/>
    <x v="1315"/>
    <x v="61"/>
    <x v="1270"/>
    <x v="1"/>
    <s v="country"/>
    <s v="DKK"/>
    <x v="1317"/>
    <x v="1317"/>
    <b v="0"/>
    <n v="19"/>
    <b v="0"/>
    <s v="Category and Subcategory"/>
    <x v="161"/>
    <n v="212.11"/>
    <s v="Category and Subcategory"/>
    <x v="8"/>
    <n v="42520.235486111109"/>
    <n v="42572.583333333328"/>
    <x v="2"/>
  </r>
  <r>
    <x v="1318"/>
    <x v="0"/>
    <x v="1316"/>
    <x v="79"/>
    <x v="1271"/>
    <x v="1"/>
    <s v="country"/>
    <s v="USD"/>
    <x v="1318"/>
    <x v="1318"/>
    <b v="0"/>
    <n v="135"/>
    <b v="0"/>
    <s v="Category and Subcategory"/>
    <x v="157"/>
    <n v="29.84"/>
    <s v="Category and Subcategory"/>
    <x v="8"/>
    <n v="41985.043657407412"/>
    <n v="42015.043657407412"/>
    <x v="3"/>
  </r>
  <r>
    <x v="1319"/>
    <x v="0"/>
    <x v="1317"/>
    <x v="238"/>
    <x v="1272"/>
    <x v="1"/>
    <s v="country"/>
    <s v="GBP"/>
    <x v="1319"/>
    <x v="1319"/>
    <b v="0"/>
    <n v="9"/>
    <b v="0"/>
    <s v="Category and Subcategory"/>
    <x v="678"/>
    <n v="446.89"/>
    <s v="Category and Subcategory"/>
    <x v="8"/>
    <n v="41816.812094907407"/>
    <n v="41831.666666666664"/>
    <x v="3"/>
  </r>
  <r>
    <x v="1320"/>
    <x v="0"/>
    <x v="1318"/>
    <x v="57"/>
    <x v="1273"/>
    <x v="1"/>
    <s v="country"/>
    <s v="EUR"/>
    <x v="1320"/>
    <x v="1320"/>
    <b v="0"/>
    <n v="3"/>
    <b v="0"/>
    <s v="Category and Subcategory"/>
    <x v="153"/>
    <n v="1340.33"/>
    <s v="Category and Subcategory"/>
    <x v="8"/>
    <n v="42705.690347222218"/>
    <n v="42734.958333333328"/>
    <x v="2"/>
  </r>
  <r>
    <x v="1321"/>
    <x v="0"/>
    <x v="1319"/>
    <x v="239"/>
    <x v="1274"/>
    <x v="1"/>
    <s v="country"/>
    <s v="SEK"/>
    <x v="1321"/>
    <x v="1321"/>
    <b v="0"/>
    <n v="7"/>
    <b v="0"/>
    <s v="Category and Subcategory"/>
    <x v="218"/>
    <n v="574"/>
    <s v="Category and Subcategory"/>
    <x v="8"/>
    <n v="42697.74927083333"/>
    <n v="42727.74927083333"/>
    <x v="2"/>
  </r>
  <r>
    <x v="1322"/>
    <x v="0"/>
    <x v="1320"/>
    <x v="19"/>
    <x v="1275"/>
    <x v="1"/>
    <s v="country"/>
    <s v="GBP"/>
    <x v="1322"/>
    <x v="1322"/>
    <b v="0"/>
    <n v="4"/>
    <b v="0"/>
    <s v="Category and Subcategory"/>
    <x v="485"/>
    <n v="1003.93"/>
    <s v="Category and Subcategory"/>
    <x v="8"/>
    <n v="42115.656539351854"/>
    <n v="42145.656539351854"/>
    <x v="0"/>
  </r>
  <r>
    <x v="1323"/>
    <x v="0"/>
    <x v="1321"/>
    <x v="36"/>
    <x v="1276"/>
    <x v="1"/>
    <s v="country"/>
    <s v="USD"/>
    <x v="1323"/>
    <x v="1323"/>
    <b v="0"/>
    <n v="44"/>
    <b v="0"/>
    <s v="Category and Subcategory"/>
    <x v="393"/>
    <n v="91.14"/>
    <s v="Category and Subcategory"/>
    <x v="8"/>
    <n v="42451.698449074072"/>
    <n v="42486.288194444445"/>
    <x v="2"/>
  </r>
  <r>
    <x v="1324"/>
    <x v="0"/>
    <x v="1322"/>
    <x v="63"/>
    <x v="1277"/>
    <x v="1"/>
    <s v="country"/>
    <s v="USD"/>
    <x v="1324"/>
    <x v="1324"/>
    <b v="0"/>
    <n v="90"/>
    <b v="0"/>
    <s v="Category and Subcategory"/>
    <x v="186"/>
    <n v="44.5"/>
    <s v="Category and Subcategory"/>
    <x v="8"/>
    <n v="42626.633703703701"/>
    <n v="42656.633703703701"/>
    <x v="2"/>
  </r>
  <r>
    <x v="1325"/>
    <x v="0"/>
    <x v="1323"/>
    <x v="22"/>
    <x v="1278"/>
    <x v="1"/>
    <s v="country"/>
    <s v="USD"/>
    <x v="1325"/>
    <x v="1325"/>
    <b v="0"/>
    <n v="8"/>
    <b v="0"/>
    <s v="Category and Subcategory"/>
    <x v="409"/>
    <n v="500.5"/>
    <s v="Category and Subcategory"/>
    <x v="8"/>
    <n v="42704.086053240739"/>
    <n v="42734.086053240739"/>
    <x v="2"/>
  </r>
  <r>
    <x v="1326"/>
    <x v="0"/>
    <x v="1324"/>
    <x v="57"/>
    <x v="1279"/>
    <x v="1"/>
    <s v="country"/>
    <s v="USD"/>
    <x v="1326"/>
    <x v="1326"/>
    <b v="0"/>
    <n v="11"/>
    <b v="0"/>
    <s v="Category and Subcategory"/>
    <x v="153"/>
    <n v="363.82"/>
    <s v="Category and Subcategory"/>
    <x v="8"/>
    <n v="41974.791990740734"/>
    <n v="42019.791990740734"/>
    <x v="3"/>
  </r>
  <r>
    <x v="1327"/>
    <x v="0"/>
    <x v="1325"/>
    <x v="240"/>
    <x v="1280"/>
    <x v="1"/>
    <s v="country"/>
    <s v="USD"/>
    <x v="1327"/>
    <x v="1327"/>
    <b v="0"/>
    <n v="41"/>
    <b v="0"/>
    <s v="Category and Subcategory"/>
    <x v="186"/>
    <n v="97.57"/>
    <s v="Category and Subcategory"/>
    <x v="8"/>
    <n v="42123.678645833337"/>
    <n v="42153.678645833337"/>
    <x v="0"/>
  </r>
  <r>
    <x v="1328"/>
    <x v="0"/>
    <x v="1326"/>
    <x v="96"/>
    <x v="1281"/>
    <x v="1"/>
    <s v="country"/>
    <s v="USD"/>
    <x v="1328"/>
    <x v="1328"/>
    <b v="0"/>
    <n v="15"/>
    <b v="0"/>
    <s v="Category and Subcategory"/>
    <x v="496"/>
    <n v="266.68"/>
    <s v="Category and Subcategory"/>
    <x v="8"/>
    <n v="42612.642754629633"/>
    <n v="42657.642754629633"/>
    <x v="2"/>
  </r>
  <r>
    <x v="1329"/>
    <x v="0"/>
    <x v="1327"/>
    <x v="63"/>
    <x v="1282"/>
    <x v="1"/>
    <s v="country"/>
    <s v="USD"/>
    <x v="1329"/>
    <x v="1329"/>
    <b v="0"/>
    <n v="9"/>
    <b v="0"/>
    <s v="Category and Subcategory"/>
    <x v="186"/>
    <n v="444.44"/>
    <s v="Category and Subcategory"/>
    <x v="8"/>
    <n v="41935.221585648149"/>
    <n v="41975.263252314813"/>
    <x v="3"/>
  </r>
  <r>
    <x v="1330"/>
    <x v="0"/>
    <x v="1328"/>
    <x v="19"/>
    <x v="1282"/>
    <x v="1"/>
    <s v="country"/>
    <s v="USD"/>
    <x v="1330"/>
    <x v="1330"/>
    <b v="0"/>
    <n v="50"/>
    <b v="0"/>
    <s v="Category and Subcategory"/>
    <x v="485"/>
    <n v="80"/>
    <s v="Category and Subcategory"/>
    <x v="8"/>
    <n v="42522.276724537034"/>
    <n v="42553.166666666672"/>
    <x v="2"/>
  </r>
  <r>
    <x v="1331"/>
    <x v="0"/>
    <x v="1329"/>
    <x v="65"/>
    <x v="1282"/>
    <x v="1"/>
    <s v="country"/>
    <s v="USD"/>
    <x v="1331"/>
    <x v="1331"/>
    <b v="0"/>
    <n v="34"/>
    <b v="0"/>
    <s v="Category and Subcategory"/>
    <x v="161"/>
    <n v="117.65"/>
    <s v="Category and Subcategory"/>
    <x v="8"/>
    <n v="42569.50409722222"/>
    <n v="42599.50409722222"/>
    <x v="2"/>
  </r>
  <r>
    <x v="1332"/>
    <x v="0"/>
    <x v="1330"/>
    <x v="241"/>
    <x v="1283"/>
    <x v="1"/>
    <s v="country"/>
    <s v="CHF"/>
    <x v="1332"/>
    <x v="1332"/>
    <b v="0"/>
    <n v="0"/>
    <b v="0"/>
    <s v="Category and Subcategory"/>
    <x v="212"/>
    <e v="#DIV/0!"/>
    <s v="Category and Subcategory"/>
    <x v="8"/>
    <n v="42732.060277777782"/>
    <n v="42762.060277777782"/>
    <x v="2"/>
  </r>
  <r>
    <x v="1333"/>
    <x v="0"/>
    <x v="1331"/>
    <x v="30"/>
    <x v="1284"/>
    <x v="1"/>
    <s v="country"/>
    <s v="AUD"/>
    <x v="1333"/>
    <x v="1333"/>
    <b v="0"/>
    <n v="0"/>
    <b v="0"/>
    <s v="Category and Subcategory"/>
    <x v="516"/>
    <e v="#DIV/0!"/>
    <s v="Category and Subcategory"/>
    <x v="8"/>
    <n v="41806.106770833336"/>
    <n v="41836.106770833336"/>
    <x v="3"/>
  </r>
  <r>
    <x v="1334"/>
    <x v="0"/>
    <x v="1332"/>
    <x v="242"/>
    <x v="1285"/>
    <x v="1"/>
    <s v="country"/>
    <s v="USD"/>
    <x v="1334"/>
    <x v="1334"/>
    <b v="0"/>
    <n v="276"/>
    <b v="0"/>
    <s v="Category and Subcategory"/>
    <x v="410"/>
    <n v="14.41"/>
    <s v="Category and Subcategory"/>
    <x v="8"/>
    <n v="42410.774155092593"/>
    <n v="42440.774155092593"/>
    <x v="2"/>
  </r>
  <r>
    <x v="1335"/>
    <x v="0"/>
    <x v="1333"/>
    <x v="31"/>
    <x v="1286"/>
    <x v="1"/>
    <s v="country"/>
    <s v="USD"/>
    <x v="1335"/>
    <x v="1335"/>
    <b v="0"/>
    <n v="16"/>
    <b v="0"/>
    <s v="Category and Subcategory"/>
    <x v="422"/>
    <n v="248.5"/>
    <s v="Category and Subcategory"/>
    <x v="8"/>
    <n v="42313.936365740738"/>
    <n v="42343.936365740738"/>
    <x v="0"/>
  </r>
  <r>
    <x v="1336"/>
    <x v="0"/>
    <x v="1334"/>
    <x v="57"/>
    <x v="1287"/>
    <x v="1"/>
    <s v="country"/>
    <s v="USD"/>
    <x v="1336"/>
    <x v="1336"/>
    <b v="0"/>
    <n v="224"/>
    <b v="0"/>
    <s v="Category and Subcategory"/>
    <x v="153"/>
    <n v="17.73"/>
    <s v="Category and Subcategory"/>
    <x v="8"/>
    <n v="41955.863750000004"/>
    <n v="41990.863750000004"/>
    <x v="3"/>
  </r>
  <r>
    <x v="1337"/>
    <x v="0"/>
    <x v="1335"/>
    <x v="63"/>
    <x v="1288"/>
    <x v="1"/>
    <s v="country"/>
    <s v="USD"/>
    <x v="1337"/>
    <x v="1337"/>
    <b v="0"/>
    <n v="140"/>
    <b v="0"/>
    <s v="Category and Subcategory"/>
    <x v="186"/>
    <n v="28.25"/>
    <s v="Category and Subcategory"/>
    <x v="8"/>
    <n v="42767.577303240745"/>
    <n v="42797.577303240745"/>
    <x v="1"/>
  </r>
  <r>
    <x v="1338"/>
    <x v="0"/>
    <x v="1336"/>
    <x v="11"/>
    <x v="1289"/>
    <x v="1"/>
    <s v="country"/>
    <s v="USD"/>
    <x v="1338"/>
    <x v="1338"/>
    <b v="0"/>
    <n v="15"/>
    <b v="0"/>
    <s v="Category and Subcategory"/>
    <x v="199"/>
    <n v="262.52999999999997"/>
    <s v="Category and Subcategory"/>
    <x v="8"/>
    <n v="42188.803622685184"/>
    <n v="42218.803622685184"/>
    <x v="0"/>
  </r>
  <r>
    <x v="1339"/>
    <x v="0"/>
    <x v="1337"/>
    <x v="63"/>
    <x v="1290"/>
    <x v="1"/>
    <s v="country"/>
    <s v="USD"/>
    <x v="1339"/>
    <x v="1339"/>
    <b v="0"/>
    <n v="37"/>
    <b v="0"/>
    <s v="Category and Subcategory"/>
    <x v="186"/>
    <n v="106.08"/>
    <s v="Category and Subcategory"/>
    <x v="8"/>
    <n v="41936.647164351853"/>
    <n v="41981.688831018517"/>
    <x v="3"/>
  </r>
  <r>
    <x v="1340"/>
    <x v="0"/>
    <x v="1338"/>
    <x v="243"/>
    <x v="1291"/>
    <x v="1"/>
    <s v="country"/>
    <s v="USD"/>
    <x v="1340"/>
    <x v="1340"/>
    <b v="0"/>
    <n v="0"/>
    <b v="0"/>
    <s v="Category and Subcategory"/>
    <x v="679"/>
    <e v="#DIV/0!"/>
    <s v="Category and Subcategory"/>
    <x v="8"/>
    <n v="41836.595520833333"/>
    <n v="41866.595520833333"/>
    <x v="3"/>
  </r>
  <r>
    <x v="1341"/>
    <x v="0"/>
    <x v="1339"/>
    <x v="31"/>
    <x v="1292"/>
    <x v="1"/>
    <s v="country"/>
    <s v="GBP"/>
    <x v="1341"/>
    <x v="1341"/>
    <b v="0"/>
    <n v="46"/>
    <b v="0"/>
    <s v="Category and Subcategory"/>
    <x v="422"/>
    <n v="85"/>
    <s v="Category and Subcategory"/>
    <x v="8"/>
    <n v="42612.624039351853"/>
    <n v="42644.624039351853"/>
    <x v="2"/>
  </r>
  <r>
    <x v="1342"/>
    <x v="0"/>
    <x v="1340"/>
    <x v="63"/>
    <x v="1293"/>
    <x v="1"/>
    <s v="country"/>
    <s v="USD"/>
    <x v="1342"/>
    <x v="1342"/>
    <b v="0"/>
    <n v="1"/>
    <b v="0"/>
    <s v="Category and Subcategory"/>
    <x v="186"/>
    <n v="3908"/>
    <s v="Category and Subcategory"/>
    <x v="8"/>
    <n v="42172.816423611104"/>
    <n v="42202.816423611104"/>
    <x v="0"/>
  </r>
  <r>
    <x v="1343"/>
    <x v="0"/>
    <x v="1341"/>
    <x v="63"/>
    <x v="1294"/>
    <x v="1"/>
    <s v="country"/>
    <s v="USD"/>
    <x v="1343"/>
    <x v="1343"/>
    <b v="0"/>
    <n v="323"/>
    <b v="0"/>
    <s v="Category and Subcategory"/>
    <x v="186"/>
    <n v="12.09"/>
    <s v="Category and Subcategory"/>
    <x v="8"/>
    <n v="42542.526423611111"/>
    <n v="42601.165972222225"/>
    <x v="2"/>
  </r>
  <r>
    <x v="1344"/>
    <x v="0"/>
    <x v="1342"/>
    <x v="15"/>
    <x v="1295"/>
    <x v="0"/>
    <s v="country"/>
    <s v="CAD"/>
    <x v="1344"/>
    <x v="1344"/>
    <b v="0"/>
    <n v="139"/>
    <b v="1"/>
    <s v="Category and Subcategory"/>
    <x v="452"/>
    <n v="28.09"/>
    <s v="Category and Subcategory"/>
    <x v="9"/>
    <n v="42522.789803240739"/>
    <n v="42551.789803240739"/>
    <x v="2"/>
  </r>
  <r>
    <x v="1345"/>
    <x v="0"/>
    <x v="1343"/>
    <x v="43"/>
    <x v="1296"/>
    <x v="0"/>
    <s v="country"/>
    <s v="USD"/>
    <x v="1345"/>
    <x v="1345"/>
    <b v="0"/>
    <n v="7"/>
    <b v="1"/>
    <s v="Category and Subcategory"/>
    <x v="680"/>
    <n v="557.5"/>
    <s v="Category and Subcategory"/>
    <x v="9"/>
    <n v="41799.814340277779"/>
    <n v="41834.814340277779"/>
    <x v="3"/>
  </r>
  <r>
    <x v="1346"/>
    <x v="0"/>
    <x v="1344"/>
    <x v="244"/>
    <x v="1297"/>
    <x v="0"/>
    <s v="country"/>
    <s v="USD"/>
    <x v="1346"/>
    <x v="1346"/>
    <b v="0"/>
    <n v="149"/>
    <b v="1"/>
    <s v="Category and Subcategory"/>
    <x v="471"/>
    <n v="26.17"/>
    <s v="Category and Subcategory"/>
    <x v="9"/>
    <n v="41422.075821759259"/>
    <n v="41452.075821759259"/>
    <x v="4"/>
  </r>
  <r>
    <x v="1347"/>
    <x v="0"/>
    <x v="1345"/>
    <x v="30"/>
    <x v="1298"/>
    <x v="0"/>
    <s v="country"/>
    <s v="USD"/>
    <x v="1347"/>
    <x v="1347"/>
    <b v="0"/>
    <n v="31"/>
    <b v="1"/>
    <s v="Category and Subcategory"/>
    <x v="590"/>
    <n v="125.16"/>
    <s v="Category and Subcategory"/>
    <x v="9"/>
    <n v="42040.638020833328"/>
    <n v="42070.638020833328"/>
    <x v="0"/>
  </r>
  <r>
    <x v="1348"/>
    <x v="0"/>
    <x v="1346"/>
    <x v="245"/>
    <x v="1299"/>
    <x v="0"/>
    <s v="country"/>
    <s v="USD"/>
    <x v="1348"/>
    <x v="1348"/>
    <b v="0"/>
    <n v="26"/>
    <b v="1"/>
    <s v="Category and Subcategory"/>
    <x v="323"/>
    <n v="149.12"/>
    <s v="Category and Subcategory"/>
    <x v="9"/>
    <n v="41963.506168981476"/>
    <n v="41991.506168981476"/>
    <x v="3"/>
  </r>
  <r>
    <x v="1349"/>
    <x v="0"/>
    <x v="1347"/>
    <x v="10"/>
    <x v="1300"/>
    <x v="0"/>
    <s v="country"/>
    <s v="CAD"/>
    <x v="1349"/>
    <x v="1349"/>
    <b v="0"/>
    <n v="172"/>
    <b v="1"/>
    <s v="Category and Subcategory"/>
    <x v="211"/>
    <n v="22.47"/>
    <s v="Category and Subcategory"/>
    <x v="9"/>
    <n v="42317.33258101852"/>
    <n v="42354.290972222225"/>
    <x v="0"/>
  </r>
  <r>
    <x v="1350"/>
    <x v="0"/>
    <x v="1348"/>
    <x v="10"/>
    <x v="1301"/>
    <x v="0"/>
    <s v="country"/>
    <s v="USD"/>
    <x v="1350"/>
    <x v="1350"/>
    <b v="0"/>
    <n v="78"/>
    <b v="1"/>
    <s v="Category and Subcategory"/>
    <x v="211"/>
    <n v="49.38"/>
    <s v="Category and Subcategory"/>
    <x v="9"/>
    <n v="42334.013124999998"/>
    <n v="42364.013124999998"/>
    <x v="0"/>
  </r>
  <r>
    <x v="1351"/>
    <x v="0"/>
    <x v="1349"/>
    <x v="22"/>
    <x v="1302"/>
    <x v="0"/>
    <s v="country"/>
    <s v="USD"/>
    <x v="1351"/>
    <x v="1351"/>
    <b v="0"/>
    <n v="120"/>
    <b v="1"/>
    <s v="Category and Subcategory"/>
    <x v="499"/>
    <n v="31.85"/>
    <s v="Category and Subcategory"/>
    <x v="9"/>
    <n v="42382.74009259259"/>
    <n v="42412.74009259259"/>
    <x v="2"/>
  </r>
  <r>
    <x v="1352"/>
    <x v="0"/>
    <x v="1350"/>
    <x v="3"/>
    <x v="1303"/>
    <x v="0"/>
    <s v="country"/>
    <s v="USD"/>
    <x v="1352"/>
    <x v="1352"/>
    <b v="0"/>
    <n v="227"/>
    <b v="1"/>
    <s v="Category and Subcategory"/>
    <x v="137"/>
    <n v="16.760000000000002"/>
    <s v="Category and Subcategory"/>
    <x v="9"/>
    <n v="42200.578310185185"/>
    <n v="42252.165972222225"/>
    <x v="0"/>
  </r>
  <r>
    <x v="1353"/>
    <x v="0"/>
    <x v="1351"/>
    <x v="28"/>
    <x v="1304"/>
    <x v="0"/>
    <s v="country"/>
    <s v="USD"/>
    <x v="1353"/>
    <x v="1353"/>
    <b v="0"/>
    <n v="42"/>
    <b v="1"/>
    <s v="Category and Subcategory"/>
    <x v="681"/>
    <n v="90.48"/>
    <s v="Category and Subcategory"/>
    <x v="9"/>
    <n v="41309.11791666667"/>
    <n v="41344"/>
    <x v="4"/>
  </r>
  <r>
    <x v="1354"/>
    <x v="0"/>
    <x v="1352"/>
    <x v="38"/>
    <x v="1305"/>
    <x v="0"/>
    <s v="country"/>
    <s v="GBP"/>
    <x v="1354"/>
    <x v="1354"/>
    <b v="0"/>
    <n v="64"/>
    <b v="1"/>
    <s v="Category and Subcategory"/>
    <x v="517"/>
    <n v="59.34"/>
    <s v="Category and Subcategory"/>
    <x v="9"/>
    <n v="42502.807627314818"/>
    <n v="42532.807627314818"/>
    <x v="2"/>
  </r>
  <r>
    <x v="1355"/>
    <x v="0"/>
    <x v="1353"/>
    <x v="30"/>
    <x v="1306"/>
    <x v="0"/>
    <s v="country"/>
    <s v="GBP"/>
    <x v="1355"/>
    <x v="1355"/>
    <b v="0"/>
    <n v="121"/>
    <b v="1"/>
    <s v="Category and Subcategory"/>
    <x v="261"/>
    <n v="31.33"/>
    <s v="Category and Subcategory"/>
    <x v="9"/>
    <n v="41213.254687499997"/>
    <n v="41243.416666666664"/>
    <x v="5"/>
  </r>
  <r>
    <x v="1356"/>
    <x v="0"/>
    <x v="1354"/>
    <x v="104"/>
    <x v="1307"/>
    <x v="0"/>
    <s v="country"/>
    <s v="USD"/>
    <x v="1356"/>
    <x v="1356"/>
    <b v="0"/>
    <n v="87"/>
    <b v="1"/>
    <s v="Category and Subcategory"/>
    <x v="276"/>
    <n v="43.51"/>
    <s v="Category and Subcategory"/>
    <x v="9"/>
    <n v="41430.038888888892"/>
    <n v="41460.038888888892"/>
    <x v="4"/>
  </r>
  <r>
    <x v="1357"/>
    <x v="0"/>
    <x v="1355"/>
    <x v="13"/>
    <x v="1308"/>
    <x v="0"/>
    <s v="country"/>
    <s v="USD"/>
    <x v="1357"/>
    <x v="1357"/>
    <b v="0"/>
    <n v="65"/>
    <b v="1"/>
    <s v="Category and Subcategory"/>
    <x v="520"/>
    <n v="58.17"/>
    <s v="Category and Subcategory"/>
    <x v="9"/>
    <n v="41304.962233796294"/>
    <n v="41334.249305555553"/>
    <x v="4"/>
  </r>
  <r>
    <x v="1358"/>
    <x v="0"/>
    <x v="1356"/>
    <x v="9"/>
    <x v="1309"/>
    <x v="0"/>
    <s v="country"/>
    <s v="USD"/>
    <x v="1358"/>
    <x v="1358"/>
    <b v="0"/>
    <n v="49"/>
    <b v="1"/>
    <s v="Category and Subcategory"/>
    <x v="221"/>
    <n v="77.05"/>
    <s v="Category and Subcategory"/>
    <x v="9"/>
    <n v="40689.570868055554"/>
    <n v="40719.570868055554"/>
    <x v="6"/>
  </r>
  <r>
    <x v="1359"/>
    <x v="0"/>
    <x v="1357"/>
    <x v="246"/>
    <x v="1310"/>
    <x v="0"/>
    <s v="country"/>
    <s v="USD"/>
    <x v="1359"/>
    <x v="1359"/>
    <b v="0"/>
    <n v="19"/>
    <b v="1"/>
    <s v="Category and Subcategory"/>
    <x v="682"/>
    <n v="198.58"/>
    <s v="Category and Subcategory"/>
    <x v="9"/>
    <n v="40668.814699074072"/>
    <n v="40730.814699074072"/>
    <x v="6"/>
  </r>
  <r>
    <x v="1360"/>
    <x v="0"/>
    <x v="1358"/>
    <x v="15"/>
    <x v="1311"/>
    <x v="0"/>
    <s v="country"/>
    <s v="USD"/>
    <x v="1360"/>
    <x v="1360"/>
    <b v="0"/>
    <n v="81"/>
    <b v="1"/>
    <s v="Category and Subcategory"/>
    <x v="642"/>
    <n v="46.42"/>
    <s v="Category and Subcategory"/>
    <x v="9"/>
    <n v="41095.900694444441"/>
    <n v="41123.900694444441"/>
    <x v="5"/>
  </r>
  <r>
    <x v="1361"/>
    <x v="0"/>
    <x v="1359"/>
    <x v="12"/>
    <x v="1312"/>
    <x v="0"/>
    <s v="country"/>
    <s v="GBP"/>
    <x v="1361"/>
    <x v="1361"/>
    <b v="0"/>
    <n v="264"/>
    <b v="1"/>
    <s v="Category and Subcategory"/>
    <x v="417"/>
    <n v="14.21"/>
    <s v="Category and Subcategory"/>
    <x v="9"/>
    <n v="41781.717268518521"/>
    <n v="41811.717268518521"/>
    <x v="3"/>
  </r>
  <r>
    <x v="1362"/>
    <x v="0"/>
    <x v="1360"/>
    <x v="28"/>
    <x v="1313"/>
    <x v="0"/>
    <s v="country"/>
    <s v="USD"/>
    <x v="1362"/>
    <x v="1362"/>
    <b v="0"/>
    <n v="25"/>
    <b v="1"/>
    <s v="Category and Subcategory"/>
    <x v="635"/>
    <n v="150"/>
    <s v="Category and Subcategory"/>
    <x v="9"/>
    <n v="41464.934386574074"/>
    <n v="41524.934386574074"/>
    <x v="4"/>
  </r>
  <r>
    <x v="1363"/>
    <x v="0"/>
    <x v="1361"/>
    <x v="48"/>
    <x v="1314"/>
    <x v="0"/>
    <s v="country"/>
    <s v="USD"/>
    <x v="1363"/>
    <x v="1363"/>
    <b v="0"/>
    <n v="5"/>
    <b v="1"/>
    <s v="Category and Subcategory"/>
    <x v="683"/>
    <n v="749.2"/>
    <s v="Category and Subcategory"/>
    <x v="9"/>
    <n v="42396.8440625"/>
    <n v="42415.332638888889"/>
    <x v="2"/>
  </r>
  <r>
    <x v="1364"/>
    <x v="0"/>
    <x v="1362"/>
    <x v="247"/>
    <x v="1315"/>
    <x v="0"/>
    <s v="country"/>
    <s v="DKK"/>
    <x v="1364"/>
    <x v="1364"/>
    <b v="0"/>
    <n v="144"/>
    <b v="1"/>
    <s v="Category and Subcategory"/>
    <x v="175"/>
    <n v="25.95"/>
    <s v="Category and Subcategory"/>
    <x v="11"/>
    <n v="41951.695671296293"/>
    <n v="42011.6956712963"/>
    <x v="3"/>
  </r>
  <r>
    <x v="1365"/>
    <x v="0"/>
    <x v="1363"/>
    <x v="51"/>
    <x v="1316"/>
    <x v="0"/>
    <s v="country"/>
    <s v="USD"/>
    <x v="1365"/>
    <x v="1365"/>
    <b v="0"/>
    <n v="92"/>
    <b v="1"/>
    <s v="Category and Subcategory"/>
    <x v="169"/>
    <n v="40.6"/>
    <s v="Category and Subcategory"/>
    <x v="11"/>
    <n v="42049.733240740738"/>
    <n v="42079.691574074073"/>
    <x v="0"/>
  </r>
  <r>
    <x v="1366"/>
    <x v="0"/>
    <x v="1364"/>
    <x v="51"/>
    <x v="1317"/>
    <x v="0"/>
    <s v="country"/>
    <s v="USD"/>
    <x v="1366"/>
    <x v="1366"/>
    <b v="0"/>
    <n v="147"/>
    <b v="1"/>
    <s v="Category and Subcategory"/>
    <x v="169"/>
    <n v="25.39"/>
    <s v="Category and Subcategory"/>
    <x v="11"/>
    <n v="41924.996099537035"/>
    <n v="41970.037766203706"/>
    <x v="3"/>
  </r>
  <r>
    <x v="1367"/>
    <x v="0"/>
    <x v="1365"/>
    <x v="10"/>
    <x v="1318"/>
    <x v="0"/>
    <s v="country"/>
    <s v="USD"/>
    <x v="1367"/>
    <x v="1367"/>
    <b v="0"/>
    <n v="90"/>
    <b v="1"/>
    <s v="Category and Subcategory"/>
    <x v="215"/>
    <n v="41.44"/>
    <s v="Category and Subcategory"/>
    <x v="11"/>
    <n v="42292.002893518518"/>
    <n v="42322.044560185182"/>
    <x v="0"/>
  </r>
  <r>
    <x v="1368"/>
    <x v="0"/>
    <x v="1366"/>
    <x v="10"/>
    <x v="1319"/>
    <x v="0"/>
    <s v="country"/>
    <s v="USD"/>
    <x v="1368"/>
    <x v="1368"/>
    <b v="0"/>
    <n v="87"/>
    <b v="1"/>
    <s v="Category and Subcategory"/>
    <x v="216"/>
    <n v="42.64"/>
    <s v="Category and Subcategory"/>
    <x v="11"/>
    <n v="42146.190902777773"/>
    <n v="42170.190902777773"/>
    <x v="0"/>
  </r>
  <r>
    <x v="1369"/>
    <x v="0"/>
    <x v="1367"/>
    <x v="248"/>
    <x v="1320"/>
    <x v="0"/>
    <s v="country"/>
    <s v="USD"/>
    <x v="1369"/>
    <x v="1369"/>
    <b v="0"/>
    <n v="406"/>
    <b v="1"/>
    <s v="Category and Subcategory"/>
    <x v="485"/>
    <n v="9.11"/>
    <s v="Category and Subcategory"/>
    <x v="11"/>
    <n v="41710.594282407408"/>
    <n v="41740.594282407408"/>
    <x v="3"/>
  </r>
  <r>
    <x v="1370"/>
    <x v="0"/>
    <x v="1368"/>
    <x v="15"/>
    <x v="1320"/>
    <x v="0"/>
    <s v="country"/>
    <s v="USD"/>
    <x v="1370"/>
    <x v="1370"/>
    <b v="0"/>
    <n v="20"/>
    <b v="1"/>
    <s v="Category and Subcategory"/>
    <x v="607"/>
    <n v="185"/>
    <s v="Category and Subcategory"/>
    <x v="11"/>
    <n v="41548.00335648148"/>
    <n v="41563.00335648148"/>
    <x v="4"/>
  </r>
  <r>
    <x v="1371"/>
    <x v="0"/>
    <x v="1369"/>
    <x v="249"/>
    <x v="1321"/>
    <x v="0"/>
    <s v="country"/>
    <s v="USD"/>
    <x v="1371"/>
    <x v="1371"/>
    <b v="0"/>
    <n v="70"/>
    <b v="1"/>
    <s v="Category and Subcategory"/>
    <x v="453"/>
    <n v="52.64"/>
    <s v="Category and Subcategory"/>
    <x v="11"/>
    <n v="42101.758587962962"/>
    <n v="42131.758587962962"/>
    <x v="0"/>
  </r>
  <r>
    <x v="1372"/>
    <x v="0"/>
    <x v="1370"/>
    <x v="2"/>
    <x v="1322"/>
    <x v="0"/>
    <s v="country"/>
    <s v="USD"/>
    <x v="1372"/>
    <x v="1372"/>
    <b v="0"/>
    <n v="16"/>
    <b v="1"/>
    <s v="Category and Subcategory"/>
    <x v="684"/>
    <n v="230.25"/>
    <s v="Category and Subcategory"/>
    <x v="11"/>
    <n v="41072.739953703705"/>
    <n v="41102.739953703705"/>
    <x v="5"/>
  </r>
  <r>
    <x v="1373"/>
    <x v="0"/>
    <x v="1371"/>
    <x v="3"/>
    <x v="1323"/>
    <x v="0"/>
    <s v="country"/>
    <s v="USD"/>
    <x v="1373"/>
    <x v="1373"/>
    <b v="0"/>
    <n v="52"/>
    <b v="1"/>
    <s v="Category and Subcategory"/>
    <x v="506"/>
    <n v="70.650000000000006"/>
    <s v="Category and Subcategory"/>
    <x v="11"/>
    <n v="42704.95177083333"/>
    <n v="42734.95177083333"/>
    <x v="2"/>
  </r>
  <r>
    <x v="1374"/>
    <x v="0"/>
    <x v="1372"/>
    <x v="15"/>
    <x v="1324"/>
    <x v="0"/>
    <s v="country"/>
    <s v="USD"/>
    <x v="1374"/>
    <x v="1374"/>
    <b v="0"/>
    <n v="66"/>
    <b v="1"/>
    <s v="Category and Subcategory"/>
    <x v="247"/>
    <n v="55.61"/>
    <s v="Category and Subcategory"/>
    <x v="11"/>
    <n v="42424.161898148144"/>
    <n v="42454.12023148148"/>
    <x v="2"/>
  </r>
  <r>
    <x v="1375"/>
    <x v="0"/>
    <x v="1373"/>
    <x v="23"/>
    <x v="1325"/>
    <x v="0"/>
    <s v="country"/>
    <s v="EUR"/>
    <x v="1375"/>
    <x v="1375"/>
    <b v="0"/>
    <n v="109"/>
    <b v="1"/>
    <s v="Category and Subcategory"/>
    <x v="233"/>
    <n v="33.58"/>
    <s v="Category and Subcategory"/>
    <x v="11"/>
    <n v="42720.066192129627"/>
    <n v="42750.066192129627"/>
    <x v="2"/>
  </r>
  <r>
    <x v="1376"/>
    <x v="0"/>
    <x v="1374"/>
    <x v="250"/>
    <x v="1326"/>
    <x v="0"/>
    <s v="country"/>
    <s v="GBP"/>
    <x v="1376"/>
    <x v="1376"/>
    <b v="0"/>
    <n v="168"/>
    <b v="1"/>
    <s v="Category and Subcategory"/>
    <x v="685"/>
    <n v="21.78"/>
    <s v="Category and Subcategory"/>
    <x v="11"/>
    <n v="42677.669050925921"/>
    <n v="42707.710717592592"/>
    <x v="2"/>
  </r>
  <r>
    <x v="1377"/>
    <x v="0"/>
    <x v="1375"/>
    <x v="46"/>
    <x v="1327"/>
    <x v="0"/>
    <s v="country"/>
    <s v="USD"/>
    <x v="1377"/>
    <x v="1377"/>
    <b v="0"/>
    <n v="31"/>
    <b v="1"/>
    <s v="Category and Subcategory"/>
    <x v="284"/>
    <n v="117.9"/>
    <s v="Category and Subcategory"/>
    <x v="11"/>
    <n v="42747.219560185185"/>
    <n v="42769.174305555556"/>
    <x v="1"/>
  </r>
  <r>
    <x v="1378"/>
    <x v="0"/>
    <x v="1376"/>
    <x v="13"/>
    <x v="1328"/>
    <x v="0"/>
    <s v="country"/>
    <s v="GBP"/>
    <x v="1378"/>
    <x v="1378"/>
    <b v="0"/>
    <n v="133"/>
    <b v="1"/>
    <s v="Category and Subcategory"/>
    <x v="335"/>
    <n v="27.38"/>
    <s v="Category and Subcategory"/>
    <x v="11"/>
    <n v="42568.759374999994"/>
    <n v="42583.759374999994"/>
    <x v="2"/>
  </r>
  <r>
    <x v="1379"/>
    <x v="0"/>
    <x v="1377"/>
    <x v="3"/>
    <x v="1329"/>
    <x v="0"/>
    <s v="country"/>
    <s v="USD"/>
    <x v="1379"/>
    <x v="1379"/>
    <b v="0"/>
    <n v="151"/>
    <b v="1"/>
    <s v="Category and Subcategory"/>
    <x v="498"/>
    <n v="24.09"/>
    <s v="Category and Subcategory"/>
    <x v="11"/>
    <n v="42130.491620370376"/>
    <n v="42160.491620370376"/>
    <x v="0"/>
  </r>
  <r>
    <x v="1380"/>
    <x v="0"/>
    <x v="1378"/>
    <x v="251"/>
    <x v="1330"/>
    <x v="0"/>
    <s v="country"/>
    <s v="USD"/>
    <x v="1380"/>
    <x v="1380"/>
    <b v="0"/>
    <n v="5"/>
    <b v="1"/>
    <s v="Category and Subcategory"/>
    <x v="686"/>
    <n v="727.2"/>
    <s v="Category and Subcategory"/>
    <x v="11"/>
    <n v="42141.762800925921"/>
    <n v="42164.083333333328"/>
    <x v="0"/>
  </r>
  <r>
    <x v="1381"/>
    <x v="0"/>
    <x v="1379"/>
    <x v="10"/>
    <x v="1331"/>
    <x v="0"/>
    <s v="country"/>
    <s v="USD"/>
    <x v="1381"/>
    <x v="1381"/>
    <b v="0"/>
    <n v="73"/>
    <b v="1"/>
    <s v="Category and Subcategory"/>
    <x v="311"/>
    <n v="49.32"/>
    <s v="Category and Subcategory"/>
    <x v="11"/>
    <n v="42703.214409722219"/>
    <n v="42733.214409722219"/>
    <x v="2"/>
  </r>
  <r>
    <x v="1382"/>
    <x v="0"/>
    <x v="1380"/>
    <x v="6"/>
    <x v="1331"/>
    <x v="0"/>
    <s v="country"/>
    <s v="USD"/>
    <x v="1382"/>
    <x v="1382"/>
    <b v="0"/>
    <n v="148"/>
    <b v="1"/>
    <s v="Category and Subcategory"/>
    <x v="165"/>
    <n v="24.32"/>
    <s v="Category and Subcategory"/>
    <x v="11"/>
    <n v="41370.800185185188"/>
    <n v="41400.800185185188"/>
    <x v="4"/>
  </r>
  <r>
    <x v="1383"/>
    <x v="0"/>
    <x v="1381"/>
    <x v="41"/>
    <x v="1332"/>
    <x v="0"/>
    <s v="country"/>
    <s v="CAD"/>
    <x v="1383"/>
    <x v="1383"/>
    <b v="0"/>
    <n v="93"/>
    <b v="1"/>
    <s v="Category and Subcategory"/>
    <x v="463"/>
    <n v="38.69"/>
    <s v="Category and Subcategory"/>
    <x v="11"/>
    <n v="42707.074976851851"/>
    <n v="42727.074976851851"/>
    <x v="2"/>
  </r>
  <r>
    <x v="1384"/>
    <x v="0"/>
    <x v="1382"/>
    <x v="8"/>
    <x v="1333"/>
    <x v="0"/>
    <s v="country"/>
    <s v="USD"/>
    <x v="1384"/>
    <x v="1384"/>
    <b v="0"/>
    <n v="63"/>
    <b v="1"/>
    <s v="Category and Subcategory"/>
    <x v="136"/>
    <n v="56.98"/>
    <s v="Category and Subcategory"/>
    <x v="11"/>
    <n v="42160.735208333332"/>
    <n v="42190.735208333332"/>
    <x v="0"/>
  </r>
  <r>
    <x v="1385"/>
    <x v="0"/>
    <x v="1383"/>
    <x v="6"/>
    <x v="1334"/>
    <x v="0"/>
    <s v="country"/>
    <s v="EUR"/>
    <x v="1385"/>
    <x v="1385"/>
    <b v="0"/>
    <n v="134"/>
    <b v="1"/>
    <s v="Category and Subcategory"/>
    <x v="165"/>
    <n v="26.68"/>
    <s v="Category and Subcategory"/>
    <x v="11"/>
    <n v="42433.688900462963"/>
    <n v="42489.507638888885"/>
    <x v="2"/>
  </r>
  <r>
    <x v="1386"/>
    <x v="0"/>
    <x v="1384"/>
    <x v="44"/>
    <x v="1335"/>
    <x v="0"/>
    <s v="country"/>
    <s v="USD"/>
    <x v="1386"/>
    <x v="1386"/>
    <b v="0"/>
    <n v="14"/>
    <b v="1"/>
    <s v="Category and Subcategory"/>
    <x v="334"/>
    <n v="255.15"/>
    <s v="Category and Subcategory"/>
    <x v="11"/>
    <n v="42184.646863425922"/>
    <n v="42214.646863425922"/>
    <x v="0"/>
  </r>
  <r>
    <x v="1387"/>
    <x v="0"/>
    <x v="1385"/>
    <x v="23"/>
    <x v="1336"/>
    <x v="0"/>
    <s v="country"/>
    <s v="USD"/>
    <x v="1387"/>
    <x v="1387"/>
    <b v="0"/>
    <n v="78"/>
    <b v="1"/>
    <s v="Category and Subcategory"/>
    <x v="329"/>
    <n v="45.67"/>
    <s v="Category and Subcategory"/>
    <x v="11"/>
    <n v="42126.92123842593"/>
    <n v="42158.1875"/>
    <x v="0"/>
  </r>
  <r>
    <x v="1388"/>
    <x v="0"/>
    <x v="1386"/>
    <x v="10"/>
    <x v="1337"/>
    <x v="0"/>
    <s v="country"/>
    <s v="USD"/>
    <x v="1388"/>
    <x v="1388"/>
    <b v="0"/>
    <n v="112"/>
    <b v="1"/>
    <s v="Category and Subcategory"/>
    <x v="317"/>
    <n v="31.74"/>
    <s v="Category and Subcategory"/>
    <x v="11"/>
    <n v="42634.614780092597"/>
    <n v="42660.676388888889"/>
    <x v="2"/>
  </r>
  <r>
    <x v="1389"/>
    <x v="0"/>
    <x v="1387"/>
    <x v="2"/>
    <x v="1338"/>
    <x v="0"/>
    <s v="country"/>
    <s v="GBP"/>
    <x v="1389"/>
    <x v="1389"/>
    <b v="0"/>
    <n v="34"/>
    <b v="1"/>
    <s v="Category and Subcategory"/>
    <x v="437"/>
    <n v="104.41"/>
    <s v="Category and Subcategory"/>
    <x v="11"/>
    <n v="42565.480983796297"/>
    <n v="42595.480983796297"/>
    <x v="2"/>
  </r>
  <r>
    <x v="1390"/>
    <x v="0"/>
    <x v="1388"/>
    <x v="70"/>
    <x v="1338"/>
    <x v="0"/>
    <s v="country"/>
    <s v="USD"/>
    <x v="1390"/>
    <x v="1390"/>
    <b v="0"/>
    <n v="19"/>
    <b v="1"/>
    <s v="Category and Subcategory"/>
    <x v="425"/>
    <n v="186.84"/>
    <s v="Category and Subcategory"/>
    <x v="11"/>
    <n v="42087.803310185183"/>
    <n v="42121.716666666667"/>
    <x v="0"/>
  </r>
  <r>
    <x v="1391"/>
    <x v="0"/>
    <x v="1389"/>
    <x v="2"/>
    <x v="1339"/>
    <x v="0"/>
    <s v="country"/>
    <s v="USD"/>
    <x v="1391"/>
    <x v="1391"/>
    <b v="0"/>
    <n v="13"/>
    <b v="1"/>
    <s v="Category and Subcategory"/>
    <x v="439"/>
    <n v="272.31"/>
    <s v="Category and Subcategory"/>
    <x v="11"/>
    <n v="42193.650671296295"/>
    <n v="42238.207638888889"/>
    <x v="0"/>
  </r>
  <r>
    <x v="1392"/>
    <x v="0"/>
    <x v="1390"/>
    <x v="30"/>
    <x v="1340"/>
    <x v="0"/>
    <s v="country"/>
    <s v="USD"/>
    <x v="1392"/>
    <x v="1392"/>
    <b v="0"/>
    <n v="104"/>
    <b v="1"/>
    <s v="Category and Subcategory"/>
    <x v="672"/>
    <n v="33.99"/>
    <s v="Category and Subcategory"/>
    <x v="11"/>
    <n v="42401.154930555553"/>
    <n v="42432.154930555553"/>
    <x v="2"/>
  </r>
  <r>
    <x v="1393"/>
    <x v="0"/>
    <x v="1391"/>
    <x v="3"/>
    <x v="1341"/>
    <x v="0"/>
    <s v="country"/>
    <s v="USD"/>
    <x v="1393"/>
    <x v="1393"/>
    <b v="0"/>
    <n v="52"/>
    <b v="1"/>
    <s v="Category and Subcategory"/>
    <x v="389"/>
    <n v="67.900000000000006"/>
    <s v="Category and Subcategory"/>
    <x v="11"/>
    <n v="42553.681979166664"/>
    <n v="42583.681979166664"/>
    <x v="2"/>
  </r>
  <r>
    <x v="1394"/>
    <x v="0"/>
    <x v="1392"/>
    <x v="47"/>
    <x v="1342"/>
    <x v="0"/>
    <s v="country"/>
    <s v="USD"/>
    <x v="1394"/>
    <x v="1394"/>
    <b v="0"/>
    <n v="17"/>
    <b v="1"/>
    <s v="Category and Subcategory"/>
    <x v="687"/>
    <n v="207.65"/>
    <s v="Category and Subcategory"/>
    <x v="11"/>
    <n v="42752.144976851851"/>
    <n v="42795.125"/>
    <x v="1"/>
  </r>
  <r>
    <x v="1395"/>
    <x v="0"/>
    <x v="1393"/>
    <x v="8"/>
    <x v="1342"/>
    <x v="0"/>
    <s v="country"/>
    <s v="USD"/>
    <x v="1395"/>
    <x v="1395"/>
    <b v="0"/>
    <n v="82"/>
    <b v="1"/>
    <s v="Category and Subcategory"/>
    <x v="159"/>
    <n v="43.05"/>
    <s v="Category and Subcategory"/>
    <x v="11"/>
    <n v="42719.90834490741"/>
    <n v="42749.90834490741"/>
    <x v="2"/>
  </r>
  <r>
    <x v="1396"/>
    <x v="0"/>
    <x v="1394"/>
    <x v="12"/>
    <x v="1343"/>
    <x v="0"/>
    <s v="country"/>
    <s v="USD"/>
    <x v="1396"/>
    <x v="1396"/>
    <b v="0"/>
    <n v="73"/>
    <b v="1"/>
    <s v="Category and Subcategory"/>
    <x v="272"/>
    <n v="48.3"/>
    <s v="Category and Subcategory"/>
    <x v="11"/>
    <n v="42018.99863425926"/>
    <n v="42048.99863425926"/>
    <x v="0"/>
  </r>
  <r>
    <x v="1397"/>
    <x v="0"/>
    <x v="1395"/>
    <x v="3"/>
    <x v="1344"/>
    <x v="0"/>
    <s v="country"/>
    <s v="USD"/>
    <x v="1397"/>
    <x v="1397"/>
    <b v="0"/>
    <n v="158"/>
    <b v="1"/>
    <s v="Category and Subcategory"/>
    <x v="389"/>
    <n v="22.24"/>
    <s v="Category and Subcategory"/>
    <x v="11"/>
    <n v="42640.917939814812"/>
    <n v="42670.888194444444"/>
    <x v="2"/>
  </r>
  <r>
    <x v="1398"/>
    <x v="0"/>
    <x v="1396"/>
    <x v="85"/>
    <x v="1345"/>
    <x v="0"/>
    <s v="country"/>
    <s v="USD"/>
    <x v="1398"/>
    <x v="1398"/>
    <b v="0"/>
    <n v="65"/>
    <b v="1"/>
    <s v="Category and Subcategory"/>
    <x v="471"/>
    <n v="54"/>
    <s v="Category and Subcategory"/>
    <x v="11"/>
    <n v="42526.874236111107"/>
    <n v="42556.874236111107"/>
    <x v="2"/>
  </r>
  <r>
    <x v="1399"/>
    <x v="0"/>
    <x v="1397"/>
    <x v="7"/>
    <x v="1346"/>
    <x v="0"/>
    <s v="country"/>
    <s v="USD"/>
    <x v="1399"/>
    <x v="1399"/>
    <b v="0"/>
    <n v="184"/>
    <b v="1"/>
    <s v="Category and Subcategory"/>
    <x v="212"/>
    <n v="19.07"/>
    <s v="Category and Subcategory"/>
    <x v="11"/>
    <n v="41889.004317129627"/>
    <n v="41919.004317129627"/>
    <x v="3"/>
  </r>
  <r>
    <x v="1400"/>
    <x v="0"/>
    <x v="1398"/>
    <x v="18"/>
    <x v="1347"/>
    <x v="0"/>
    <s v="country"/>
    <s v="GBP"/>
    <x v="1400"/>
    <x v="1400"/>
    <b v="0"/>
    <n v="34"/>
    <b v="1"/>
    <s v="Category and Subcategory"/>
    <x v="688"/>
    <n v="103.12"/>
    <s v="Category and Subcategory"/>
    <x v="11"/>
    <n v="42498.341122685189"/>
    <n v="42533.229166666672"/>
    <x v="2"/>
  </r>
  <r>
    <x v="1401"/>
    <x v="0"/>
    <x v="1399"/>
    <x v="30"/>
    <x v="1348"/>
    <x v="0"/>
    <s v="country"/>
    <s v="USD"/>
    <x v="1401"/>
    <x v="1401"/>
    <b v="0"/>
    <n v="240"/>
    <b v="1"/>
    <s v="Category and Subcategory"/>
    <x v="612"/>
    <n v="14.59"/>
    <s v="Category and Subcategory"/>
    <x v="11"/>
    <n v="41399.99622685185"/>
    <n v="41420.99622685185"/>
    <x v="4"/>
  </r>
  <r>
    <x v="1402"/>
    <x v="0"/>
    <x v="1400"/>
    <x v="30"/>
    <x v="1349"/>
    <x v="0"/>
    <s v="country"/>
    <s v="GBP"/>
    <x v="1402"/>
    <x v="1402"/>
    <b v="0"/>
    <n v="113"/>
    <b v="1"/>
    <s v="Category and Subcategory"/>
    <x v="612"/>
    <n v="30.97"/>
    <s v="Category and Subcategory"/>
    <x v="11"/>
    <n v="42065.053368055553"/>
    <n v="42125.011701388896"/>
    <x v="0"/>
  </r>
  <r>
    <x v="1403"/>
    <x v="0"/>
    <x v="1401"/>
    <x v="23"/>
    <x v="1349"/>
    <x v="0"/>
    <s v="country"/>
    <s v="USD"/>
    <x v="1403"/>
    <x v="1403"/>
    <b v="0"/>
    <n v="66"/>
    <b v="1"/>
    <s v="Category and Subcategory"/>
    <x v="295"/>
    <n v="53.03"/>
    <s v="Category and Subcategory"/>
    <x v="11"/>
    <n v="41451.062905092593"/>
    <n v="41481.062905092593"/>
    <x v="4"/>
  </r>
  <r>
    <x v="1404"/>
    <x v="0"/>
    <x v="1402"/>
    <x v="107"/>
    <x v="1349"/>
    <x v="2"/>
    <s v="country"/>
    <s v="GBP"/>
    <x v="1404"/>
    <x v="1404"/>
    <b v="1"/>
    <n v="5"/>
    <b v="0"/>
    <s v="Category and Subcategory"/>
    <x v="414"/>
    <n v="700"/>
    <s v="Category and Subcategory"/>
    <x v="22"/>
    <n v="42032.510243055556"/>
    <n v="42057.510243055556"/>
    <x v="0"/>
  </r>
  <r>
    <x v="1405"/>
    <x v="0"/>
    <x v="1403"/>
    <x v="31"/>
    <x v="1350"/>
    <x v="2"/>
    <s v="country"/>
    <s v="USD"/>
    <x v="1405"/>
    <x v="1405"/>
    <b v="1"/>
    <n v="17"/>
    <b v="0"/>
    <s v="Category and Subcategory"/>
    <x v="151"/>
    <n v="205.82"/>
    <s v="Category and Subcategory"/>
    <x v="22"/>
    <n v="41941.680567129632"/>
    <n v="41971.722233796296"/>
    <x v="3"/>
  </r>
  <r>
    <x v="1406"/>
    <x v="0"/>
    <x v="1404"/>
    <x v="14"/>
    <x v="1351"/>
    <x v="2"/>
    <s v="country"/>
    <s v="EUR"/>
    <x v="1406"/>
    <x v="1406"/>
    <b v="0"/>
    <n v="3"/>
    <b v="0"/>
    <s v="Category and Subcategory"/>
    <x v="661"/>
    <n v="1162"/>
    <s v="Category and Subcategory"/>
    <x v="22"/>
    <n v="42297.432951388888"/>
    <n v="42350.416666666672"/>
    <x v="0"/>
  </r>
  <r>
    <x v="1407"/>
    <x v="0"/>
    <x v="1405"/>
    <x v="9"/>
    <x v="1352"/>
    <x v="2"/>
    <s v="country"/>
    <s v="USD"/>
    <x v="1407"/>
    <x v="1407"/>
    <b v="0"/>
    <n v="2"/>
    <b v="0"/>
    <s v="Category and Subcategory"/>
    <x v="629"/>
    <n v="1742.5"/>
    <s v="Category and Subcategory"/>
    <x v="22"/>
    <n v="41838.536782407406"/>
    <n v="41863.536782407406"/>
    <x v="3"/>
  </r>
  <r>
    <x v="1408"/>
    <x v="0"/>
    <x v="1406"/>
    <x v="28"/>
    <x v="1353"/>
    <x v="2"/>
    <s v="country"/>
    <s v="GBP"/>
    <x v="1408"/>
    <x v="1408"/>
    <b v="0"/>
    <n v="6"/>
    <b v="0"/>
    <s v="Category and Subcategory"/>
    <x v="227"/>
    <n v="578.33000000000004"/>
    <s v="Category and Subcategory"/>
    <x v="22"/>
    <n v="42291.872175925921"/>
    <n v="42321.913842592592"/>
    <x v="0"/>
  </r>
  <r>
    <x v="1409"/>
    <x v="0"/>
    <x v="1407"/>
    <x v="23"/>
    <x v="1354"/>
    <x v="2"/>
    <s v="country"/>
    <s v="USD"/>
    <x v="1409"/>
    <x v="1409"/>
    <b v="0"/>
    <n v="0"/>
    <b v="0"/>
    <s v="Category and Subcategory"/>
    <x v="339"/>
    <e v="#DIV/0!"/>
    <s v="Category and Subcategory"/>
    <x v="22"/>
    <n v="41945.133506944447"/>
    <n v="42005.175173611111"/>
    <x v="3"/>
  </r>
  <r>
    <x v="1410"/>
    <x v="0"/>
    <x v="1408"/>
    <x v="12"/>
    <x v="1354"/>
    <x v="2"/>
    <s v="country"/>
    <s v="EUR"/>
    <x v="1410"/>
    <x v="1410"/>
    <b v="0"/>
    <n v="1"/>
    <b v="0"/>
    <s v="Category and Subcategory"/>
    <x v="355"/>
    <n v="3466"/>
    <s v="Category and Subcategory"/>
    <x v="22"/>
    <n v="42479.318518518514"/>
    <n v="42524.318518518514"/>
    <x v="2"/>
  </r>
  <r>
    <x v="1411"/>
    <x v="0"/>
    <x v="1409"/>
    <x v="9"/>
    <x v="1355"/>
    <x v="2"/>
    <s v="country"/>
    <s v="GBP"/>
    <x v="1411"/>
    <x v="1411"/>
    <b v="0"/>
    <n v="3"/>
    <b v="0"/>
    <s v="Category and Subcategory"/>
    <x v="629"/>
    <n v="1155.1099999999999"/>
    <s v="Category and Subcategory"/>
    <x v="22"/>
    <n v="42013.059027777781"/>
    <n v="42041.059027777781"/>
    <x v="0"/>
  </r>
  <r>
    <x v="1412"/>
    <x v="0"/>
    <x v="1410"/>
    <x v="39"/>
    <x v="1356"/>
    <x v="2"/>
    <s v="country"/>
    <s v="USD"/>
    <x v="1412"/>
    <x v="1412"/>
    <b v="0"/>
    <n v="13"/>
    <b v="0"/>
    <s v="Category and Subcategory"/>
    <x v="169"/>
    <n v="266.54000000000002"/>
    <s v="Category and Subcategory"/>
    <x v="22"/>
    <n v="41947.063645833332"/>
    <n v="41977.063645833332"/>
    <x v="3"/>
  </r>
  <r>
    <x v="1413"/>
    <x v="0"/>
    <x v="1411"/>
    <x v="13"/>
    <x v="1357"/>
    <x v="2"/>
    <s v="country"/>
    <s v="EUR"/>
    <x v="1413"/>
    <x v="1413"/>
    <b v="0"/>
    <n v="1"/>
    <b v="0"/>
    <s v="Category and Subcategory"/>
    <x v="544"/>
    <n v="3460"/>
    <s v="Category and Subcategory"/>
    <x v="22"/>
    <n v="42360.437152777777"/>
    <n v="42420.437152777777"/>
    <x v="0"/>
  </r>
  <r>
    <x v="1414"/>
    <x v="0"/>
    <x v="1412"/>
    <x v="2"/>
    <x v="1358"/>
    <x v="2"/>
    <s v="country"/>
    <s v="USD"/>
    <x v="1414"/>
    <x v="1414"/>
    <b v="0"/>
    <n v="1"/>
    <b v="0"/>
    <s v="Category and Subcategory"/>
    <x v="689"/>
    <n v="3453.69"/>
    <s v="Category and Subcategory"/>
    <x v="22"/>
    <n v="42708.25309027778"/>
    <n v="42738.25309027778"/>
    <x v="2"/>
  </r>
  <r>
    <x v="1415"/>
    <x v="0"/>
    <x v="1413"/>
    <x v="85"/>
    <x v="1359"/>
    <x v="2"/>
    <s v="country"/>
    <s v="USD"/>
    <x v="1415"/>
    <x v="1415"/>
    <b v="0"/>
    <n v="9"/>
    <b v="0"/>
    <s v="Category and Subcategory"/>
    <x v="208"/>
    <n v="383.22"/>
    <s v="Category and Subcategory"/>
    <x v="22"/>
    <n v="42192.675821759258"/>
    <n v="42232.675821759258"/>
    <x v="0"/>
  </r>
  <r>
    <x v="1416"/>
    <x v="0"/>
    <x v="1414"/>
    <x v="63"/>
    <x v="1360"/>
    <x v="2"/>
    <s v="country"/>
    <s v="USD"/>
    <x v="1416"/>
    <x v="1416"/>
    <b v="0"/>
    <n v="0"/>
    <b v="0"/>
    <s v="Category and Subcategory"/>
    <x v="406"/>
    <e v="#DIV/0!"/>
    <s v="Category and Subcategory"/>
    <x v="22"/>
    <n v="42299.926145833335"/>
    <n v="42329.967812499999"/>
    <x v="0"/>
  </r>
  <r>
    <x v="1417"/>
    <x v="0"/>
    <x v="1415"/>
    <x v="37"/>
    <x v="1361"/>
    <x v="2"/>
    <s v="country"/>
    <s v="USD"/>
    <x v="1417"/>
    <x v="1417"/>
    <b v="0"/>
    <n v="2"/>
    <b v="0"/>
    <s v="Category and Subcategory"/>
    <x v="214"/>
    <n v="1720"/>
    <s v="Category and Subcategory"/>
    <x v="22"/>
    <n v="42232.15016203704"/>
    <n v="42262.465972222228"/>
    <x v="0"/>
  </r>
  <r>
    <x v="1418"/>
    <x v="0"/>
    <x v="1416"/>
    <x v="9"/>
    <x v="1362"/>
    <x v="2"/>
    <s v="country"/>
    <s v="EUR"/>
    <x v="1418"/>
    <x v="1418"/>
    <b v="0"/>
    <n v="1"/>
    <b v="0"/>
    <s v="Category and Subcategory"/>
    <x v="348"/>
    <n v="3432"/>
    <s v="Category and Subcategory"/>
    <x v="22"/>
    <n v="42395.456412037034"/>
    <n v="42425.456412037034"/>
    <x v="2"/>
  </r>
  <r>
    <x v="1419"/>
    <x v="0"/>
    <x v="1417"/>
    <x v="84"/>
    <x v="1363"/>
    <x v="2"/>
    <s v="country"/>
    <s v="USD"/>
    <x v="1419"/>
    <x v="1419"/>
    <b v="0"/>
    <n v="10"/>
    <b v="0"/>
    <s v="Category and Subcategory"/>
    <x v="408"/>
    <n v="341.9"/>
    <s v="Category and Subcategory"/>
    <x v="22"/>
    <n v="42622.456238425926"/>
    <n v="42652.456238425926"/>
    <x v="2"/>
  </r>
  <r>
    <x v="1420"/>
    <x v="0"/>
    <x v="1418"/>
    <x v="252"/>
    <x v="1364"/>
    <x v="2"/>
    <s v="country"/>
    <s v="USD"/>
    <x v="1420"/>
    <x v="1420"/>
    <b v="0"/>
    <n v="3"/>
    <b v="0"/>
    <s v="Category and Subcategory"/>
    <x v="690"/>
    <n v="1139"/>
    <s v="Category and Subcategory"/>
    <x v="22"/>
    <n v="42524.667662037042"/>
    <n v="42549.667662037042"/>
    <x v="2"/>
  </r>
  <r>
    <x v="1421"/>
    <x v="0"/>
    <x v="1419"/>
    <x v="61"/>
    <x v="1365"/>
    <x v="2"/>
    <s v="country"/>
    <s v="SEK"/>
    <x v="1421"/>
    <x v="1421"/>
    <b v="0"/>
    <n v="2"/>
    <b v="0"/>
    <s v="Category and Subcategory"/>
    <x v="161"/>
    <n v="1707.5"/>
    <s v="Category and Subcategory"/>
    <x v="22"/>
    <n v="42013.915613425925"/>
    <n v="42043.915613425925"/>
    <x v="0"/>
  </r>
  <r>
    <x v="1422"/>
    <x v="0"/>
    <x v="1420"/>
    <x v="31"/>
    <x v="1366"/>
    <x v="2"/>
    <s v="country"/>
    <s v="NZD"/>
    <x v="1422"/>
    <x v="1422"/>
    <b v="0"/>
    <n v="2"/>
    <b v="0"/>
    <s v="Category and Subcategory"/>
    <x v="151"/>
    <n v="1705"/>
    <s v="Category and Subcategory"/>
    <x v="22"/>
    <n v="42604.239629629628"/>
    <n v="42634.239629629628"/>
    <x v="2"/>
  </r>
  <r>
    <x v="1423"/>
    <x v="0"/>
    <x v="1421"/>
    <x v="11"/>
    <x v="1367"/>
    <x v="2"/>
    <s v="country"/>
    <s v="AUD"/>
    <x v="1423"/>
    <x v="1423"/>
    <b v="0"/>
    <n v="1"/>
    <b v="0"/>
    <s v="Category and Subcategory"/>
    <x v="485"/>
    <n v="3407"/>
    <s v="Category and Subcategory"/>
    <x v="22"/>
    <n v="42340.360312500001"/>
    <n v="42370.360312500001"/>
    <x v="0"/>
  </r>
  <r>
    <x v="1424"/>
    <x v="0"/>
    <x v="1422"/>
    <x v="51"/>
    <x v="1367"/>
    <x v="2"/>
    <s v="country"/>
    <s v="USD"/>
    <x v="1424"/>
    <x v="1424"/>
    <b v="0"/>
    <n v="14"/>
    <b v="0"/>
    <s v="Category and Subcategory"/>
    <x v="165"/>
    <n v="243.36"/>
    <s v="Category and Subcategory"/>
    <x v="22"/>
    <n v="42676.717615740738"/>
    <n v="42689.759282407409"/>
    <x v="2"/>
  </r>
  <r>
    <x v="1425"/>
    <x v="0"/>
    <x v="1423"/>
    <x v="93"/>
    <x v="1368"/>
    <x v="2"/>
    <s v="country"/>
    <s v="USD"/>
    <x v="1425"/>
    <x v="1425"/>
    <b v="0"/>
    <n v="0"/>
    <b v="0"/>
    <s v="Category and Subcategory"/>
    <x v="306"/>
    <e v="#DIV/0!"/>
    <s v="Category and Subcategory"/>
    <x v="22"/>
    <n v="42093.131469907406"/>
    <n v="42123.131469907406"/>
    <x v="0"/>
  </r>
  <r>
    <x v="1426"/>
    <x v="0"/>
    <x v="1424"/>
    <x v="28"/>
    <x v="1369"/>
    <x v="2"/>
    <s v="country"/>
    <s v="EUR"/>
    <x v="1426"/>
    <x v="1426"/>
    <b v="0"/>
    <n v="0"/>
    <b v="0"/>
    <s v="Category and Subcategory"/>
    <x v="691"/>
    <e v="#DIV/0!"/>
    <s v="Category and Subcategory"/>
    <x v="22"/>
    <n v="42180.390277777777"/>
    <n v="42240.390277777777"/>
    <x v="0"/>
  </r>
  <r>
    <x v="1427"/>
    <x v="0"/>
    <x v="1425"/>
    <x v="10"/>
    <x v="1369"/>
    <x v="2"/>
    <s v="country"/>
    <s v="EUR"/>
    <x v="1427"/>
    <x v="1427"/>
    <b v="0"/>
    <n v="4"/>
    <b v="0"/>
    <s v="Category and Subcategory"/>
    <x v="503"/>
    <n v="850"/>
    <s v="Category and Subcategory"/>
    <x v="22"/>
    <n v="42601.851678240739"/>
    <n v="42631.851678240739"/>
    <x v="2"/>
  </r>
  <r>
    <x v="1428"/>
    <x v="0"/>
    <x v="1426"/>
    <x v="28"/>
    <x v="1370"/>
    <x v="2"/>
    <s v="country"/>
    <s v="EUR"/>
    <x v="1428"/>
    <x v="1428"/>
    <b v="0"/>
    <n v="3"/>
    <b v="0"/>
    <s v="Category and Subcategory"/>
    <x v="691"/>
    <n v="1132.7"/>
    <s v="Category and Subcategory"/>
    <x v="22"/>
    <n v="42432.379826388889"/>
    <n v="42462.338159722218"/>
    <x v="2"/>
  </r>
  <r>
    <x v="1429"/>
    <x v="0"/>
    <x v="1427"/>
    <x v="3"/>
    <x v="1371"/>
    <x v="2"/>
    <s v="country"/>
    <s v="USD"/>
    <x v="1429"/>
    <x v="1429"/>
    <b v="0"/>
    <n v="0"/>
    <b v="0"/>
    <s v="Category and Subcategory"/>
    <x v="304"/>
    <e v="#DIV/0!"/>
    <s v="Category and Subcategory"/>
    <x v="22"/>
    <n v="42074.060671296291"/>
    <n v="42104.060671296291"/>
    <x v="0"/>
  </r>
  <r>
    <x v="1430"/>
    <x v="0"/>
    <x v="1428"/>
    <x v="10"/>
    <x v="1372"/>
    <x v="2"/>
    <s v="country"/>
    <s v="USD"/>
    <x v="1430"/>
    <x v="1430"/>
    <b v="0"/>
    <n v="5"/>
    <b v="0"/>
    <s v="Category and Subcategory"/>
    <x v="503"/>
    <n v="679"/>
    <s v="Category and Subcategory"/>
    <x v="22"/>
    <n v="41961.813518518517"/>
    <n v="41992.813518518517"/>
    <x v="3"/>
  </r>
  <r>
    <x v="1431"/>
    <x v="0"/>
    <x v="1429"/>
    <x v="73"/>
    <x v="1373"/>
    <x v="2"/>
    <s v="country"/>
    <s v="USD"/>
    <x v="1431"/>
    <x v="1431"/>
    <b v="0"/>
    <n v="47"/>
    <b v="0"/>
    <s v="Category and Subcategory"/>
    <x v="409"/>
    <n v="72.17"/>
    <s v="Category and Subcategory"/>
    <x v="22"/>
    <n v="42304.210833333331"/>
    <n v="42334.252500000002"/>
    <x v="0"/>
  </r>
  <r>
    <x v="1432"/>
    <x v="0"/>
    <x v="1430"/>
    <x v="79"/>
    <x v="1374"/>
    <x v="2"/>
    <s v="country"/>
    <s v="USD"/>
    <x v="1432"/>
    <x v="1432"/>
    <b v="0"/>
    <n v="0"/>
    <b v="0"/>
    <s v="Category and Subcategory"/>
    <x v="186"/>
    <e v="#DIV/0!"/>
    <s v="Category and Subcategory"/>
    <x v="22"/>
    <n v="42175.780416666668"/>
    <n v="42205.780416666668"/>
    <x v="0"/>
  </r>
  <r>
    <x v="1433"/>
    <x v="0"/>
    <x v="1431"/>
    <x v="14"/>
    <x v="1375"/>
    <x v="2"/>
    <s v="country"/>
    <s v="EUR"/>
    <x v="1433"/>
    <x v="1433"/>
    <b v="0"/>
    <n v="10"/>
    <b v="0"/>
    <s v="Category and Subcategory"/>
    <x v="139"/>
    <n v="338.5"/>
    <s v="Category and Subcategory"/>
    <x v="22"/>
    <n v="42673.625868055555"/>
    <n v="42714.458333333328"/>
    <x v="2"/>
  </r>
  <r>
    <x v="1434"/>
    <x v="0"/>
    <x v="1432"/>
    <x v="253"/>
    <x v="1375"/>
    <x v="2"/>
    <s v="country"/>
    <s v="DKK"/>
    <x v="1434"/>
    <x v="1434"/>
    <b v="0"/>
    <n v="11"/>
    <b v="0"/>
    <s v="Category and Subcategory"/>
    <x v="153"/>
    <n v="307.73"/>
    <s v="Category and Subcategory"/>
    <x v="22"/>
    <n v="42142.767106481479"/>
    <n v="42163.625"/>
    <x v="0"/>
  </r>
  <r>
    <x v="1435"/>
    <x v="0"/>
    <x v="1433"/>
    <x v="36"/>
    <x v="1376"/>
    <x v="2"/>
    <s v="country"/>
    <s v="EUR"/>
    <x v="1435"/>
    <x v="1435"/>
    <b v="0"/>
    <n v="2"/>
    <b v="0"/>
    <s v="Category and Subcategory"/>
    <x v="228"/>
    <n v="1691.5"/>
    <s v="Category and Subcategory"/>
    <x v="22"/>
    <n v="42258.780324074076"/>
    <n v="42288.780324074076"/>
    <x v="0"/>
  </r>
  <r>
    <x v="1436"/>
    <x v="0"/>
    <x v="1434"/>
    <x v="3"/>
    <x v="1377"/>
    <x v="2"/>
    <s v="country"/>
    <s v="EUR"/>
    <x v="1436"/>
    <x v="1436"/>
    <b v="0"/>
    <n v="2"/>
    <b v="0"/>
    <s v="Category and Subcategory"/>
    <x v="304"/>
    <n v="1690"/>
    <s v="Category and Subcategory"/>
    <x v="22"/>
    <n v="42391.35019675926"/>
    <n v="42421.35019675926"/>
    <x v="2"/>
  </r>
  <r>
    <x v="1437"/>
    <x v="0"/>
    <x v="1435"/>
    <x v="9"/>
    <x v="1378"/>
    <x v="2"/>
    <s v="country"/>
    <s v="USD"/>
    <x v="1437"/>
    <x v="1437"/>
    <b v="0"/>
    <n v="22"/>
    <b v="0"/>
    <s v="Category and Subcategory"/>
    <x v="264"/>
    <n v="153.28"/>
    <s v="Category and Subcategory"/>
    <x v="22"/>
    <n v="41796.531701388885"/>
    <n v="41833.207638888889"/>
    <x v="3"/>
  </r>
  <r>
    <x v="1438"/>
    <x v="0"/>
    <x v="1436"/>
    <x v="22"/>
    <x v="1379"/>
    <x v="2"/>
    <s v="country"/>
    <s v="DKK"/>
    <x v="1438"/>
    <x v="1438"/>
    <b v="0"/>
    <n v="8"/>
    <b v="0"/>
    <s v="Category and Subcategory"/>
    <x v="302"/>
    <n v="421"/>
    <s v="Category and Subcategory"/>
    <x v="22"/>
    <n v="42457.871516203704"/>
    <n v="42487.579861111109"/>
    <x v="2"/>
  </r>
  <r>
    <x v="1439"/>
    <x v="0"/>
    <x v="1437"/>
    <x v="254"/>
    <x v="1380"/>
    <x v="2"/>
    <s v="country"/>
    <s v="CAD"/>
    <x v="1439"/>
    <x v="1439"/>
    <b v="0"/>
    <n v="6"/>
    <b v="0"/>
    <s v="Category and Subcategory"/>
    <x v="462"/>
    <n v="561"/>
    <s v="Category and Subcategory"/>
    <x v="22"/>
    <n v="42040.829872685179"/>
    <n v="42070.829872685179"/>
    <x v="0"/>
  </r>
  <r>
    <x v="1440"/>
    <x v="0"/>
    <x v="1438"/>
    <x v="93"/>
    <x v="1381"/>
    <x v="2"/>
    <s v="country"/>
    <s v="EUR"/>
    <x v="1440"/>
    <x v="1440"/>
    <b v="0"/>
    <n v="1"/>
    <b v="0"/>
    <s v="Category and Subcategory"/>
    <x v="306"/>
    <n v="3363"/>
    <s v="Category and Subcategory"/>
    <x v="22"/>
    <n v="42486.748414351852"/>
    <n v="42516.748414351852"/>
    <x v="2"/>
  </r>
  <r>
    <x v="1441"/>
    <x v="0"/>
    <x v="1439"/>
    <x v="237"/>
    <x v="1382"/>
    <x v="2"/>
    <s v="country"/>
    <s v="GBP"/>
    <x v="1441"/>
    <x v="1441"/>
    <b v="0"/>
    <n v="3"/>
    <b v="0"/>
    <s v="Category and Subcategory"/>
    <x v="161"/>
    <n v="1120.24"/>
    <s v="Category and Subcategory"/>
    <x v="22"/>
    <n v="42198.765844907408"/>
    <n v="42258.765844907408"/>
    <x v="0"/>
  </r>
  <r>
    <x v="1442"/>
    <x v="0"/>
    <x v="1440"/>
    <x v="15"/>
    <x v="1383"/>
    <x v="2"/>
    <s v="country"/>
    <s v="USD"/>
    <x v="1442"/>
    <x v="1442"/>
    <b v="0"/>
    <n v="0"/>
    <b v="0"/>
    <s v="Category and Subcategory"/>
    <x v="232"/>
    <e v="#DIV/0!"/>
    <s v="Category and Subcategory"/>
    <x v="22"/>
    <n v="42485.64534722222"/>
    <n v="42515.64534722222"/>
    <x v="2"/>
  </r>
  <r>
    <x v="1443"/>
    <x v="0"/>
    <x v="1441"/>
    <x v="93"/>
    <x v="1384"/>
    <x v="2"/>
    <s v="country"/>
    <s v="EUR"/>
    <x v="1443"/>
    <x v="1443"/>
    <b v="0"/>
    <n v="0"/>
    <b v="0"/>
    <s v="Category and Subcategory"/>
    <x v="306"/>
    <e v="#DIV/0!"/>
    <s v="Category and Subcategory"/>
    <x v="22"/>
    <n v="42707.926030092596"/>
    <n v="42737.926030092596"/>
    <x v="2"/>
  </r>
  <r>
    <x v="1444"/>
    <x v="0"/>
    <x v="1442"/>
    <x v="255"/>
    <x v="1384"/>
    <x v="2"/>
    <s v="country"/>
    <s v="EUR"/>
    <x v="1444"/>
    <x v="1444"/>
    <b v="0"/>
    <n v="0"/>
    <b v="0"/>
    <s v="Category and Subcategory"/>
    <x v="503"/>
    <e v="#DIV/0!"/>
    <s v="Category and Subcategory"/>
    <x v="22"/>
    <n v="42199.873402777783"/>
    <n v="42259.873402777783"/>
    <x v="0"/>
  </r>
  <r>
    <x v="1445"/>
    <x v="0"/>
    <x v="1443"/>
    <x v="64"/>
    <x v="1384"/>
    <x v="2"/>
    <s v="country"/>
    <s v="EUR"/>
    <x v="1445"/>
    <x v="1445"/>
    <b v="0"/>
    <n v="0"/>
    <b v="0"/>
    <s v="Category and Subcategory"/>
    <x v="410"/>
    <e v="#DIV/0!"/>
    <s v="Category and Subcategory"/>
    <x v="22"/>
    <n v="42139.542303240742"/>
    <n v="42169.542303240742"/>
    <x v="0"/>
  </r>
  <r>
    <x v="1446"/>
    <x v="0"/>
    <x v="1444"/>
    <x v="42"/>
    <x v="1385"/>
    <x v="2"/>
    <s v="country"/>
    <s v="EUR"/>
    <x v="1446"/>
    <x v="1446"/>
    <b v="0"/>
    <n v="0"/>
    <b v="0"/>
    <s v="Category and Subcategory"/>
    <x v="603"/>
    <e v="#DIV/0!"/>
    <s v="Category and Subcategory"/>
    <x v="22"/>
    <n v="42461.447662037041"/>
    <n v="42481.447662037041"/>
    <x v="2"/>
  </r>
  <r>
    <x v="1447"/>
    <x v="0"/>
    <x v="1445"/>
    <x v="69"/>
    <x v="1386"/>
    <x v="2"/>
    <s v="country"/>
    <s v="USD"/>
    <x v="1447"/>
    <x v="1447"/>
    <b v="0"/>
    <n v="3"/>
    <b v="0"/>
    <s v="Category and Subcategory"/>
    <x v="218"/>
    <n v="1110"/>
    <s v="Category and Subcategory"/>
    <x v="22"/>
    <n v="42529.730717592596"/>
    <n v="42559.730717592596"/>
    <x v="2"/>
  </r>
  <r>
    <x v="1448"/>
    <x v="0"/>
    <x v="1446"/>
    <x v="61"/>
    <x v="1387"/>
    <x v="2"/>
    <s v="country"/>
    <s v="AUD"/>
    <x v="1448"/>
    <x v="1448"/>
    <b v="0"/>
    <n v="0"/>
    <b v="0"/>
    <s v="Category and Subcategory"/>
    <x v="161"/>
    <e v="#DIV/0!"/>
    <s v="Category and Subcategory"/>
    <x v="22"/>
    <n v="42115.936550925922"/>
    <n v="42146.225694444445"/>
    <x v="0"/>
  </r>
  <r>
    <x v="1449"/>
    <x v="0"/>
    <x v="1447"/>
    <x v="129"/>
    <x v="1388"/>
    <x v="2"/>
    <s v="country"/>
    <s v="USD"/>
    <x v="1449"/>
    <x v="1449"/>
    <b v="0"/>
    <n v="0"/>
    <b v="0"/>
    <s v="Category and Subcategory"/>
    <x v="506"/>
    <e v="#DIV/0!"/>
    <s v="Category and Subcategory"/>
    <x v="22"/>
    <n v="42086.811400462961"/>
    <n v="42134.811400462961"/>
    <x v="0"/>
  </r>
  <r>
    <x v="1450"/>
    <x v="0"/>
    <x v="1448"/>
    <x v="57"/>
    <x v="1389"/>
    <x v="2"/>
    <s v="country"/>
    <s v="USD"/>
    <x v="1450"/>
    <x v="1450"/>
    <b v="0"/>
    <n v="1"/>
    <b v="0"/>
    <s v="Category and Subcategory"/>
    <x v="410"/>
    <n v="3319"/>
    <s v="Category and Subcategory"/>
    <x v="22"/>
    <n v="42390.171261574069"/>
    <n v="42420.171261574069"/>
    <x v="2"/>
  </r>
  <r>
    <x v="1451"/>
    <x v="0"/>
    <x v="1449"/>
    <x v="256"/>
    <x v="1389"/>
    <x v="1"/>
    <s v="country"/>
    <s v="USD"/>
    <x v="1451"/>
    <x v="1451"/>
    <b v="0"/>
    <n v="2"/>
    <b v="0"/>
    <s v="Category and Subcategory"/>
    <x v="391"/>
    <n v="1659.5"/>
    <s v="Category and Subcategory"/>
    <x v="22"/>
    <n v="41931.959016203706"/>
    <n v="41962.00068287037"/>
    <x v="3"/>
  </r>
  <r>
    <x v="1452"/>
    <x v="0"/>
    <x v="1450"/>
    <x v="32"/>
    <x v="1390"/>
    <x v="1"/>
    <s v="country"/>
    <s v="USD"/>
    <x v="1452"/>
    <x v="1452"/>
    <b v="0"/>
    <n v="0"/>
    <b v="0"/>
    <s v="Category and Subcategory"/>
    <x v="414"/>
    <e v="#DIV/0!"/>
    <s v="Category and Subcategory"/>
    <x v="22"/>
    <n v="41818.703275462962"/>
    <n v="41848.703275462962"/>
    <x v="3"/>
  </r>
  <r>
    <x v="1453"/>
    <x v="0"/>
    <x v="1451"/>
    <x v="31"/>
    <x v="1391"/>
    <x v="1"/>
    <s v="country"/>
    <s v="EUR"/>
    <x v="1453"/>
    <x v="1453"/>
    <b v="0"/>
    <n v="0"/>
    <b v="0"/>
    <s v="Category and Subcategory"/>
    <x v="199"/>
    <e v="#DIV/0!"/>
    <s v="Category and Subcategory"/>
    <x v="22"/>
    <n v="42795.696145833332"/>
    <n v="42840.654479166667"/>
    <x v="1"/>
  </r>
  <r>
    <x v="1454"/>
    <x v="0"/>
    <x v="1452"/>
    <x v="257"/>
    <x v="1392"/>
    <x v="1"/>
    <s v="country"/>
    <s v="EUR"/>
    <x v="1454"/>
    <x v="1454"/>
    <b v="0"/>
    <n v="1"/>
    <b v="0"/>
    <s v="Category and Subcategory"/>
    <x v="520"/>
    <n v="3315"/>
    <s v="Category and Subcategory"/>
    <x v="22"/>
    <n v="42463.866666666669"/>
    <n v="42484.915972222225"/>
    <x v="2"/>
  </r>
  <r>
    <x v="1455"/>
    <x v="0"/>
    <x v="1453"/>
    <x v="36"/>
    <x v="1392"/>
    <x v="1"/>
    <s v="country"/>
    <s v="USD"/>
    <x v="1455"/>
    <x v="1455"/>
    <b v="0"/>
    <n v="7"/>
    <b v="0"/>
    <s v="Category and Subcategory"/>
    <x v="495"/>
    <n v="473.57"/>
    <s v="Category and Subcategory"/>
    <x v="22"/>
    <n v="41832.672685185185"/>
    <n v="41887.568749999999"/>
    <x v="3"/>
  </r>
  <r>
    <x v="1456"/>
    <x v="0"/>
    <x v="1454"/>
    <x v="10"/>
    <x v="1393"/>
    <x v="1"/>
    <s v="country"/>
    <s v="EUR"/>
    <x v="1456"/>
    <x v="1456"/>
    <b v="0"/>
    <n v="3"/>
    <b v="0"/>
    <s v="Category and Subcategory"/>
    <x v="323"/>
    <n v="1102.33"/>
    <s v="Category and Subcategory"/>
    <x v="22"/>
    <n v="42708.668576388889"/>
    <n v="42738.668576388889"/>
    <x v="2"/>
  </r>
  <r>
    <x v="1457"/>
    <x v="0"/>
    <x v="1455"/>
    <x v="12"/>
    <x v="1394"/>
    <x v="1"/>
    <s v="country"/>
    <s v="USD"/>
    <x v="1457"/>
    <x v="1457"/>
    <b v="0"/>
    <n v="0"/>
    <b v="0"/>
    <s v="Category and Subcategory"/>
    <x v="404"/>
    <e v="#DIV/0!"/>
    <s v="Category and Subcategory"/>
    <x v="22"/>
    <n v="42289.89634259259"/>
    <n v="42319.938009259262"/>
    <x v="0"/>
  </r>
  <r>
    <x v="1458"/>
    <x v="0"/>
    <x v="1456"/>
    <x v="10"/>
    <x v="1395"/>
    <x v="1"/>
    <s v="country"/>
    <s v="USD"/>
    <x v="1458"/>
    <x v="1458"/>
    <b v="0"/>
    <n v="0"/>
    <b v="0"/>
    <s v="Category and Subcategory"/>
    <x v="323"/>
    <e v="#DIV/0!"/>
    <s v="Category and Subcategory"/>
    <x v="22"/>
    <n v="41831.705555555556"/>
    <n v="41862.166666666664"/>
    <x v="3"/>
  </r>
  <r>
    <x v="1459"/>
    <x v="0"/>
    <x v="1457"/>
    <x v="258"/>
    <x v="1396"/>
    <x v="1"/>
    <s v="country"/>
    <s v="DKK"/>
    <x v="1459"/>
    <x v="1459"/>
    <b v="0"/>
    <n v="0"/>
    <b v="0"/>
    <s v="Category and Subcategory"/>
    <x v="175"/>
    <e v="#DIV/0!"/>
    <s v="Category and Subcategory"/>
    <x v="22"/>
    <n v="42312.204814814817"/>
    <n v="42340.725694444445"/>
    <x v="0"/>
  </r>
  <r>
    <x v="1460"/>
    <x v="0"/>
    <x v="1458"/>
    <x v="259"/>
    <x v="1397"/>
    <x v="1"/>
    <s v="country"/>
    <s v="USD"/>
    <x v="1460"/>
    <x v="1460"/>
    <b v="0"/>
    <n v="0"/>
    <b v="0"/>
    <s v="Category and Subcategory"/>
    <x v="5"/>
    <e v="#DIV/0!"/>
    <s v="Category and Subcategory"/>
    <x v="22"/>
    <n v="41915.896967592591"/>
    <n v="41973.989583333328"/>
    <x v="3"/>
  </r>
  <r>
    <x v="1461"/>
    <x v="0"/>
    <x v="1459"/>
    <x v="36"/>
    <x v="1398"/>
    <x v="0"/>
    <s v="country"/>
    <s v="USD"/>
    <x v="1461"/>
    <x v="1461"/>
    <b v="1"/>
    <n v="340"/>
    <b v="1"/>
    <s v="Category and Subcategory"/>
    <x v="495"/>
    <n v="9.6300000000000008"/>
    <s v="Category and Subcategory"/>
    <x v="23"/>
    <n v="41899.645300925928"/>
    <n v="41933"/>
    <x v="3"/>
  </r>
  <r>
    <x v="1462"/>
    <x v="0"/>
    <x v="1460"/>
    <x v="23"/>
    <x v="1398"/>
    <x v="0"/>
    <s v="country"/>
    <s v="USD"/>
    <x v="1462"/>
    <x v="1462"/>
    <b v="1"/>
    <n v="150"/>
    <b v="1"/>
    <s v="Category and Subcategory"/>
    <x v="312"/>
    <n v="21.83"/>
    <s v="Category and Subcategory"/>
    <x v="23"/>
    <n v="41344.662858796299"/>
    <n v="41374.662858796299"/>
    <x v="4"/>
  </r>
  <r>
    <x v="1463"/>
    <x v="0"/>
    <x v="1461"/>
    <x v="20"/>
    <x v="1398"/>
    <x v="0"/>
    <s v="country"/>
    <s v="USD"/>
    <x v="1463"/>
    <x v="1463"/>
    <b v="1"/>
    <n v="25"/>
    <b v="1"/>
    <s v="Category and Subcategory"/>
    <x v="692"/>
    <n v="131"/>
    <s v="Category and Subcategory"/>
    <x v="23"/>
    <n v="41326.911319444444"/>
    <n v="41371.869652777779"/>
    <x v="4"/>
  </r>
  <r>
    <x v="1464"/>
    <x v="0"/>
    <x v="1462"/>
    <x v="10"/>
    <x v="1399"/>
    <x v="0"/>
    <s v="country"/>
    <s v="USD"/>
    <x v="1464"/>
    <x v="1464"/>
    <b v="1"/>
    <n v="234"/>
    <b v="1"/>
    <s v="Category and Subcategory"/>
    <x v="568"/>
    <n v="13.99"/>
    <s v="Category and Subcategory"/>
    <x v="23"/>
    <n v="41291.661550925928"/>
    <n v="41321.661550925928"/>
    <x v="4"/>
  </r>
  <r>
    <x v="1465"/>
    <x v="0"/>
    <x v="1463"/>
    <x v="11"/>
    <x v="1400"/>
    <x v="0"/>
    <s v="country"/>
    <s v="USD"/>
    <x v="1465"/>
    <x v="1465"/>
    <b v="1"/>
    <n v="2602"/>
    <b v="1"/>
    <s v="Category and Subcategory"/>
    <x v="485"/>
    <n v="1.26"/>
    <s v="Category and Subcategory"/>
    <x v="23"/>
    <n v="40959.734398148146"/>
    <n v="40990.125"/>
    <x v="5"/>
  </r>
  <r>
    <x v="1466"/>
    <x v="0"/>
    <x v="1464"/>
    <x v="194"/>
    <x v="1401"/>
    <x v="0"/>
    <s v="country"/>
    <s v="USD"/>
    <x v="1466"/>
    <x v="1466"/>
    <b v="1"/>
    <n v="248"/>
    <b v="1"/>
    <s v="Category and Subcategory"/>
    <x v="409"/>
    <n v="13.19"/>
    <s v="Category and Subcategory"/>
    <x v="23"/>
    <n v="42340.172060185185"/>
    <n v="42381.208333333328"/>
    <x v="0"/>
  </r>
  <r>
    <x v="1467"/>
    <x v="0"/>
    <x v="1465"/>
    <x v="79"/>
    <x v="1402"/>
    <x v="0"/>
    <s v="country"/>
    <s v="USD"/>
    <x v="1467"/>
    <x v="1467"/>
    <b v="1"/>
    <n v="600"/>
    <b v="1"/>
    <s v="Category and Subcategory"/>
    <x v="186"/>
    <n v="5.43"/>
    <s v="Category and Subcategory"/>
    <x v="23"/>
    <n v="40933.80190972222"/>
    <n v="40993.760243055556"/>
    <x v="5"/>
  </r>
  <r>
    <x v="1468"/>
    <x v="0"/>
    <x v="1466"/>
    <x v="196"/>
    <x v="1402"/>
    <x v="0"/>
    <s v="country"/>
    <s v="USD"/>
    <x v="1468"/>
    <x v="1468"/>
    <b v="1"/>
    <n v="293"/>
    <b v="1"/>
    <s v="Category and Subcategory"/>
    <x v="304"/>
    <n v="11.12"/>
    <s v="Category and Subcategory"/>
    <x v="23"/>
    <n v="40646.014456018522"/>
    <n v="40706.014456018522"/>
    <x v="6"/>
  </r>
  <r>
    <x v="1469"/>
    <x v="0"/>
    <x v="1467"/>
    <x v="260"/>
    <x v="1403"/>
    <x v="0"/>
    <s v="country"/>
    <s v="USD"/>
    <x v="1469"/>
    <x v="1469"/>
    <b v="1"/>
    <n v="321"/>
    <b v="1"/>
    <s v="Category and Subcategory"/>
    <x v="406"/>
    <n v="10.14"/>
    <s v="Category and Subcategory"/>
    <x v="23"/>
    <n v="41290.598483796297"/>
    <n v="41320.598483796297"/>
    <x v="4"/>
  </r>
  <r>
    <x v="1470"/>
    <x v="0"/>
    <x v="1468"/>
    <x v="15"/>
    <x v="1403"/>
    <x v="0"/>
    <s v="country"/>
    <s v="USD"/>
    <x v="1470"/>
    <x v="1470"/>
    <b v="1"/>
    <n v="81"/>
    <b v="1"/>
    <s v="Category and Subcategory"/>
    <x v="283"/>
    <n v="40.19"/>
    <s v="Category and Subcategory"/>
    <x v="23"/>
    <n v="41250.827118055553"/>
    <n v="41271.827118055553"/>
    <x v="5"/>
  </r>
  <r>
    <x v="1471"/>
    <x v="0"/>
    <x v="1469"/>
    <x v="261"/>
    <x v="1404"/>
    <x v="0"/>
    <s v="country"/>
    <s v="USD"/>
    <x v="1471"/>
    <x v="1471"/>
    <b v="1"/>
    <n v="343"/>
    <b v="1"/>
    <s v="Category and Subcategory"/>
    <x v="157"/>
    <n v="9.48"/>
    <s v="Category and Subcategory"/>
    <x v="23"/>
    <n v="42073.957569444443"/>
    <n v="42103.957569444443"/>
    <x v="0"/>
  </r>
  <r>
    <x v="1472"/>
    <x v="0"/>
    <x v="1470"/>
    <x v="31"/>
    <x v="1405"/>
    <x v="0"/>
    <s v="country"/>
    <s v="USD"/>
    <x v="1472"/>
    <x v="1472"/>
    <b v="1"/>
    <n v="336"/>
    <b v="1"/>
    <s v="Category and Subcategory"/>
    <x v="199"/>
    <n v="9.6300000000000008"/>
    <s v="Category and Subcategory"/>
    <x v="23"/>
    <n v="41533.542858796296"/>
    <n v="41563.542858796296"/>
    <x v="4"/>
  </r>
  <r>
    <x v="1473"/>
    <x v="0"/>
    <x v="1471"/>
    <x v="15"/>
    <x v="1406"/>
    <x v="0"/>
    <s v="country"/>
    <s v="USD"/>
    <x v="1473"/>
    <x v="1473"/>
    <b v="1"/>
    <n v="47"/>
    <b v="1"/>
    <s v="Category and Subcategory"/>
    <x v="693"/>
    <n v="68.739999999999995"/>
    <s v="Category and Subcategory"/>
    <x v="23"/>
    <n v="40939.979618055557"/>
    <n v="40969.979618055557"/>
    <x v="5"/>
  </r>
  <r>
    <x v="1474"/>
    <x v="0"/>
    <x v="1472"/>
    <x v="9"/>
    <x v="1407"/>
    <x v="0"/>
    <s v="country"/>
    <s v="USD"/>
    <x v="1474"/>
    <x v="1474"/>
    <b v="1"/>
    <n v="76"/>
    <b v="1"/>
    <s v="Category and Subcategory"/>
    <x v="182"/>
    <n v="42.45"/>
    <s v="Category and Subcategory"/>
    <x v="23"/>
    <n v="41500.727916666663"/>
    <n v="41530.727916666663"/>
    <x v="4"/>
  </r>
  <r>
    <x v="1475"/>
    <x v="0"/>
    <x v="1473"/>
    <x v="36"/>
    <x v="1407"/>
    <x v="0"/>
    <s v="country"/>
    <s v="USD"/>
    <x v="1475"/>
    <x v="1475"/>
    <b v="1"/>
    <n v="441"/>
    <b v="1"/>
    <s v="Category and Subcategory"/>
    <x v="495"/>
    <n v="7.32"/>
    <s v="Category and Subcategory"/>
    <x v="23"/>
    <n v="41960.722951388889"/>
    <n v="41993.207638888889"/>
    <x v="3"/>
  </r>
  <r>
    <x v="1476"/>
    <x v="0"/>
    <x v="1474"/>
    <x v="12"/>
    <x v="1408"/>
    <x v="0"/>
    <s v="country"/>
    <s v="USD"/>
    <x v="1476"/>
    <x v="1476"/>
    <b v="1"/>
    <n v="916"/>
    <b v="1"/>
    <s v="Category and Subcategory"/>
    <x v="408"/>
    <n v="3.52"/>
    <s v="Category and Subcategory"/>
    <x v="23"/>
    <n v="40766.041921296295"/>
    <n v="40796.041921296295"/>
    <x v="6"/>
  </r>
  <r>
    <x v="1477"/>
    <x v="0"/>
    <x v="1475"/>
    <x v="11"/>
    <x v="1409"/>
    <x v="0"/>
    <s v="country"/>
    <s v="USD"/>
    <x v="1477"/>
    <x v="1477"/>
    <b v="1"/>
    <n v="369"/>
    <b v="1"/>
    <s v="Category and Subcategory"/>
    <x v="485"/>
    <n v="8.73"/>
    <s v="Category and Subcategory"/>
    <x v="23"/>
    <n v="40840.615787037037"/>
    <n v="40900.125"/>
    <x v="6"/>
  </r>
  <r>
    <x v="1478"/>
    <x v="0"/>
    <x v="1476"/>
    <x v="63"/>
    <x v="1410"/>
    <x v="0"/>
    <s v="country"/>
    <s v="USD"/>
    <x v="1478"/>
    <x v="1478"/>
    <b v="1"/>
    <n v="20242"/>
    <b v="1"/>
    <s v="Category and Subcategory"/>
    <x v="444"/>
    <n v="0.16"/>
    <s v="Category and Subcategory"/>
    <x v="23"/>
    <n v="41394.871678240743"/>
    <n v="41408.871678240743"/>
    <x v="4"/>
  </r>
  <r>
    <x v="1479"/>
    <x v="0"/>
    <x v="1477"/>
    <x v="183"/>
    <x v="1411"/>
    <x v="0"/>
    <s v="country"/>
    <s v="USD"/>
    <x v="1479"/>
    <x v="1479"/>
    <b v="1"/>
    <n v="71"/>
    <b v="1"/>
    <s v="Category and Subcategory"/>
    <x v="508"/>
    <n v="45.37"/>
    <s v="Category and Subcategory"/>
    <x v="23"/>
    <n v="41754.745243055557"/>
    <n v="41769.165972222225"/>
    <x v="3"/>
  </r>
  <r>
    <x v="1480"/>
    <x v="0"/>
    <x v="1478"/>
    <x v="63"/>
    <x v="1412"/>
    <x v="0"/>
    <s v="country"/>
    <s v="USD"/>
    <x v="1480"/>
    <x v="1480"/>
    <b v="1"/>
    <n v="635"/>
    <b v="1"/>
    <s v="Category and Subcategory"/>
    <x v="444"/>
    <n v="5.0599999999999996"/>
    <s v="Category and Subcategory"/>
    <x v="23"/>
    <n v="41464.934016203704"/>
    <n v="41481.708333333336"/>
    <x v="4"/>
  </r>
  <r>
    <x v="1481"/>
    <x v="0"/>
    <x v="1479"/>
    <x v="10"/>
    <x v="1412"/>
    <x v="2"/>
    <s v="country"/>
    <s v="CAD"/>
    <x v="1481"/>
    <x v="1481"/>
    <b v="0"/>
    <n v="6"/>
    <b v="0"/>
    <s v="Category and Subcategory"/>
    <x v="305"/>
    <n v="535.16999999999996"/>
    <s v="Category and Subcategory"/>
    <x v="10"/>
    <n v="41550.922974537039"/>
    <n v="41580.922974537039"/>
    <x v="4"/>
  </r>
  <r>
    <x v="1482"/>
    <x v="0"/>
    <x v="1480"/>
    <x v="10"/>
    <x v="1413"/>
    <x v="2"/>
    <s v="country"/>
    <s v="USD"/>
    <x v="1482"/>
    <x v="1482"/>
    <b v="0"/>
    <n v="1"/>
    <b v="0"/>
    <s v="Category and Subcategory"/>
    <x v="305"/>
    <n v="3210"/>
    <s v="Category and Subcategory"/>
    <x v="10"/>
    <n v="41136.85805555556"/>
    <n v="41159.32708333333"/>
    <x v="5"/>
  </r>
  <r>
    <x v="1483"/>
    <x v="0"/>
    <x v="1481"/>
    <x v="39"/>
    <x v="1414"/>
    <x v="2"/>
    <s v="country"/>
    <s v="USD"/>
    <x v="1483"/>
    <x v="1483"/>
    <b v="0"/>
    <n v="2"/>
    <b v="0"/>
    <s v="Category and Subcategory"/>
    <x v="481"/>
    <n v="1602.5"/>
    <s v="Category and Subcategory"/>
    <x v="10"/>
    <n v="42548.192997685182"/>
    <n v="42573.192997685182"/>
    <x v="2"/>
  </r>
  <r>
    <x v="1484"/>
    <x v="0"/>
    <x v="1482"/>
    <x v="13"/>
    <x v="1415"/>
    <x v="2"/>
    <s v="country"/>
    <s v="USD"/>
    <x v="1484"/>
    <x v="1484"/>
    <b v="0"/>
    <n v="0"/>
    <b v="0"/>
    <s v="Category and Subcategory"/>
    <x v="372"/>
    <e v="#DIV/0!"/>
    <s v="Category and Subcategory"/>
    <x v="10"/>
    <n v="41053.200960648144"/>
    <n v="41111.618750000001"/>
    <x v="5"/>
  </r>
  <r>
    <x v="1485"/>
    <x v="0"/>
    <x v="1483"/>
    <x v="233"/>
    <x v="1416"/>
    <x v="2"/>
    <s v="country"/>
    <s v="USD"/>
    <x v="1485"/>
    <x v="1485"/>
    <b v="0"/>
    <n v="3"/>
    <b v="0"/>
    <s v="Category and Subcategory"/>
    <x v="606"/>
    <n v="1066.67"/>
    <s v="Category and Subcategory"/>
    <x v="10"/>
    <n v="42130.795983796299"/>
    <n v="42175.795983796299"/>
    <x v="0"/>
  </r>
  <r>
    <x v="1486"/>
    <x v="0"/>
    <x v="1484"/>
    <x v="22"/>
    <x v="1416"/>
    <x v="2"/>
    <s v="country"/>
    <s v="USD"/>
    <x v="1486"/>
    <x v="1486"/>
    <b v="0"/>
    <n v="3"/>
    <b v="0"/>
    <s v="Category and Subcategory"/>
    <x v="422"/>
    <n v="1066.67"/>
    <s v="Category and Subcategory"/>
    <x v="10"/>
    <n v="42032.168530092589"/>
    <n v="42062.168530092589"/>
    <x v="0"/>
  </r>
  <r>
    <x v="1487"/>
    <x v="0"/>
    <x v="1485"/>
    <x v="3"/>
    <x v="1417"/>
    <x v="2"/>
    <s v="country"/>
    <s v="USD"/>
    <x v="1487"/>
    <x v="1487"/>
    <b v="0"/>
    <n v="0"/>
    <b v="0"/>
    <s v="Category and Subcategory"/>
    <x v="411"/>
    <e v="#DIV/0!"/>
    <s v="Category and Subcategory"/>
    <x v="10"/>
    <n v="42554.917488425926"/>
    <n v="42584.917488425926"/>
    <x v="2"/>
  </r>
  <r>
    <x v="1488"/>
    <x v="0"/>
    <x v="1486"/>
    <x v="36"/>
    <x v="1418"/>
    <x v="2"/>
    <s v="country"/>
    <s v="AUD"/>
    <x v="1488"/>
    <x v="1488"/>
    <b v="0"/>
    <n v="6"/>
    <b v="0"/>
    <s v="Category and Subcategory"/>
    <x v="150"/>
    <n v="531.66999999999996"/>
    <s v="Category and Subcategory"/>
    <x v="10"/>
    <n v="41614.563194444447"/>
    <n v="41644.563194444447"/>
    <x v="4"/>
  </r>
  <r>
    <x v="1489"/>
    <x v="0"/>
    <x v="1487"/>
    <x v="10"/>
    <x v="1419"/>
    <x v="2"/>
    <s v="country"/>
    <s v="USD"/>
    <x v="1489"/>
    <x v="1489"/>
    <b v="0"/>
    <n v="0"/>
    <b v="0"/>
    <s v="Category and Subcategory"/>
    <x v="305"/>
    <e v="#DIV/0!"/>
    <s v="Category and Subcategory"/>
    <x v="10"/>
    <n v="41198.611712962964"/>
    <n v="41228.653379629628"/>
    <x v="5"/>
  </r>
  <r>
    <x v="1490"/>
    <x v="0"/>
    <x v="1488"/>
    <x v="193"/>
    <x v="1420"/>
    <x v="2"/>
    <s v="country"/>
    <s v="USD"/>
    <x v="1490"/>
    <x v="1490"/>
    <b v="0"/>
    <n v="19"/>
    <b v="0"/>
    <s v="Category and Subcategory"/>
    <x v="419"/>
    <n v="167.63"/>
    <s v="Category and Subcategory"/>
    <x v="10"/>
    <n v="41520.561041666668"/>
    <n v="41549.561041666668"/>
    <x v="4"/>
  </r>
  <r>
    <x v="1491"/>
    <x v="0"/>
    <x v="1489"/>
    <x v="38"/>
    <x v="1421"/>
    <x v="2"/>
    <s v="country"/>
    <s v="USD"/>
    <x v="1491"/>
    <x v="1491"/>
    <b v="0"/>
    <n v="1"/>
    <b v="0"/>
    <s v="Category and Subcategory"/>
    <x v="380"/>
    <n v="3178"/>
    <s v="Category and Subcategory"/>
    <x v="10"/>
    <n v="41991.713460648149"/>
    <n v="42050.651388888888"/>
    <x v="3"/>
  </r>
  <r>
    <x v="1492"/>
    <x v="0"/>
    <x v="1490"/>
    <x v="23"/>
    <x v="1422"/>
    <x v="2"/>
    <s v="country"/>
    <s v="USD"/>
    <x v="1492"/>
    <x v="1492"/>
    <b v="0"/>
    <n v="2"/>
    <b v="0"/>
    <s v="Category and Subcategory"/>
    <x v="203"/>
    <n v="1587.5"/>
    <s v="Category and Subcategory"/>
    <x v="10"/>
    <n v="40682.884791666671"/>
    <n v="40712.884791666671"/>
    <x v="6"/>
  </r>
  <r>
    <x v="1493"/>
    <x v="0"/>
    <x v="1491"/>
    <x v="262"/>
    <x v="1423"/>
    <x v="2"/>
    <s v="country"/>
    <s v="USD"/>
    <x v="1493"/>
    <x v="1493"/>
    <b v="0"/>
    <n v="0"/>
    <b v="0"/>
    <s v="Category and Subcategory"/>
    <x v="297"/>
    <e v="#DIV/0!"/>
    <s v="Category and Subcategory"/>
    <x v="10"/>
    <n v="41411.866608796299"/>
    <n v="41441.866608796299"/>
    <x v="4"/>
  </r>
  <r>
    <x v="1494"/>
    <x v="0"/>
    <x v="1492"/>
    <x v="10"/>
    <x v="1424"/>
    <x v="2"/>
    <s v="country"/>
    <s v="USD"/>
    <x v="1494"/>
    <x v="1494"/>
    <b v="0"/>
    <n v="11"/>
    <b v="0"/>
    <s v="Category and Subcategory"/>
    <x v="417"/>
    <n v="288.27"/>
    <s v="Category and Subcategory"/>
    <x v="10"/>
    <n v="42067.722372685181"/>
    <n v="42097.651388888888"/>
    <x v="0"/>
  </r>
  <r>
    <x v="1495"/>
    <x v="0"/>
    <x v="1493"/>
    <x v="13"/>
    <x v="1425"/>
    <x v="2"/>
    <s v="country"/>
    <s v="USD"/>
    <x v="1495"/>
    <x v="1495"/>
    <b v="0"/>
    <n v="0"/>
    <b v="0"/>
    <s v="Category and Subcategory"/>
    <x v="516"/>
    <e v="#DIV/0!"/>
    <s v="Category and Subcategory"/>
    <x v="10"/>
    <n v="40752.789710648147"/>
    <n v="40782.789710648147"/>
    <x v="6"/>
  </r>
  <r>
    <x v="1496"/>
    <x v="0"/>
    <x v="1494"/>
    <x v="15"/>
    <x v="1426"/>
    <x v="2"/>
    <s v="country"/>
    <s v="USD"/>
    <x v="1496"/>
    <x v="1496"/>
    <b v="0"/>
    <n v="0"/>
    <b v="0"/>
    <s v="Category and Subcategory"/>
    <x v="532"/>
    <e v="#DIV/0!"/>
    <s v="Category and Subcategory"/>
    <x v="10"/>
    <n v="41838.475219907406"/>
    <n v="41898.475219907406"/>
    <x v="3"/>
  </r>
  <r>
    <x v="1497"/>
    <x v="0"/>
    <x v="1495"/>
    <x v="36"/>
    <x v="1427"/>
    <x v="2"/>
    <s v="country"/>
    <s v="USD"/>
    <x v="1497"/>
    <x v="1497"/>
    <b v="0"/>
    <n v="1"/>
    <b v="0"/>
    <s v="Category and Subcategory"/>
    <x v="150"/>
    <n v="3158"/>
    <s v="Category and Subcategory"/>
    <x v="10"/>
    <n v="41444.64261574074"/>
    <n v="41486.821527777778"/>
    <x v="4"/>
  </r>
  <r>
    <x v="1498"/>
    <x v="0"/>
    <x v="1496"/>
    <x v="9"/>
    <x v="1428"/>
    <x v="2"/>
    <s v="country"/>
    <s v="USD"/>
    <x v="1498"/>
    <x v="1498"/>
    <b v="0"/>
    <n v="3"/>
    <b v="0"/>
    <s v="Category and Subcategory"/>
    <x v="298"/>
    <n v="1051.67"/>
    <s v="Category and Subcategory"/>
    <x v="10"/>
    <n v="41840.983541666668"/>
    <n v="41885.983541666668"/>
    <x v="3"/>
  </r>
  <r>
    <x v="1499"/>
    <x v="0"/>
    <x v="1497"/>
    <x v="13"/>
    <x v="1429"/>
    <x v="2"/>
    <s v="country"/>
    <s v="USD"/>
    <x v="1499"/>
    <x v="1499"/>
    <b v="0"/>
    <n v="1"/>
    <b v="0"/>
    <s v="Category and Subcategory"/>
    <x v="204"/>
    <n v="3150"/>
    <s v="Category and Subcategory"/>
    <x v="10"/>
    <n v="42527.007326388892"/>
    <n v="42587.007326388892"/>
    <x v="2"/>
  </r>
  <r>
    <x v="1500"/>
    <x v="0"/>
    <x v="1498"/>
    <x v="70"/>
    <x v="1430"/>
    <x v="2"/>
    <s v="country"/>
    <s v="USD"/>
    <x v="1500"/>
    <x v="1500"/>
    <b v="0"/>
    <n v="15"/>
    <b v="0"/>
    <s v="Category and Subcategory"/>
    <x v="264"/>
    <n v="209.87"/>
    <s v="Category and Subcategory"/>
    <x v="10"/>
    <n v="41365.904594907406"/>
    <n v="41395.904594907406"/>
    <x v="4"/>
  </r>
  <r>
    <x v="1501"/>
    <x v="0"/>
    <x v="1499"/>
    <x v="263"/>
    <x v="1431"/>
    <x v="0"/>
    <s v="country"/>
    <s v="CAD"/>
    <x v="1501"/>
    <x v="1501"/>
    <b v="1"/>
    <n v="885"/>
    <b v="1"/>
    <s v="Category and Subcategory"/>
    <x v="444"/>
    <n v="3.55"/>
    <s v="Category and Subcategory"/>
    <x v="20"/>
    <n v="42163.583599537036"/>
    <n v="42193.583599537036"/>
    <x v="0"/>
  </r>
  <r>
    <x v="1502"/>
    <x v="0"/>
    <x v="1500"/>
    <x v="29"/>
    <x v="1432"/>
    <x v="0"/>
    <s v="country"/>
    <s v="GBP"/>
    <x v="1502"/>
    <x v="1502"/>
    <b v="1"/>
    <n v="329"/>
    <b v="1"/>
    <s v="Category and Subcategory"/>
    <x v="151"/>
    <n v="9.5299999999999994"/>
    <s v="Category and Subcategory"/>
    <x v="20"/>
    <n v="42426.542592592596"/>
    <n v="42454.916666666672"/>
    <x v="2"/>
  </r>
  <r>
    <x v="1503"/>
    <x v="0"/>
    <x v="1501"/>
    <x v="192"/>
    <x v="1433"/>
    <x v="0"/>
    <s v="country"/>
    <s v="EUR"/>
    <x v="1503"/>
    <x v="1503"/>
    <b v="1"/>
    <n v="71"/>
    <b v="1"/>
    <s v="Category and Subcategory"/>
    <x v="400"/>
    <n v="44.13"/>
    <s v="Category and Subcategory"/>
    <x v="20"/>
    <n v="42606.347233796296"/>
    <n v="42666.347233796296"/>
    <x v="2"/>
  </r>
  <r>
    <x v="1504"/>
    <x v="0"/>
    <x v="1502"/>
    <x v="115"/>
    <x v="1434"/>
    <x v="0"/>
    <s v="country"/>
    <s v="GBP"/>
    <x v="1504"/>
    <x v="1504"/>
    <b v="1"/>
    <n v="269"/>
    <b v="1"/>
    <s v="Category and Subcategory"/>
    <x v="606"/>
    <n v="11.65"/>
    <s v="Category and Subcategory"/>
    <x v="20"/>
    <n v="41772.657685185186"/>
    <n v="41800.356249999997"/>
    <x v="3"/>
  </r>
  <r>
    <x v="1505"/>
    <x v="0"/>
    <x v="1503"/>
    <x v="194"/>
    <x v="1435"/>
    <x v="0"/>
    <s v="country"/>
    <s v="EUR"/>
    <x v="1505"/>
    <x v="1505"/>
    <b v="1"/>
    <n v="345"/>
    <b v="1"/>
    <s v="Category and Subcategory"/>
    <x v="409"/>
    <n v="9.06"/>
    <s v="Category and Subcategory"/>
    <x v="20"/>
    <n v="42414.44332175926"/>
    <n v="42451.834027777775"/>
    <x v="2"/>
  </r>
  <r>
    <x v="1506"/>
    <x v="0"/>
    <x v="1504"/>
    <x v="15"/>
    <x v="1436"/>
    <x v="0"/>
    <s v="country"/>
    <s v="GBP"/>
    <x v="1506"/>
    <x v="1506"/>
    <b v="1"/>
    <n v="43"/>
    <b v="1"/>
    <s v="Category and Subcategory"/>
    <x v="350"/>
    <n v="72.599999999999994"/>
    <s v="Category and Subcategory"/>
    <x v="20"/>
    <n v="41814.785925925928"/>
    <n v="41844.785925925928"/>
    <x v="3"/>
  </r>
  <r>
    <x v="1507"/>
    <x v="0"/>
    <x v="1505"/>
    <x v="38"/>
    <x v="1437"/>
    <x v="0"/>
    <s v="country"/>
    <s v="USD"/>
    <x v="1507"/>
    <x v="1507"/>
    <b v="1"/>
    <n v="33"/>
    <b v="1"/>
    <s v="Category and Subcategory"/>
    <x v="452"/>
    <n v="94.55"/>
    <s v="Category and Subcategory"/>
    <x v="20"/>
    <n v="40254.450335648151"/>
    <n v="40313.340277777781"/>
    <x v="7"/>
  </r>
  <r>
    <x v="1508"/>
    <x v="0"/>
    <x v="1506"/>
    <x v="17"/>
    <x v="1437"/>
    <x v="0"/>
    <s v="country"/>
    <s v="USD"/>
    <x v="1508"/>
    <x v="1508"/>
    <b v="1"/>
    <n v="211"/>
    <b v="1"/>
    <s v="Category and Subcategory"/>
    <x v="302"/>
    <n v="14.79"/>
    <s v="Category and Subcategory"/>
    <x v="20"/>
    <n v="41786.614363425928"/>
    <n v="41817.614363425928"/>
    <x v="3"/>
  </r>
  <r>
    <x v="1509"/>
    <x v="0"/>
    <x v="1507"/>
    <x v="178"/>
    <x v="1438"/>
    <x v="0"/>
    <s v="country"/>
    <s v="EUR"/>
    <x v="1509"/>
    <x v="1509"/>
    <b v="1"/>
    <n v="196"/>
    <b v="1"/>
    <s v="Category and Subcategory"/>
    <x v="391"/>
    <n v="15.84"/>
    <s v="Category and Subcategory"/>
    <x v="20"/>
    <n v="42751.533391203702"/>
    <n v="42780.957638888889"/>
    <x v="1"/>
  </r>
  <r>
    <x v="1510"/>
    <x v="0"/>
    <x v="1508"/>
    <x v="194"/>
    <x v="1438"/>
    <x v="0"/>
    <s v="country"/>
    <s v="GBP"/>
    <x v="1510"/>
    <x v="1510"/>
    <b v="1"/>
    <n v="405"/>
    <b v="1"/>
    <s v="Category and Subcategory"/>
    <x v="499"/>
    <n v="7.67"/>
    <s v="Category and Subcategory"/>
    <x v="20"/>
    <n v="41809.385162037033"/>
    <n v="41839.385162037033"/>
    <x v="3"/>
  </r>
  <r>
    <x v="1511"/>
    <x v="0"/>
    <x v="1509"/>
    <x v="32"/>
    <x v="1439"/>
    <x v="0"/>
    <s v="country"/>
    <s v="USD"/>
    <x v="1511"/>
    <x v="1511"/>
    <b v="1"/>
    <n v="206"/>
    <b v="1"/>
    <s v="Category and Subcategory"/>
    <x v="495"/>
    <n v="15.05"/>
    <s v="Category and Subcategory"/>
    <x v="20"/>
    <n v="42296.583379629628"/>
    <n v="42326.625046296293"/>
    <x v="0"/>
  </r>
  <r>
    <x v="1512"/>
    <x v="0"/>
    <x v="1510"/>
    <x v="8"/>
    <x v="1439"/>
    <x v="0"/>
    <s v="country"/>
    <s v="USD"/>
    <x v="1512"/>
    <x v="1512"/>
    <b v="1"/>
    <n v="335"/>
    <b v="1"/>
    <s v="Category and Subcategory"/>
    <x v="329"/>
    <n v="9.25"/>
    <s v="Category and Subcategory"/>
    <x v="20"/>
    <n v="42741.684479166666"/>
    <n v="42771.684479166666"/>
    <x v="1"/>
  </r>
  <r>
    <x v="1513"/>
    <x v="0"/>
    <x v="1511"/>
    <x v="6"/>
    <x v="1439"/>
    <x v="0"/>
    <s v="country"/>
    <s v="GBP"/>
    <x v="1513"/>
    <x v="1513"/>
    <b v="1"/>
    <n v="215"/>
    <b v="1"/>
    <s v="Category and Subcategory"/>
    <x v="212"/>
    <n v="14.42"/>
    <s v="Category and Subcategory"/>
    <x v="20"/>
    <n v="41806.637337962966"/>
    <n v="41836.637337962966"/>
    <x v="3"/>
  </r>
  <r>
    <x v="1514"/>
    <x v="0"/>
    <x v="1512"/>
    <x v="31"/>
    <x v="1439"/>
    <x v="0"/>
    <s v="country"/>
    <s v="USD"/>
    <x v="1514"/>
    <x v="1514"/>
    <b v="1"/>
    <n v="176"/>
    <b v="1"/>
    <s v="Category and Subcategory"/>
    <x v="465"/>
    <n v="17.61"/>
    <s v="Category and Subcategory"/>
    <x v="20"/>
    <n v="42234.597685185188"/>
    <n v="42274.597685185188"/>
    <x v="0"/>
  </r>
  <r>
    <x v="1515"/>
    <x v="0"/>
    <x v="1513"/>
    <x v="82"/>
    <x v="1440"/>
    <x v="0"/>
    <s v="country"/>
    <s v="NOK"/>
    <x v="1515"/>
    <x v="1515"/>
    <b v="1"/>
    <n v="555"/>
    <b v="1"/>
    <s v="Category and Subcategory"/>
    <x v="218"/>
    <n v="5.58"/>
    <s v="Category and Subcategory"/>
    <x v="20"/>
    <n v="42415.253437499996"/>
    <n v="42445.211770833332"/>
    <x v="2"/>
  </r>
  <r>
    <x v="1516"/>
    <x v="0"/>
    <x v="1514"/>
    <x v="73"/>
    <x v="1441"/>
    <x v="0"/>
    <s v="country"/>
    <s v="USD"/>
    <x v="1516"/>
    <x v="1516"/>
    <b v="1"/>
    <n v="116"/>
    <b v="1"/>
    <s v="Category and Subcategory"/>
    <x v="391"/>
    <n v="26.59"/>
    <s v="Category and Subcategory"/>
    <x v="20"/>
    <n v="42619.466342592597"/>
    <n v="42649.583333333328"/>
    <x v="2"/>
  </r>
  <r>
    <x v="1517"/>
    <x v="0"/>
    <x v="1515"/>
    <x v="36"/>
    <x v="1442"/>
    <x v="0"/>
    <s v="country"/>
    <s v="USD"/>
    <x v="1517"/>
    <x v="1517"/>
    <b v="1"/>
    <n v="615"/>
    <b v="1"/>
    <s v="Category and Subcategory"/>
    <x v="150"/>
    <n v="5.01"/>
    <s v="Category and Subcategory"/>
    <x v="20"/>
    <n v="41948.56658564815"/>
    <n v="41979.25"/>
    <x v="3"/>
  </r>
  <r>
    <x v="1518"/>
    <x v="0"/>
    <x v="1516"/>
    <x v="36"/>
    <x v="1443"/>
    <x v="0"/>
    <s v="country"/>
    <s v="USD"/>
    <x v="1518"/>
    <x v="1518"/>
    <b v="1"/>
    <n v="236"/>
    <b v="1"/>
    <s v="Category and Subcategory"/>
    <x v="150"/>
    <n v="13.05"/>
    <s v="Category and Subcategory"/>
    <x v="20"/>
    <n v="41760.8200462963"/>
    <n v="41790.8200462963"/>
    <x v="3"/>
  </r>
  <r>
    <x v="1519"/>
    <x v="0"/>
    <x v="1517"/>
    <x v="7"/>
    <x v="1443"/>
    <x v="0"/>
    <s v="country"/>
    <s v="USD"/>
    <x v="1519"/>
    <x v="1519"/>
    <b v="1"/>
    <n v="145"/>
    <b v="1"/>
    <s v="Category and Subcategory"/>
    <x v="304"/>
    <n v="21.24"/>
    <s v="Category and Subcategory"/>
    <x v="20"/>
    <n v="41782.741701388892"/>
    <n v="41810.915972222225"/>
    <x v="3"/>
  </r>
  <r>
    <x v="1520"/>
    <x v="0"/>
    <x v="1518"/>
    <x v="102"/>
    <x v="1444"/>
    <x v="0"/>
    <s v="country"/>
    <s v="USD"/>
    <x v="1520"/>
    <x v="1520"/>
    <b v="1"/>
    <n v="167"/>
    <b v="1"/>
    <s v="Category and Subcategory"/>
    <x v="302"/>
    <n v="18.37"/>
    <s v="Category and Subcategory"/>
    <x v="20"/>
    <n v="41955.857789351852"/>
    <n v="41992.166666666672"/>
    <x v="3"/>
  </r>
  <r>
    <x v="1521"/>
    <x v="0"/>
    <x v="1519"/>
    <x v="264"/>
    <x v="1445"/>
    <x v="0"/>
    <s v="country"/>
    <s v="USD"/>
    <x v="1521"/>
    <x v="1521"/>
    <b v="1"/>
    <n v="235"/>
    <b v="1"/>
    <s v="Category and Subcategory"/>
    <x v="186"/>
    <n v="13.03"/>
    <s v="Category and Subcategory"/>
    <x v="20"/>
    <n v="42493.167719907404"/>
    <n v="42528.167719907404"/>
    <x v="2"/>
  </r>
  <r>
    <x v="1522"/>
    <x v="0"/>
    <x v="1520"/>
    <x v="265"/>
    <x v="1446"/>
    <x v="0"/>
    <s v="country"/>
    <s v="USD"/>
    <x v="1522"/>
    <x v="1522"/>
    <b v="1"/>
    <n v="452"/>
    <b v="1"/>
    <s v="Category and Subcategory"/>
    <x v="406"/>
    <n v="6.77"/>
    <s v="Category and Subcategory"/>
    <x v="20"/>
    <n v="41899.830312500002"/>
    <n v="41929.830312500002"/>
    <x v="3"/>
  </r>
  <r>
    <x v="1523"/>
    <x v="0"/>
    <x v="1521"/>
    <x v="17"/>
    <x v="1447"/>
    <x v="0"/>
    <s v="country"/>
    <s v="USD"/>
    <x v="1523"/>
    <x v="1523"/>
    <b v="1"/>
    <n v="241"/>
    <b v="1"/>
    <s v="Category and Subcategory"/>
    <x v="302"/>
    <n v="12.7"/>
    <s v="Category and Subcategory"/>
    <x v="20"/>
    <n v="41964.751342592594"/>
    <n v="41996"/>
    <x v="3"/>
  </r>
  <r>
    <x v="1524"/>
    <x v="0"/>
    <x v="1522"/>
    <x v="9"/>
    <x v="1448"/>
    <x v="0"/>
    <s v="country"/>
    <s v="SEK"/>
    <x v="1524"/>
    <x v="1524"/>
    <b v="1"/>
    <n v="28"/>
    <b v="1"/>
    <s v="Category and Subcategory"/>
    <x v="257"/>
    <n v="109.29"/>
    <s v="Category and Subcategory"/>
    <x v="20"/>
    <n v="42756.501041666663"/>
    <n v="42786.501041666663"/>
    <x v="1"/>
  </r>
  <r>
    <x v="1525"/>
    <x v="0"/>
    <x v="1523"/>
    <x v="27"/>
    <x v="1449"/>
    <x v="0"/>
    <s v="country"/>
    <s v="USD"/>
    <x v="1525"/>
    <x v="1525"/>
    <b v="1"/>
    <n v="140"/>
    <b v="1"/>
    <s v="Category and Subcategory"/>
    <x v="122"/>
    <n v="21.84"/>
    <s v="Category and Subcategory"/>
    <x v="20"/>
    <n v="42570.702986111108"/>
    <n v="42600.702986111108"/>
    <x v="2"/>
  </r>
  <r>
    <x v="1526"/>
    <x v="0"/>
    <x v="1524"/>
    <x v="165"/>
    <x v="1450"/>
    <x v="0"/>
    <s v="country"/>
    <s v="USD"/>
    <x v="1526"/>
    <x v="1526"/>
    <b v="1"/>
    <n v="280"/>
    <b v="1"/>
    <s v="Category and Subcategory"/>
    <x v="199"/>
    <n v="10.91"/>
    <s v="Category and Subcategory"/>
    <x v="20"/>
    <n v="42339.276006944448"/>
    <n v="42388.276006944448"/>
    <x v="0"/>
  </r>
  <r>
    <x v="1527"/>
    <x v="0"/>
    <x v="1525"/>
    <x v="8"/>
    <x v="1450"/>
    <x v="0"/>
    <s v="country"/>
    <s v="USD"/>
    <x v="1527"/>
    <x v="1527"/>
    <b v="1"/>
    <n v="70"/>
    <b v="1"/>
    <s v="Category and Subcategory"/>
    <x v="339"/>
    <n v="43.64"/>
    <s v="Category and Subcategory"/>
    <x v="20"/>
    <n v="42780.600532407407"/>
    <n v="42808.558865740735"/>
    <x v="1"/>
  </r>
  <r>
    <x v="1528"/>
    <x v="0"/>
    <x v="1526"/>
    <x v="9"/>
    <x v="1451"/>
    <x v="0"/>
    <s v="country"/>
    <s v="USD"/>
    <x v="1528"/>
    <x v="1528"/>
    <b v="1"/>
    <n v="160"/>
    <b v="1"/>
    <s v="Category and Subcategory"/>
    <x v="257"/>
    <n v="19.05"/>
    <s v="Category and Subcategory"/>
    <x v="20"/>
    <n v="42736.732893518521"/>
    <n v="42767"/>
    <x v="1"/>
  </r>
  <r>
    <x v="1529"/>
    <x v="0"/>
    <x v="1527"/>
    <x v="266"/>
    <x v="1452"/>
    <x v="0"/>
    <s v="country"/>
    <s v="USD"/>
    <x v="1529"/>
    <x v="1529"/>
    <b v="1"/>
    <n v="141"/>
    <b v="1"/>
    <s v="Category and Subcategory"/>
    <x v="422"/>
    <n v="21.6"/>
    <s v="Category and Subcategory"/>
    <x v="20"/>
    <n v="42052.628703703704"/>
    <n v="42082.587037037039"/>
    <x v="0"/>
  </r>
  <r>
    <x v="1530"/>
    <x v="0"/>
    <x v="1528"/>
    <x v="19"/>
    <x v="1453"/>
    <x v="0"/>
    <s v="country"/>
    <s v="USD"/>
    <x v="1530"/>
    <x v="1530"/>
    <b v="1"/>
    <n v="874"/>
    <b v="1"/>
    <s v="Category and Subcategory"/>
    <x v="175"/>
    <n v="3.48"/>
    <s v="Category and Subcategory"/>
    <x v="20"/>
    <n v="42275.767303240747"/>
    <n v="42300.767303240747"/>
    <x v="0"/>
  </r>
  <r>
    <x v="1531"/>
    <x v="0"/>
    <x v="1529"/>
    <x v="267"/>
    <x v="1453"/>
    <x v="0"/>
    <s v="country"/>
    <s v="USD"/>
    <x v="1531"/>
    <x v="1531"/>
    <b v="1"/>
    <n v="73"/>
    <b v="1"/>
    <s v="Category and Subcategory"/>
    <x v="230"/>
    <n v="41.71"/>
    <s v="Category and Subcategory"/>
    <x v="20"/>
    <n v="41941.802384259259"/>
    <n v="41974.125"/>
    <x v="3"/>
  </r>
  <r>
    <x v="1532"/>
    <x v="0"/>
    <x v="1530"/>
    <x v="10"/>
    <x v="1453"/>
    <x v="0"/>
    <s v="country"/>
    <s v="AUD"/>
    <x v="1532"/>
    <x v="1532"/>
    <b v="1"/>
    <n v="294"/>
    <b v="1"/>
    <s v="Category and Subcategory"/>
    <x v="313"/>
    <n v="10.36"/>
    <s v="Category and Subcategory"/>
    <x v="20"/>
    <n v="42391.475289351853"/>
    <n v="42415.625"/>
    <x v="2"/>
  </r>
  <r>
    <x v="1533"/>
    <x v="0"/>
    <x v="1531"/>
    <x v="101"/>
    <x v="1454"/>
    <x v="0"/>
    <s v="country"/>
    <s v="USD"/>
    <x v="1533"/>
    <x v="1533"/>
    <b v="1"/>
    <n v="740"/>
    <b v="1"/>
    <s v="Category and Subcategory"/>
    <x v="406"/>
    <n v="4.0999999999999996"/>
    <s v="Category and Subcategory"/>
    <x v="20"/>
    <n v="42443.00204861111"/>
    <n v="42492.165972222225"/>
    <x v="2"/>
  </r>
  <r>
    <x v="1534"/>
    <x v="0"/>
    <x v="1532"/>
    <x v="51"/>
    <x v="1455"/>
    <x v="0"/>
    <s v="country"/>
    <s v="USD"/>
    <x v="1534"/>
    <x v="1534"/>
    <b v="1"/>
    <n v="369"/>
    <b v="1"/>
    <s v="Category and Subcategory"/>
    <x v="149"/>
    <n v="8.23"/>
    <s v="Category and Subcategory"/>
    <x v="20"/>
    <n v="42221.67432870371"/>
    <n v="42251.67432870371"/>
    <x v="0"/>
  </r>
  <r>
    <x v="1535"/>
    <x v="0"/>
    <x v="1533"/>
    <x v="23"/>
    <x v="1456"/>
    <x v="0"/>
    <s v="country"/>
    <s v="USD"/>
    <x v="1535"/>
    <x v="1535"/>
    <b v="1"/>
    <n v="110"/>
    <b v="1"/>
    <s v="Category and Subcategory"/>
    <x v="214"/>
    <n v="27.59"/>
    <s v="Category and Subcategory"/>
    <x v="20"/>
    <n v="42484.829062500001"/>
    <n v="42513.916666666672"/>
    <x v="2"/>
  </r>
  <r>
    <x v="1536"/>
    <x v="0"/>
    <x v="1534"/>
    <x v="14"/>
    <x v="1456"/>
    <x v="0"/>
    <s v="country"/>
    <s v="USD"/>
    <x v="1536"/>
    <x v="1536"/>
    <b v="1"/>
    <n v="455"/>
    <b v="1"/>
    <s v="Category and Subcategory"/>
    <x v="504"/>
    <n v="6.67"/>
    <s v="Category and Subcategory"/>
    <x v="20"/>
    <n v="42213.802199074074"/>
    <n v="42243.802199074074"/>
    <x v="0"/>
  </r>
  <r>
    <x v="1537"/>
    <x v="0"/>
    <x v="1535"/>
    <x v="14"/>
    <x v="1456"/>
    <x v="0"/>
    <s v="country"/>
    <s v="EUR"/>
    <x v="1537"/>
    <x v="1537"/>
    <b v="1"/>
    <n v="224"/>
    <b v="1"/>
    <s v="Category and Subcategory"/>
    <x v="504"/>
    <n v="13.55"/>
    <s v="Category and Subcategory"/>
    <x v="20"/>
    <n v="42552.315127314811"/>
    <n v="42588.75"/>
    <x v="2"/>
  </r>
  <r>
    <x v="1538"/>
    <x v="0"/>
    <x v="1536"/>
    <x v="39"/>
    <x v="1457"/>
    <x v="0"/>
    <s v="country"/>
    <s v="USD"/>
    <x v="1538"/>
    <x v="1538"/>
    <b v="1"/>
    <n v="46"/>
    <b v="1"/>
    <s v="Category and Subcategory"/>
    <x v="622"/>
    <n v="65.959999999999994"/>
    <s v="Category and Subcategory"/>
    <x v="20"/>
    <n v="41981.782060185185"/>
    <n v="42026.782060185185"/>
    <x v="3"/>
  </r>
  <r>
    <x v="1539"/>
    <x v="0"/>
    <x v="1537"/>
    <x v="22"/>
    <x v="1458"/>
    <x v="0"/>
    <s v="country"/>
    <s v="USD"/>
    <x v="1539"/>
    <x v="1539"/>
    <b v="0"/>
    <n v="284"/>
    <b v="1"/>
    <s v="Category and Subcategory"/>
    <x v="330"/>
    <n v="10.67"/>
    <s v="Category and Subcategory"/>
    <x v="20"/>
    <n v="42705.919201388882"/>
    <n v="42738.919201388882"/>
    <x v="2"/>
  </r>
  <r>
    <x v="1540"/>
    <x v="0"/>
    <x v="1538"/>
    <x v="36"/>
    <x v="1458"/>
    <x v="0"/>
    <s v="country"/>
    <s v="USD"/>
    <x v="1540"/>
    <x v="1540"/>
    <b v="1"/>
    <n v="98"/>
    <b v="1"/>
    <s v="Category and Subcategory"/>
    <x v="409"/>
    <n v="30.92"/>
    <s v="Category and Subcategory"/>
    <x v="20"/>
    <n v="41939.00712962963"/>
    <n v="41969.052083333328"/>
    <x v="3"/>
  </r>
  <r>
    <x v="1541"/>
    <x v="0"/>
    <x v="1539"/>
    <x v="102"/>
    <x v="1458"/>
    <x v="2"/>
    <s v="country"/>
    <s v="USD"/>
    <x v="1541"/>
    <x v="1541"/>
    <b v="0"/>
    <n v="2"/>
    <b v="0"/>
    <s v="Category and Subcategory"/>
    <x v="302"/>
    <n v="1515"/>
    <s v="Category and Subcategory"/>
    <x v="24"/>
    <n v="41974.712245370371"/>
    <n v="42004.712245370371"/>
    <x v="3"/>
  </r>
  <r>
    <x v="1542"/>
    <x v="0"/>
    <x v="1540"/>
    <x v="2"/>
    <x v="1459"/>
    <x v="2"/>
    <s v="country"/>
    <s v="CAD"/>
    <x v="1542"/>
    <x v="1542"/>
    <b v="0"/>
    <n v="1"/>
    <b v="0"/>
    <s v="Category and Subcategory"/>
    <x v="166"/>
    <n v="3025.66"/>
    <s v="Category and Subcategory"/>
    <x v="24"/>
    <n v="42170.996527777781"/>
    <n v="42185.996527777781"/>
    <x v="0"/>
  </r>
  <r>
    <x v="1543"/>
    <x v="0"/>
    <x v="1541"/>
    <x v="268"/>
    <x v="1460"/>
    <x v="2"/>
    <s v="country"/>
    <s v="USD"/>
    <x v="1543"/>
    <x v="1543"/>
    <b v="0"/>
    <n v="1"/>
    <b v="0"/>
    <s v="Category and Subcategory"/>
    <x v="235"/>
    <n v="3022"/>
    <s v="Category and Subcategory"/>
    <x v="24"/>
    <n v="41935.509652777779"/>
    <n v="41965.551319444443"/>
    <x v="3"/>
  </r>
  <r>
    <x v="1544"/>
    <x v="0"/>
    <x v="1542"/>
    <x v="28"/>
    <x v="1461"/>
    <x v="2"/>
    <s v="country"/>
    <s v="USD"/>
    <x v="1544"/>
    <x v="1544"/>
    <b v="0"/>
    <n v="0"/>
    <b v="0"/>
    <s v="Category and Subcategory"/>
    <x v="694"/>
    <e v="#DIV/0!"/>
    <s v="Category and Subcategory"/>
    <x v="24"/>
    <n v="42053.051203703704"/>
    <n v="42095.012499999997"/>
    <x v="0"/>
  </r>
  <r>
    <x v="1545"/>
    <x v="0"/>
    <x v="1543"/>
    <x v="9"/>
    <x v="1461"/>
    <x v="2"/>
    <s v="country"/>
    <s v="USD"/>
    <x v="1545"/>
    <x v="1545"/>
    <b v="0"/>
    <n v="1"/>
    <b v="0"/>
    <s v="Category and Subcategory"/>
    <x v="159"/>
    <n v="3017"/>
    <s v="Category and Subcategory"/>
    <x v="24"/>
    <n v="42031.884652777779"/>
    <n v="42065.886111111111"/>
    <x v="0"/>
  </r>
  <r>
    <x v="1546"/>
    <x v="0"/>
    <x v="1544"/>
    <x v="28"/>
    <x v="1462"/>
    <x v="2"/>
    <s v="country"/>
    <s v="GBP"/>
    <x v="1546"/>
    <x v="1546"/>
    <b v="0"/>
    <n v="11"/>
    <b v="0"/>
    <s v="Category and Subcategory"/>
    <x v="694"/>
    <n v="274.16000000000003"/>
    <s v="Category and Subcategory"/>
    <x v="24"/>
    <n v="41839.212951388887"/>
    <n v="41899.212951388887"/>
    <x v="3"/>
  </r>
  <r>
    <x v="1547"/>
    <x v="0"/>
    <x v="1545"/>
    <x v="269"/>
    <x v="1463"/>
    <x v="2"/>
    <s v="country"/>
    <s v="USD"/>
    <x v="1547"/>
    <x v="1547"/>
    <b v="0"/>
    <n v="0"/>
    <b v="0"/>
    <s v="Category and Subcategory"/>
    <x v="695"/>
    <e v="#DIV/0!"/>
    <s v="Category and Subcategory"/>
    <x v="24"/>
    <n v="42782.426875000005"/>
    <n v="42789.426875000005"/>
    <x v="1"/>
  </r>
  <r>
    <x v="1548"/>
    <x v="0"/>
    <x v="1546"/>
    <x v="176"/>
    <x v="1463"/>
    <x v="2"/>
    <s v="country"/>
    <s v="USD"/>
    <x v="1548"/>
    <x v="1548"/>
    <b v="0"/>
    <n v="1"/>
    <b v="0"/>
    <s v="Category and Subcategory"/>
    <x v="696"/>
    <n v="3015"/>
    <s v="Category and Subcategory"/>
    <x v="24"/>
    <n v="42286.88217592593"/>
    <n v="42316.923842592587"/>
    <x v="0"/>
  </r>
  <r>
    <x v="1549"/>
    <x v="0"/>
    <x v="1547"/>
    <x v="2"/>
    <x v="1464"/>
    <x v="2"/>
    <s v="country"/>
    <s v="USD"/>
    <x v="1549"/>
    <x v="1549"/>
    <b v="0"/>
    <n v="6"/>
    <b v="0"/>
    <s v="Category and Subcategory"/>
    <x v="697"/>
    <n v="502.33"/>
    <s v="Category and Subcategory"/>
    <x v="24"/>
    <n v="42281.136099537034"/>
    <n v="42311.177766203706"/>
    <x v="0"/>
  </r>
  <r>
    <x v="1550"/>
    <x v="0"/>
    <x v="1548"/>
    <x v="47"/>
    <x v="1465"/>
    <x v="2"/>
    <s v="country"/>
    <s v="GBP"/>
    <x v="1550"/>
    <x v="1550"/>
    <b v="0"/>
    <n v="7"/>
    <b v="0"/>
    <s v="Category and Subcategory"/>
    <x v="698"/>
    <n v="430.29"/>
    <s v="Category and Subcategory"/>
    <x v="24"/>
    <n v="42472.449467592596"/>
    <n v="42502.449467592596"/>
    <x v="2"/>
  </r>
  <r>
    <x v="1551"/>
    <x v="0"/>
    <x v="1549"/>
    <x v="8"/>
    <x v="1466"/>
    <x v="2"/>
    <s v="country"/>
    <s v="USD"/>
    <x v="1551"/>
    <x v="1551"/>
    <b v="0"/>
    <n v="0"/>
    <b v="0"/>
    <s v="Category and Subcategory"/>
    <x v="342"/>
    <e v="#DIV/0!"/>
    <s v="Category and Subcategory"/>
    <x v="24"/>
    <n v="42121.824525462958"/>
    <n v="42151.824525462958"/>
    <x v="0"/>
  </r>
  <r>
    <x v="1552"/>
    <x v="0"/>
    <x v="1550"/>
    <x v="270"/>
    <x v="1467"/>
    <x v="2"/>
    <s v="country"/>
    <s v="USD"/>
    <x v="341"/>
    <x v="1552"/>
    <b v="0"/>
    <n v="16"/>
    <b v="0"/>
    <s v="Category and Subcategory"/>
    <x v="617"/>
    <n v="187.81"/>
    <s v="Category and Subcategory"/>
    <x v="24"/>
    <n v="41892.688750000001"/>
    <n v="41913.165972222225"/>
    <x v="3"/>
  </r>
  <r>
    <x v="1553"/>
    <x v="0"/>
    <x v="1551"/>
    <x v="12"/>
    <x v="1468"/>
    <x v="2"/>
    <s v="country"/>
    <s v="USD"/>
    <x v="1552"/>
    <x v="1553"/>
    <b v="0"/>
    <n v="0"/>
    <b v="0"/>
    <s v="Category and Subcategory"/>
    <x v="169"/>
    <e v="#DIV/0!"/>
    <s v="Category and Subcategory"/>
    <x v="24"/>
    <n v="42219.282951388886"/>
    <n v="42249.282951388886"/>
    <x v="0"/>
  </r>
  <r>
    <x v="1554"/>
    <x v="0"/>
    <x v="1552"/>
    <x v="22"/>
    <x v="1469"/>
    <x v="2"/>
    <s v="country"/>
    <s v="AUD"/>
    <x v="1553"/>
    <x v="1554"/>
    <b v="0"/>
    <n v="0"/>
    <b v="0"/>
    <s v="Category and Subcategory"/>
    <x v="330"/>
    <e v="#DIV/0!"/>
    <s v="Category and Subcategory"/>
    <x v="24"/>
    <n v="42188.252199074079"/>
    <n v="42218.252199074079"/>
    <x v="0"/>
  </r>
  <r>
    <x v="1555"/>
    <x v="0"/>
    <x v="1553"/>
    <x v="47"/>
    <x v="1470"/>
    <x v="2"/>
    <s v="country"/>
    <s v="USD"/>
    <x v="1554"/>
    <x v="1555"/>
    <b v="0"/>
    <n v="0"/>
    <b v="0"/>
    <s v="Category and Subcategory"/>
    <x v="699"/>
    <e v="#DIV/0!"/>
    <s v="Category and Subcategory"/>
    <x v="24"/>
    <n v="42241.613796296297"/>
    <n v="42264.708333333328"/>
    <x v="0"/>
  </r>
  <r>
    <x v="1556"/>
    <x v="0"/>
    <x v="1554"/>
    <x v="15"/>
    <x v="1471"/>
    <x v="2"/>
    <s v="country"/>
    <s v="CAD"/>
    <x v="1555"/>
    <x v="1556"/>
    <b v="0"/>
    <n v="12"/>
    <b v="0"/>
    <s v="Category and Subcategory"/>
    <x v="270"/>
    <n v="250"/>
    <s v="Category and Subcategory"/>
    <x v="24"/>
    <n v="42525.153055555551"/>
    <n v="42555.153055555551"/>
    <x v="2"/>
  </r>
  <r>
    <x v="1557"/>
    <x v="0"/>
    <x v="1555"/>
    <x v="30"/>
    <x v="1471"/>
    <x v="2"/>
    <s v="country"/>
    <s v="USD"/>
    <x v="1556"/>
    <x v="1557"/>
    <b v="0"/>
    <n v="1"/>
    <b v="0"/>
    <s v="Category and Subcategory"/>
    <x v="470"/>
    <n v="3000"/>
    <s v="Category and Subcategory"/>
    <x v="24"/>
    <n v="41871.65315972222"/>
    <n v="41902.65315972222"/>
    <x v="3"/>
  </r>
  <r>
    <x v="1558"/>
    <x v="0"/>
    <x v="1556"/>
    <x v="47"/>
    <x v="1471"/>
    <x v="2"/>
    <s v="country"/>
    <s v="GBP"/>
    <x v="1557"/>
    <x v="1558"/>
    <b v="0"/>
    <n v="3"/>
    <b v="0"/>
    <s v="Category and Subcategory"/>
    <x v="699"/>
    <n v="1000"/>
    <s v="Category and Subcategory"/>
    <x v="24"/>
    <n v="42185.397673611107"/>
    <n v="42244.508333333331"/>
    <x v="0"/>
  </r>
  <r>
    <x v="1559"/>
    <x v="0"/>
    <x v="1557"/>
    <x v="36"/>
    <x v="1471"/>
    <x v="2"/>
    <s v="country"/>
    <s v="USD"/>
    <x v="1558"/>
    <x v="1559"/>
    <b v="0"/>
    <n v="1"/>
    <b v="0"/>
    <s v="Category and Subcategory"/>
    <x v="409"/>
    <n v="3000"/>
    <s v="Category and Subcategory"/>
    <x v="24"/>
    <n v="42108.05322916666"/>
    <n v="42123.05322916666"/>
    <x v="0"/>
  </r>
  <r>
    <x v="1560"/>
    <x v="0"/>
    <x v="1558"/>
    <x v="30"/>
    <x v="1471"/>
    <x v="2"/>
    <s v="country"/>
    <s v="USD"/>
    <x v="1559"/>
    <x v="1560"/>
    <b v="0"/>
    <n v="4"/>
    <b v="0"/>
    <s v="Category and Subcategory"/>
    <x v="470"/>
    <n v="750"/>
    <s v="Category and Subcategory"/>
    <x v="24"/>
    <n v="41936.020752314813"/>
    <n v="41956.062418981484"/>
    <x v="3"/>
  </r>
  <r>
    <x v="1561"/>
    <x v="0"/>
    <x v="1559"/>
    <x v="3"/>
    <x v="1471"/>
    <x v="1"/>
    <s v="country"/>
    <s v="USD"/>
    <x v="1560"/>
    <x v="1561"/>
    <b v="0"/>
    <n v="1"/>
    <b v="0"/>
    <s v="Category and Subcategory"/>
    <x v="386"/>
    <n v="3000"/>
    <s v="Category and Subcategory"/>
    <x v="25"/>
    <n v="41555.041701388887"/>
    <n v="41585.083368055559"/>
    <x v="4"/>
  </r>
  <r>
    <x v="1562"/>
    <x v="0"/>
    <x v="1560"/>
    <x v="23"/>
    <x v="1471"/>
    <x v="1"/>
    <s v="country"/>
    <s v="USD"/>
    <x v="1561"/>
    <x v="1562"/>
    <b v="0"/>
    <n v="0"/>
    <b v="0"/>
    <s v="Category and Subcategory"/>
    <x v="215"/>
    <e v="#DIV/0!"/>
    <s v="Category and Subcategory"/>
    <x v="25"/>
    <n v="40079.566157407404"/>
    <n v="40149.034722222219"/>
    <x v="8"/>
  </r>
  <r>
    <x v="1563"/>
    <x v="0"/>
    <x v="1561"/>
    <x v="12"/>
    <x v="1471"/>
    <x v="1"/>
    <s v="country"/>
    <s v="GBP"/>
    <x v="1562"/>
    <x v="1563"/>
    <b v="0"/>
    <n v="2"/>
    <b v="0"/>
    <s v="Category and Subcategory"/>
    <x v="169"/>
    <n v="1500"/>
    <s v="Category and Subcategory"/>
    <x v="25"/>
    <n v="41652.742488425924"/>
    <n v="41712.700821759259"/>
    <x v="3"/>
  </r>
  <r>
    <x v="1564"/>
    <x v="0"/>
    <x v="1562"/>
    <x v="3"/>
    <x v="1471"/>
    <x v="1"/>
    <s v="country"/>
    <s v="USD"/>
    <x v="1563"/>
    <x v="1564"/>
    <b v="0"/>
    <n v="1"/>
    <b v="0"/>
    <s v="Category and Subcategory"/>
    <x v="386"/>
    <n v="3000"/>
    <s v="Category and Subcategory"/>
    <x v="25"/>
    <n v="42121.367002314815"/>
    <n v="42152.836805555555"/>
    <x v="0"/>
  </r>
  <r>
    <x v="1565"/>
    <x v="0"/>
    <x v="1563"/>
    <x v="23"/>
    <x v="1472"/>
    <x v="1"/>
    <s v="country"/>
    <s v="USD"/>
    <x v="1564"/>
    <x v="1565"/>
    <b v="0"/>
    <n v="1"/>
    <b v="0"/>
    <s v="Category and Subcategory"/>
    <x v="215"/>
    <n v="2994"/>
    <s v="Category and Subcategory"/>
    <x v="25"/>
    <n v="40672.729872685188"/>
    <n v="40702.729872685188"/>
    <x v="6"/>
  </r>
  <r>
    <x v="1566"/>
    <x v="0"/>
    <x v="1564"/>
    <x v="11"/>
    <x v="1473"/>
    <x v="1"/>
    <s v="country"/>
    <s v="USD"/>
    <x v="1565"/>
    <x v="1566"/>
    <b v="0"/>
    <n v="59"/>
    <b v="0"/>
    <s v="Category and Subcategory"/>
    <x v="157"/>
    <n v="50.73"/>
    <s v="Category and Subcategory"/>
    <x v="25"/>
    <n v="42549.916712962964"/>
    <n v="42578.916666666672"/>
    <x v="2"/>
  </r>
  <r>
    <x v="1567"/>
    <x v="0"/>
    <x v="1565"/>
    <x v="0"/>
    <x v="1474"/>
    <x v="1"/>
    <s v="country"/>
    <s v="USD"/>
    <x v="1566"/>
    <x v="1567"/>
    <b v="0"/>
    <n v="13"/>
    <b v="0"/>
    <s v="Category and Subcategory"/>
    <x v="389"/>
    <n v="230"/>
    <s v="Category and Subcategory"/>
    <x v="25"/>
    <n v="41671.936863425923"/>
    <n v="41687"/>
    <x v="3"/>
  </r>
  <r>
    <x v="1568"/>
    <x v="0"/>
    <x v="1566"/>
    <x v="31"/>
    <x v="1475"/>
    <x v="1"/>
    <s v="country"/>
    <s v="USD"/>
    <x v="1567"/>
    <x v="1568"/>
    <b v="0"/>
    <n v="22"/>
    <b v="0"/>
    <s v="Category and Subcategory"/>
    <x v="465"/>
    <n v="135.05000000000001"/>
    <s v="Category and Subcategory"/>
    <x v="25"/>
    <n v="41962.062326388885"/>
    <n v="41997.062326388885"/>
    <x v="3"/>
  </r>
  <r>
    <x v="1569"/>
    <x v="0"/>
    <x v="1567"/>
    <x v="11"/>
    <x v="1476"/>
    <x v="1"/>
    <s v="country"/>
    <s v="USD"/>
    <x v="1568"/>
    <x v="1569"/>
    <b v="0"/>
    <n v="0"/>
    <b v="0"/>
    <s v="Category and Subcategory"/>
    <x v="157"/>
    <e v="#DIV/0!"/>
    <s v="Category and Subcategory"/>
    <x v="25"/>
    <n v="41389.679560185185"/>
    <n v="41419.679560185185"/>
    <x v="4"/>
  </r>
  <r>
    <x v="1570"/>
    <x v="0"/>
    <x v="1568"/>
    <x v="12"/>
    <x v="1477"/>
    <x v="1"/>
    <s v="country"/>
    <s v="USD"/>
    <x v="1569"/>
    <x v="1570"/>
    <b v="0"/>
    <n v="52"/>
    <b v="0"/>
    <s v="Category and Subcategory"/>
    <x v="367"/>
    <n v="56.92"/>
    <s v="Category and Subcategory"/>
    <x v="25"/>
    <n v="42438.813449074078"/>
    <n v="42468.771782407406"/>
    <x v="2"/>
  </r>
  <r>
    <x v="1571"/>
    <x v="0"/>
    <x v="1569"/>
    <x v="271"/>
    <x v="1478"/>
    <x v="1"/>
    <s v="country"/>
    <s v="GBP"/>
    <x v="1570"/>
    <x v="1571"/>
    <b v="0"/>
    <n v="4"/>
    <b v="0"/>
    <s v="Category and Subcategory"/>
    <x v="414"/>
    <n v="738.5"/>
    <s v="Category and Subcategory"/>
    <x v="25"/>
    <n v="42144.769479166673"/>
    <n v="42174.769479166673"/>
    <x v="0"/>
  </r>
  <r>
    <x v="1572"/>
    <x v="0"/>
    <x v="1570"/>
    <x v="30"/>
    <x v="1479"/>
    <x v="1"/>
    <s v="country"/>
    <s v="GBP"/>
    <x v="1571"/>
    <x v="1572"/>
    <b v="0"/>
    <n v="3"/>
    <b v="0"/>
    <s v="Category and Subcategory"/>
    <x v="122"/>
    <n v="982"/>
    <s v="Category and Subcategory"/>
    <x v="25"/>
    <n v="42404.033090277779"/>
    <n v="42428.999305555553"/>
    <x v="2"/>
  </r>
  <r>
    <x v="1573"/>
    <x v="0"/>
    <x v="1571"/>
    <x v="7"/>
    <x v="1480"/>
    <x v="1"/>
    <s v="country"/>
    <s v="CAD"/>
    <x v="1572"/>
    <x v="1573"/>
    <b v="0"/>
    <n v="3"/>
    <b v="0"/>
    <s v="Category and Subcategory"/>
    <x v="621"/>
    <n v="981.67"/>
    <s v="Category and Subcategory"/>
    <x v="25"/>
    <n v="42786.000023148154"/>
    <n v="42826.165972222225"/>
    <x v="1"/>
  </r>
  <r>
    <x v="1574"/>
    <x v="0"/>
    <x v="1572"/>
    <x v="3"/>
    <x v="1481"/>
    <x v="1"/>
    <s v="country"/>
    <s v="USD"/>
    <x v="1573"/>
    <x v="1574"/>
    <b v="0"/>
    <n v="6"/>
    <b v="0"/>
    <s v="Category and Subcategory"/>
    <x v="661"/>
    <n v="489.17"/>
    <s v="Category and Subcategory"/>
    <x v="25"/>
    <n v="42017.927418981482"/>
    <n v="42052.927418981482"/>
    <x v="0"/>
  </r>
  <r>
    <x v="1575"/>
    <x v="0"/>
    <x v="1573"/>
    <x v="3"/>
    <x v="1482"/>
    <x v="1"/>
    <s v="country"/>
    <s v="USD"/>
    <x v="1574"/>
    <x v="1575"/>
    <b v="0"/>
    <n v="35"/>
    <b v="0"/>
    <s v="Category and Subcategory"/>
    <x v="661"/>
    <n v="83.77"/>
    <s v="Category and Subcategory"/>
    <x v="25"/>
    <n v="41799.524259259262"/>
    <n v="41829.524259259262"/>
    <x v="3"/>
  </r>
  <r>
    <x v="1576"/>
    <x v="0"/>
    <x v="1574"/>
    <x v="10"/>
    <x v="1483"/>
    <x v="1"/>
    <s v="country"/>
    <s v="USD"/>
    <x v="1575"/>
    <x v="1576"/>
    <b v="0"/>
    <n v="10"/>
    <b v="0"/>
    <s v="Category and Subcategory"/>
    <x v="272"/>
    <n v="293.07"/>
    <s v="Category and Subcategory"/>
    <x v="25"/>
    <n v="42140.879259259258"/>
    <n v="42185.879259259258"/>
    <x v="0"/>
  </r>
  <r>
    <x v="1577"/>
    <x v="0"/>
    <x v="1575"/>
    <x v="3"/>
    <x v="1484"/>
    <x v="1"/>
    <s v="country"/>
    <s v="USD"/>
    <x v="1576"/>
    <x v="1577"/>
    <b v="0"/>
    <n v="2"/>
    <b v="0"/>
    <s v="Category and Subcategory"/>
    <x v="661"/>
    <n v="1465"/>
    <s v="Category and Subcategory"/>
    <x v="25"/>
    <n v="41054.847777777781"/>
    <n v="41114.847777777781"/>
    <x v="5"/>
  </r>
  <r>
    <x v="1578"/>
    <x v="0"/>
    <x v="1576"/>
    <x v="272"/>
    <x v="1485"/>
    <x v="1"/>
    <s v="country"/>
    <s v="USD"/>
    <x v="1577"/>
    <x v="1578"/>
    <b v="0"/>
    <n v="4"/>
    <b v="0"/>
    <s v="Category and Subcategory"/>
    <x v="700"/>
    <n v="732.25"/>
    <s v="Category and Subcategory"/>
    <x v="25"/>
    <n v="40399.065868055557"/>
    <n v="40423.083333333336"/>
    <x v="7"/>
  </r>
  <r>
    <x v="1579"/>
    <x v="0"/>
    <x v="1577"/>
    <x v="273"/>
    <x v="1486"/>
    <x v="1"/>
    <s v="country"/>
    <s v="USD"/>
    <x v="1578"/>
    <x v="1579"/>
    <b v="0"/>
    <n v="2"/>
    <b v="0"/>
    <s v="Category and Subcategory"/>
    <x v="295"/>
    <n v="1462.5"/>
    <s v="Category and Subcategory"/>
    <x v="25"/>
    <n v="41481.996423611112"/>
    <n v="41514.996423611112"/>
    <x v="4"/>
  </r>
  <r>
    <x v="1580"/>
    <x v="0"/>
    <x v="1578"/>
    <x v="257"/>
    <x v="1487"/>
    <x v="1"/>
    <s v="country"/>
    <s v="USD"/>
    <x v="1579"/>
    <x v="1580"/>
    <b v="0"/>
    <n v="0"/>
    <b v="0"/>
    <s v="Category and Subcategory"/>
    <x v="268"/>
    <e v="#DIV/0!"/>
    <s v="Category and Subcategory"/>
    <x v="25"/>
    <n v="40990.050069444449"/>
    <n v="41050.050069444449"/>
    <x v="5"/>
  </r>
  <r>
    <x v="1581"/>
    <x v="0"/>
    <x v="1579"/>
    <x v="28"/>
    <x v="1488"/>
    <x v="2"/>
    <s v="country"/>
    <s v="GBP"/>
    <x v="1580"/>
    <x v="1581"/>
    <b v="0"/>
    <n v="1"/>
    <b v="0"/>
    <s v="Category and Subcategory"/>
    <x v="537"/>
    <n v="2908"/>
    <s v="Category and Subcategory"/>
    <x v="26"/>
    <n v="42325.448958333334"/>
    <n v="42357.448958333334"/>
    <x v="0"/>
  </r>
  <r>
    <x v="1582"/>
    <x v="0"/>
    <x v="1580"/>
    <x v="28"/>
    <x v="1489"/>
    <x v="2"/>
    <s v="country"/>
    <s v="USD"/>
    <x v="1581"/>
    <x v="1582"/>
    <b v="0"/>
    <n v="3"/>
    <b v="0"/>
    <s v="Category and Subcategory"/>
    <x v="701"/>
    <n v="963"/>
    <s v="Category and Subcategory"/>
    <x v="26"/>
    <n v="42246.789965277778"/>
    <n v="42303.888888888891"/>
    <x v="0"/>
  </r>
  <r>
    <x v="1583"/>
    <x v="0"/>
    <x v="1581"/>
    <x v="22"/>
    <x v="1490"/>
    <x v="2"/>
    <s v="country"/>
    <s v="GBP"/>
    <x v="1582"/>
    <x v="1583"/>
    <b v="0"/>
    <n v="1"/>
    <b v="0"/>
    <s v="Category and Subcategory"/>
    <x v="151"/>
    <n v="2885"/>
    <s v="Category and Subcategory"/>
    <x v="26"/>
    <n v="41877.904988425929"/>
    <n v="41907.904988425929"/>
    <x v="3"/>
  </r>
  <r>
    <x v="1584"/>
    <x v="0"/>
    <x v="1582"/>
    <x v="38"/>
    <x v="1491"/>
    <x v="2"/>
    <s v="country"/>
    <s v="USD"/>
    <x v="1583"/>
    <x v="1584"/>
    <b v="0"/>
    <n v="0"/>
    <b v="0"/>
    <s v="Category and Subcategory"/>
    <x v="415"/>
    <e v="#DIV/0!"/>
    <s v="Category and Subcategory"/>
    <x v="26"/>
    <n v="41779.649317129632"/>
    <n v="41789.649317129632"/>
    <x v="3"/>
  </r>
  <r>
    <x v="1585"/>
    <x v="0"/>
    <x v="1583"/>
    <x v="13"/>
    <x v="1492"/>
    <x v="2"/>
    <s v="country"/>
    <s v="CAD"/>
    <x v="1584"/>
    <x v="1585"/>
    <b v="0"/>
    <n v="12"/>
    <b v="0"/>
    <s v="Category and Subcategory"/>
    <x v="507"/>
    <n v="239.92"/>
    <s v="Category and Subcategory"/>
    <x v="26"/>
    <n v="42707.895462962959"/>
    <n v="42729.458333333328"/>
    <x v="2"/>
  </r>
  <r>
    <x v="1586"/>
    <x v="0"/>
    <x v="1584"/>
    <x v="15"/>
    <x v="1493"/>
    <x v="2"/>
    <s v="country"/>
    <s v="USD"/>
    <x v="1585"/>
    <x v="1586"/>
    <b v="0"/>
    <n v="0"/>
    <b v="0"/>
    <s v="Category and Subcategory"/>
    <x v="322"/>
    <e v="#DIV/0!"/>
    <s v="Category and Subcategory"/>
    <x v="26"/>
    <n v="42069.104421296302"/>
    <n v="42099.062754629631"/>
    <x v="0"/>
  </r>
  <r>
    <x v="1587"/>
    <x v="0"/>
    <x v="1585"/>
    <x v="51"/>
    <x v="1494"/>
    <x v="2"/>
    <s v="country"/>
    <s v="USD"/>
    <x v="1586"/>
    <x v="1587"/>
    <b v="0"/>
    <n v="1"/>
    <b v="0"/>
    <s v="Category and Subcategory"/>
    <x v="137"/>
    <n v="2871"/>
    <s v="Category and Subcategory"/>
    <x v="26"/>
    <n v="41956.950983796298"/>
    <n v="41986.950983796298"/>
    <x v="3"/>
  </r>
  <r>
    <x v="1588"/>
    <x v="0"/>
    <x v="1586"/>
    <x v="274"/>
    <x v="1495"/>
    <x v="2"/>
    <s v="country"/>
    <s v="USD"/>
    <x v="1587"/>
    <x v="1588"/>
    <b v="0"/>
    <n v="0"/>
    <b v="0"/>
    <s v="Category and Subcategory"/>
    <x v="639"/>
    <e v="#DIV/0!"/>
    <s v="Category and Subcategory"/>
    <x v="26"/>
    <n v="42005.24998842593"/>
    <n v="42035.841666666667"/>
    <x v="0"/>
  </r>
  <r>
    <x v="1589"/>
    <x v="0"/>
    <x v="1587"/>
    <x v="38"/>
    <x v="1496"/>
    <x v="2"/>
    <s v="country"/>
    <s v="USD"/>
    <x v="1588"/>
    <x v="1589"/>
    <b v="0"/>
    <n v="0"/>
    <b v="0"/>
    <s v="Category and Subcategory"/>
    <x v="416"/>
    <e v="#DIV/0!"/>
    <s v="Category and Subcategory"/>
    <x v="26"/>
    <n v="42256.984791666662"/>
    <n v="42286.984791666662"/>
    <x v="0"/>
  </r>
  <r>
    <x v="1590"/>
    <x v="0"/>
    <x v="1588"/>
    <x v="127"/>
    <x v="1497"/>
    <x v="2"/>
    <s v="country"/>
    <s v="EUR"/>
    <x v="1589"/>
    <x v="1590"/>
    <b v="0"/>
    <n v="2"/>
    <b v="0"/>
    <s v="Category and Subcategory"/>
    <x v="496"/>
    <n v="1432"/>
    <s v="Category and Subcategory"/>
    <x v="26"/>
    <n v="42240.857222222221"/>
    <n v="42270.857222222221"/>
    <x v="0"/>
  </r>
  <r>
    <x v="1591"/>
    <x v="0"/>
    <x v="1589"/>
    <x v="32"/>
    <x v="1498"/>
    <x v="2"/>
    <s v="country"/>
    <s v="GBP"/>
    <x v="1590"/>
    <x v="1591"/>
    <b v="0"/>
    <n v="92"/>
    <b v="0"/>
    <s v="Category and Subcategory"/>
    <x v="409"/>
    <n v="31.05"/>
    <s v="Category and Subcategory"/>
    <x v="26"/>
    <n v="42433.726168981477"/>
    <n v="42463.68450231482"/>
    <x v="2"/>
  </r>
  <r>
    <x v="1592"/>
    <x v="0"/>
    <x v="1590"/>
    <x v="251"/>
    <x v="1499"/>
    <x v="2"/>
    <s v="country"/>
    <s v="USD"/>
    <x v="1591"/>
    <x v="1592"/>
    <b v="0"/>
    <n v="0"/>
    <b v="0"/>
    <s v="Category and Subcategory"/>
    <x v="702"/>
    <e v="#DIV/0!"/>
    <s v="Category and Subcategory"/>
    <x v="26"/>
    <n v="42046.072743055556"/>
    <n v="42091.031076388885"/>
    <x v="0"/>
  </r>
  <r>
    <x v="1593"/>
    <x v="0"/>
    <x v="1591"/>
    <x v="29"/>
    <x v="1500"/>
    <x v="2"/>
    <s v="country"/>
    <s v="USD"/>
    <x v="1592"/>
    <x v="1593"/>
    <b v="0"/>
    <n v="3"/>
    <b v="0"/>
    <s v="Category and Subcategory"/>
    <x v="199"/>
    <n v="947.33"/>
    <s v="Category and Subcategory"/>
    <x v="26"/>
    <n v="42033.845543981486"/>
    <n v="42063.845543981486"/>
    <x v="0"/>
  </r>
  <r>
    <x v="1594"/>
    <x v="0"/>
    <x v="1592"/>
    <x v="28"/>
    <x v="1500"/>
    <x v="2"/>
    <s v="country"/>
    <s v="USD"/>
    <x v="1593"/>
    <x v="1594"/>
    <b v="0"/>
    <n v="10"/>
    <b v="0"/>
    <s v="Category and Subcategory"/>
    <x v="202"/>
    <n v="284.2"/>
    <s v="Category and Subcategory"/>
    <x v="26"/>
    <n v="42445.712754629625"/>
    <n v="42505.681249999994"/>
    <x v="2"/>
  </r>
  <r>
    <x v="1595"/>
    <x v="0"/>
    <x v="1593"/>
    <x v="57"/>
    <x v="1501"/>
    <x v="2"/>
    <s v="country"/>
    <s v="USD"/>
    <x v="1594"/>
    <x v="1595"/>
    <b v="0"/>
    <n v="7"/>
    <b v="0"/>
    <s v="Category and Subcategory"/>
    <x v="410"/>
    <n v="405.86"/>
    <s v="Category and Subcategory"/>
    <x v="26"/>
    <n v="41780.050092592595"/>
    <n v="41808.842361111114"/>
    <x v="3"/>
  </r>
  <r>
    <x v="1596"/>
    <x v="0"/>
    <x v="1594"/>
    <x v="53"/>
    <x v="1502"/>
    <x v="2"/>
    <s v="country"/>
    <s v="GBP"/>
    <x v="1595"/>
    <x v="1596"/>
    <b v="0"/>
    <n v="3"/>
    <b v="0"/>
    <s v="Category and Subcategory"/>
    <x v="339"/>
    <n v="945.33"/>
    <s v="Category and Subcategory"/>
    <x v="26"/>
    <n v="41941.430196759262"/>
    <n v="41986.471863425926"/>
    <x v="3"/>
  </r>
  <r>
    <x v="1597"/>
    <x v="0"/>
    <x v="1595"/>
    <x v="36"/>
    <x v="1503"/>
    <x v="2"/>
    <s v="country"/>
    <s v="USD"/>
    <x v="1596"/>
    <x v="1597"/>
    <b v="0"/>
    <n v="0"/>
    <b v="0"/>
    <s v="Category and Subcategory"/>
    <x v="499"/>
    <e v="#DIV/0!"/>
    <s v="Category and Subcategory"/>
    <x v="26"/>
    <n v="42603.354131944448"/>
    <n v="42633.354131944448"/>
    <x v="2"/>
  </r>
  <r>
    <x v="1598"/>
    <x v="0"/>
    <x v="1596"/>
    <x v="134"/>
    <x v="1504"/>
    <x v="2"/>
    <s v="country"/>
    <s v="USD"/>
    <x v="1597"/>
    <x v="1598"/>
    <b v="0"/>
    <n v="1"/>
    <b v="0"/>
    <s v="Category and Subcategory"/>
    <x v="588"/>
    <n v="2833"/>
    <s v="Category and Subcategory"/>
    <x v="26"/>
    <n v="42151.667337962965"/>
    <n v="42211.667337962965"/>
    <x v="0"/>
  </r>
  <r>
    <x v="1599"/>
    <x v="0"/>
    <x v="1597"/>
    <x v="2"/>
    <x v="1505"/>
    <x v="2"/>
    <s v="country"/>
    <s v="GBP"/>
    <x v="1598"/>
    <x v="1599"/>
    <b v="0"/>
    <n v="0"/>
    <b v="0"/>
    <s v="Category and Subcategory"/>
    <x v="703"/>
    <e v="#DIV/0!"/>
    <s v="Category and Subcategory"/>
    <x v="26"/>
    <n v="42438.53907407407"/>
    <n v="42468.497407407413"/>
    <x v="2"/>
  </r>
  <r>
    <x v="1600"/>
    <x v="0"/>
    <x v="1598"/>
    <x v="10"/>
    <x v="1506"/>
    <x v="2"/>
    <s v="country"/>
    <s v="USD"/>
    <x v="1599"/>
    <x v="1600"/>
    <b v="0"/>
    <n v="9"/>
    <b v="0"/>
    <s v="Category and Subcategory"/>
    <x v="278"/>
    <n v="314.05"/>
    <s v="Category and Subcategory"/>
    <x v="26"/>
    <n v="41791.057314814818"/>
    <n v="41835.21597222222"/>
    <x v="3"/>
  </r>
  <r>
    <x v="1601"/>
    <x v="0"/>
    <x v="1599"/>
    <x v="30"/>
    <x v="1507"/>
    <x v="0"/>
    <s v="country"/>
    <s v="USD"/>
    <x v="1600"/>
    <x v="1601"/>
    <b v="0"/>
    <n v="56"/>
    <b v="1"/>
    <s v="Category and Subcategory"/>
    <x v="282"/>
    <n v="50.41"/>
    <s v="Category and Subcategory"/>
    <x v="11"/>
    <n v="40638.092974537038"/>
    <n v="40668.092974537038"/>
    <x v="6"/>
  </r>
  <r>
    <x v="1602"/>
    <x v="0"/>
    <x v="1600"/>
    <x v="15"/>
    <x v="1508"/>
    <x v="0"/>
    <s v="country"/>
    <s v="USD"/>
    <x v="1601"/>
    <x v="1602"/>
    <b v="0"/>
    <n v="32"/>
    <b v="1"/>
    <s v="Category and Subcategory"/>
    <x v="704"/>
    <n v="87.63"/>
    <s v="Category and Subcategory"/>
    <x v="11"/>
    <n v="40788.297650462962"/>
    <n v="40830.958333333336"/>
    <x v="6"/>
  </r>
  <r>
    <x v="1603"/>
    <x v="0"/>
    <x v="1601"/>
    <x v="13"/>
    <x v="1509"/>
    <x v="0"/>
    <s v="country"/>
    <s v="USD"/>
    <x v="1602"/>
    <x v="1603"/>
    <b v="0"/>
    <n v="30"/>
    <b v="1"/>
    <s v="Category and Subcategory"/>
    <x v="612"/>
    <n v="93.47"/>
    <s v="Category and Subcategory"/>
    <x v="11"/>
    <n v="40876.169664351852"/>
    <n v="40936.169664351852"/>
    <x v="6"/>
  </r>
  <r>
    <x v="1604"/>
    <x v="0"/>
    <x v="1602"/>
    <x v="70"/>
    <x v="1510"/>
    <x v="0"/>
    <s v="country"/>
    <s v="USD"/>
    <x v="1603"/>
    <x v="1604"/>
    <b v="0"/>
    <n v="70"/>
    <b v="1"/>
    <s v="Category and Subcategory"/>
    <x v="660"/>
    <n v="40"/>
    <s v="Category and Subcategory"/>
    <x v="11"/>
    <n v="40945.845312500001"/>
    <n v="40985.80364583333"/>
    <x v="5"/>
  </r>
  <r>
    <x v="1605"/>
    <x v="0"/>
    <x v="1603"/>
    <x v="12"/>
    <x v="1510"/>
    <x v="0"/>
    <s v="country"/>
    <s v="USD"/>
    <x v="1604"/>
    <x v="1605"/>
    <b v="0"/>
    <n v="44"/>
    <b v="1"/>
    <s v="Category and Subcategory"/>
    <x v="263"/>
    <n v="63.64"/>
    <s v="Category and Subcategory"/>
    <x v="11"/>
    <n v="40747.012881944444"/>
    <n v="40756.291666666664"/>
    <x v="6"/>
  </r>
  <r>
    <x v="1606"/>
    <x v="0"/>
    <x v="1604"/>
    <x v="6"/>
    <x v="1511"/>
    <x v="0"/>
    <s v="country"/>
    <s v="USD"/>
    <x v="1605"/>
    <x v="1606"/>
    <b v="0"/>
    <n v="92"/>
    <b v="1"/>
    <s v="Category and Subcategory"/>
    <x v="389"/>
    <n v="30.38"/>
    <s v="Category and Subcategory"/>
    <x v="11"/>
    <n v="40536.111550925925"/>
    <n v="40626.069884259261"/>
    <x v="7"/>
  </r>
  <r>
    <x v="1607"/>
    <x v="0"/>
    <x v="1605"/>
    <x v="3"/>
    <x v="1512"/>
    <x v="0"/>
    <s v="country"/>
    <s v="USD"/>
    <x v="1606"/>
    <x v="1607"/>
    <b v="0"/>
    <n v="205"/>
    <b v="1"/>
    <s v="Category and Subcategory"/>
    <x v="139"/>
    <n v="13.6"/>
    <s v="Category and Subcategory"/>
    <x v="11"/>
    <n v="41053.80846064815"/>
    <n v="41074.80846064815"/>
    <x v="5"/>
  </r>
  <r>
    <x v="1608"/>
    <x v="0"/>
    <x v="1606"/>
    <x v="38"/>
    <x v="1513"/>
    <x v="0"/>
    <s v="country"/>
    <s v="USD"/>
    <x v="1607"/>
    <x v="1608"/>
    <b v="0"/>
    <n v="23"/>
    <b v="1"/>
    <s v="Category and Subcategory"/>
    <x v="623"/>
    <n v="119.78"/>
    <s v="Category and Subcategory"/>
    <x v="11"/>
    <n v="41607.83085648148"/>
    <n v="41640.226388888892"/>
    <x v="4"/>
  </r>
  <r>
    <x v="1609"/>
    <x v="0"/>
    <x v="1607"/>
    <x v="15"/>
    <x v="1514"/>
    <x v="0"/>
    <s v="country"/>
    <s v="USD"/>
    <x v="1608"/>
    <x v="1609"/>
    <b v="0"/>
    <n v="4"/>
    <b v="1"/>
    <s v="Category and Subcategory"/>
    <x v="446"/>
    <n v="687.75"/>
    <s v="Category and Subcategory"/>
    <x v="11"/>
    <n v="40796.001261574071"/>
    <n v="40849.333333333336"/>
    <x v="6"/>
  </r>
  <r>
    <x v="1610"/>
    <x v="0"/>
    <x v="1608"/>
    <x v="13"/>
    <x v="1515"/>
    <x v="0"/>
    <s v="country"/>
    <s v="USD"/>
    <x v="1609"/>
    <x v="1610"/>
    <b v="0"/>
    <n v="112"/>
    <b v="1"/>
    <s v="Category and Subcategory"/>
    <x v="460"/>
    <n v="24.55"/>
    <s v="Category and Subcategory"/>
    <x v="11"/>
    <n v="41228.924884259257"/>
    <n v="41258.924884259257"/>
    <x v="5"/>
  </r>
  <r>
    <x v="1611"/>
    <x v="0"/>
    <x v="1609"/>
    <x v="134"/>
    <x v="1516"/>
    <x v="0"/>
    <s v="country"/>
    <s v="USD"/>
    <x v="1610"/>
    <x v="1611"/>
    <b v="0"/>
    <n v="27"/>
    <b v="1"/>
    <s v="Category and Subcategory"/>
    <x v="328"/>
    <n v="101.7"/>
    <s v="Category and Subcategory"/>
    <x v="11"/>
    <n v="41409.00037037037"/>
    <n v="41430.00037037037"/>
    <x v="4"/>
  </r>
  <r>
    <x v="1612"/>
    <x v="0"/>
    <x v="1610"/>
    <x v="2"/>
    <x v="1516"/>
    <x v="0"/>
    <s v="country"/>
    <s v="USD"/>
    <x v="1611"/>
    <x v="1612"/>
    <b v="0"/>
    <n v="11"/>
    <b v="1"/>
    <s v="Category and Subcategory"/>
    <x v="266"/>
    <n v="249.64"/>
    <s v="Category and Subcategory"/>
    <x v="11"/>
    <n v="41246.874814814815"/>
    <n v="41276.874814814815"/>
    <x v="5"/>
  </r>
  <r>
    <x v="1613"/>
    <x v="0"/>
    <x v="1611"/>
    <x v="28"/>
    <x v="1517"/>
    <x v="0"/>
    <s v="country"/>
    <s v="USD"/>
    <x v="1612"/>
    <x v="1613"/>
    <b v="0"/>
    <n v="26"/>
    <b v="1"/>
    <s v="Category and Subcategory"/>
    <x v="705"/>
    <n v="105.19"/>
    <s v="Category and Subcategory"/>
    <x v="11"/>
    <n v="41082.069467592592"/>
    <n v="41112.069467592592"/>
    <x v="5"/>
  </r>
  <r>
    <x v="1614"/>
    <x v="0"/>
    <x v="1612"/>
    <x v="10"/>
    <x v="1518"/>
    <x v="0"/>
    <s v="country"/>
    <s v="USD"/>
    <x v="1613"/>
    <x v="1614"/>
    <b v="0"/>
    <n v="77"/>
    <b v="1"/>
    <s v="Category and Subcategory"/>
    <x v="404"/>
    <n v="35.51"/>
    <s v="Category and Subcategory"/>
    <x v="11"/>
    <n v="41794.981122685182"/>
    <n v="41854.708333333336"/>
    <x v="3"/>
  </r>
  <r>
    <x v="1615"/>
    <x v="0"/>
    <x v="1613"/>
    <x v="6"/>
    <x v="1519"/>
    <x v="0"/>
    <s v="country"/>
    <s v="USD"/>
    <x v="1614"/>
    <x v="1615"/>
    <b v="0"/>
    <n v="136"/>
    <b v="1"/>
    <s v="Category and Subcategory"/>
    <x v="304"/>
    <n v="20.07"/>
    <s v="Category and Subcategory"/>
    <x v="11"/>
    <n v="40845.050879629627"/>
    <n v="40890.092546296299"/>
    <x v="6"/>
  </r>
  <r>
    <x v="1616"/>
    <x v="0"/>
    <x v="1614"/>
    <x v="3"/>
    <x v="1520"/>
    <x v="0"/>
    <s v="country"/>
    <s v="USD"/>
    <x v="1615"/>
    <x v="1616"/>
    <b v="0"/>
    <n v="157"/>
    <b v="1"/>
    <s v="Category and Subcategory"/>
    <x v="393"/>
    <n v="17.36"/>
    <s v="Category and Subcategory"/>
    <x v="11"/>
    <n v="41194.715520833335"/>
    <n v="41235.916666666664"/>
    <x v="5"/>
  </r>
  <r>
    <x v="1617"/>
    <x v="0"/>
    <x v="1615"/>
    <x v="39"/>
    <x v="1521"/>
    <x v="0"/>
    <s v="country"/>
    <s v="USD"/>
    <x v="1616"/>
    <x v="1617"/>
    <b v="0"/>
    <n v="158"/>
    <b v="1"/>
    <s v="Category and Subcategory"/>
    <x v="212"/>
    <n v="17.25"/>
    <s v="Category and Subcategory"/>
    <x v="11"/>
    <n v="41546.664212962962"/>
    <n v="41579.791666666664"/>
    <x v="4"/>
  </r>
  <r>
    <x v="1618"/>
    <x v="0"/>
    <x v="1616"/>
    <x v="15"/>
    <x v="1521"/>
    <x v="0"/>
    <s v="country"/>
    <s v="USD"/>
    <x v="1617"/>
    <x v="1618"/>
    <b v="0"/>
    <n v="27"/>
    <b v="1"/>
    <s v="Category and Subcategory"/>
    <x v="335"/>
    <n v="100.93"/>
    <s v="Category and Subcategory"/>
    <x v="11"/>
    <n v="41301.654340277775"/>
    <n v="41341.654340277775"/>
    <x v="4"/>
  </r>
  <r>
    <x v="1619"/>
    <x v="0"/>
    <x v="1617"/>
    <x v="15"/>
    <x v="1522"/>
    <x v="0"/>
    <s v="country"/>
    <s v="USD"/>
    <x v="1618"/>
    <x v="1619"/>
    <b v="0"/>
    <n v="23"/>
    <b v="1"/>
    <s v="Category and Subcategory"/>
    <x v="384"/>
    <n v="118.09"/>
    <s v="Category and Subcategory"/>
    <x v="11"/>
    <n v="41876.18618055556"/>
    <n v="41897.18618055556"/>
    <x v="3"/>
  </r>
  <r>
    <x v="1620"/>
    <x v="0"/>
    <x v="1618"/>
    <x v="28"/>
    <x v="1523"/>
    <x v="0"/>
    <s v="country"/>
    <s v="USD"/>
    <x v="1619"/>
    <x v="1620"/>
    <b v="0"/>
    <n v="17"/>
    <b v="1"/>
    <s v="Category and Subcategory"/>
    <x v="449"/>
    <n v="159.59"/>
    <s v="Category and Subcategory"/>
    <x v="11"/>
    <n v="41321.339583333334"/>
    <n v="41328.339583333334"/>
    <x v="4"/>
  </r>
  <r>
    <x v="1621"/>
    <x v="0"/>
    <x v="1619"/>
    <x v="10"/>
    <x v="1524"/>
    <x v="0"/>
    <s v="country"/>
    <s v="USD"/>
    <x v="1620"/>
    <x v="1621"/>
    <b v="0"/>
    <n v="37"/>
    <b v="1"/>
    <s v="Category and Subcategory"/>
    <x v="408"/>
    <n v="73.239999999999995"/>
    <s v="Category and Subcategory"/>
    <x v="11"/>
    <n v="41003.60665509259"/>
    <n v="41057.165972222225"/>
    <x v="5"/>
  </r>
  <r>
    <x v="1622"/>
    <x v="0"/>
    <x v="1620"/>
    <x v="275"/>
    <x v="1525"/>
    <x v="0"/>
    <s v="country"/>
    <s v="USD"/>
    <x v="1621"/>
    <x v="1622"/>
    <b v="0"/>
    <n v="65"/>
    <b v="1"/>
    <s v="Category and Subcategory"/>
    <x v="212"/>
    <n v="41.63"/>
    <s v="Category and Subcategory"/>
    <x v="11"/>
    <n v="41950.29483796296"/>
    <n v="41990.332638888889"/>
    <x v="3"/>
  </r>
  <r>
    <x v="1623"/>
    <x v="0"/>
    <x v="1621"/>
    <x v="47"/>
    <x v="1526"/>
    <x v="0"/>
    <s v="country"/>
    <s v="GBP"/>
    <x v="1622"/>
    <x v="1623"/>
    <b v="0"/>
    <n v="18"/>
    <b v="1"/>
    <s v="Category and Subcategory"/>
    <x v="596"/>
    <n v="150.28"/>
    <s v="Category and Subcategory"/>
    <x v="11"/>
    <n v="41453.688530092593"/>
    <n v="41513.688530092593"/>
    <x v="4"/>
  </r>
  <r>
    <x v="1624"/>
    <x v="0"/>
    <x v="1622"/>
    <x v="28"/>
    <x v="1527"/>
    <x v="0"/>
    <s v="country"/>
    <s v="USD"/>
    <x v="1623"/>
    <x v="1624"/>
    <b v="0"/>
    <n v="25"/>
    <b v="1"/>
    <s v="Category and Subcategory"/>
    <x v="706"/>
    <n v="108"/>
    <s v="Category and Subcategory"/>
    <x v="11"/>
    <n v="41243.367303240739"/>
    <n v="41283.367303240739"/>
    <x v="5"/>
  </r>
  <r>
    <x v="1625"/>
    <x v="0"/>
    <x v="1623"/>
    <x v="51"/>
    <x v="1527"/>
    <x v="0"/>
    <s v="country"/>
    <s v="USD"/>
    <x v="1624"/>
    <x v="1625"/>
    <b v="0"/>
    <n v="104"/>
    <b v="1"/>
    <s v="Category and Subcategory"/>
    <x v="498"/>
    <n v="25.96"/>
    <s v="Category and Subcategory"/>
    <x v="11"/>
    <n v="41135.699687500004"/>
    <n v="41163.699687500004"/>
    <x v="5"/>
  </r>
  <r>
    <x v="1626"/>
    <x v="0"/>
    <x v="1624"/>
    <x v="6"/>
    <x v="1527"/>
    <x v="0"/>
    <s v="country"/>
    <s v="USD"/>
    <x v="1625"/>
    <x v="1626"/>
    <b v="0"/>
    <n v="108"/>
    <b v="1"/>
    <s v="Category and Subcategory"/>
    <x v="304"/>
    <n v="25"/>
    <s v="Category and Subcategory"/>
    <x v="11"/>
    <n v="41579.847997685189"/>
    <n v="41609.889664351853"/>
    <x v="4"/>
  </r>
  <r>
    <x v="1627"/>
    <x v="0"/>
    <x v="1625"/>
    <x v="13"/>
    <x v="1528"/>
    <x v="0"/>
    <s v="country"/>
    <s v="USD"/>
    <x v="1626"/>
    <x v="1627"/>
    <b v="0"/>
    <n v="38"/>
    <b v="1"/>
    <s v="Category and Subcategory"/>
    <x v="291"/>
    <n v="70.87"/>
    <s v="Category and Subcategory"/>
    <x v="11"/>
    <n v="41205.707048611112"/>
    <n v="41239.207638888889"/>
    <x v="5"/>
  </r>
  <r>
    <x v="1628"/>
    <x v="0"/>
    <x v="1626"/>
    <x v="23"/>
    <x v="1529"/>
    <x v="0"/>
    <s v="country"/>
    <s v="USD"/>
    <x v="1627"/>
    <x v="1628"/>
    <b v="0"/>
    <n v="88"/>
    <b v="1"/>
    <s v="Category and Subcategory"/>
    <x v="267"/>
    <n v="30.57"/>
    <s v="Category and Subcategory"/>
    <x v="11"/>
    <n v="41774.737060185187"/>
    <n v="41807.737060185187"/>
    <x v="3"/>
  </r>
  <r>
    <x v="1629"/>
    <x v="0"/>
    <x v="1627"/>
    <x v="12"/>
    <x v="1530"/>
    <x v="0"/>
    <s v="country"/>
    <s v="USD"/>
    <x v="1628"/>
    <x v="1629"/>
    <b v="0"/>
    <n v="82"/>
    <b v="1"/>
    <s v="Category and Subcategory"/>
    <x v="165"/>
    <n v="32.79"/>
    <s v="Category and Subcategory"/>
    <x v="11"/>
    <n v="41645.867280092592"/>
    <n v="41690.867280092592"/>
    <x v="3"/>
  </r>
  <r>
    <x v="1630"/>
    <x v="0"/>
    <x v="1628"/>
    <x v="23"/>
    <x v="1531"/>
    <x v="0"/>
    <s v="country"/>
    <s v="USD"/>
    <x v="1629"/>
    <x v="1630"/>
    <b v="0"/>
    <n v="126"/>
    <b v="1"/>
    <s v="Category and Subcategory"/>
    <x v="267"/>
    <n v="21.28"/>
    <s v="Category and Subcategory"/>
    <x v="11"/>
    <n v="40939.837673611109"/>
    <n v="40970.290972222225"/>
    <x v="5"/>
  </r>
  <r>
    <x v="1631"/>
    <x v="0"/>
    <x v="1629"/>
    <x v="3"/>
    <x v="1531"/>
    <x v="0"/>
    <s v="country"/>
    <s v="USD"/>
    <x v="1630"/>
    <x v="1631"/>
    <b v="0"/>
    <n v="133"/>
    <b v="1"/>
    <s v="Category and Subcategory"/>
    <x v="393"/>
    <n v="20.16"/>
    <s v="Category and Subcategory"/>
    <x v="11"/>
    <n v="41164.859502314815"/>
    <n v="41194.859502314815"/>
    <x v="5"/>
  </r>
  <r>
    <x v="1632"/>
    <x v="0"/>
    <x v="1630"/>
    <x v="23"/>
    <x v="1532"/>
    <x v="0"/>
    <s v="country"/>
    <s v="USD"/>
    <x v="1631"/>
    <x v="1632"/>
    <b v="0"/>
    <n v="47"/>
    <b v="1"/>
    <s v="Category and Subcategory"/>
    <x v="267"/>
    <n v="56.81"/>
    <s v="Category and Subcategory"/>
    <x v="11"/>
    <n v="40750.340902777774"/>
    <n v="40810.340902777774"/>
    <x v="6"/>
  </r>
  <r>
    <x v="1633"/>
    <x v="0"/>
    <x v="1631"/>
    <x v="3"/>
    <x v="1532"/>
    <x v="0"/>
    <s v="country"/>
    <s v="USD"/>
    <x v="1632"/>
    <x v="1633"/>
    <b v="0"/>
    <n v="58"/>
    <b v="1"/>
    <s v="Category and Subcategory"/>
    <x v="393"/>
    <n v="46.03"/>
    <s v="Category and Subcategory"/>
    <x v="11"/>
    <n v="40896.883750000001"/>
    <n v="40924.208333333336"/>
    <x v="6"/>
  </r>
  <r>
    <x v="1634"/>
    <x v="0"/>
    <x v="1632"/>
    <x v="13"/>
    <x v="1533"/>
    <x v="0"/>
    <s v="country"/>
    <s v="USD"/>
    <x v="1633"/>
    <x v="1634"/>
    <b v="0"/>
    <n v="32"/>
    <b v="1"/>
    <s v="Category and Subcategory"/>
    <x v="245"/>
    <n v="83.41"/>
    <s v="Category and Subcategory"/>
    <x v="11"/>
    <n v="40658.189826388887"/>
    <n v="40696.249305555553"/>
    <x v="6"/>
  </r>
  <r>
    <x v="1635"/>
    <x v="0"/>
    <x v="1633"/>
    <x v="13"/>
    <x v="1534"/>
    <x v="0"/>
    <s v="country"/>
    <s v="USD"/>
    <x v="1634"/>
    <x v="1635"/>
    <b v="0"/>
    <n v="37"/>
    <b v="1"/>
    <s v="Category and Subcategory"/>
    <x v="245"/>
    <n v="71.97"/>
    <s v="Category and Subcategory"/>
    <x v="11"/>
    <n v="42502.868761574078"/>
    <n v="42562.868761574078"/>
    <x v="2"/>
  </r>
  <r>
    <x v="1636"/>
    <x v="0"/>
    <x v="1634"/>
    <x v="37"/>
    <x v="1535"/>
    <x v="0"/>
    <s v="country"/>
    <s v="USD"/>
    <x v="1635"/>
    <x v="1636"/>
    <b v="0"/>
    <n v="87"/>
    <b v="1"/>
    <s v="Category and Subcategory"/>
    <x v="272"/>
    <n v="30.47"/>
    <s v="Category and Subcategory"/>
    <x v="11"/>
    <n v="40663.08666666667"/>
    <n v="40706.166666666664"/>
    <x v="6"/>
  </r>
  <r>
    <x v="1637"/>
    <x v="0"/>
    <x v="1635"/>
    <x v="2"/>
    <x v="1536"/>
    <x v="0"/>
    <s v="country"/>
    <s v="USD"/>
    <x v="1636"/>
    <x v="1637"/>
    <b v="0"/>
    <n v="15"/>
    <b v="1"/>
    <s v="Category and Subcategory"/>
    <x v="148"/>
    <n v="176.67"/>
    <s v="Category and Subcategory"/>
    <x v="11"/>
    <n v="40122.751620370371"/>
    <n v="40178.98541666667"/>
    <x v="8"/>
  </r>
  <r>
    <x v="1638"/>
    <x v="0"/>
    <x v="1636"/>
    <x v="28"/>
    <x v="1537"/>
    <x v="0"/>
    <s v="country"/>
    <s v="USD"/>
    <x v="1637"/>
    <x v="1638"/>
    <b v="0"/>
    <n v="27"/>
    <b v="1"/>
    <s v="Category and Subcategory"/>
    <x v="380"/>
    <n v="98.02"/>
    <s v="Category and Subcategory"/>
    <x v="11"/>
    <n v="41288.68712962963"/>
    <n v="41333.892361111109"/>
    <x v="4"/>
  </r>
  <r>
    <x v="1639"/>
    <x v="0"/>
    <x v="1637"/>
    <x v="40"/>
    <x v="1538"/>
    <x v="0"/>
    <s v="country"/>
    <s v="USD"/>
    <x v="1638"/>
    <x v="1639"/>
    <b v="0"/>
    <n v="19"/>
    <b v="1"/>
    <s v="Category and Subcategory"/>
    <x v="154"/>
    <n v="138.74"/>
    <s v="Category and Subcategory"/>
    <x v="11"/>
    <n v="40941.652372685188"/>
    <n v="40971.652372685188"/>
    <x v="5"/>
  </r>
  <r>
    <x v="1640"/>
    <x v="0"/>
    <x v="1638"/>
    <x v="44"/>
    <x v="1539"/>
    <x v="0"/>
    <s v="country"/>
    <s v="USD"/>
    <x v="1639"/>
    <x v="1640"/>
    <b v="0"/>
    <n v="17"/>
    <b v="1"/>
    <s v="Category and Subcategory"/>
    <x v="707"/>
    <n v="155"/>
    <s v="Category and Subcategory"/>
    <x v="11"/>
    <n v="40379.23096064815"/>
    <n v="40393.082638888889"/>
    <x v="7"/>
  </r>
  <r>
    <x v="1641"/>
    <x v="0"/>
    <x v="1639"/>
    <x v="30"/>
    <x v="1540"/>
    <x v="0"/>
    <s v="country"/>
    <s v="USD"/>
    <x v="1640"/>
    <x v="1641"/>
    <b v="0"/>
    <n v="26"/>
    <b v="1"/>
    <s v="Category and Subcategory"/>
    <x v="298"/>
    <n v="101.15"/>
    <s v="Category and Subcategory"/>
    <x v="27"/>
    <n v="41962.596574074079"/>
    <n v="41992.596574074079"/>
    <x v="3"/>
  </r>
  <r>
    <x v="1642"/>
    <x v="0"/>
    <x v="1640"/>
    <x v="38"/>
    <x v="1540"/>
    <x v="0"/>
    <s v="country"/>
    <s v="USD"/>
    <x v="1641"/>
    <x v="1642"/>
    <b v="0"/>
    <n v="28"/>
    <b v="1"/>
    <s v="Category and Subcategory"/>
    <x v="592"/>
    <n v="93.93"/>
    <s v="Category and Subcategory"/>
    <x v="27"/>
    <n v="40688.024618055555"/>
    <n v="40708.024618055555"/>
    <x v="6"/>
  </r>
  <r>
    <x v="1643"/>
    <x v="0"/>
    <x v="1641"/>
    <x v="10"/>
    <x v="1540"/>
    <x v="0"/>
    <s v="country"/>
    <s v="USD"/>
    <x v="1642"/>
    <x v="1643"/>
    <b v="0"/>
    <n v="37"/>
    <b v="1"/>
    <s v="Category and Subcategory"/>
    <x v="453"/>
    <n v="71.08"/>
    <s v="Category and Subcategory"/>
    <x v="27"/>
    <n v="41146.824212962965"/>
    <n v="41176.824212962965"/>
    <x v="5"/>
  </r>
  <r>
    <x v="1644"/>
    <x v="0"/>
    <x v="1642"/>
    <x v="3"/>
    <x v="1541"/>
    <x v="0"/>
    <s v="country"/>
    <s v="USD"/>
    <x v="1643"/>
    <x v="1644"/>
    <b v="0"/>
    <n v="128"/>
    <b v="1"/>
    <s v="Category and Subcategory"/>
    <x v="306"/>
    <n v="20.47"/>
    <s v="Category and Subcategory"/>
    <x v="27"/>
    <n v="41175.05972222222"/>
    <n v="41235.101388888892"/>
    <x v="5"/>
  </r>
  <r>
    <x v="1645"/>
    <x v="0"/>
    <x v="1643"/>
    <x v="10"/>
    <x v="1542"/>
    <x v="0"/>
    <s v="country"/>
    <s v="USD"/>
    <x v="1644"/>
    <x v="1645"/>
    <b v="0"/>
    <n v="10"/>
    <b v="1"/>
    <s v="Category and Subcategory"/>
    <x v="301"/>
    <n v="261.8"/>
    <s v="Category and Subcategory"/>
    <x v="27"/>
    <n v="41521.617361111108"/>
    <n v="41535.617361111108"/>
    <x v="4"/>
  </r>
  <r>
    <x v="1646"/>
    <x v="0"/>
    <x v="1644"/>
    <x v="13"/>
    <x v="1543"/>
    <x v="0"/>
    <s v="country"/>
    <s v="GBP"/>
    <x v="1645"/>
    <x v="1646"/>
    <b v="0"/>
    <n v="83"/>
    <b v="1"/>
    <s v="Category and Subcategory"/>
    <x v="669"/>
    <n v="31.52"/>
    <s v="Category and Subcategory"/>
    <x v="27"/>
    <n v="41833.450266203705"/>
    <n v="41865.757638888892"/>
    <x v="3"/>
  </r>
  <r>
    <x v="1647"/>
    <x v="0"/>
    <x v="1645"/>
    <x v="10"/>
    <x v="1544"/>
    <x v="0"/>
    <s v="country"/>
    <s v="USD"/>
    <x v="1646"/>
    <x v="1647"/>
    <b v="0"/>
    <n v="46"/>
    <b v="1"/>
    <s v="Category and Subcategory"/>
    <x v="301"/>
    <n v="56.85"/>
    <s v="Category and Subcategory"/>
    <x v="27"/>
    <n v="41039.409456018519"/>
    <n v="41069.409456018519"/>
    <x v="5"/>
  </r>
  <r>
    <x v="1648"/>
    <x v="0"/>
    <x v="1646"/>
    <x v="98"/>
    <x v="1545"/>
    <x v="0"/>
    <s v="country"/>
    <s v="USD"/>
    <x v="1647"/>
    <x v="1648"/>
    <b v="0"/>
    <n v="90"/>
    <b v="1"/>
    <s v="Category and Subcategory"/>
    <x v="282"/>
    <n v="28.99"/>
    <s v="Category and Subcategory"/>
    <x v="27"/>
    <n v="40592.704652777778"/>
    <n v="40622.662986111114"/>
    <x v="6"/>
  </r>
  <r>
    <x v="1649"/>
    <x v="0"/>
    <x v="1647"/>
    <x v="276"/>
    <x v="1546"/>
    <x v="0"/>
    <s v="country"/>
    <s v="USD"/>
    <x v="1648"/>
    <x v="1649"/>
    <b v="0"/>
    <n v="81"/>
    <b v="1"/>
    <s v="Category and Subcategory"/>
    <x v="678"/>
    <n v="32.200000000000003"/>
    <s v="Category and Subcategory"/>
    <x v="27"/>
    <n v="41737.684664351851"/>
    <n v="41782.684664351851"/>
    <x v="3"/>
  </r>
  <r>
    <x v="1650"/>
    <x v="0"/>
    <x v="1648"/>
    <x v="13"/>
    <x v="1546"/>
    <x v="0"/>
    <s v="country"/>
    <s v="USD"/>
    <x v="1649"/>
    <x v="1650"/>
    <b v="0"/>
    <n v="32"/>
    <b v="1"/>
    <s v="Category and Subcategory"/>
    <x v="230"/>
    <n v="81.5"/>
    <s v="Category and Subcategory"/>
    <x v="27"/>
    <n v="41526.435613425929"/>
    <n v="41556.435613425929"/>
    <x v="4"/>
  </r>
  <r>
    <x v="1651"/>
    <x v="0"/>
    <x v="1649"/>
    <x v="13"/>
    <x v="1547"/>
    <x v="0"/>
    <s v="country"/>
    <s v="USD"/>
    <x v="1650"/>
    <x v="1651"/>
    <b v="0"/>
    <n v="20"/>
    <b v="1"/>
    <s v="Category and Subcategory"/>
    <x v="230"/>
    <n v="130.35"/>
    <s v="Category and Subcategory"/>
    <x v="27"/>
    <n v="40625.900694444441"/>
    <n v="40659.290972222225"/>
    <x v="6"/>
  </r>
  <r>
    <x v="1652"/>
    <x v="0"/>
    <x v="1650"/>
    <x v="37"/>
    <x v="1548"/>
    <x v="0"/>
    <s v="country"/>
    <s v="USD"/>
    <x v="1651"/>
    <x v="1652"/>
    <b v="0"/>
    <n v="70"/>
    <b v="1"/>
    <s v="Category and Subcategory"/>
    <x v="355"/>
    <n v="37.229999999999997"/>
    <s v="Category and Subcategory"/>
    <x v="27"/>
    <n v="41572.492974537039"/>
    <n v="41602.534641203703"/>
    <x v="4"/>
  </r>
  <r>
    <x v="1653"/>
    <x v="0"/>
    <x v="1651"/>
    <x v="10"/>
    <x v="1549"/>
    <x v="0"/>
    <s v="country"/>
    <s v="USD"/>
    <x v="1652"/>
    <x v="1653"/>
    <b v="0"/>
    <n v="168"/>
    <b v="1"/>
    <s v="Category and Subcategory"/>
    <x v="301"/>
    <n v="15.51"/>
    <s v="Category and Subcategory"/>
    <x v="27"/>
    <n v="40626.834444444445"/>
    <n v="40657.834444444445"/>
    <x v="6"/>
  </r>
  <r>
    <x v="1654"/>
    <x v="0"/>
    <x v="1652"/>
    <x v="184"/>
    <x v="1550"/>
    <x v="0"/>
    <s v="country"/>
    <s v="USD"/>
    <x v="1653"/>
    <x v="1654"/>
    <b v="0"/>
    <n v="34"/>
    <b v="1"/>
    <s v="Category and Subcategory"/>
    <x v="708"/>
    <n v="76.47"/>
    <s v="Category and Subcategory"/>
    <x v="27"/>
    <n v="40987.890740740739"/>
    <n v="41017.890740740739"/>
    <x v="5"/>
  </r>
  <r>
    <x v="1655"/>
    <x v="0"/>
    <x v="1653"/>
    <x v="15"/>
    <x v="1550"/>
    <x v="0"/>
    <s v="country"/>
    <s v="USD"/>
    <x v="1654"/>
    <x v="1655"/>
    <b v="0"/>
    <n v="48"/>
    <b v="1"/>
    <s v="Category and Subcategory"/>
    <x v="544"/>
    <n v="54.17"/>
    <s v="Category and Subcategory"/>
    <x v="27"/>
    <n v="40974.791898148149"/>
    <n v="41004.750231481477"/>
    <x v="5"/>
  </r>
  <r>
    <x v="1656"/>
    <x v="0"/>
    <x v="1654"/>
    <x v="51"/>
    <x v="1550"/>
    <x v="0"/>
    <s v="country"/>
    <s v="USD"/>
    <x v="1655"/>
    <x v="1656"/>
    <b v="0"/>
    <n v="48"/>
    <b v="1"/>
    <s v="Category and Subcategory"/>
    <x v="389"/>
    <n v="54.17"/>
    <s v="Category and Subcategory"/>
    <x v="27"/>
    <n v="41226.928842592592"/>
    <n v="41256.928842592592"/>
    <x v="5"/>
  </r>
  <r>
    <x v="1657"/>
    <x v="0"/>
    <x v="1655"/>
    <x v="31"/>
    <x v="1551"/>
    <x v="0"/>
    <s v="country"/>
    <s v="USD"/>
    <x v="1656"/>
    <x v="1657"/>
    <b v="0"/>
    <n v="221"/>
    <b v="1"/>
    <s v="Category and Subcategory"/>
    <x v="157"/>
    <n v="11.76"/>
    <s v="Category and Subcategory"/>
    <x v="27"/>
    <n v="41023.782037037039"/>
    <n v="41053.782037037039"/>
    <x v="5"/>
  </r>
  <r>
    <x v="1658"/>
    <x v="0"/>
    <x v="1656"/>
    <x v="12"/>
    <x v="1552"/>
    <x v="0"/>
    <s v="country"/>
    <s v="USD"/>
    <x v="1657"/>
    <x v="1658"/>
    <b v="0"/>
    <n v="107"/>
    <b v="1"/>
    <s v="Category and Subcategory"/>
    <x v="622"/>
    <n v="24.26"/>
    <s v="Category and Subcategory"/>
    <x v="27"/>
    <n v="41223.22184027778"/>
    <n v="41261.597222222219"/>
    <x v="5"/>
  </r>
  <r>
    <x v="1659"/>
    <x v="0"/>
    <x v="1657"/>
    <x v="2"/>
    <x v="1553"/>
    <x v="0"/>
    <s v="country"/>
    <s v="GBP"/>
    <x v="1658"/>
    <x v="1659"/>
    <b v="0"/>
    <n v="45"/>
    <b v="1"/>
    <s v="Category and Subcategory"/>
    <x v="709"/>
    <n v="57.64"/>
    <s v="Category and Subcategory"/>
    <x v="27"/>
    <n v="41596.913437499999"/>
    <n v="41625.5"/>
    <x v="4"/>
  </r>
  <r>
    <x v="1660"/>
    <x v="0"/>
    <x v="1658"/>
    <x v="277"/>
    <x v="1554"/>
    <x v="0"/>
    <s v="country"/>
    <s v="EUR"/>
    <x v="1659"/>
    <x v="1660"/>
    <b v="0"/>
    <n v="36"/>
    <b v="1"/>
    <s v="Category and Subcategory"/>
    <x v="710"/>
    <n v="71.81"/>
    <s v="Category and Subcategory"/>
    <x v="27"/>
    <n v="42459.693865740745"/>
    <n v="42490.915972222225"/>
    <x v="2"/>
  </r>
  <r>
    <x v="1661"/>
    <x v="0"/>
    <x v="1659"/>
    <x v="278"/>
    <x v="1554"/>
    <x v="0"/>
    <s v="country"/>
    <s v="EUR"/>
    <x v="1660"/>
    <x v="1661"/>
    <b v="0"/>
    <n v="101"/>
    <b v="1"/>
    <s v="Category and Subcategory"/>
    <x v="621"/>
    <n v="25.59"/>
    <s v="Category and Subcategory"/>
    <x v="27"/>
    <n v="42343.998043981483"/>
    <n v="42386.875"/>
    <x v="0"/>
  </r>
  <r>
    <x v="1662"/>
    <x v="0"/>
    <x v="1660"/>
    <x v="6"/>
    <x v="1555"/>
    <x v="0"/>
    <s v="country"/>
    <s v="USD"/>
    <x v="1661"/>
    <x v="1662"/>
    <b v="0"/>
    <n v="62"/>
    <b v="1"/>
    <s v="Category and Subcategory"/>
    <x v="411"/>
    <n v="41.61"/>
    <s v="Category and Subcategory"/>
    <x v="27"/>
    <n v="40848.198333333334"/>
    <n v="40908.239999999998"/>
    <x v="6"/>
  </r>
  <r>
    <x v="1663"/>
    <x v="0"/>
    <x v="1661"/>
    <x v="28"/>
    <x v="1556"/>
    <x v="0"/>
    <s v="country"/>
    <s v="USD"/>
    <x v="1662"/>
    <x v="1663"/>
    <b v="0"/>
    <n v="32"/>
    <b v="1"/>
    <s v="Category and Subcategory"/>
    <x v="711"/>
    <n v="80.5"/>
    <s v="Category and Subcategory"/>
    <x v="27"/>
    <n v="42006.02207175926"/>
    <n v="42036.02207175926"/>
    <x v="0"/>
  </r>
  <r>
    <x v="1664"/>
    <x v="0"/>
    <x v="1662"/>
    <x v="30"/>
    <x v="1557"/>
    <x v="0"/>
    <s v="country"/>
    <s v="USD"/>
    <x v="1663"/>
    <x v="1664"/>
    <b v="0"/>
    <n v="89"/>
    <b v="1"/>
    <s v="Category and Subcategory"/>
    <x v="136"/>
    <n v="28.93"/>
    <s v="Category and Subcategory"/>
    <x v="27"/>
    <n v="40939.761782407404"/>
    <n v="40984.165972222225"/>
    <x v="5"/>
  </r>
  <r>
    <x v="1665"/>
    <x v="0"/>
    <x v="1663"/>
    <x v="8"/>
    <x v="1558"/>
    <x v="0"/>
    <s v="country"/>
    <s v="USD"/>
    <x v="1664"/>
    <x v="1665"/>
    <b v="0"/>
    <n v="93"/>
    <b v="1"/>
    <s v="Category and Subcategory"/>
    <x v="131"/>
    <n v="27.62"/>
    <s v="Category and Subcategory"/>
    <x v="27"/>
    <n v="40564.649456018517"/>
    <n v="40596.125"/>
    <x v="6"/>
  </r>
  <r>
    <x v="1666"/>
    <x v="0"/>
    <x v="1664"/>
    <x v="30"/>
    <x v="1558"/>
    <x v="0"/>
    <s v="country"/>
    <s v="USD"/>
    <x v="1665"/>
    <x v="1666"/>
    <b v="0"/>
    <n v="98"/>
    <b v="1"/>
    <s v="Category and Subcategory"/>
    <x v="136"/>
    <n v="26.21"/>
    <s v="Category and Subcategory"/>
    <x v="27"/>
    <n v="41331.253159722226"/>
    <n v="41361.211493055554"/>
    <x v="4"/>
  </r>
  <r>
    <x v="1667"/>
    <x v="0"/>
    <x v="1665"/>
    <x v="104"/>
    <x v="1559"/>
    <x v="0"/>
    <s v="country"/>
    <s v="USD"/>
    <x v="1666"/>
    <x v="1667"/>
    <b v="0"/>
    <n v="82"/>
    <b v="1"/>
    <s v="Category and Subcategory"/>
    <x v="215"/>
    <n v="31.28"/>
    <s v="Category and Subcategory"/>
    <x v="27"/>
    <n v="41682.0705787037"/>
    <n v="41709.290972222225"/>
    <x v="3"/>
  </r>
  <r>
    <x v="1668"/>
    <x v="0"/>
    <x v="1666"/>
    <x v="6"/>
    <x v="1559"/>
    <x v="0"/>
    <s v="country"/>
    <s v="USD"/>
    <x v="1667"/>
    <x v="1668"/>
    <b v="0"/>
    <n v="116"/>
    <b v="1"/>
    <s v="Category and Subcategory"/>
    <x v="411"/>
    <n v="22.11"/>
    <s v="Category and Subcategory"/>
    <x v="27"/>
    <n v="40845.14975694444"/>
    <n v="40875.191423611112"/>
    <x v="6"/>
  </r>
  <r>
    <x v="1669"/>
    <x v="0"/>
    <x v="1667"/>
    <x v="13"/>
    <x v="1559"/>
    <x v="0"/>
    <s v="country"/>
    <s v="USD"/>
    <x v="1668"/>
    <x v="1669"/>
    <b v="0"/>
    <n v="52"/>
    <b v="1"/>
    <s v="Category and Subcategory"/>
    <x v="591"/>
    <n v="49.33"/>
    <s v="Category and Subcategory"/>
    <x v="27"/>
    <n v="42461.885138888887"/>
    <n v="42521.885138888887"/>
    <x v="2"/>
  </r>
  <r>
    <x v="1670"/>
    <x v="0"/>
    <x v="1668"/>
    <x v="28"/>
    <x v="1560"/>
    <x v="0"/>
    <s v="country"/>
    <s v="USD"/>
    <x v="1669"/>
    <x v="1670"/>
    <b v="0"/>
    <n v="23"/>
    <b v="1"/>
    <s v="Category and Subcategory"/>
    <x v="712"/>
    <n v="111.3"/>
    <s v="Category and Subcategory"/>
    <x v="27"/>
    <n v="40313.930543981485"/>
    <n v="40364.166666666664"/>
    <x v="7"/>
  </r>
  <r>
    <x v="1671"/>
    <x v="0"/>
    <x v="1669"/>
    <x v="13"/>
    <x v="1560"/>
    <x v="0"/>
    <s v="country"/>
    <s v="USD"/>
    <x v="1670"/>
    <x v="1671"/>
    <b v="0"/>
    <n v="77"/>
    <b v="1"/>
    <s v="Category and Subcategory"/>
    <x v="591"/>
    <n v="33.25"/>
    <s v="Category and Subcategory"/>
    <x v="27"/>
    <n v="42553.54414351852"/>
    <n v="42583.54414351852"/>
    <x v="2"/>
  </r>
  <r>
    <x v="1672"/>
    <x v="0"/>
    <x v="1670"/>
    <x v="180"/>
    <x v="1560"/>
    <x v="0"/>
    <s v="country"/>
    <s v="USD"/>
    <x v="1671"/>
    <x v="1672"/>
    <b v="0"/>
    <n v="49"/>
    <b v="1"/>
    <s v="Category and Subcategory"/>
    <x v="289"/>
    <n v="52.24"/>
    <s v="Category and Subcategory"/>
    <x v="27"/>
    <n v="41034.656597222223"/>
    <n v="41064.656597222223"/>
    <x v="5"/>
  </r>
  <r>
    <x v="1673"/>
    <x v="0"/>
    <x v="1671"/>
    <x v="190"/>
    <x v="1560"/>
    <x v="0"/>
    <s v="country"/>
    <s v="USD"/>
    <x v="1672"/>
    <x v="1673"/>
    <b v="0"/>
    <n v="59"/>
    <b v="1"/>
    <s v="Category and Subcategory"/>
    <x v="220"/>
    <n v="43.39"/>
    <s v="Category and Subcategory"/>
    <x v="27"/>
    <n v="42039.878379629634"/>
    <n v="42069.878379629634"/>
    <x v="0"/>
  </r>
  <r>
    <x v="1674"/>
    <x v="0"/>
    <x v="1672"/>
    <x v="10"/>
    <x v="1561"/>
    <x v="0"/>
    <s v="country"/>
    <s v="USD"/>
    <x v="1673"/>
    <x v="1674"/>
    <b v="0"/>
    <n v="113"/>
    <b v="1"/>
    <s v="Category and Subcategory"/>
    <x v="455"/>
    <n v="22.61"/>
    <s v="Category and Subcategory"/>
    <x v="27"/>
    <n v="42569.605393518519"/>
    <n v="42600.290972222225"/>
    <x v="2"/>
  </r>
  <r>
    <x v="1675"/>
    <x v="0"/>
    <x v="1673"/>
    <x v="28"/>
    <x v="1561"/>
    <x v="0"/>
    <s v="country"/>
    <s v="USD"/>
    <x v="1674"/>
    <x v="1675"/>
    <b v="0"/>
    <n v="34"/>
    <b v="1"/>
    <s v="Category and Subcategory"/>
    <x v="712"/>
    <n v="75.150000000000006"/>
    <s v="Category and Subcategory"/>
    <x v="27"/>
    <n v="40802.733101851853"/>
    <n v="40832.918749999997"/>
    <x v="6"/>
  </r>
  <r>
    <x v="1676"/>
    <x v="0"/>
    <x v="1674"/>
    <x v="9"/>
    <x v="1562"/>
    <x v="0"/>
    <s v="country"/>
    <s v="USD"/>
    <x v="1675"/>
    <x v="1676"/>
    <b v="0"/>
    <n v="42"/>
    <b v="1"/>
    <s v="Category and Subcategory"/>
    <x v="549"/>
    <n v="60.71"/>
    <s v="Category and Subcategory"/>
    <x v="27"/>
    <n v="40973.72623842593"/>
    <n v="41020.165972222225"/>
    <x v="5"/>
  </r>
  <r>
    <x v="1677"/>
    <x v="0"/>
    <x v="1675"/>
    <x v="12"/>
    <x v="1562"/>
    <x v="0"/>
    <s v="country"/>
    <s v="EUR"/>
    <x v="1676"/>
    <x v="1677"/>
    <b v="0"/>
    <n v="42"/>
    <b v="1"/>
    <s v="Category and Subcategory"/>
    <x v="622"/>
    <n v="60.71"/>
    <s v="Category and Subcategory"/>
    <x v="27"/>
    <n v="42416.407129629632"/>
    <n v="42476.249305555553"/>
    <x v="2"/>
  </r>
  <r>
    <x v="1678"/>
    <x v="0"/>
    <x v="1676"/>
    <x v="15"/>
    <x v="1562"/>
    <x v="0"/>
    <s v="country"/>
    <s v="USD"/>
    <x v="1677"/>
    <x v="1678"/>
    <b v="0"/>
    <n v="49"/>
    <b v="1"/>
    <s v="Category and Subcategory"/>
    <x v="387"/>
    <n v="52.04"/>
    <s v="Category and Subcategory"/>
    <x v="27"/>
    <n v="41662.854988425926"/>
    <n v="41676.854988425926"/>
    <x v="3"/>
  </r>
  <r>
    <x v="1679"/>
    <x v="0"/>
    <x v="1677"/>
    <x v="13"/>
    <x v="1563"/>
    <x v="0"/>
    <s v="country"/>
    <s v="USD"/>
    <x v="1678"/>
    <x v="1679"/>
    <b v="0"/>
    <n v="56"/>
    <b v="1"/>
    <s v="Category and Subcategory"/>
    <x v="425"/>
    <n v="45.52"/>
    <s v="Category and Subcategory"/>
    <x v="27"/>
    <n v="40723.068807870368"/>
    <n v="40746.068807870368"/>
    <x v="6"/>
  </r>
  <r>
    <x v="1680"/>
    <x v="0"/>
    <x v="1678"/>
    <x v="28"/>
    <x v="1564"/>
    <x v="0"/>
    <s v="country"/>
    <s v="USD"/>
    <x v="1679"/>
    <x v="1680"/>
    <b v="0"/>
    <n v="25"/>
    <b v="1"/>
    <s v="Category and Subcategory"/>
    <x v="457"/>
    <n v="101.91"/>
    <s v="Category and Subcategory"/>
    <x v="27"/>
    <n v="41802.757719907408"/>
    <n v="41832.757719907408"/>
    <x v="3"/>
  </r>
  <r>
    <x v="1681"/>
    <x v="0"/>
    <x v="1679"/>
    <x v="99"/>
    <x v="1565"/>
    <x v="3"/>
    <s v="country"/>
    <s v="USD"/>
    <x v="1680"/>
    <x v="1681"/>
    <b v="0"/>
    <n v="884"/>
    <b v="0"/>
    <s v="Category and Subcategory"/>
    <x v="153"/>
    <n v="2.88"/>
    <s v="Category and Subcategory"/>
    <x v="28"/>
    <n v="42774.121342592596"/>
    <n v="42823.083333333328"/>
    <x v="1"/>
  </r>
  <r>
    <x v="1682"/>
    <x v="0"/>
    <x v="1680"/>
    <x v="12"/>
    <x v="1566"/>
    <x v="3"/>
    <s v="country"/>
    <s v="USD"/>
    <x v="1681"/>
    <x v="1682"/>
    <b v="0"/>
    <n v="0"/>
    <b v="0"/>
    <s v="Category and Subcategory"/>
    <x v="162"/>
    <e v="#DIV/0!"/>
    <s v="Category and Subcategory"/>
    <x v="28"/>
    <n v="42779.21365740741"/>
    <n v="42839.171990740739"/>
    <x v="1"/>
  </r>
  <r>
    <x v="1683"/>
    <x v="0"/>
    <x v="1681"/>
    <x v="8"/>
    <x v="1567"/>
    <x v="3"/>
    <s v="country"/>
    <s v="EUR"/>
    <x v="1682"/>
    <x v="1683"/>
    <b v="0"/>
    <n v="10"/>
    <b v="0"/>
    <s v="Category and Subcategory"/>
    <x v="311"/>
    <n v="253.7"/>
    <s v="Category and Subcategory"/>
    <x v="28"/>
    <n v="42808.781689814816"/>
    <n v="42832.781689814816"/>
    <x v="1"/>
  </r>
  <r>
    <x v="1684"/>
    <x v="0"/>
    <x v="1682"/>
    <x v="6"/>
    <x v="1568"/>
    <x v="3"/>
    <s v="country"/>
    <s v="USD"/>
    <x v="1683"/>
    <x v="1684"/>
    <b v="0"/>
    <n v="101"/>
    <b v="0"/>
    <s v="Category and Subcategory"/>
    <x v="411"/>
    <n v="25.1"/>
    <s v="Category and Subcategory"/>
    <x v="28"/>
    <n v="42783.815289351856"/>
    <n v="42811.773622685185"/>
    <x v="1"/>
  </r>
  <r>
    <x v="1685"/>
    <x v="0"/>
    <x v="1683"/>
    <x v="18"/>
    <x v="1568"/>
    <x v="3"/>
    <s v="country"/>
    <s v="USD"/>
    <x v="1684"/>
    <x v="1685"/>
    <b v="0"/>
    <n v="15"/>
    <b v="0"/>
    <s v="Category and Subcategory"/>
    <x v="713"/>
    <n v="169"/>
    <s v="Category and Subcategory"/>
    <x v="28"/>
    <n v="42788.2502662037"/>
    <n v="42818.208599537036"/>
    <x v="1"/>
  </r>
  <r>
    <x v="1686"/>
    <x v="0"/>
    <x v="1684"/>
    <x v="10"/>
    <x v="1569"/>
    <x v="3"/>
    <s v="country"/>
    <s v="CAD"/>
    <x v="1685"/>
    <x v="1686"/>
    <b v="0"/>
    <n v="1"/>
    <b v="0"/>
    <s v="Category and Subcategory"/>
    <x v="455"/>
    <n v="2532"/>
    <s v="Category and Subcategory"/>
    <x v="28"/>
    <n v="42792.843969907408"/>
    <n v="42852.802303240736"/>
    <x v="1"/>
  </r>
  <r>
    <x v="1687"/>
    <x v="0"/>
    <x v="1685"/>
    <x v="3"/>
    <x v="1570"/>
    <x v="3"/>
    <s v="country"/>
    <s v="USD"/>
    <x v="1686"/>
    <x v="1687"/>
    <b v="0"/>
    <n v="39"/>
    <b v="0"/>
    <s v="Category and Subcategory"/>
    <x v="504"/>
    <n v="64.77"/>
    <s v="Category and Subcategory"/>
    <x v="28"/>
    <n v="42802.046817129631"/>
    <n v="42835.84375"/>
    <x v="1"/>
  </r>
  <r>
    <x v="1688"/>
    <x v="0"/>
    <x v="1686"/>
    <x v="23"/>
    <x v="1571"/>
    <x v="3"/>
    <s v="country"/>
    <s v="USD"/>
    <x v="1687"/>
    <x v="1688"/>
    <b v="0"/>
    <n v="7"/>
    <b v="0"/>
    <s v="Category and Subcategory"/>
    <x v="417"/>
    <n v="360.71"/>
    <s v="Category and Subcategory"/>
    <x v="28"/>
    <n v="42804.534652777773"/>
    <n v="42834.492986111116"/>
    <x v="1"/>
  </r>
  <r>
    <x v="1689"/>
    <x v="0"/>
    <x v="1687"/>
    <x v="262"/>
    <x v="1572"/>
    <x v="3"/>
    <s v="country"/>
    <s v="USD"/>
    <x v="1688"/>
    <x v="1689"/>
    <b v="0"/>
    <n v="14"/>
    <b v="0"/>
    <s v="Category and Subcategory"/>
    <x v="298"/>
    <n v="180.29"/>
    <s v="Category and Subcategory"/>
    <x v="28"/>
    <n v="42780.942476851851"/>
    <n v="42810.900810185187"/>
    <x v="1"/>
  </r>
  <r>
    <x v="1690"/>
    <x v="0"/>
    <x v="1688"/>
    <x v="30"/>
    <x v="1573"/>
    <x v="3"/>
    <s v="country"/>
    <s v="USD"/>
    <x v="1689"/>
    <x v="1690"/>
    <b v="0"/>
    <n v="11"/>
    <b v="0"/>
    <s v="Category and Subcategory"/>
    <x v="159"/>
    <n v="229.18"/>
    <s v="Category and Subcategory"/>
    <x v="28"/>
    <n v="42801.43104166667"/>
    <n v="42831.389374999999"/>
    <x v="1"/>
  </r>
  <r>
    <x v="1691"/>
    <x v="0"/>
    <x v="1689"/>
    <x v="11"/>
    <x v="1573"/>
    <x v="3"/>
    <s v="country"/>
    <s v="USD"/>
    <x v="1690"/>
    <x v="1691"/>
    <b v="0"/>
    <n v="38"/>
    <b v="0"/>
    <s v="Category and Subcategory"/>
    <x v="186"/>
    <n v="66.34"/>
    <s v="Category and Subcategory"/>
    <x v="28"/>
    <n v="42795.701481481476"/>
    <n v="42828.041666666672"/>
    <x v="1"/>
  </r>
  <r>
    <x v="1692"/>
    <x v="0"/>
    <x v="1690"/>
    <x v="10"/>
    <x v="1574"/>
    <x v="3"/>
    <s v="country"/>
    <s v="USD"/>
    <x v="1691"/>
    <x v="1692"/>
    <b v="0"/>
    <n v="15"/>
    <b v="0"/>
    <s v="Category and Subcategory"/>
    <x v="169"/>
    <n v="168"/>
    <s v="Category and Subcategory"/>
    <x v="28"/>
    <n v="42788.151238425926"/>
    <n v="42820.999305555553"/>
    <x v="1"/>
  </r>
  <r>
    <x v="1693"/>
    <x v="0"/>
    <x v="1691"/>
    <x v="9"/>
    <x v="1574"/>
    <x v="3"/>
    <s v="country"/>
    <s v="GBP"/>
    <x v="1692"/>
    <x v="1693"/>
    <b v="0"/>
    <n v="8"/>
    <b v="0"/>
    <s v="Category and Subcategory"/>
    <x v="400"/>
    <n v="315"/>
    <s v="Category and Subcategory"/>
    <x v="28"/>
    <n v="42803.920277777783"/>
    <n v="42834.833333333328"/>
    <x v="1"/>
  </r>
  <r>
    <x v="1694"/>
    <x v="0"/>
    <x v="1692"/>
    <x v="3"/>
    <x v="1575"/>
    <x v="3"/>
    <s v="country"/>
    <s v="USD"/>
    <x v="1693"/>
    <x v="1694"/>
    <b v="0"/>
    <n v="1"/>
    <b v="0"/>
    <s v="Category and Subcategory"/>
    <x v="504"/>
    <n v="2512"/>
    <s v="Category and Subcategory"/>
    <x v="28"/>
    <n v="42791.669837962967"/>
    <n v="42821.191666666666"/>
    <x v="1"/>
  </r>
  <r>
    <x v="1695"/>
    <x v="0"/>
    <x v="1693"/>
    <x v="14"/>
    <x v="1576"/>
    <x v="3"/>
    <s v="country"/>
    <s v="USD"/>
    <x v="1694"/>
    <x v="1695"/>
    <b v="0"/>
    <n v="23"/>
    <b v="0"/>
    <s v="Category and Subcategory"/>
    <x v="150"/>
    <n v="109.18"/>
    <s v="Category and Subcategory"/>
    <x v="28"/>
    <n v="42801.031412037039"/>
    <n v="42835.041666666672"/>
    <x v="1"/>
  </r>
  <r>
    <x v="1696"/>
    <x v="0"/>
    <x v="1694"/>
    <x v="82"/>
    <x v="1577"/>
    <x v="3"/>
    <s v="country"/>
    <s v="USD"/>
    <x v="1695"/>
    <x v="1696"/>
    <b v="0"/>
    <n v="0"/>
    <b v="0"/>
    <s v="Category and Subcategory"/>
    <x v="218"/>
    <e v="#DIV/0!"/>
    <s v="Category and Subcategory"/>
    <x v="28"/>
    <n v="42796.069571759261"/>
    <n v="42826.027905092589"/>
    <x v="1"/>
  </r>
  <r>
    <x v="1697"/>
    <x v="0"/>
    <x v="1695"/>
    <x v="78"/>
    <x v="1577"/>
    <x v="3"/>
    <s v="country"/>
    <s v="USD"/>
    <x v="1696"/>
    <x v="1697"/>
    <b v="0"/>
    <n v="22"/>
    <b v="0"/>
    <s v="Category and Subcategory"/>
    <x v="409"/>
    <n v="113.91"/>
    <s v="Category and Subcategory"/>
    <x v="28"/>
    <n v="42805.032962962956"/>
    <n v="42834.991296296299"/>
    <x v="1"/>
  </r>
  <r>
    <x v="1698"/>
    <x v="0"/>
    <x v="1696"/>
    <x v="152"/>
    <x v="1578"/>
    <x v="3"/>
    <s v="country"/>
    <s v="USD"/>
    <x v="1697"/>
    <x v="1698"/>
    <b v="0"/>
    <n v="0"/>
    <b v="0"/>
    <s v="Category and Subcategory"/>
    <x v="161"/>
    <e v="#DIV/0!"/>
    <s v="Category and Subcategory"/>
    <x v="28"/>
    <n v="42796.207870370374"/>
    <n v="42820.147916666669"/>
    <x v="1"/>
  </r>
  <r>
    <x v="1699"/>
    <x v="0"/>
    <x v="1697"/>
    <x v="279"/>
    <x v="1579"/>
    <x v="3"/>
    <s v="country"/>
    <s v="USD"/>
    <x v="1698"/>
    <x v="1699"/>
    <b v="0"/>
    <n v="4"/>
    <b v="0"/>
    <s v="Category and Subcategory"/>
    <x v="367"/>
    <n v="625.75"/>
    <s v="Category and Subcategory"/>
    <x v="28"/>
    <n v="42806.863946759258"/>
    <n v="42836.863946759258"/>
    <x v="1"/>
  </r>
  <r>
    <x v="1700"/>
    <x v="0"/>
    <x v="1698"/>
    <x v="22"/>
    <x v="1579"/>
    <x v="3"/>
    <s v="country"/>
    <s v="USD"/>
    <x v="1699"/>
    <x v="1700"/>
    <b v="0"/>
    <n v="79"/>
    <b v="0"/>
    <s v="Category and Subcategory"/>
    <x v="199"/>
    <n v="31.68"/>
    <s v="Category and Subcategory"/>
    <x v="28"/>
    <n v="42796.071643518517"/>
    <n v="42826.166666666672"/>
    <x v="1"/>
  </r>
  <r>
    <x v="1701"/>
    <x v="0"/>
    <x v="1699"/>
    <x v="280"/>
    <x v="1580"/>
    <x v="2"/>
    <s v="country"/>
    <s v="USD"/>
    <x v="1700"/>
    <x v="1701"/>
    <b v="0"/>
    <n v="2"/>
    <b v="0"/>
    <s v="Category and Subcategory"/>
    <x v="169"/>
    <n v="1250.5"/>
    <s v="Category and Subcategory"/>
    <x v="28"/>
    <n v="41989.664409722223"/>
    <n v="42019.664409722223"/>
    <x v="3"/>
  </r>
  <r>
    <x v="1702"/>
    <x v="0"/>
    <x v="1700"/>
    <x v="281"/>
    <x v="1580"/>
    <x v="2"/>
    <s v="country"/>
    <s v="USD"/>
    <x v="1701"/>
    <x v="1702"/>
    <b v="0"/>
    <n v="1"/>
    <b v="0"/>
    <s v="Category and Subcategory"/>
    <x v="330"/>
    <n v="2501"/>
    <s v="Category and Subcategory"/>
    <x v="28"/>
    <n v="42063.869791666672"/>
    <n v="42093.828125"/>
    <x v="0"/>
  </r>
  <r>
    <x v="1703"/>
    <x v="0"/>
    <x v="1701"/>
    <x v="10"/>
    <x v="1581"/>
    <x v="2"/>
    <s v="country"/>
    <s v="USD"/>
    <x v="1702"/>
    <x v="1703"/>
    <b v="0"/>
    <n v="2"/>
    <b v="0"/>
    <s v="Category and Subcategory"/>
    <x v="169"/>
    <n v="1250.1300000000001"/>
    <s v="Category and Subcategory"/>
    <x v="28"/>
    <n v="42187.281678240746"/>
    <n v="42247.281678240746"/>
    <x v="0"/>
  </r>
  <r>
    <x v="1704"/>
    <x v="0"/>
    <x v="1702"/>
    <x v="13"/>
    <x v="1582"/>
    <x v="2"/>
    <s v="country"/>
    <s v="USD"/>
    <x v="1703"/>
    <x v="1704"/>
    <b v="0"/>
    <n v="11"/>
    <b v="0"/>
    <s v="Category and Subcategory"/>
    <x v="251"/>
    <n v="227.27"/>
    <s v="Category and Subcategory"/>
    <x v="28"/>
    <n v="42021.139733796299"/>
    <n v="42051.139733796299"/>
    <x v="0"/>
  </r>
  <r>
    <x v="1705"/>
    <x v="0"/>
    <x v="1703"/>
    <x v="13"/>
    <x v="1582"/>
    <x v="2"/>
    <s v="country"/>
    <s v="USD"/>
    <x v="1704"/>
    <x v="1705"/>
    <b v="0"/>
    <n v="0"/>
    <b v="0"/>
    <s v="Category and Subcategory"/>
    <x v="251"/>
    <e v="#DIV/0!"/>
    <s v="Category and Subcategory"/>
    <x v="28"/>
    <n v="42245.016736111109"/>
    <n v="42256.666666666672"/>
    <x v="0"/>
  </r>
  <r>
    <x v="1706"/>
    <x v="0"/>
    <x v="1704"/>
    <x v="62"/>
    <x v="1582"/>
    <x v="2"/>
    <s v="country"/>
    <s v="EUR"/>
    <x v="1705"/>
    <x v="1706"/>
    <b v="0"/>
    <n v="0"/>
    <b v="0"/>
    <s v="Category and Subcategory"/>
    <x v="165"/>
    <e v="#DIV/0!"/>
    <s v="Category and Subcategory"/>
    <x v="28"/>
    <n v="42179.306388888886"/>
    <n v="42239.306388888886"/>
    <x v="0"/>
  </r>
  <r>
    <x v="1707"/>
    <x v="0"/>
    <x v="1705"/>
    <x v="10"/>
    <x v="1582"/>
    <x v="2"/>
    <s v="country"/>
    <s v="USD"/>
    <x v="1706"/>
    <x v="1707"/>
    <b v="0"/>
    <n v="9"/>
    <b v="0"/>
    <s v="Category and Subcategory"/>
    <x v="169"/>
    <n v="277.77999999999997"/>
    <s v="Category and Subcategory"/>
    <x v="28"/>
    <n v="42427.721006944441"/>
    <n v="42457.679340277777"/>
    <x v="2"/>
  </r>
  <r>
    <x v="1708"/>
    <x v="0"/>
    <x v="1706"/>
    <x v="39"/>
    <x v="1582"/>
    <x v="2"/>
    <s v="country"/>
    <s v="USD"/>
    <x v="1707"/>
    <x v="1708"/>
    <b v="0"/>
    <n v="0"/>
    <b v="0"/>
    <s v="Category and Subcategory"/>
    <x v="498"/>
    <e v="#DIV/0!"/>
    <s v="Category and Subcategory"/>
    <x v="28"/>
    <n v="42451.866967592592"/>
    <n v="42491.866967592592"/>
    <x v="2"/>
  </r>
  <r>
    <x v="1709"/>
    <x v="0"/>
    <x v="1707"/>
    <x v="257"/>
    <x v="1582"/>
    <x v="2"/>
    <s v="country"/>
    <s v="USD"/>
    <x v="1708"/>
    <x v="1709"/>
    <b v="0"/>
    <n v="4"/>
    <b v="0"/>
    <s v="Category and Subcategory"/>
    <x v="280"/>
    <n v="625"/>
    <s v="Category and Subcategory"/>
    <x v="28"/>
    <n v="41841.56381944444"/>
    <n v="41882.818749999999"/>
    <x v="3"/>
  </r>
  <r>
    <x v="1710"/>
    <x v="0"/>
    <x v="1708"/>
    <x v="10"/>
    <x v="1582"/>
    <x v="2"/>
    <s v="country"/>
    <s v="EUR"/>
    <x v="1709"/>
    <x v="1710"/>
    <b v="0"/>
    <n v="1"/>
    <b v="0"/>
    <s v="Category and Subcategory"/>
    <x v="169"/>
    <n v="2500"/>
    <s v="Category and Subcategory"/>
    <x v="28"/>
    <n v="42341.59129629629"/>
    <n v="42387.541666666672"/>
    <x v="0"/>
  </r>
  <r>
    <x v="1711"/>
    <x v="0"/>
    <x v="1709"/>
    <x v="3"/>
    <x v="1582"/>
    <x v="2"/>
    <s v="country"/>
    <s v="USD"/>
    <x v="1710"/>
    <x v="1711"/>
    <b v="0"/>
    <n v="2"/>
    <b v="0"/>
    <s v="Category and Subcategory"/>
    <x v="504"/>
    <n v="1250"/>
    <s v="Category and Subcategory"/>
    <x v="28"/>
    <n v="41852.646226851852"/>
    <n v="41883.646226851852"/>
    <x v="3"/>
  </r>
  <r>
    <x v="1712"/>
    <x v="0"/>
    <x v="1710"/>
    <x v="10"/>
    <x v="1583"/>
    <x v="2"/>
    <s v="country"/>
    <s v="USD"/>
    <x v="1711"/>
    <x v="1712"/>
    <b v="0"/>
    <n v="0"/>
    <b v="0"/>
    <s v="Category and Subcategory"/>
    <x v="169"/>
    <e v="#DIV/0!"/>
    <s v="Category and Subcategory"/>
    <x v="28"/>
    <n v="42125.913807870369"/>
    <n v="42185.913807870369"/>
    <x v="0"/>
  </r>
  <r>
    <x v="1713"/>
    <x v="0"/>
    <x v="1711"/>
    <x v="9"/>
    <x v="1584"/>
    <x v="2"/>
    <s v="country"/>
    <s v="USD"/>
    <x v="1712"/>
    <x v="1713"/>
    <b v="0"/>
    <n v="1"/>
    <b v="0"/>
    <s v="Category and Subcategory"/>
    <x v="714"/>
    <n v="2485"/>
    <s v="Category and Subcategory"/>
    <x v="28"/>
    <n v="41887.801064814819"/>
    <n v="41917.801064814819"/>
    <x v="3"/>
  </r>
  <r>
    <x v="1714"/>
    <x v="0"/>
    <x v="1712"/>
    <x v="31"/>
    <x v="1585"/>
    <x v="2"/>
    <s v="country"/>
    <s v="USD"/>
    <x v="1713"/>
    <x v="1714"/>
    <b v="0"/>
    <n v="17"/>
    <b v="0"/>
    <s v="Category and Subcategory"/>
    <x v="157"/>
    <n v="146.12"/>
    <s v="Category and Subcategory"/>
    <x v="28"/>
    <n v="42095.918530092589"/>
    <n v="42125.918530092589"/>
    <x v="0"/>
  </r>
  <r>
    <x v="1715"/>
    <x v="0"/>
    <x v="1713"/>
    <x v="10"/>
    <x v="1585"/>
    <x v="2"/>
    <s v="country"/>
    <s v="USD"/>
    <x v="1714"/>
    <x v="1715"/>
    <b v="0"/>
    <n v="2"/>
    <b v="0"/>
    <s v="Category and Subcategory"/>
    <x v="169"/>
    <n v="1242"/>
    <s v="Category and Subcategory"/>
    <x v="28"/>
    <n v="42064.217418981483"/>
    <n v="42094.140277777777"/>
    <x v="0"/>
  </r>
  <r>
    <x v="1716"/>
    <x v="0"/>
    <x v="1714"/>
    <x v="13"/>
    <x v="1586"/>
    <x v="2"/>
    <s v="country"/>
    <s v="USD"/>
    <x v="1715"/>
    <x v="1716"/>
    <b v="0"/>
    <n v="3"/>
    <b v="0"/>
    <s v="Category and Subcategory"/>
    <x v="462"/>
    <n v="825.33"/>
    <s v="Category and Subcategory"/>
    <x v="28"/>
    <n v="42673.577534722222"/>
    <n v="42713.619201388887"/>
    <x v="2"/>
  </r>
  <r>
    <x v="1717"/>
    <x v="0"/>
    <x v="1715"/>
    <x v="282"/>
    <x v="1587"/>
    <x v="2"/>
    <s v="country"/>
    <s v="USD"/>
    <x v="1716"/>
    <x v="1717"/>
    <b v="0"/>
    <n v="41"/>
    <b v="0"/>
    <s v="Category and Subcategory"/>
    <x v="214"/>
    <n v="60.2"/>
    <s v="Category and Subcategory"/>
    <x v="28"/>
    <n v="42460.98192129629"/>
    <n v="42481.166666666672"/>
    <x v="2"/>
  </r>
  <r>
    <x v="1718"/>
    <x v="0"/>
    <x v="1716"/>
    <x v="19"/>
    <x v="1588"/>
    <x v="2"/>
    <s v="country"/>
    <s v="USD"/>
    <x v="1717"/>
    <x v="1718"/>
    <b v="0"/>
    <n v="2"/>
    <b v="0"/>
    <s v="Category and Subcategory"/>
    <x v="406"/>
    <n v="1228.33"/>
    <s v="Category and Subcategory"/>
    <x v="28"/>
    <n v="42460.610520833332"/>
    <n v="42504.207638888889"/>
    <x v="2"/>
  </r>
  <r>
    <x v="1719"/>
    <x v="0"/>
    <x v="1717"/>
    <x v="23"/>
    <x v="1589"/>
    <x v="2"/>
    <s v="country"/>
    <s v="USD"/>
    <x v="1718"/>
    <x v="1719"/>
    <b v="0"/>
    <n v="3"/>
    <b v="0"/>
    <s v="Category and Subcategory"/>
    <x v="313"/>
    <n v="817"/>
    <s v="Category and Subcategory"/>
    <x v="28"/>
    <n v="41869.534618055557"/>
    <n v="41899.534618055557"/>
    <x v="3"/>
  </r>
  <r>
    <x v="1720"/>
    <x v="0"/>
    <x v="1718"/>
    <x v="23"/>
    <x v="1590"/>
    <x v="2"/>
    <s v="country"/>
    <s v="USD"/>
    <x v="1719"/>
    <x v="1720"/>
    <b v="0"/>
    <n v="8"/>
    <b v="0"/>
    <s v="Category and Subcategory"/>
    <x v="313"/>
    <n v="305.63"/>
    <s v="Category and Subcategory"/>
    <x v="28"/>
    <n v="41922.783229166671"/>
    <n v="41952.824895833335"/>
    <x v="3"/>
  </r>
  <r>
    <x v="1721"/>
    <x v="0"/>
    <x v="1719"/>
    <x v="10"/>
    <x v="1591"/>
    <x v="2"/>
    <s v="country"/>
    <s v="USD"/>
    <x v="1720"/>
    <x v="1721"/>
    <b v="0"/>
    <n v="0"/>
    <b v="0"/>
    <s v="Category and Subcategory"/>
    <x v="606"/>
    <e v="#DIV/0!"/>
    <s v="Category and Subcategory"/>
    <x v="28"/>
    <n v="42319.461377314816"/>
    <n v="42349.461377314816"/>
    <x v="0"/>
  </r>
  <r>
    <x v="1722"/>
    <x v="0"/>
    <x v="1720"/>
    <x v="283"/>
    <x v="1592"/>
    <x v="2"/>
    <s v="country"/>
    <s v="USD"/>
    <x v="1721"/>
    <x v="1722"/>
    <b v="0"/>
    <n v="1"/>
    <b v="0"/>
    <s v="Category and Subcategory"/>
    <x v="400"/>
    <n v="2412.02"/>
    <s v="Category and Subcategory"/>
    <x v="28"/>
    <n v="42425.960983796293"/>
    <n v="42463.006944444445"/>
    <x v="2"/>
  </r>
  <r>
    <x v="1723"/>
    <x v="0"/>
    <x v="1721"/>
    <x v="3"/>
    <x v="1593"/>
    <x v="2"/>
    <s v="country"/>
    <s v="USD"/>
    <x v="1722"/>
    <x v="1723"/>
    <b v="0"/>
    <n v="3"/>
    <b v="0"/>
    <s v="Category and Subcategory"/>
    <x v="414"/>
    <n v="803.33"/>
    <s v="Category and Subcategory"/>
    <x v="28"/>
    <n v="42129.82540509259"/>
    <n v="42186.25"/>
    <x v="0"/>
  </r>
  <r>
    <x v="1724"/>
    <x v="0"/>
    <x v="1722"/>
    <x v="12"/>
    <x v="1594"/>
    <x v="2"/>
    <s v="country"/>
    <s v="USD"/>
    <x v="1723"/>
    <x v="1724"/>
    <b v="0"/>
    <n v="4"/>
    <b v="0"/>
    <s v="Category and Subcategory"/>
    <x v="149"/>
    <n v="601.25"/>
    <s v="Category and Subcategory"/>
    <x v="28"/>
    <n v="41912.932430555556"/>
    <n v="41942.932430555556"/>
    <x v="3"/>
  </r>
  <r>
    <x v="1725"/>
    <x v="0"/>
    <x v="1723"/>
    <x v="62"/>
    <x v="1594"/>
    <x v="2"/>
    <s v="country"/>
    <s v="USD"/>
    <x v="1724"/>
    <x v="1725"/>
    <b v="0"/>
    <n v="9"/>
    <b v="0"/>
    <s v="Category and Subcategory"/>
    <x v="395"/>
    <n v="267.22000000000003"/>
    <s v="Category and Subcategory"/>
    <x v="28"/>
    <n v="41845.968159722222"/>
    <n v="41875.968159722222"/>
    <x v="3"/>
  </r>
  <r>
    <x v="1726"/>
    <x v="0"/>
    <x v="1724"/>
    <x v="115"/>
    <x v="1594"/>
    <x v="2"/>
    <s v="country"/>
    <s v="USD"/>
    <x v="1725"/>
    <x v="1726"/>
    <b v="0"/>
    <n v="16"/>
    <b v="0"/>
    <s v="Category and Subcategory"/>
    <x v="506"/>
    <n v="150.31"/>
    <s v="Category and Subcategory"/>
    <x v="28"/>
    <n v="41788.919722222221"/>
    <n v="41817.919722222221"/>
    <x v="3"/>
  </r>
  <r>
    <x v="1727"/>
    <x v="0"/>
    <x v="1725"/>
    <x v="9"/>
    <x v="1595"/>
    <x v="2"/>
    <s v="country"/>
    <s v="GBP"/>
    <x v="1726"/>
    <x v="1727"/>
    <b v="0"/>
    <n v="1"/>
    <b v="0"/>
    <s v="Category and Subcategory"/>
    <x v="471"/>
    <n v="2400"/>
    <s v="Category and Subcategory"/>
    <x v="28"/>
    <n v="42044.927974537044"/>
    <n v="42099.458333333328"/>
    <x v="0"/>
  </r>
  <r>
    <x v="1728"/>
    <x v="0"/>
    <x v="1726"/>
    <x v="21"/>
    <x v="1595"/>
    <x v="2"/>
    <s v="country"/>
    <s v="USD"/>
    <x v="1727"/>
    <x v="1728"/>
    <b v="0"/>
    <n v="7"/>
    <b v="0"/>
    <s v="Category and Subcategory"/>
    <x v="322"/>
    <n v="342.86"/>
    <s v="Category and Subcategory"/>
    <x v="28"/>
    <n v="42268.625856481478"/>
    <n v="42298.625856481478"/>
    <x v="0"/>
  </r>
  <r>
    <x v="1729"/>
    <x v="0"/>
    <x v="1727"/>
    <x v="3"/>
    <x v="1596"/>
    <x v="2"/>
    <s v="country"/>
    <s v="USD"/>
    <x v="1728"/>
    <x v="1729"/>
    <b v="0"/>
    <n v="0"/>
    <b v="0"/>
    <s v="Category and Subcategory"/>
    <x v="414"/>
    <e v="#DIV/0!"/>
    <s v="Category and Subcategory"/>
    <x v="28"/>
    <n v="42471.052152777775"/>
    <n v="42531.052152777775"/>
    <x v="2"/>
  </r>
  <r>
    <x v="1730"/>
    <x v="0"/>
    <x v="1728"/>
    <x v="9"/>
    <x v="1597"/>
    <x v="2"/>
    <s v="country"/>
    <s v="USD"/>
    <x v="1729"/>
    <x v="1730"/>
    <b v="0"/>
    <n v="0"/>
    <b v="0"/>
    <s v="Category and Subcategory"/>
    <x v="471"/>
    <e v="#DIV/0!"/>
    <s v="Category and Subcategory"/>
    <x v="28"/>
    <n v="42272.087766203709"/>
    <n v="42302.087766203709"/>
    <x v="0"/>
  </r>
  <r>
    <x v="1731"/>
    <x v="0"/>
    <x v="1729"/>
    <x v="28"/>
    <x v="1598"/>
    <x v="2"/>
    <s v="country"/>
    <s v="USD"/>
    <x v="1730"/>
    <x v="1731"/>
    <b v="0"/>
    <n v="0"/>
    <b v="0"/>
    <s v="Category and Subcategory"/>
    <x v="416"/>
    <e v="#DIV/0!"/>
    <s v="Category and Subcategory"/>
    <x v="28"/>
    <n v="42152.906851851847"/>
    <n v="42166.625"/>
    <x v="0"/>
  </r>
  <r>
    <x v="1732"/>
    <x v="0"/>
    <x v="1730"/>
    <x v="23"/>
    <x v="1599"/>
    <x v="2"/>
    <s v="country"/>
    <s v="USD"/>
    <x v="1731"/>
    <x v="1732"/>
    <b v="0"/>
    <n v="0"/>
    <b v="0"/>
    <s v="Category and Subcategory"/>
    <x v="127"/>
    <e v="#DIV/0!"/>
    <s v="Category and Subcategory"/>
    <x v="28"/>
    <n v="42325.683807870373"/>
    <n v="42385.208333333328"/>
    <x v="0"/>
  </r>
  <r>
    <x v="1733"/>
    <x v="0"/>
    <x v="1731"/>
    <x v="3"/>
    <x v="1600"/>
    <x v="2"/>
    <s v="country"/>
    <s v="USD"/>
    <x v="1732"/>
    <x v="1733"/>
    <b v="0"/>
    <n v="0"/>
    <b v="0"/>
    <s v="Category and Subcategory"/>
    <x v="414"/>
    <e v="#DIV/0!"/>
    <s v="Category and Subcategory"/>
    <x v="28"/>
    <n v="42614.675625000003"/>
    <n v="42626.895833333328"/>
    <x v="2"/>
  </r>
  <r>
    <x v="1734"/>
    <x v="0"/>
    <x v="1732"/>
    <x v="37"/>
    <x v="1601"/>
    <x v="2"/>
    <s v="country"/>
    <s v="USD"/>
    <x v="1733"/>
    <x v="1734"/>
    <b v="0"/>
    <n v="1"/>
    <b v="0"/>
    <s v="Category and Subcategory"/>
    <x v="453"/>
    <n v="2370"/>
    <s v="Category and Subcategory"/>
    <x v="28"/>
    <n v="42102.036527777775"/>
    <n v="42132.036527777775"/>
    <x v="0"/>
  </r>
  <r>
    <x v="1735"/>
    <x v="0"/>
    <x v="1733"/>
    <x v="28"/>
    <x v="1601"/>
    <x v="2"/>
    <s v="country"/>
    <s v="USD"/>
    <x v="1734"/>
    <x v="1735"/>
    <b v="0"/>
    <n v="2"/>
    <b v="0"/>
    <s v="Category and Subcategory"/>
    <x v="324"/>
    <n v="1185"/>
    <s v="Category and Subcategory"/>
    <x v="28"/>
    <n v="42559.814178240747"/>
    <n v="42589.814178240747"/>
    <x v="2"/>
  </r>
  <r>
    <x v="1736"/>
    <x v="0"/>
    <x v="1734"/>
    <x v="9"/>
    <x v="1602"/>
    <x v="2"/>
    <s v="country"/>
    <s v="USD"/>
    <x v="1735"/>
    <x v="1736"/>
    <b v="0"/>
    <n v="1"/>
    <b v="0"/>
    <s v="Category and Subcategory"/>
    <x v="203"/>
    <n v="2366"/>
    <s v="Category and Subcategory"/>
    <x v="28"/>
    <n v="42286.861493055556"/>
    <n v="42316.90315972222"/>
    <x v="0"/>
  </r>
  <r>
    <x v="1737"/>
    <x v="0"/>
    <x v="1735"/>
    <x v="23"/>
    <x v="1603"/>
    <x v="2"/>
    <s v="country"/>
    <s v="USD"/>
    <x v="1736"/>
    <x v="1737"/>
    <b v="0"/>
    <n v="15"/>
    <b v="0"/>
    <s v="Category and Subcategory"/>
    <x v="272"/>
    <n v="157.53"/>
    <s v="Category and Subcategory"/>
    <x v="28"/>
    <n v="42175.948981481488"/>
    <n v="42205.948981481488"/>
    <x v="0"/>
  </r>
  <r>
    <x v="1738"/>
    <x v="0"/>
    <x v="1736"/>
    <x v="10"/>
    <x v="1604"/>
    <x v="2"/>
    <s v="country"/>
    <s v="USD"/>
    <x v="1737"/>
    <x v="1738"/>
    <b v="0"/>
    <n v="1"/>
    <b v="0"/>
    <s v="Category and Subcategory"/>
    <x v="263"/>
    <n v="2361"/>
    <s v="Category and Subcategory"/>
    <x v="28"/>
    <n v="41884.874328703707"/>
    <n v="41914.874328703707"/>
    <x v="3"/>
  </r>
  <r>
    <x v="1739"/>
    <x v="0"/>
    <x v="1737"/>
    <x v="28"/>
    <x v="1605"/>
    <x v="2"/>
    <s v="country"/>
    <s v="USD"/>
    <x v="1738"/>
    <x v="1739"/>
    <b v="0"/>
    <n v="1"/>
    <b v="0"/>
    <s v="Category and Subcategory"/>
    <x v="708"/>
    <n v="2360.3200000000002"/>
    <s v="Category and Subcategory"/>
    <x v="28"/>
    <n v="42435.874212962968"/>
    <n v="42494.832546296297"/>
    <x v="2"/>
  </r>
  <r>
    <x v="1740"/>
    <x v="0"/>
    <x v="1738"/>
    <x v="9"/>
    <x v="1606"/>
    <x v="2"/>
    <s v="country"/>
    <s v="USD"/>
    <x v="1739"/>
    <x v="1740"/>
    <b v="0"/>
    <n v="0"/>
    <b v="0"/>
    <s v="Category and Subcategory"/>
    <x v="203"/>
    <e v="#DIV/0!"/>
    <s v="Category and Subcategory"/>
    <x v="28"/>
    <n v="42171.817384259266"/>
    <n v="42201.817384259266"/>
    <x v="0"/>
  </r>
  <r>
    <x v="1741"/>
    <x v="0"/>
    <x v="1739"/>
    <x v="38"/>
    <x v="1607"/>
    <x v="0"/>
    <s v="country"/>
    <s v="GBP"/>
    <x v="1740"/>
    <x v="1741"/>
    <b v="0"/>
    <n v="52"/>
    <b v="1"/>
    <s v="Category and Subcategory"/>
    <x v="394"/>
    <n v="45.29"/>
    <s v="Category and Subcategory"/>
    <x v="20"/>
    <n v="42120.628136574072"/>
    <n v="42165.628136574072"/>
    <x v="0"/>
  </r>
  <r>
    <x v="1742"/>
    <x v="0"/>
    <x v="1740"/>
    <x v="13"/>
    <x v="1607"/>
    <x v="0"/>
    <s v="country"/>
    <s v="USD"/>
    <x v="1741"/>
    <x v="1742"/>
    <b v="0"/>
    <n v="34"/>
    <b v="1"/>
    <s v="Category and Subcategory"/>
    <x v="122"/>
    <n v="69.260000000000005"/>
    <s v="Category and Subcategory"/>
    <x v="20"/>
    <n v="42710.876967592587"/>
    <n v="42742.875"/>
    <x v="2"/>
  </r>
  <r>
    <x v="1743"/>
    <x v="0"/>
    <x v="1741"/>
    <x v="12"/>
    <x v="1607"/>
    <x v="0"/>
    <s v="country"/>
    <s v="USD"/>
    <x v="1742"/>
    <x v="1743"/>
    <b v="0"/>
    <n v="67"/>
    <b v="1"/>
    <s v="Category and Subcategory"/>
    <x v="212"/>
    <n v="35.15"/>
    <s v="Category and Subcategory"/>
    <x v="20"/>
    <n v="42586.925636574073"/>
    <n v="42609.165972222225"/>
    <x v="2"/>
  </r>
  <r>
    <x v="1744"/>
    <x v="0"/>
    <x v="1742"/>
    <x v="62"/>
    <x v="1608"/>
    <x v="0"/>
    <s v="country"/>
    <s v="GBP"/>
    <x v="1743"/>
    <x v="1744"/>
    <b v="0"/>
    <n v="70"/>
    <b v="1"/>
    <s v="Category and Subcategory"/>
    <x v="622"/>
    <n v="33.5"/>
    <s v="Category and Subcategory"/>
    <x v="20"/>
    <n v="42026.605057870373"/>
    <n v="42071.563391203701"/>
    <x v="0"/>
  </r>
  <r>
    <x v="1745"/>
    <x v="0"/>
    <x v="1743"/>
    <x v="39"/>
    <x v="1609"/>
    <x v="0"/>
    <s v="country"/>
    <s v="USD"/>
    <x v="1744"/>
    <x v="1745"/>
    <b v="0"/>
    <n v="89"/>
    <b v="1"/>
    <s v="Category and Subcategory"/>
    <x v="621"/>
    <n v="26.29"/>
    <s v="Category and Subcategory"/>
    <x v="20"/>
    <n v="42690.259699074071"/>
    <n v="42726.083333333328"/>
    <x v="2"/>
  </r>
  <r>
    <x v="1746"/>
    <x v="0"/>
    <x v="1744"/>
    <x v="36"/>
    <x v="1609"/>
    <x v="0"/>
    <s v="country"/>
    <s v="USD"/>
    <x v="1745"/>
    <x v="1746"/>
    <b v="0"/>
    <n v="107"/>
    <b v="1"/>
    <s v="Category and Subcategory"/>
    <x v="422"/>
    <n v="21.87"/>
    <s v="Category and Subcategory"/>
    <x v="20"/>
    <n v="42668.176701388889"/>
    <n v="42698.083333333328"/>
    <x v="2"/>
  </r>
  <r>
    <x v="1747"/>
    <x v="0"/>
    <x v="1745"/>
    <x v="7"/>
    <x v="1610"/>
    <x v="0"/>
    <s v="country"/>
    <s v="GBP"/>
    <x v="1746"/>
    <x v="1747"/>
    <b v="0"/>
    <n v="159"/>
    <b v="1"/>
    <s v="Category and Subcategory"/>
    <x v="306"/>
    <n v="14.69"/>
    <s v="Category and Subcategory"/>
    <x v="20"/>
    <n v="42292.435532407413"/>
    <n v="42321.625"/>
    <x v="0"/>
  </r>
  <r>
    <x v="1748"/>
    <x v="0"/>
    <x v="1746"/>
    <x v="63"/>
    <x v="1611"/>
    <x v="0"/>
    <s v="country"/>
    <s v="CAD"/>
    <x v="1747"/>
    <x v="1748"/>
    <b v="0"/>
    <n v="181"/>
    <b v="1"/>
    <s v="Category and Subcategory"/>
    <x v="496"/>
    <n v="12.9"/>
    <s v="Category and Subcategory"/>
    <x v="20"/>
    <n v="42219.950729166667"/>
    <n v="42249.950729166667"/>
    <x v="0"/>
  </r>
  <r>
    <x v="1749"/>
    <x v="0"/>
    <x v="1747"/>
    <x v="284"/>
    <x v="1612"/>
    <x v="0"/>
    <s v="country"/>
    <s v="EUR"/>
    <x v="1748"/>
    <x v="1749"/>
    <b v="0"/>
    <n v="131"/>
    <b v="1"/>
    <s v="Category and Subcategory"/>
    <x v="228"/>
    <n v="17.809999999999999"/>
    <s v="Category and Subcategory"/>
    <x v="20"/>
    <n v="42758.975937499999"/>
    <n v="42795.791666666672"/>
    <x v="1"/>
  </r>
  <r>
    <x v="1750"/>
    <x v="0"/>
    <x v="1748"/>
    <x v="10"/>
    <x v="1613"/>
    <x v="0"/>
    <s v="country"/>
    <s v="USD"/>
    <x v="1749"/>
    <x v="1750"/>
    <b v="0"/>
    <n v="125"/>
    <b v="1"/>
    <s v="Category and Subcategory"/>
    <x v="263"/>
    <n v="18.649999999999999"/>
    <s v="Category and Subcategory"/>
    <x v="20"/>
    <n v="42454.836851851855"/>
    <n v="42479.836851851855"/>
    <x v="2"/>
  </r>
  <r>
    <x v="1751"/>
    <x v="0"/>
    <x v="1749"/>
    <x v="3"/>
    <x v="1614"/>
    <x v="0"/>
    <s v="country"/>
    <s v="USD"/>
    <x v="1750"/>
    <x v="1751"/>
    <b v="0"/>
    <n v="61"/>
    <b v="1"/>
    <s v="Category and Subcategory"/>
    <x v="228"/>
    <n v="38.11"/>
    <s v="Category and Subcategory"/>
    <x v="20"/>
    <n v="42052.7815162037"/>
    <n v="42082.739849537036"/>
    <x v="0"/>
  </r>
  <r>
    <x v="1752"/>
    <x v="0"/>
    <x v="1750"/>
    <x v="38"/>
    <x v="1614"/>
    <x v="0"/>
    <s v="country"/>
    <s v="GBP"/>
    <x v="1751"/>
    <x v="1752"/>
    <b v="0"/>
    <n v="90"/>
    <b v="1"/>
    <s v="Category and Subcategory"/>
    <x v="479"/>
    <n v="25.83"/>
    <s v="Category and Subcategory"/>
    <x v="20"/>
    <n v="42627.253263888888"/>
    <n v="42657.253263888888"/>
    <x v="2"/>
  </r>
  <r>
    <x v="1753"/>
    <x v="0"/>
    <x v="1751"/>
    <x v="36"/>
    <x v="1615"/>
    <x v="0"/>
    <s v="country"/>
    <s v="DKK"/>
    <x v="1752"/>
    <x v="1753"/>
    <b v="0"/>
    <n v="35"/>
    <b v="1"/>
    <s v="Category and Subcategory"/>
    <x v="330"/>
    <n v="66.31"/>
    <s v="Category and Subcategory"/>
    <x v="20"/>
    <n v="42420.74962962963"/>
    <n v="42450.707962962959"/>
    <x v="2"/>
  </r>
  <r>
    <x v="1754"/>
    <x v="0"/>
    <x v="1752"/>
    <x v="0"/>
    <x v="1616"/>
    <x v="0"/>
    <s v="country"/>
    <s v="CAD"/>
    <x v="1753"/>
    <x v="1754"/>
    <b v="0"/>
    <n v="90"/>
    <b v="1"/>
    <s v="Category and Subcategory"/>
    <x v="393"/>
    <n v="25.77"/>
    <s v="Category and Subcategory"/>
    <x v="20"/>
    <n v="42067.876770833333"/>
    <n v="42097.835104166668"/>
    <x v="0"/>
  </r>
  <r>
    <x v="1755"/>
    <x v="0"/>
    <x v="1753"/>
    <x v="251"/>
    <x v="1617"/>
    <x v="0"/>
    <s v="country"/>
    <s v="USD"/>
    <x v="1754"/>
    <x v="1755"/>
    <b v="0"/>
    <n v="4"/>
    <b v="1"/>
    <s v="Category and Subcategory"/>
    <x v="715"/>
    <n v="577.75"/>
    <s v="Category and Subcategory"/>
    <x v="20"/>
    <n v="42252.788900462961"/>
    <n v="42282.788900462961"/>
    <x v="0"/>
  </r>
  <r>
    <x v="1756"/>
    <x v="0"/>
    <x v="1754"/>
    <x v="62"/>
    <x v="1618"/>
    <x v="0"/>
    <s v="country"/>
    <s v="USD"/>
    <x v="1755"/>
    <x v="1756"/>
    <b v="0"/>
    <n v="120"/>
    <b v="1"/>
    <s v="Category and Subcategory"/>
    <x v="162"/>
    <n v="19.21"/>
    <s v="Category and Subcategory"/>
    <x v="20"/>
    <n v="42571.167465277773"/>
    <n v="42611.167465277773"/>
    <x v="2"/>
  </r>
  <r>
    <x v="1757"/>
    <x v="0"/>
    <x v="1755"/>
    <x v="10"/>
    <x v="1619"/>
    <x v="0"/>
    <s v="country"/>
    <s v="USD"/>
    <x v="1756"/>
    <x v="1757"/>
    <b v="0"/>
    <n v="14"/>
    <b v="1"/>
    <s v="Category and Subcategory"/>
    <x v="481"/>
    <n v="164.29"/>
    <s v="Category and Subcategory"/>
    <x v="20"/>
    <n v="42733.827349537038"/>
    <n v="42763.811805555553"/>
    <x v="2"/>
  </r>
  <r>
    <x v="1758"/>
    <x v="0"/>
    <x v="1756"/>
    <x v="28"/>
    <x v="1619"/>
    <x v="0"/>
    <s v="country"/>
    <s v="USD"/>
    <x v="1757"/>
    <x v="1758"/>
    <b v="0"/>
    <n v="27"/>
    <b v="1"/>
    <s v="Category and Subcategory"/>
    <x v="623"/>
    <n v="85.19"/>
    <s v="Category and Subcategory"/>
    <x v="20"/>
    <n v="42505.955925925926"/>
    <n v="42565.955925925926"/>
    <x v="2"/>
  </r>
  <r>
    <x v="1759"/>
    <x v="0"/>
    <x v="1757"/>
    <x v="10"/>
    <x v="1620"/>
    <x v="0"/>
    <s v="country"/>
    <s v="USD"/>
    <x v="1758"/>
    <x v="1759"/>
    <b v="0"/>
    <n v="49"/>
    <b v="1"/>
    <s v="Category and Subcategory"/>
    <x v="481"/>
    <n v="46.92"/>
    <s v="Category and Subcategory"/>
    <x v="20"/>
    <n v="42068.829039351855"/>
    <n v="42088.787372685183"/>
    <x v="0"/>
  </r>
  <r>
    <x v="1760"/>
    <x v="0"/>
    <x v="1758"/>
    <x v="10"/>
    <x v="1621"/>
    <x v="0"/>
    <s v="country"/>
    <s v="USD"/>
    <x v="1759"/>
    <x v="1760"/>
    <b v="0"/>
    <n v="102"/>
    <b v="1"/>
    <s v="Category and Subcategory"/>
    <x v="481"/>
    <n v="22.53"/>
    <s v="Category and Subcategory"/>
    <x v="20"/>
    <n v="42405.67260416667"/>
    <n v="42425.67260416667"/>
    <x v="2"/>
  </r>
  <r>
    <x v="1761"/>
    <x v="0"/>
    <x v="1759"/>
    <x v="213"/>
    <x v="1622"/>
    <x v="0"/>
    <s v="country"/>
    <s v="GBP"/>
    <x v="1760"/>
    <x v="1761"/>
    <b v="0"/>
    <n v="3"/>
    <b v="1"/>
    <s v="Category and Subcategory"/>
    <x v="716"/>
    <n v="765.33"/>
    <s v="Category and Subcategory"/>
    <x v="20"/>
    <n v="42209.567824074074"/>
    <n v="42259.567824074074"/>
    <x v="0"/>
  </r>
  <r>
    <x v="1762"/>
    <x v="0"/>
    <x v="1760"/>
    <x v="213"/>
    <x v="1623"/>
    <x v="0"/>
    <s v="country"/>
    <s v="USD"/>
    <x v="1761"/>
    <x v="1762"/>
    <b v="0"/>
    <n v="25"/>
    <b v="1"/>
    <s v="Category and Subcategory"/>
    <x v="717"/>
    <n v="91.64"/>
    <s v="Category and Subcategory"/>
    <x v="20"/>
    <n v="42410.982002314813"/>
    <n v="42440.982002314813"/>
    <x v="2"/>
  </r>
  <r>
    <x v="1763"/>
    <x v="0"/>
    <x v="1761"/>
    <x v="14"/>
    <x v="1624"/>
    <x v="0"/>
    <s v="country"/>
    <s v="USD"/>
    <x v="1762"/>
    <x v="1763"/>
    <b v="0"/>
    <n v="118"/>
    <b v="1"/>
    <s v="Category and Subcategory"/>
    <x v="499"/>
    <n v="19.41"/>
    <s v="Category and Subcategory"/>
    <x v="20"/>
    <n v="42636.868518518517"/>
    <n v="42666.868518518517"/>
    <x v="2"/>
  </r>
  <r>
    <x v="1764"/>
    <x v="0"/>
    <x v="1762"/>
    <x v="34"/>
    <x v="1625"/>
    <x v="2"/>
    <s v="country"/>
    <s v="GBP"/>
    <x v="1763"/>
    <x v="1764"/>
    <b v="1"/>
    <n v="39"/>
    <b v="0"/>
    <s v="Category and Subcategory"/>
    <x v="150"/>
    <n v="58.64"/>
    <s v="Category and Subcategory"/>
    <x v="20"/>
    <n v="41825.485868055555"/>
    <n v="41854.485868055555"/>
    <x v="3"/>
  </r>
  <r>
    <x v="1765"/>
    <x v="0"/>
    <x v="1763"/>
    <x v="78"/>
    <x v="1626"/>
    <x v="2"/>
    <s v="country"/>
    <s v="USD"/>
    <x v="1764"/>
    <x v="1765"/>
    <b v="1"/>
    <n v="103"/>
    <b v="0"/>
    <s v="Category and Subcategory"/>
    <x v="391"/>
    <n v="22.19"/>
    <s v="Category and Subcategory"/>
    <x v="20"/>
    <n v="41834.980462962965"/>
    <n v="41864.980462962965"/>
    <x v="3"/>
  </r>
  <r>
    <x v="1766"/>
    <x v="0"/>
    <x v="1764"/>
    <x v="15"/>
    <x v="1627"/>
    <x v="2"/>
    <s v="country"/>
    <s v="AUD"/>
    <x v="1765"/>
    <x v="1766"/>
    <b v="1"/>
    <n v="0"/>
    <b v="0"/>
    <s v="Category and Subcategory"/>
    <x v="261"/>
    <e v="#DIV/0!"/>
    <s v="Category and Subcategory"/>
    <x v="20"/>
    <n v="41855.859814814816"/>
    <n v="41876.859814814816"/>
    <x v="3"/>
  </r>
  <r>
    <x v="1767"/>
    <x v="0"/>
    <x v="1765"/>
    <x v="10"/>
    <x v="1628"/>
    <x v="2"/>
    <s v="country"/>
    <s v="USD"/>
    <x v="1766"/>
    <x v="1767"/>
    <b v="1"/>
    <n v="39"/>
    <b v="0"/>
    <s v="Category and Subcategory"/>
    <x v="481"/>
    <n v="58.46"/>
    <s v="Category and Subcategory"/>
    <x v="20"/>
    <n v="41824.658379629633"/>
    <n v="41854.658379629633"/>
    <x v="3"/>
  </r>
  <r>
    <x v="1768"/>
    <x v="0"/>
    <x v="1766"/>
    <x v="10"/>
    <x v="1629"/>
    <x v="2"/>
    <s v="country"/>
    <s v="USD"/>
    <x v="1767"/>
    <x v="1768"/>
    <b v="1"/>
    <n v="15"/>
    <b v="0"/>
    <s v="Category and Subcategory"/>
    <x v="165"/>
    <n v="151.36000000000001"/>
    <s v="Category and Subcategory"/>
    <x v="20"/>
    <n v="41849.560694444444"/>
    <n v="41909.560694444444"/>
    <x v="3"/>
  </r>
  <r>
    <x v="1769"/>
    <x v="0"/>
    <x v="1767"/>
    <x v="79"/>
    <x v="1630"/>
    <x v="2"/>
    <s v="country"/>
    <s v="USD"/>
    <x v="1768"/>
    <x v="1769"/>
    <b v="1"/>
    <n v="22"/>
    <b v="0"/>
    <s v="Category and Subcategory"/>
    <x v="444"/>
    <n v="102.95"/>
    <s v="Category and Subcategory"/>
    <x v="20"/>
    <n v="41987.818969907406"/>
    <n v="42017.818969907406"/>
    <x v="3"/>
  </r>
  <r>
    <x v="1770"/>
    <x v="0"/>
    <x v="1768"/>
    <x v="142"/>
    <x v="1631"/>
    <x v="2"/>
    <s v="country"/>
    <s v="USD"/>
    <x v="1769"/>
    <x v="1770"/>
    <b v="1"/>
    <n v="92"/>
    <b v="0"/>
    <s v="Category and Subcategory"/>
    <x v="175"/>
    <n v="24.53"/>
    <s v="Category and Subcategory"/>
    <x v="20"/>
    <n v="41891.780023148152"/>
    <n v="41926.780023148152"/>
    <x v="3"/>
  </r>
  <r>
    <x v="1771"/>
    <x v="0"/>
    <x v="1769"/>
    <x v="285"/>
    <x v="1632"/>
    <x v="2"/>
    <s v="country"/>
    <s v="GBP"/>
    <x v="1770"/>
    <x v="1771"/>
    <b v="1"/>
    <n v="25"/>
    <b v="0"/>
    <s v="Category and Subcategory"/>
    <x v="408"/>
    <n v="89.96"/>
    <s v="Category and Subcategory"/>
    <x v="20"/>
    <n v="41905.979629629634"/>
    <n v="41935.979629629634"/>
    <x v="3"/>
  </r>
  <r>
    <x v="1772"/>
    <x v="0"/>
    <x v="1770"/>
    <x v="62"/>
    <x v="1633"/>
    <x v="2"/>
    <s v="country"/>
    <s v="GBP"/>
    <x v="1771"/>
    <x v="1772"/>
    <b v="1"/>
    <n v="19"/>
    <b v="0"/>
    <s v="Category and Subcategory"/>
    <x v="319"/>
    <n v="118.16"/>
    <s v="Category and Subcategory"/>
    <x v="20"/>
    <n v="41766.718009259261"/>
    <n v="41826.718009259261"/>
    <x v="3"/>
  </r>
  <r>
    <x v="1773"/>
    <x v="0"/>
    <x v="1771"/>
    <x v="11"/>
    <x v="1634"/>
    <x v="2"/>
    <s v="country"/>
    <s v="USD"/>
    <x v="1772"/>
    <x v="1773"/>
    <b v="1"/>
    <n v="19"/>
    <b v="0"/>
    <s v="Category and Subcategory"/>
    <x v="406"/>
    <n v="117.42"/>
    <s v="Category and Subcategory"/>
    <x v="20"/>
    <n v="41978.760393518518"/>
    <n v="42023.760393518518"/>
    <x v="3"/>
  </r>
  <r>
    <x v="1774"/>
    <x v="0"/>
    <x v="1772"/>
    <x v="30"/>
    <x v="1635"/>
    <x v="2"/>
    <s v="country"/>
    <s v="USD"/>
    <x v="1773"/>
    <x v="1774"/>
    <b v="1"/>
    <n v="13"/>
    <b v="0"/>
    <s v="Category and Subcategory"/>
    <x v="329"/>
    <n v="171.57"/>
    <s v="Category and Subcategory"/>
    <x v="20"/>
    <n v="41930.218657407408"/>
    <n v="41972.624305555553"/>
    <x v="3"/>
  </r>
  <r>
    <x v="1775"/>
    <x v="0"/>
    <x v="1773"/>
    <x v="286"/>
    <x v="1636"/>
    <x v="2"/>
    <s v="country"/>
    <s v="USD"/>
    <x v="1774"/>
    <x v="1775"/>
    <b v="1"/>
    <n v="124"/>
    <b v="0"/>
    <s v="Category and Subcategory"/>
    <x v="406"/>
    <n v="17.98"/>
    <s v="Category and Subcategory"/>
    <x v="20"/>
    <n v="41891.976388888892"/>
    <n v="41936.976388888892"/>
    <x v="3"/>
  </r>
  <r>
    <x v="1776"/>
    <x v="0"/>
    <x v="1774"/>
    <x v="10"/>
    <x v="1637"/>
    <x v="2"/>
    <s v="country"/>
    <s v="GBP"/>
    <x v="1775"/>
    <x v="1776"/>
    <b v="1"/>
    <n v="4"/>
    <b v="0"/>
    <s v="Category and Subcategory"/>
    <x v="395"/>
    <n v="555.5"/>
    <s v="Category and Subcategory"/>
    <x v="20"/>
    <n v="41905.95684027778"/>
    <n v="41941.95684027778"/>
    <x v="3"/>
  </r>
  <r>
    <x v="1777"/>
    <x v="0"/>
    <x v="1775"/>
    <x v="225"/>
    <x v="1637"/>
    <x v="2"/>
    <s v="country"/>
    <s v="EUR"/>
    <x v="1776"/>
    <x v="1777"/>
    <b v="1"/>
    <n v="10"/>
    <b v="0"/>
    <s v="Category and Subcategory"/>
    <x v="481"/>
    <n v="222.2"/>
    <s v="Category and Subcategory"/>
    <x v="20"/>
    <n v="42025.357094907406"/>
    <n v="42055.357094907406"/>
    <x v="0"/>
  </r>
  <r>
    <x v="1778"/>
    <x v="0"/>
    <x v="1776"/>
    <x v="63"/>
    <x v="1638"/>
    <x v="2"/>
    <s v="country"/>
    <s v="USD"/>
    <x v="1777"/>
    <x v="1778"/>
    <b v="1"/>
    <n v="15"/>
    <b v="0"/>
    <s v="Category and Subcategory"/>
    <x v="153"/>
    <n v="147.66999999999999"/>
    <s v="Category and Subcategory"/>
    <x v="20"/>
    <n v="42045.86336805555"/>
    <n v="42090.821701388893"/>
    <x v="0"/>
  </r>
  <r>
    <x v="1779"/>
    <x v="0"/>
    <x v="1777"/>
    <x v="34"/>
    <x v="1639"/>
    <x v="2"/>
    <s v="country"/>
    <s v="USD"/>
    <x v="1778"/>
    <x v="1779"/>
    <b v="1"/>
    <n v="38"/>
    <b v="0"/>
    <s v="Category and Subcategory"/>
    <x v="409"/>
    <n v="58.16"/>
    <s v="Category and Subcategory"/>
    <x v="20"/>
    <n v="42585.691898148143"/>
    <n v="42615.691898148143"/>
    <x v="2"/>
  </r>
  <r>
    <x v="1780"/>
    <x v="0"/>
    <x v="1778"/>
    <x v="11"/>
    <x v="1639"/>
    <x v="2"/>
    <s v="country"/>
    <s v="USD"/>
    <x v="1779"/>
    <x v="1780"/>
    <b v="1"/>
    <n v="152"/>
    <b v="0"/>
    <s v="Category and Subcategory"/>
    <x v="406"/>
    <n v="14.54"/>
    <s v="Category and Subcategory"/>
    <x v="20"/>
    <n v="42493.600810185191"/>
    <n v="42553.600810185191"/>
    <x v="2"/>
  </r>
  <r>
    <x v="1781"/>
    <x v="0"/>
    <x v="1779"/>
    <x v="62"/>
    <x v="1640"/>
    <x v="2"/>
    <s v="country"/>
    <s v="USD"/>
    <x v="1780"/>
    <x v="1781"/>
    <b v="1"/>
    <n v="24"/>
    <b v="0"/>
    <s v="Category and Subcategory"/>
    <x v="149"/>
    <n v="91.83"/>
    <s v="Category and Subcategory"/>
    <x v="20"/>
    <n v="42597.617418981477"/>
    <n v="42628.617418981477"/>
    <x v="2"/>
  </r>
  <r>
    <x v="1782"/>
    <x v="0"/>
    <x v="1780"/>
    <x v="19"/>
    <x v="1641"/>
    <x v="2"/>
    <s v="country"/>
    <s v="USD"/>
    <x v="1781"/>
    <x v="1782"/>
    <b v="1"/>
    <n v="76"/>
    <b v="0"/>
    <s v="Category and Subcategory"/>
    <x v="444"/>
    <n v="28.97"/>
    <s v="Category and Subcategory"/>
    <x v="20"/>
    <n v="42388.575104166666"/>
    <n v="42421.575104166666"/>
    <x v="2"/>
  </r>
  <r>
    <x v="1783"/>
    <x v="0"/>
    <x v="1781"/>
    <x v="79"/>
    <x v="1642"/>
    <x v="2"/>
    <s v="country"/>
    <s v="USD"/>
    <x v="1782"/>
    <x v="1783"/>
    <b v="1"/>
    <n v="185"/>
    <b v="0"/>
    <s v="Category and Subcategory"/>
    <x v="444"/>
    <n v="11.89"/>
    <s v="Category and Subcategory"/>
    <x v="20"/>
    <n v="42115.949976851851"/>
    <n v="42145.949976851851"/>
    <x v="0"/>
  </r>
  <r>
    <x v="1784"/>
    <x v="0"/>
    <x v="1782"/>
    <x v="10"/>
    <x v="1643"/>
    <x v="2"/>
    <s v="country"/>
    <s v="USD"/>
    <x v="1783"/>
    <x v="1784"/>
    <b v="1"/>
    <n v="33"/>
    <b v="0"/>
    <s v="Category and Subcategory"/>
    <x v="395"/>
    <n v="66.61"/>
    <s v="Category and Subcategory"/>
    <x v="20"/>
    <n v="42003.655555555553"/>
    <n v="42035.142361111109"/>
    <x v="3"/>
  </r>
  <r>
    <x v="1785"/>
    <x v="0"/>
    <x v="1783"/>
    <x v="95"/>
    <x v="1644"/>
    <x v="2"/>
    <s v="country"/>
    <s v="USD"/>
    <x v="1784"/>
    <x v="1785"/>
    <b v="1"/>
    <n v="108"/>
    <b v="0"/>
    <s v="Category and Subcategory"/>
    <x v="175"/>
    <n v="20.329999999999998"/>
    <s v="Category and Subcategory"/>
    <x v="20"/>
    <n v="41897.134895833333"/>
    <n v="41928"/>
    <x v="3"/>
  </r>
  <r>
    <x v="1786"/>
    <x v="0"/>
    <x v="1784"/>
    <x v="168"/>
    <x v="1645"/>
    <x v="2"/>
    <s v="country"/>
    <s v="EUR"/>
    <x v="1785"/>
    <x v="1786"/>
    <b v="1"/>
    <n v="29"/>
    <b v="0"/>
    <s v="Category and Subcategory"/>
    <x v="629"/>
    <n v="75.69"/>
    <s v="Category and Subcategory"/>
    <x v="20"/>
    <n v="41958.550659722227"/>
    <n v="41988.550659722227"/>
    <x v="3"/>
  </r>
  <r>
    <x v="1787"/>
    <x v="0"/>
    <x v="1785"/>
    <x v="3"/>
    <x v="1646"/>
    <x v="2"/>
    <s v="country"/>
    <s v="USD"/>
    <x v="1786"/>
    <x v="1787"/>
    <b v="1"/>
    <n v="24"/>
    <b v="0"/>
    <s v="Category and Subcategory"/>
    <x v="495"/>
    <n v="91.38"/>
    <s v="Category and Subcategory"/>
    <x v="20"/>
    <n v="42068.65552083333"/>
    <n v="42098.613854166666"/>
    <x v="0"/>
  </r>
  <r>
    <x v="1788"/>
    <x v="0"/>
    <x v="1786"/>
    <x v="62"/>
    <x v="1647"/>
    <x v="2"/>
    <s v="country"/>
    <s v="GBP"/>
    <x v="1787"/>
    <x v="1788"/>
    <b v="1"/>
    <n v="4"/>
    <b v="0"/>
    <s v="Category and Subcategory"/>
    <x v="149"/>
    <n v="547.75"/>
    <s v="Category and Subcategory"/>
    <x v="20"/>
    <n v="41913.94840277778"/>
    <n v="41943.94840277778"/>
    <x v="3"/>
  </r>
  <r>
    <x v="1789"/>
    <x v="0"/>
    <x v="1787"/>
    <x v="6"/>
    <x v="1647"/>
    <x v="2"/>
    <s v="country"/>
    <s v="USD"/>
    <x v="1788"/>
    <x v="1789"/>
    <b v="1"/>
    <n v="4"/>
    <b v="0"/>
    <s v="Category and Subcategory"/>
    <x v="393"/>
    <n v="547.75"/>
    <s v="Category and Subcategory"/>
    <x v="20"/>
    <n v="41956.250034722223"/>
    <n v="42016.250034722223"/>
    <x v="3"/>
  </r>
  <r>
    <x v="1790"/>
    <x v="0"/>
    <x v="1788"/>
    <x v="287"/>
    <x v="1648"/>
    <x v="2"/>
    <s v="country"/>
    <s v="USD"/>
    <x v="1789"/>
    <x v="1790"/>
    <b v="1"/>
    <n v="15"/>
    <b v="0"/>
    <s v="Category and Subcategory"/>
    <x v="406"/>
    <n v="145.47"/>
    <s v="Category and Subcategory"/>
    <x v="20"/>
    <n v="42010.674513888895"/>
    <n v="42040.674513888895"/>
    <x v="0"/>
  </r>
  <r>
    <x v="1791"/>
    <x v="0"/>
    <x v="1789"/>
    <x v="9"/>
    <x v="1648"/>
    <x v="2"/>
    <s v="country"/>
    <s v="GBP"/>
    <x v="1790"/>
    <x v="1791"/>
    <b v="1"/>
    <n v="4"/>
    <b v="0"/>
    <s v="Category and Subcategory"/>
    <x v="131"/>
    <n v="545.5"/>
    <s v="Category and Subcategory"/>
    <x v="20"/>
    <n v="41973.740335648152"/>
    <n v="42033.740335648152"/>
    <x v="3"/>
  </r>
  <r>
    <x v="1792"/>
    <x v="0"/>
    <x v="1790"/>
    <x v="31"/>
    <x v="1649"/>
    <x v="2"/>
    <s v="country"/>
    <s v="USD"/>
    <x v="1791"/>
    <x v="1792"/>
    <b v="1"/>
    <n v="139"/>
    <b v="0"/>
    <s v="Category and Subcategory"/>
    <x v="175"/>
    <n v="15.68"/>
    <s v="Category and Subcategory"/>
    <x v="20"/>
    <n v="42189.031041666662"/>
    <n v="42226.290972222225"/>
    <x v="0"/>
  </r>
  <r>
    <x v="1793"/>
    <x v="0"/>
    <x v="1791"/>
    <x v="9"/>
    <x v="1650"/>
    <x v="2"/>
    <s v="country"/>
    <s v="AUD"/>
    <x v="1792"/>
    <x v="1793"/>
    <b v="1"/>
    <n v="2"/>
    <b v="0"/>
    <s v="Category and Subcategory"/>
    <x v="131"/>
    <n v="1087.5"/>
    <s v="Category and Subcategory"/>
    <x v="20"/>
    <n v="41940.89166666667"/>
    <n v="41970.933333333334"/>
    <x v="3"/>
  </r>
  <r>
    <x v="1794"/>
    <x v="0"/>
    <x v="1792"/>
    <x v="7"/>
    <x v="1651"/>
    <x v="2"/>
    <s v="country"/>
    <s v="USD"/>
    <x v="1793"/>
    <x v="1794"/>
    <b v="1"/>
    <n v="18"/>
    <b v="0"/>
    <s v="Category and Subcategory"/>
    <x v="414"/>
    <n v="120.61"/>
    <s v="Category and Subcategory"/>
    <x v="20"/>
    <n v="42011.551180555558"/>
    <n v="42046.551180555558"/>
    <x v="0"/>
  </r>
  <r>
    <x v="1795"/>
    <x v="0"/>
    <x v="1793"/>
    <x v="89"/>
    <x v="1652"/>
    <x v="2"/>
    <s v="country"/>
    <s v="EUR"/>
    <x v="1794"/>
    <x v="1795"/>
    <b v="1"/>
    <n v="81"/>
    <b v="0"/>
    <s v="Category and Subcategory"/>
    <x v="186"/>
    <n v="26.68"/>
    <s v="Category and Subcategory"/>
    <x v="20"/>
    <n v="42628.288668981477"/>
    <n v="42657.666666666672"/>
    <x v="2"/>
  </r>
  <r>
    <x v="1796"/>
    <x v="0"/>
    <x v="1794"/>
    <x v="266"/>
    <x v="1653"/>
    <x v="2"/>
    <s v="country"/>
    <s v="GBP"/>
    <x v="1795"/>
    <x v="1796"/>
    <b v="1"/>
    <n v="86"/>
    <b v="0"/>
    <s v="Category and Subcategory"/>
    <x v="485"/>
    <n v="25.12"/>
    <s v="Category and Subcategory"/>
    <x v="20"/>
    <n v="42515.439421296294"/>
    <n v="42575.439421296294"/>
    <x v="2"/>
  </r>
  <r>
    <x v="1797"/>
    <x v="0"/>
    <x v="1795"/>
    <x v="3"/>
    <x v="1654"/>
    <x v="2"/>
    <s v="country"/>
    <s v="USD"/>
    <x v="1796"/>
    <x v="1797"/>
    <b v="1"/>
    <n v="140"/>
    <b v="0"/>
    <s v="Category and Subcategory"/>
    <x v="495"/>
    <n v="15.42"/>
    <s v="Category and Subcategory"/>
    <x v="20"/>
    <n v="42689.56931712963"/>
    <n v="42719.56931712963"/>
    <x v="2"/>
  </r>
  <r>
    <x v="1798"/>
    <x v="0"/>
    <x v="1796"/>
    <x v="194"/>
    <x v="1655"/>
    <x v="2"/>
    <s v="country"/>
    <s v="USD"/>
    <x v="1797"/>
    <x v="1798"/>
    <b v="1"/>
    <n v="37"/>
    <b v="0"/>
    <s v="Category and Subcategory"/>
    <x v="199"/>
    <n v="58.27"/>
    <s v="Category and Subcategory"/>
    <x v="20"/>
    <n v="42344.32677083333"/>
    <n v="42404.32677083333"/>
    <x v="0"/>
  </r>
  <r>
    <x v="1799"/>
    <x v="0"/>
    <x v="1797"/>
    <x v="23"/>
    <x v="1656"/>
    <x v="2"/>
    <s v="country"/>
    <s v="GBP"/>
    <x v="1798"/>
    <x v="1799"/>
    <b v="1"/>
    <n v="6"/>
    <b v="0"/>
    <s v="Category and Subcategory"/>
    <x v="408"/>
    <n v="359.17"/>
    <s v="Category and Subcategory"/>
    <x v="20"/>
    <n v="41934.842685185184"/>
    <n v="41954.884351851855"/>
    <x v="3"/>
  </r>
  <r>
    <x v="1800"/>
    <x v="0"/>
    <x v="1798"/>
    <x v="288"/>
    <x v="1657"/>
    <x v="2"/>
    <s v="country"/>
    <s v="GBP"/>
    <x v="1799"/>
    <x v="1800"/>
    <b v="1"/>
    <n v="113"/>
    <b v="0"/>
    <s v="Category and Subcategory"/>
    <x v="496"/>
    <n v="19.07"/>
    <s v="Category and Subcategory"/>
    <x v="20"/>
    <n v="42623.606134259258"/>
    <n v="42653.606134259258"/>
    <x v="2"/>
  </r>
  <r>
    <x v="1801"/>
    <x v="0"/>
    <x v="1799"/>
    <x v="73"/>
    <x v="1658"/>
    <x v="2"/>
    <s v="country"/>
    <s v="GBP"/>
    <x v="1800"/>
    <x v="1801"/>
    <b v="1"/>
    <n v="37"/>
    <b v="0"/>
    <s v="Category and Subcategory"/>
    <x v="199"/>
    <n v="58.16"/>
    <s v="Category and Subcategory"/>
    <x v="20"/>
    <n v="42321.660509259258"/>
    <n v="42353.506944444445"/>
    <x v="0"/>
  </r>
  <r>
    <x v="1802"/>
    <x v="0"/>
    <x v="1800"/>
    <x v="8"/>
    <x v="1658"/>
    <x v="2"/>
    <s v="country"/>
    <s v="EUR"/>
    <x v="1801"/>
    <x v="1802"/>
    <b v="1"/>
    <n v="18"/>
    <b v="0"/>
    <s v="Category and Subcategory"/>
    <x v="313"/>
    <n v="119.56"/>
    <s v="Category and Subcategory"/>
    <x v="20"/>
    <n v="42159.47256944445"/>
    <n v="42182.915972222225"/>
    <x v="0"/>
  </r>
  <r>
    <x v="1803"/>
    <x v="0"/>
    <x v="1801"/>
    <x v="178"/>
    <x v="1659"/>
    <x v="2"/>
    <s v="country"/>
    <s v="USD"/>
    <x v="1802"/>
    <x v="1803"/>
    <b v="1"/>
    <n v="75"/>
    <b v="0"/>
    <s v="Category and Subcategory"/>
    <x v="465"/>
    <n v="28.67"/>
    <s v="Category and Subcategory"/>
    <x v="20"/>
    <n v="42018.071550925932"/>
    <n v="42049.071550925932"/>
    <x v="0"/>
  </r>
  <r>
    <x v="1804"/>
    <x v="0"/>
    <x v="1802"/>
    <x v="289"/>
    <x v="1660"/>
    <x v="2"/>
    <s v="country"/>
    <s v="USD"/>
    <x v="1803"/>
    <x v="1804"/>
    <b v="1"/>
    <n v="52"/>
    <b v="0"/>
    <s v="Category and Subcategory"/>
    <x v="151"/>
    <n v="41.29"/>
    <s v="Category and Subcategory"/>
    <x v="20"/>
    <n v="42282.678287037037"/>
    <n v="42322.719953703709"/>
    <x v="0"/>
  </r>
  <r>
    <x v="1805"/>
    <x v="0"/>
    <x v="1803"/>
    <x v="290"/>
    <x v="1661"/>
    <x v="2"/>
    <s v="country"/>
    <s v="EUR"/>
    <x v="1804"/>
    <x v="1805"/>
    <b v="1"/>
    <n v="122"/>
    <b v="0"/>
    <s v="Category and Subcategory"/>
    <x v="157"/>
    <n v="17.579999999999998"/>
    <s v="Category and Subcategory"/>
    <x v="20"/>
    <n v="42247.803912037038"/>
    <n v="42279.75"/>
    <x v="0"/>
  </r>
  <r>
    <x v="1806"/>
    <x v="0"/>
    <x v="1804"/>
    <x v="22"/>
    <x v="1662"/>
    <x v="2"/>
    <s v="country"/>
    <s v="GBP"/>
    <x v="1805"/>
    <x v="1806"/>
    <b v="1"/>
    <n v="8"/>
    <b v="0"/>
    <s v="Category and Subcategory"/>
    <x v="485"/>
    <n v="268.13"/>
    <s v="Category and Subcategory"/>
    <x v="20"/>
    <n v="41877.638298611113"/>
    <n v="41912.638298611113"/>
    <x v="3"/>
  </r>
  <r>
    <x v="1807"/>
    <x v="0"/>
    <x v="1805"/>
    <x v="10"/>
    <x v="1663"/>
    <x v="2"/>
    <s v="country"/>
    <s v="USD"/>
    <x v="1806"/>
    <x v="1807"/>
    <b v="1"/>
    <n v="8"/>
    <b v="0"/>
    <s v="Category and Subcategory"/>
    <x v="622"/>
    <n v="268.04000000000002"/>
    <s v="Category and Subcategory"/>
    <x v="20"/>
    <n v="41880.068437499998"/>
    <n v="41910.068437499998"/>
    <x v="3"/>
  </r>
  <r>
    <x v="1808"/>
    <x v="0"/>
    <x v="1806"/>
    <x v="89"/>
    <x v="1664"/>
    <x v="2"/>
    <s v="country"/>
    <s v="USD"/>
    <x v="1807"/>
    <x v="1808"/>
    <b v="1"/>
    <n v="96"/>
    <b v="0"/>
    <s v="Category and Subcategory"/>
    <x v="186"/>
    <n v="22.32"/>
    <s v="Category and Subcategory"/>
    <x v="20"/>
    <n v="42742.680902777778"/>
    <n v="42777.680902777778"/>
    <x v="1"/>
  </r>
  <r>
    <x v="1809"/>
    <x v="0"/>
    <x v="1807"/>
    <x v="8"/>
    <x v="1665"/>
    <x v="2"/>
    <s v="country"/>
    <s v="CAD"/>
    <x v="1808"/>
    <x v="1809"/>
    <b v="1"/>
    <n v="9"/>
    <b v="0"/>
    <s v="Category and Subcategory"/>
    <x v="313"/>
    <n v="238"/>
    <s v="Category and Subcategory"/>
    <x v="20"/>
    <n v="42029.907858796301"/>
    <n v="42064.907858796301"/>
    <x v="0"/>
  </r>
  <r>
    <x v="1810"/>
    <x v="0"/>
    <x v="1808"/>
    <x v="52"/>
    <x v="1666"/>
    <x v="2"/>
    <s v="country"/>
    <s v="USD"/>
    <x v="1809"/>
    <x v="1810"/>
    <b v="0"/>
    <n v="2"/>
    <b v="0"/>
    <s v="Category and Subcategory"/>
    <x v="618"/>
    <n v="1070.5"/>
    <s v="Category and Subcategory"/>
    <x v="20"/>
    <n v="41860.91002314815"/>
    <n v="41872.91002314815"/>
    <x v="3"/>
  </r>
  <r>
    <x v="1811"/>
    <x v="0"/>
    <x v="1809"/>
    <x v="214"/>
    <x v="1667"/>
    <x v="2"/>
    <s v="country"/>
    <s v="USD"/>
    <x v="1810"/>
    <x v="1811"/>
    <b v="0"/>
    <n v="26"/>
    <b v="0"/>
    <s v="Category and Subcategory"/>
    <x v="153"/>
    <n v="82.31"/>
    <s v="Category and Subcategory"/>
    <x v="20"/>
    <n v="41876.433680555558"/>
    <n v="41936.166666666664"/>
    <x v="3"/>
  </r>
  <r>
    <x v="1812"/>
    <x v="0"/>
    <x v="1810"/>
    <x v="115"/>
    <x v="1667"/>
    <x v="2"/>
    <s v="country"/>
    <s v="GBP"/>
    <x v="1811"/>
    <x v="1812"/>
    <b v="0"/>
    <n v="23"/>
    <b v="0"/>
    <s v="Category and Subcategory"/>
    <x v="621"/>
    <n v="93.04"/>
    <s v="Category and Subcategory"/>
    <x v="20"/>
    <n v="42524.318703703699"/>
    <n v="42554.318703703699"/>
    <x v="2"/>
  </r>
  <r>
    <x v="1813"/>
    <x v="0"/>
    <x v="1811"/>
    <x v="222"/>
    <x v="1668"/>
    <x v="2"/>
    <s v="country"/>
    <s v="GBP"/>
    <x v="1812"/>
    <x v="1813"/>
    <b v="0"/>
    <n v="0"/>
    <b v="0"/>
    <s v="Category and Subcategory"/>
    <x v="414"/>
    <e v="#DIV/0!"/>
    <s v="Category and Subcategory"/>
    <x v="20"/>
    <n v="41829.889027777775"/>
    <n v="41859.889027777775"/>
    <x v="3"/>
  </r>
  <r>
    <x v="1814"/>
    <x v="0"/>
    <x v="1812"/>
    <x v="14"/>
    <x v="1668"/>
    <x v="2"/>
    <s v="country"/>
    <s v="GBP"/>
    <x v="1813"/>
    <x v="1814"/>
    <b v="0"/>
    <n v="140"/>
    <b v="0"/>
    <s v="Category and Subcategory"/>
    <x v="391"/>
    <n v="15.23"/>
    <s v="Category and Subcategory"/>
    <x v="20"/>
    <n v="42033.314074074078"/>
    <n v="42063.314074074078"/>
    <x v="0"/>
  </r>
  <r>
    <x v="1815"/>
    <x v="0"/>
    <x v="1813"/>
    <x v="9"/>
    <x v="1669"/>
    <x v="2"/>
    <s v="country"/>
    <s v="USD"/>
    <x v="1814"/>
    <x v="1815"/>
    <b v="0"/>
    <n v="0"/>
    <b v="0"/>
    <s v="Category and Subcategory"/>
    <x v="317"/>
    <e v="#DIV/0!"/>
    <s v="Category and Subcategory"/>
    <x v="20"/>
    <n v="42172.906678240746"/>
    <n v="42186.906678240746"/>
    <x v="0"/>
  </r>
  <r>
    <x v="1816"/>
    <x v="0"/>
    <x v="1814"/>
    <x v="31"/>
    <x v="1669"/>
    <x v="2"/>
    <s v="country"/>
    <s v="CHF"/>
    <x v="1815"/>
    <x v="1816"/>
    <b v="0"/>
    <n v="6"/>
    <b v="0"/>
    <s v="Category and Subcategory"/>
    <x v="175"/>
    <n v="355"/>
    <s v="Category and Subcategory"/>
    <x v="20"/>
    <n v="42548.876192129625"/>
    <n v="42576.791666666672"/>
    <x v="2"/>
  </r>
  <r>
    <x v="1817"/>
    <x v="0"/>
    <x v="1815"/>
    <x v="102"/>
    <x v="1670"/>
    <x v="2"/>
    <s v="country"/>
    <s v="USD"/>
    <x v="1816"/>
    <x v="1817"/>
    <b v="0"/>
    <n v="100"/>
    <b v="0"/>
    <s v="Category and Subcategory"/>
    <x v="465"/>
    <n v="21.29"/>
    <s v="Category and Subcategory"/>
    <x v="20"/>
    <n v="42705.662118055552"/>
    <n v="42765.290972222225"/>
    <x v="2"/>
  </r>
  <r>
    <x v="1818"/>
    <x v="0"/>
    <x v="1816"/>
    <x v="36"/>
    <x v="1671"/>
    <x v="2"/>
    <s v="country"/>
    <s v="USD"/>
    <x v="1817"/>
    <x v="1818"/>
    <b v="0"/>
    <n v="0"/>
    <b v="0"/>
    <s v="Category and Subcategory"/>
    <x v="151"/>
    <e v="#DIV/0!"/>
    <s v="Category and Subcategory"/>
    <x v="20"/>
    <n v="42067.234375"/>
    <n v="42097.192708333328"/>
    <x v="0"/>
  </r>
  <r>
    <x v="1819"/>
    <x v="0"/>
    <x v="1817"/>
    <x v="38"/>
    <x v="1672"/>
    <x v="2"/>
    <s v="country"/>
    <s v="USD"/>
    <x v="1818"/>
    <x v="1819"/>
    <b v="0"/>
    <n v="4"/>
    <b v="0"/>
    <s v="Category and Subcategory"/>
    <x v="294"/>
    <n v="530"/>
    <s v="Category and Subcategory"/>
    <x v="20"/>
    <n v="41820.752268518518"/>
    <n v="41850.752268518518"/>
    <x v="3"/>
  </r>
  <r>
    <x v="1820"/>
    <x v="0"/>
    <x v="1818"/>
    <x v="91"/>
    <x v="1673"/>
    <x v="2"/>
    <s v="country"/>
    <s v="USD"/>
    <x v="1819"/>
    <x v="1820"/>
    <b v="0"/>
    <n v="8"/>
    <b v="0"/>
    <s v="Category and Subcategory"/>
    <x v="186"/>
    <n v="264.38"/>
    <s v="Category and Subcategory"/>
    <x v="20"/>
    <n v="42065.084375000006"/>
    <n v="42095.042708333334"/>
    <x v="0"/>
  </r>
  <r>
    <x v="1821"/>
    <x v="0"/>
    <x v="1819"/>
    <x v="30"/>
    <x v="1674"/>
    <x v="0"/>
    <s v="country"/>
    <s v="USD"/>
    <x v="1820"/>
    <x v="1821"/>
    <b v="0"/>
    <n v="57"/>
    <b v="1"/>
    <s v="Category and Subcategory"/>
    <x v="549"/>
    <n v="37.07"/>
    <s v="Category and Subcategory"/>
    <x v="11"/>
    <n v="40926.319062499999"/>
    <n v="40971.319062499999"/>
    <x v="5"/>
  </r>
  <r>
    <x v="1822"/>
    <x v="0"/>
    <x v="1820"/>
    <x v="43"/>
    <x v="1675"/>
    <x v="0"/>
    <s v="country"/>
    <s v="CAD"/>
    <x v="1821"/>
    <x v="1822"/>
    <b v="0"/>
    <n v="11"/>
    <b v="1"/>
    <s v="Category and Subcategory"/>
    <x v="718"/>
    <n v="192.09"/>
    <s v="Category and Subcategory"/>
    <x v="11"/>
    <n v="41634.797013888885"/>
    <n v="41670.792361111111"/>
    <x v="4"/>
  </r>
  <r>
    <x v="1823"/>
    <x v="0"/>
    <x v="1821"/>
    <x v="176"/>
    <x v="1676"/>
    <x v="0"/>
    <s v="country"/>
    <s v="USD"/>
    <x v="1822"/>
    <x v="1823"/>
    <b v="0"/>
    <n v="33"/>
    <b v="1"/>
    <s v="Category and Subcategory"/>
    <x v="694"/>
    <n v="63.95"/>
    <s v="Category and Subcategory"/>
    <x v="11"/>
    <n v="41176.684907407405"/>
    <n v="41206.684907407405"/>
    <x v="5"/>
  </r>
  <r>
    <x v="1824"/>
    <x v="0"/>
    <x v="1822"/>
    <x v="9"/>
    <x v="1677"/>
    <x v="0"/>
    <s v="country"/>
    <s v="USD"/>
    <x v="1823"/>
    <x v="1824"/>
    <b v="0"/>
    <n v="40"/>
    <b v="1"/>
    <s v="Category and Subcategory"/>
    <x v="617"/>
    <n v="52.75"/>
    <s v="Category and Subcategory"/>
    <x v="11"/>
    <n v="41626.916284722225"/>
    <n v="41647.088888888888"/>
    <x v="4"/>
  </r>
  <r>
    <x v="1825"/>
    <x v="0"/>
    <x v="1823"/>
    <x v="13"/>
    <x v="1678"/>
    <x v="0"/>
    <s v="country"/>
    <s v="USD"/>
    <x v="1824"/>
    <x v="1825"/>
    <b v="0"/>
    <n v="50"/>
    <b v="1"/>
    <s v="Category and Subcategory"/>
    <x v="298"/>
    <n v="42.14"/>
    <s v="Category and Subcategory"/>
    <x v="11"/>
    <n v="41443.83452546296"/>
    <n v="41466.83452546296"/>
    <x v="4"/>
  </r>
  <r>
    <x v="1826"/>
    <x v="0"/>
    <x v="1824"/>
    <x v="13"/>
    <x v="1679"/>
    <x v="0"/>
    <s v="country"/>
    <s v="USD"/>
    <x v="1825"/>
    <x v="1826"/>
    <b v="0"/>
    <n v="38"/>
    <b v="1"/>
    <s v="Category and Subcategory"/>
    <x v="298"/>
    <n v="55.34"/>
    <s v="Category and Subcategory"/>
    <x v="11"/>
    <n v="41657.923807870371"/>
    <n v="41687.923807870371"/>
    <x v="3"/>
  </r>
  <r>
    <x v="1827"/>
    <x v="0"/>
    <x v="1825"/>
    <x v="6"/>
    <x v="1680"/>
    <x v="0"/>
    <s v="country"/>
    <s v="USD"/>
    <x v="1826"/>
    <x v="1827"/>
    <b v="0"/>
    <n v="96"/>
    <b v="1"/>
    <s v="Category and Subcategory"/>
    <x v="306"/>
    <n v="21.9"/>
    <s v="Category and Subcategory"/>
    <x v="11"/>
    <n v="40555.325937499998"/>
    <n v="40605.325937499998"/>
    <x v="6"/>
  </r>
  <r>
    <x v="1828"/>
    <x v="0"/>
    <x v="1826"/>
    <x v="22"/>
    <x v="1680"/>
    <x v="0"/>
    <s v="country"/>
    <s v="USD"/>
    <x v="1827"/>
    <x v="1828"/>
    <b v="0"/>
    <n v="48"/>
    <b v="1"/>
    <s v="Category and Subcategory"/>
    <x v="485"/>
    <n v="43.79"/>
    <s v="Category and Subcategory"/>
    <x v="11"/>
    <n v="41736.899652777778"/>
    <n v="41768.916666666664"/>
    <x v="3"/>
  </r>
  <r>
    <x v="1829"/>
    <x v="0"/>
    <x v="1827"/>
    <x v="15"/>
    <x v="1681"/>
    <x v="0"/>
    <s v="country"/>
    <s v="USD"/>
    <x v="1828"/>
    <x v="1829"/>
    <b v="0"/>
    <n v="33"/>
    <b v="1"/>
    <s v="Category and Subcategory"/>
    <x v="612"/>
    <n v="63.67"/>
    <s v="Category and Subcategory"/>
    <x v="11"/>
    <n v="40516.087627314817"/>
    <n v="40564.916666666664"/>
    <x v="7"/>
  </r>
  <r>
    <x v="1830"/>
    <x v="0"/>
    <x v="1828"/>
    <x v="36"/>
    <x v="1682"/>
    <x v="0"/>
    <s v="country"/>
    <s v="USD"/>
    <x v="1829"/>
    <x v="1830"/>
    <b v="0"/>
    <n v="226"/>
    <b v="1"/>
    <s v="Category and Subcategory"/>
    <x v="151"/>
    <n v="9.2899999999999991"/>
    <s v="Category and Subcategory"/>
    <x v="11"/>
    <n v="41664.684108796297"/>
    <n v="41694.684108796297"/>
    <x v="3"/>
  </r>
  <r>
    <x v="1831"/>
    <x v="0"/>
    <x v="1829"/>
    <x v="28"/>
    <x v="1682"/>
    <x v="0"/>
    <s v="country"/>
    <s v="USD"/>
    <x v="1830"/>
    <x v="1831"/>
    <b v="0"/>
    <n v="14"/>
    <b v="1"/>
    <s v="Category and Subcategory"/>
    <x v="524"/>
    <n v="150"/>
    <s v="Category and Subcategory"/>
    <x v="11"/>
    <n v="41026.996099537035"/>
    <n v="41041.996099537035"/>
    <x v="5"/>
  </r>
  <r>
    <x v="1832"/>
    <x v="0"/>
    <x v="1830"/>
    <x v="18"/>
    <x v="1682"/>
    <x v="0"/>
    <s v="country"/>
    <s v="USD"/>
    <x v="1831"/>
    <x v="1832"/>
    <b v="0"/>
    <n v="20"/>
    <b v="1"/>
    <s v="Category and Subcategory"/>
    <x v="719"/>
    <n v="105"/>
    <s v="Category and Subcategory"/>
    <x v="11"/>
    <n v="40576.539664351854"/>
    <n v="40606.539664351854"/>
    <x v="6"/>
  </r>
  <r>
    <x v="1833"/>
    <x v="0"/>
    <x v="1831"/>
    <x v="44"/>
    <x v="1682"/>
    <x v="0"/>
    <s v="country"/>
    <s v="USD"/>
    <x v="1832"/>
    <x v="1833"/>
    <b v="0"/>
    <n v="25"/>
    <b v="1"/>
    <s v="Category and Subcategory"/>
    <x v="720"/>
    <n v="84"/>
    <s v="Category and Subcategory"/>
    <x v="11"/>
    <n v="41303.044016203705"/>
    <n v="41335.332638888889"/>
    <x v="4"/>
  </r>
  <r>
    <x v="1834"/>
    <x v="0"/>
    <x v="1832"/>
    <x v="3"/>
    <x v="1683"/>
    <x v="0"/>
    <s v="country"/>
    <s v="USD"/>
    <x v="1833"/>
    <x v="1834"/>
    <b v="0"/>
    <n v="90"/>
    <b v="1"/>
    <s v="Category and Subcategory"/>
    <x v="150"/>
    <n v="23.28"/>
    <s v="Category and Subcategory"/>
    <x v="11"/>
    <n v="41988.964062500003"/>
    <n v="42028.964062500003"/>
    <x v="3"/>
  </r>
  <r>
    <x v="1835"/>
    <x v="0"/>
    <x v="1833"/>
    <x v="2"/>
    <x v="1684"/>
    <x v="0"/>
    <s v="country"/>
    <s v="GBP"/>
    <x v="1834"/>
    <x v="1835"/>
    <b v="0"/>
    <n v="11"/>
    <b v="1"/>
    <s v="Category and Subcategory"/>
    <x v="458"/>
    <n v="190.45"/>
    <s v="Category and Subcategory"/>
    <x v="11"/>
    <n v="42430.702210648145"/>
    <n v="42460.660543981481"/>
    <x v="2"/>
  </r>
  <r>
    <x v="1836"/>
    <x v="0"/>
    <x v="1834"/>
    <x v="10"/>
    <x v="1685"/>
    <x v="0"/>
    <s v="country"/>
    <s v="USD"/>
    <x v="1835"/>
    <x v="1836"/>
    <b v="0"/>
    <n v="55"/>
    <b v="1"/>
    <s v="Category and Subcategory"/>
    <x v="162"/>
    <n v="38.049999999999997"/>
    <s v="Category and Subcategory"/>
    <x v="11"/>
    <n v="41305.809363425928"/>
    <n v="41322.809363425928"/>
    <x v="4"/>
  </r>
  <r>
    <x v="1837"/>
    <x v="0"/>
    <x v="1835"/>
    <x v="20"/>
    <x v="1686"/>
    <x v="0"/>
    <s v="country"/>
    <s v="USD"/>
    <x v="1836"/>
    <x v="1837"/>
    <b v="0"/>
    <n v="30"/>
    <b v="1"/>
    <s v="Category and Subcategory"/>
    <x v="450"/>
    <n v="69.569999999999993"/>
    <s v="Category and Subcategory"/>
    <x v="11"/>
    <n v="40926.047858796301"/>
    <n v="40986.006192129629"/>
    <x v="5"/>
  </r>
  <r>
    <x v="1838"/>
    <x v="0"/>
    <x v="1836"/>
    <x v="28"/>
    <x v="1687"/>
    <x v="0"/>
    <s v="country"/>
    <s v="USD"/>
    <x v="1837"/>
    <x v="1838"/>
    <b v="0"/>
    <n v="28"/>
    <b v="1"/>
    <s v="Category and Subcategory"/>
    <x v="673"/>
    <n v="74.5"/>
    <s v="Category and Subcategory"/>
    <x v="11"/>
    <n v="40788.786539351851"/>
    <n v="40817.125"/>
    <x v="6"/>
  </r>
  <r>
    <x v="1839"/>
    <x v="0"/>
    <x v="1837"/>
    <x v="28"/>
    <x v="1688"/>
    <x v="0"/>
    <s v="country"/>
    <s v="USD"/>
    <x v="1838"/>
    <x v="1839"/>
    <b v="0"/>
    <n v="45"/>
    <b v="1"/>
    <s v="Category and Subcategory"/>
    <x v="350"/>
    <n v="46.27"/>
    <s v="Category and Subcategory"/>
    <x v="11"/>
    <n v="42614.722013888888"/>
    <n v="42644.722013888888"/>
    <x v="2"/>
  </r>
  <r>
    <x v="1840"/>
    <x v="0"/>
    <x v="1838"/>
    <x v="42"/>
    <x v="1689"/>
    <x v="0"/>
    <s v="country"/>
    <s v="USD"/>
    <x v="1839"/>
    <x v="1840"/>
    <b v="0"/>
    <n v="13"/>
    <b v="1"/>
    <s v="Category and Subcategory"/>
    <x v="172"/>
    <n v="160"/>
    <s v="Category and Subcategory"/>
    <x v="11"/>
    <n v="41382.096180555556"/>
    <n v="41401.207638888889"/>
    <x v="4"/>
  </r>
  <r>
    <x v="1841"/>
    <x v="0"/>
    <x v="1839"/>
    <x v="13"/>
    <x v="1690"/>
    <x v="0"/>
    <s v="country"/>
    <s v="USD"/>
    <x v="1840"/>
    <x v="1841"/>
    <b v="0"/>
    <n v="40"/>
    <b v="1"/>
    <s v="Category and Subcategory"/>
    <x v="554"/>
    <n v="51.9"/>
    <s v="Category and Subcategory"/>
    <x v="11"/>
    <n v="41745.84542824074"/>
    <n v="41779.207638888889"/>
    <x v="3"/>
  </r>
  <r>
    <x v="1842"/>
    <x v="0"/>
    <x v="1840"/>
    <x v="13"/>
    <x v="1690"/>
    <x v="0"/>
    <s v="country"/>
    <s v="USD"/>
    <x v="1841"/>
    <x v="1842"/>
    <b v="0"/>
    <n v="21"/>
    <b v="1"/>
    <s v="Category and Subcategory"/>
    <x v="554"/>
    <n v="98.86"/>
    <s v="Category and Subcategory"/>
    <x v="11"/>
    <n v="42031.631724537037"/>
    <n v="42065.249305555553"/>
    <x v="0"/>
  </r>
  <r>
    <x v="1843"/>
    <x v="0"/>
    <x v="1841"/>
    <x v="3"/>
    <x v="1691"/>
    <x v="0"/>
    <s v="country"/>
    <s v="USD"/>
    <x v="1842"/>
    <x v="1843"/>
    <b v="0"/>
    <n v="134"/>
    <b v="1"/>
    <s v="Category and Subcategory"/>
    <x v="150"/>
    <n v="15.49"/>
    <s v="Category and Subcategory"/>
    <x v="11"/>
    <n v="40564.994837962964"/>
    <n v="40594.994837962964"/>
    <x v="6"/>
  </r>
  <r>
    <x v="1844"/>
    <x v="0"/>
    <x v="1842"/>
    <x v="15"/>
    <x v="1692"/>
    <x v="0"/>
    <s v="country"/>
    <s v="USD"/>
    <x v="1843"/>
    <x v="1844"/>
    <b v="0"/>
    <n v="20"/>
    <b v="1"/>
    <s v="Category and Subcategory"/>
    <x v="460"/>
    <n v="103.65"/>
    <s v="Category and Subcategory"/>
    <x v="11"/>
    <n v="40666.973541666666"/>
    <n v="40705.125"/>
    <x v="6"/>
  </r>
  <r>
    <x v="1845"/>
    <x v="0"/>
    <x v="1843"/>
    <x v="28"/>
    <x v="1693"/>
    <x v="0"/>
    <s v="country"/>
    <s v="USD"/>
    <x v="1844"/>
    <x v="1845"/>
    <b v="0"/>
    <n v="19"/>
    <b v="1"/>
    <s v="Category and Subcategory"/>
    <x v="556"/>
    <n v="108.97"/>
    <s v="Category and Subcategory"/>
    <x v="11"/>
    <n v="42523.333310185189"/>
    <n v="42538.204861111109"/>
    <x v="2"/>
  </r>
  <r>
    <x v="1846"/>
    <x v="0"/>
    <x v="1844"/>
    <x v="36"/>
    <x v="1694"/>
    <x v="0"/>
    <s v="country"/>
    <s v="USD"/>
    <x v="1845"/>
    <x v="1846"/>
    <b v="0"/>
    <n v="209"/>
    <b v="1"/>
    <s v="Category and Subcategory"/>
    <x v="151"/>
    <n v="9.9"/>
    <s v="Category and Subcategory"/>
    <x v="11"/>
    <n v="41228.650196759263"/>
    <n v="41258.650196759263"/>
    <x v="5"/>
  </r>
  <r>
    <x v="1847"/>
    <x v="0"/>
    <x v="1845"/>
    <x v="30"/>
    <x v="1694"/>
    <x v="0"/>
    <s v="country"/>
    <s v="USD"/>
    <x v="1846"/>
    <x v="1847"/>
    <b v="0"/>
    <n v="38"/>
    <b v="1"/>
    <s v="Category and Subcategory"/>
    <x v="714"/>
    <n v="54.47"/>
    <s v="Category and Subcategory"/>
    <x v="11"/>
    <n v="42094.236481481479"/>
    <n v="42115.236481481479"/>
    <x v="0"/>
  </r>
  <r>
    <x v="1848"/>
    <x v="0"/>
    <x v="1846"/>
    <x v="9"/>
    <x v="1695"/>
    <x v="0"/>
    <s v="country"/>
    <s v="USD"/>
    <x v="1847"/>
    <x v="1848"/>
    <b v="0"/>
    <n v="24"/>
    <b v="1"/>
    <s v="Category and Subcategory"/>
    <x v="678"/>
    <n v="86.04"/>
    <s v="Category and Subcategory"/>
    <x v="11"/>
    <n v="40691.788055555553"/>
    <n v="40755.290972222225"/>
    <x v="6"/>
  </r>
  <r>
    <x v="1849"/>
    <x v="0"/>
    <x v="1847"/>
    <x v="43"/>
    <x v="1695"/>
    <x v="0"/>
    <s v="country"/>
    <s v="USD"/>
    <x v="1848"/>
    <x v="1849"/>
    <b v="0"/>
    <n v="8"/>
    <b v="1"/>
    <s v="Category and Subcategory"/>
    <x v="721"/>
    <n v="258.13"/>
    <s v="Category and Subcategory"/>
    <x v="11"/>
    <n v="41169.845590277779"/>
    <n v="41199.845590277779"/>
    <x v="5"/>
  </r>
  <r>
    <x v="1850"/>
    <x v="0"/>
    <x v="1848"/>
    <x v="7"/>
    <x v="1696"/>
    <x v="0"/>
    <s v="country"/>
    <s v="USD"/>
    <x v="1849"/>
    <x v="1850"/>
    <b v="0"/>
    <n v="179"/>
    <b v="1"/>
    <s v="Category and Subcategory"/>
    <x v="228"/>
    <n v="11.53"/>
    <s v="Category and Subcategory"/>
    <x v="11"/>
    <n v="41800.959490740745"/>
    <n v="41830.959490740745"/>
    <x v="3"/>
  </r>
  <r>
    <x v="1851"/>
    <x v="0"/>
    <x v="1849"/>
    <x v="46"/>
    <x v="1697"/>
    <x v="0"/>
    <s v="country"/>
    <s v="USD"/>
    <x v="1850"/>
    <x v="1851"/>
    <b v="0"/>
    <n v="26"/>
    <b v="1"/>
    <s v="Category and Subcategory"/>
    <x v="204"/>
    <n v="79.23"/>
    <s v="Category and Subcategory"/>
    <x v="11"/>
    <n v="41827.906689814816"/>
    <n v="41848.041666666664"/>
    <x v="3"/>
  </r>
  <r>
    <x v="1852"/>
    <x v="0"/>
    <x v="1850"/>
    <x v="36"/>
    <x v="1697"/>
    <x v="0"/>
    <s v="country"/>
    <s v="USD"/>
    <x v="1851"/>
    <x v="1852"/>
    <b v="0"/>
    <n v="131"/>
    <b v="1"/>
    <s v="Category and Subcategory"/>
    <x v="151"/>
    <n v="15.73"/>
    <s v="Category and Subcategory"/>
    <x v="11"/>
    <n v="42081.77143518519"/>
    <n v="42119"/>
    <x v="0"/>
  </r>
  <r>
    <x v="1853"/>
    <x v="0"/>
    <x v="1851"/>
    <x v="134"/>
    <x v="1698"/>
    <x v="0"/>
    <s v="country"/>
    <s v="USD"/>
    <x v="1852"/>
    <x v="1853"/>
    <b v="0"/>
    <n v="14"/>
    <b v="1"/>
    <s v="Category and Subcategory"/>
    <x v="234"/>
    <n v="147.07"/>
    <s v="Category and Subcategory"/>
    <x v="11"/>
    <n v="41177.060381944444"/>
    <n v="41227.102048611108"/>
    <x v="5"/>
  </r>
  <r>
    <x v="1854"/>
    <x v="0"/>
    <x v="1852"/>
    <x v="36"/>
    <x v="1699"/>
    <x v="0"/>
    <s v="country"/>
    <s v="USD"/>
    <x v="1853"/>
    <x v="1854"/>
    <b v="0"/>
    <n v="174"/>
    <b v="1"/>
    <s v="Category and Subcategory"/>
    <x v="151"/>
    <n v="11.82"/>
    <s v="Category and Subcategory"/>
    <x v="11"/>
    <n v="41388.021261574075"/>
    <n v="41418.021261574075"/>
    <x v="4"/>
  </r>
  <r>
    <x v="1855"/>
    <x v="0"/>
    <x v="1853"/>
    <x v="222"/>
    <x v="1700"/>
    <x v="0"/>
    <s v="country"/>
    <s v="CAD"/>
    <x v="1854"/>
    <x v="1855"/>
    <b v="0"/>
    <n v="191"/>
    <b v="1"/>
    <s v="Category and Subcategory"/>
    <x v="228"/>
    <n v="10.76"/>
    <s v="Category and Subcategory"/>
    <x v="11"/>
    <n v="41600.538657407407"/>
    <n v="41645.538657407407"/>
    <x v="4"/>
  </r>
  <r>
    <x v="1856"/>
    <x v="0"/>
    <x v="1854"/>
    <x v="13"/>
    <x v="1700"/>
    <x v="0"/>
    <s v="country"/>
    <s v="USD"/>
    <x v="1855"/>
    <x v="1856"/>
    <b v="0"/>
    <n v="38"/>
    <b v="1"/>
    <s v="Category and Subcategory"/>
    <x v="136"/>
    <n v="54.08"/>
    <s v="Category and Subcategory"/>
    <x v="11"/>
    <n v="41817.854999999996"/>
    <n v="41838.854999999996"/>
    <x v="3"/>
  </r>
  <r>
    <x v="1857"/>
    <x v="0"/>
    <x v="1855"/>
    <x v="9"/>
    <x v="1701"/>
    <x v="0"/>
    <s v="country"/>
    <s v="USD"/>
    <x v="1856"/>
    <x v="1857"/>
    <b v="0"/>
    <n v="22"/>
    <b v="1"/>
    <s v="Category and Subcategory"/>
    <x v="503"/>
    <n v="93.32"/>
    <s v="Category and Subcategory"/>
    <x v="11"/>
    <n v="41864.76866898148"/>
    <n v="41894.76866898148"/>
    <x v="3"/>
  </r>
  <r>
    <x v="1858"/>
    <x v="0"/>
    <x v="1856"/>
    <x v="291"/>
    <x v="1701"/>
    <x v="0"/>
    <s v="country"/>
    <s v="USD"/>
    <x v="1857"/>
    <x v="1858"/>
    <b v="0"/>
    <n v="149"/>
    <b v="1"/>
    <s v="Category and Subcategory"/>
    <x v="506"/>
    <n v="13.78"/>
    <s v="Category and Subcategory"/>
    <x v="11"/>
    <n v="40833.200474537036"/>
    <n v="40893.242141203707"/>
    <x v="6"/>
  </r>
  <r>
    <x v="1859"/>
    <x v="0"/>
    <x v="1857"/>
    <x v="9"/>
    <x v="1702"/>
    <x v="0"/>
    <s v="country"/>
    <s v="USD"/>
    <x v="1858"/>
    <x v="1859"/>
    <b v="0"/>
    <n v="56"/>
    <b v="1"/>
    <s v="Category and Subcategory"/>
    <x v="503"/>
    <n v="36.64"/>
    <s v="Category and Subcategory"/>
    <x v="11"/>
    <n v="40778.770011574074"/>
    <n v="40808.770011574074"/>
    <x v="6"/>
  </r>
  <r>
    <x v="1860"/>
    <x v="0"/>
    <x v="1858"/>
    <x v="47"/>
    <x v="1703"/>
    <x v="0"/>
    <s v="country"/>
    <s v="USD"/>
    <x v="1859"/>
    <x v="1860"/>
    <b v="0"/>
    <n v="19"/>
    <b v="1"/>
    <s v="Category and Subcategory"/>
    <x v="722"/>
    <n v="107.89"/>
    <s v="Category and Subcategory"/>
    <x v="11"/>
    <n v="41655.709305555552"/>
    <n v="41676.709305555552"/>
    <x v="3"/>
  </r>
  <r>
    <x v="1861"/>
    <x v="0"/>
    <x v="1859"/>
    <x v="65"/>
    <x v="1703"/>
    <x v="2"/>
    <s v="country"/>
    <s v="GBP"/>
    <x v="1860"/>
    <x v="1861"/>
    <b v="0"/>
    <n v="0"/>
    <b v="0"/>
    <s v="Category and Subcategory"/>
    <x v="218"/>
    <e v="#DIV/0!"/>
    <s v="Category and Subcategory"/>
    <x v="18"/>
    <n v="42000.300243055557"/>
    <n v="42030.300243055557"/>
    <x v="3"/>
  </r>
  <r>
    <x v="1862"/>
    <x v="0"/>
    <x v="1860"/>
    <x v="102"/>
    <x v="1703"/>
    <x v="2"/>
    <s v="country"/>
    <s v="USD"/>
    <x v="1861"/>
    <x v="1862"/>
    <b v="0"/>
    <n v="16"/>
    <b v="0"/>
    <s v="Category and Subcategory"/>
    <x v="485"/>
    <n v="128.13"/>
    <s v="Category and Subcategory"/>
    <x v="18"/>
    <n v="42755.492754629624"/>
    <n v="42802.3125"/>
    <x v="1"/>
  </r>
  <r>
    <x v="1863"/>
    <x v="0"/>
    <x v="1861"/>
    <x v="30"/>
    <x v="1703"/>
    <x v="2"/>
    <s v="country"/>
    <s v="USD"/>
    <x v="1862"/>
    <x v="1863"/>
    <b v="0"/>
    <n v="2"/>
    <b v="0"/>
    <s v="Category and Subcategory"/>
    <x v="312"/>
    <n v="1025"/>
    <s v="Category and Subcategory"/>
    <x v="18"/>
    <n v="41772.797280092593"/>
    <n v="41802.797280092593"/>
    <x v="3"/>
  </r>
  <r>
    <x v="1864"/>
    <x v="0"/>
    <x v="1862"/>
    <x v="115"/>
    <x v="1704"/>
    <x v="2"/>
    <s v="country"/>
    <s v="USD"/>
    <x v="1863"/>
    <x v="1864"/>
    <b v="0"/>
    <n v="48"/>
    <b v="0"/>
    <s v="Category and Subcategory"/>
    <x v="255"/>
    <n v="42.65"/>
    <s v="Category and Subcategory"/>
    <x v="18"/>
    <n v="41733.716435185182"/>
    <n v="41763.716435185182"/>
    <x v="3"/>
  </r>
  <r>
    <x v="1865"/>
    <x v="0"/>
    <x v="1863"/>
    <x v="74"/>
    <x v="1705"/>
    <x v="2"/>
    <s v="country"/>
    <s v="GBP"/>
    <x v="1864"/>
    <x v="1865"/>
    <b v="0"/>
    <n v="2"/>
    <b v="0"/>
    <s v="Category and Subcategory"/>
    <x v="161"/>
    <n v="1021"/>
    <s v="Category and Subcategory"/>
    <x v="18"/>
    <n v="42645.367442129631"/>
    <n v="42680.409108796302"/>
    <x v="2"/>
  </r>
  <r>
    <x v="1866"/>
    <x v="0"/>
    <x v="1864"/>
    <x v="31"/>
    <x v="1706"/>
    <x v="2"/>
    <s v="country"/>
    <s v="USD"/>
    <x v="1865"/>
    <x v="1866"/>
    <b v="0"/>
    <n v="2"/>
    <b v="0"/>
    <s v="Category and Subcategory"/>
    <x v="186"/>
    <n v="1020.5"/>
    <s v="Category and Subcategory"/>
    <x v="18"/>
    <n v="42742.246493055558"/>
    <n v="42795.166666666672"/>
    <x v="1"/>
  </r>
  <r>
    <x v="1867"/>
    <x v="0"/>
    <x v="1865"/>
    <x v="22"/>
    <x v="1707"/>
    <x v="2"/>
    <s v="country"/>
    <s v="USD"/>
    <x v="1866"/>
    <x v="1867"/>
    <b v="0"/>
    <n v="1"/>
    <b v="0"/>
    <s v="Category and Subcategory"/>
    <x v="157"/>
    <n v="2035.05"/>
    <s v="Category and Subcategory"/>
    <x v="18"/>
    <n v="42649.924907407403"/>
    <n v="42679.924907407403"/>
    <x v="2"/>
  </r>
  <r>
    <x v="1868"/>
    <x v="0"/>
    <x v="1866"/>
    <x v="31"/>
    <x v="1708"/>
    <x v="2"/>
    <s v="country"/>
    <s v="USD"/>
    <x v="1867"/>
    <x v="1868"/>
    <b v="0"/>
    <n v="17"/>
    <b v="0"/>
    <s v="Category and Subcategory"/>
    <x v="186"/>
    <n v="119.71"/>
    <s v="Category and Subcategory"/>
    <x v="18"/>
    <n v="42328.779224537036"/>
    <n v="42353.332638888889"/>
    <x v="0"/>
  </r>
  <r>
    <x v="1869"/>
    <x v="0"/>
    <x v="1867"/>
    <x v="3"/>
    <x v="1708"/>
    <x v="2"/>
    <s v="country"/>
    <s v="USD"/>
    <x v="1868"/>
    <x v="1869"/>
    <b v="0"/>
    <n v="0"/>
    <b v="0"/>
    <s v="Category and Subcategory"/>
    <x v="409"/>
    <e v="#DIV/0!"/>
    <s v="Category and Subcategory"/>
    <x v="18"/>
    <n v="42709.002881944441"/>
    <n v="42739.002881944441"/>
    <x v="2"/>
  </r>
  <r>
    <x v="1870"/>
    <x v="0"/>
    <x v="1868"/>
    <x v="8"/>
    <x v="1709"/>
    <x v="2"/>
    <s v="country"/>
    <s v="USD"/>
    <x v="1869"/>
    <x v="1870"/>
    <b v="0"/>
    <n v="11"/>
    <b v="0"/>
    <s v="Category and Subcategory"/>
    <x v="355"/>
    <n v="184.82"/>
    <s v="Category and Subcategory"/>
    <x v="18"/>
    <n v="42371.355729166666"/>
    <n v="42400.178472222222"/>
    <x v="2"/>
  </r>
  <r>
    <x v="1871"/>
    <x v="0"/>
    <x v="1869"/>
    <x v="115"/>
    <x v="1710"/>
    <x v="2"/>
    <s v="country"/>
    <s v="USD"/>
    <x v="1870"/>
    <x v="1871"/>
    <b v="0"/>
    <n v="95"/>
    <b v="0"/>
    <s v="Category and Subcategory"/>
    <x v="255"/>
    <n v="21.38"/>
    <s v="Category and Subcategory"/>
    <x v="18"/>
    <n v="41923.783576388887"/>
    <n v="41963.825243055559"/>
    <x v="3"/>
  </r>
  <r>
    <x v="1872"/>
    <x v="0"/>
    <x v="1870"/>
    <x v="22"/>
    <x v="1711"/>
    <x v="2"/>
    <s v="country"/>
    <s v="USD"/>
    <x v="1871"/>
    <x v="1872"/>
    <b v="0"/>
    <n v="13"/>
    <b v="0"/>
    <s v="Category and Subcategory"/>
    <x v="157"/>
    <n v="156.15"/>
    <s v="Category and Subcategory"/>
    <x v="18"/>
    <n v="42155.129652777774"/>
    <n v="42185.129652777774"/>
    <x v="0"/>
  </r>
  <r>
    <x v="1873"/>
    <x v="0"/>
    <x v="1871"/>
    <x v="6"/>
    <x v="1711"/>
    <x v="2"/>
    <s v="country"/>
    <s v="CAD"/>
    <x v="1872"/>
    <x v="1873"/>
    <b v="0"/>
    <n v="2"/>
    <b v="0"/>
    <s v="Category and Subcategory"/>
    <x v="504"/>
    <n v="1015"/>
    <s v="Category and Subcategory"/>
    <x v="18"/>
    <n v="42164.615856481483"/>
    <n v="42193.697916666672"/>
    <x v="0"/>
  </r>
  <r>
    <x v="1874"/>
    <x v="0"/>
    <x v="1872"/>
    <x v="292"/>
    <x v="1712"/>
    <x v="2"/>
    <s v="country"/>
    <s v="USD"/>
    <x v="1873"/>
    <x v="1874"/>
    <b v="0"/>
    <n v="2"/>
    <b v="0"/>
    <s v="Category and Subcategory"/>
    <x v="218"/>
    <n v="1014"/>
    <s v="Category and Subcategory"/>
    <x v="18"/>
    <n v="42529.969131944439"/>
    <n v="42549.969131944439"/>
    <x v="2"/>
  </r>
  <r>
    <x v="1875"/>
    <x v="0"/>
    <x v="1873"/>
    <x v="3"/>
    <x v="1713"/>
    <x v="2"/>
    <s v="country"/>
    <s v="USD"/>
    <x v="1874"/>
    <x v="1875"/>
    <b v="0"/>
    <n v="3"/>
    <b v="0"/>
    <s v="Category and Subcategory"/>
    <x v="409"/>
    <n v="675.67"/>
    <s v="Category and Subcategory"/>
    <x v="18"/>
    <n v="42528.899398148147"/>
    <n v="42588.899398148147"/>
    <x v="2"/>
  </r>
  <r>
    <x v="1876"/>
    <x v="0"/>
    <x v="1874"/>
    <x v="293"/>
    <x v="1713"/>
    <x v="2"/>
    <s v="country"/>
    <s v="AUD"/>
    <x v="1875"/>
    <x v="1876"/>
    <b v="0"/>
    <n v="0"/>
    <b v="0"/>
    <s v="Category and Subcategory"/>
    <x v="713"/>
    <e v="#DIV/0!"/>
    <s v="Category and Subcategory"/>
    <x v="18"/>
    <n v="41776.284780092588"/>
    <n v="41806.284780092588"/>
    <x v="3"/>
  </r>
  <r>
    <x v="1877"/>
    <x v="0"/>
    <x v="1875"/>
    <x v="294"/>
    <x v="1714"/>
    <x v="2"/>
    <s v="country"/>
    <s v="USD"/>
    <x v="1876"/>
    <x v="1877"/>
    <b v="0"/>
    <n v="0"/>
    <b v="0"/>
    <s v="Category and Subcategory"/>
    <x v="723"/>
    <e v="#DIV/0!"/>
    <s v="Category and Subcategory"/>
    <x v="18"/>
    <n v="42035.029224537036"/>
    <n v="42064.029224537036"/>
    <x v="0"/>
  </r>
  <r>
    <x v="1878"/>
    <x v="0"/>
    <x v="1876"/>
    <x v="6"/>
    <x v="1714"/>
    <x v="2"/>
    <s v="country"/>
    <s v="AUD"/>
    <x v="1877"/>
    <x v="1878"/>
    <b v="0"/>
    <n v="0"/>
    <b v="0"/>
    <s v="Category and Subcategory"/>
    <x v="504"/>
    <e v="#DIV/0!"/>
    <s v="Category and Subcategory"/>
    <x v="18"/>
    <n v="41773.008738425924"/>
    <n v="41803.008738425924"/>
    <x v="3"/>
  </r>
  <r>
    <x v="1879"/>
    <x v="0"/>
    <x v="1877"/>
    <x v="10"/>
    <x v="1714"/>
    <x v="2"/>
    <s v="country"/>
    <s v="EUR"/>
    <x v="1878"/>
    <x v="1879"/>
    <b v="0"/>
    <n v="2"/>
    <b v="0"/>
    <s v="Category and Subcategory"/>
    <x v="319"/>
    <n v="1012.5"/>
    <s v="Category and Subcategory"/>
    <x v="18"/>
    <n v="42413.649641203709"/>
    <n v="42443.607974537037"/>
    <x v="2"/>
  </r>
  <r>
    <x v="1880"/>
    <x v="0"/>
    <x v="1878"/>
    <x v="10"/>
    <x v="1714"/>
    <x v="2"/>
    <s v="country"/>
    <s v="GBP"/>
    <x v="1879"/>
    <x v="1880"/>
    <b v="0"/>
    <n v="24"/>
    <b v="0"/>
    <s v="Category and Subcategory"/>
    <x v="319"/>
    <n v="84.38"/>
    <s v="Category and Subcategory"/>
    <x v="18"/>
    <n v="42430.566898148143"/>
    <n v="42459.525231481486"/>
    <x v="2"/>
  </r>
  <r>
    <x v="1881"/>
    <x v="0"/>
    <x v="1879"/>
    <x v="13"/>
    <x v="1715"/>
    <x v="0"/>
    <s v="country"/>
    <s v="USD"/>
    <x v="1880"/>
    <x v="1881"/>
    <b v="0"/>
    <n v="70"/>
    <b v="1"/>
    <s v="Category and Subcategory"/>
    <x v="159"/>
    <n v="28.86"/>
    <s v="Category and Subcategory"/>
    <x v="14"/>
    <n v="42043.152650462958"/>
    <n v="42073.110983796301"/>
    <x v="0"/>
  </r>
  <r>
    <x v="1882"/>
    <x v="0"/>
    <x v="1880"/>
    <x v="295"/>
    <x v="1715"/>
    <x v="0"/>
    <s v="country"/>
    <s v="USD"/>
    <x v="1881"/>
    <x v="1882"/>
    <b v="0"/>
    <n v="81"/>
    <b v="1"/>
    <s v="Category and Subcategory"/>
    <x v="127"/>
    <n v="24.94"/>
    <s v="Category and Subcategory"/>
    <x v="14"/>
    <n v="41067.949212962965"/>
    <n v="41100.991666666669"/>
    <x v="5"/>
  </r>
  <r>
    <x v="1883"/>
    <x v="0"/>
    <x v="1881"/>
    <x v="117"/>
    <x v="1715"/>
    <x v="0"/>
    <s v="country"/>
    <s v="USD"/>
    <x v="1882"/>
    <x v="1883"/>
    <b v="0"/>
    <n v="32"/>
    <b v="1"/>
    <s v="Category and Subcategory"/>
    <x v="610"/>
    <n v="63.13"/>
    <s v="Category and Subcategory"/>
    <x v="14"/>
    <n v="40977.948009259257"/>
    <n v="41007.906342592592"/>
    <x v="5"/>
  </r>
  <r>
    <x v="1884"/>
    <x v="0"/>
    <x v="1882"/>
    <x v="28"/>
    <x v="1715"/>
    <x v="0"/>
    <s v="country"/>
    <s v="USD"/>
    <x v="1883"/>
    <x v="1884"/>
    <b v="0"/>
    <n v="26"/>
    <b v="1"/>
    <s v="Category and Subcategory"/>
    <x v="610"/>
    <n v="77.69"/>
    <s v="Category and Subcategory"/>
    <x v="14"/>
    <n v="41205.198321759257"/>
    <n v="41240.5"/>
    <x v="5"/>
  </r>
  <r>
    <x v="1885"/>
    <x v="0"/>
    <x v="1883"/>
    <x v="296"/>
    <x v="1715"/>
    <x v="0"/>
    <s v="country"/>
    <s v="USD"/>
    <x v="1884"/>
    <x v="1885"/>
    <b v="0"/>
    <n v="105"/>
    <b v="1"/>
    <s v="Category and Subcategory"/>
    <x v="395"/>
    <n v="19.239999999999998"/>
    <s v="Category and Subcategory"/>
    <x v="14"/>
    <n v="41099.093865740739"/>
    <n v="41131.916666666664"/>
    <x v="5"/>
  </r>
  <r>
    <x v="1886"/>
    <x v="0"/>
    <x v="1884"/>
    <x v="38"/>
    <x v="1715"/>
    <x v="0"/>
    <s v="country"/>
    <s v="USD"/>
    <x v="1885"/>
    <x v="1886"/>
    <b v="0"/>
    <n v="29"/>
    <b v="1"/>
    <s v="Category and Subcategory"/>
    <x v="550"/>
    <n v="69.66"/>
    <s v="Category and Subcategory"/>
    <x v="14"/>
    <n v="41925.906689814816"/>
    <n v="41955.94835648148"/>
    <x v="3"/>
  </r>
  <r>
    <x v="1887"/>
    <x v="0"/>
    <x v="1885"/>
    <x v="9"/>
    <x v="1716"/>
    <x v="0"/>
    <s v="country"/>
    <s v="EUR"/>
    <x v="1886"/>
    <x v="1887"/>
    <b v="0"/>
    <n v="8"/>
    <b v="1"/>
    <s v="Category and Subcategory"/>
    <x v="267"/>
    <n v="251.88"/>
    <s v="Category and Subcategory"/>
    <x v="14"/>
    <n v="42323.800138888888"/>
    <n v="42341.895833333328"/>
    <x v="0"/>
  </r>
  <r>
    <x v="1888"/>
    <x v="0"/>
    <x v="1886"/>
    <x v="30"/>
    <x v="1716"/>
    <x v="0"/>
    <s v="country"/>
    <s v="USD"/>
    <x v="1887"/>
    <x v="1888"/>
    <b v="0"/>
    <n v="89"/>
    <b v="1"/>
    <s v="Category and Subcategory"/>
    <x v="132"/>
    <n v="22.64"/>
    <s v="Category and Subcategory"/>
    <x v="14"/>
    <n v="40299.239953703705"/>
    <n v="40330.207638888889"/>
    <x v="7"/>
  </r>
  <r>
    <x v="1889"/>
    <x v="0"/>
    <x v="1887"/>
    <x v="13"/>
    <x v="1716"/>
    <x v="0"/>
    <s v="country"/>
    <s v="USD"/>
    <x v="1888"/>
    <x v="1889"/>
    <b v="0"/>
    <n v="44"/>
    <b v="1"/>
    <s v="Category and Subcategory"/>
    <x v="159"/>
    <n v="45.8"/>
    <s v="Category and Subcategory"/>
    <x v="14"/>
    <n v="41299.793356481481"/>
    <n v="41344.751689814817"/>
    <x v="4"/>
  </r>
  <r>
    <x v="1890"/>
    <x v="0"/>
    <x v="1888"/>
    <x v="14"/>
    <x v="1716"/>
    <x v="0"/>
    <s v="country"/>
    <s v="USD"/>
    <x v="1889"/>
    <x v="1890"/>
    <b v="0"/>
    <n v="246"/>
    <b v="1"/>
    <s v="Category and Subcategory"/>
    <x v="302"/>
    <n v="8.19"/>
    <s v="Category and Subcategory"/>
    <x v="14"/>
    <n v="41228.786203703705"/>
    <n v="41258.786203703705"/>
    <x v="5"/>
  </r>
  <r>
    <x v="1891"/>
    <x v="0"/>
    <x v="1889"/>
    <x v="3"/>
    <x v="1716"/>
    <x v="0"/>
    <s v="country"/>
    <s v="USD"/>
    <x v="1890"/>
    <x v="1891"/>
    <b v="0"/>
    <n v="120"/>
    <b v="1"/>
    <s v="Category and Subcategory"/>
    <x v="409"/>
    <n v="16.79"/>
    <s v="Category and Subcategory"/>
    <x v="14"/>
    <n v="40335.798078703701"/>
    <n v="40381.25"/>
    <x v="7"/>
  </r>
  <r>
    <x v="1892"/>
    <x v="0"/>
    <x v="1890"/>
    <x v="2"/>
    <x v="1717"/>
    <x v="0"/>
    <s v="country"/>
    <s v="USD"/>
    <x v="1891"/>
    <x v="1892"/>
    <b v="0"/>
    <n v="26"/>
    <b v="1"/>
    <s v="Category and Subcategory"/>
    <x v="574"/>
    <n v="77.44"/>
    <s v="Category and Subcategory"/>
    <x v="14"/>
    <n v="40671.637511574074"/>
    <n v="40701.637511574074"/>
    <x v="6"/>
  </r>
  <r>
    <x v="1893"/>
    <x v="0"/>
    <x v="1891"/>
    <x v="30"/>
    <x v="1718"/>
    <x v="0"/>
    <s v="country"/>
    <s v="USD"/>
    <x v="1892"/>
    <x v="1893"/>
    <b v="0"/>
    <n v="45"/>
    <b v="1"/>
    <s v="Category and Subcategory"/>
    <x v="471"/>
    <n v="44.67"/>
    <s v="Category and Subcategory"/>
    <x v="14"/>
    <n v="40632.94195601852"/>
    <n v="40649.165972222225"/>
    <x v="6"/>
  </r>
  <r>
    <x v="1894"/>
    <x v="0"/>
    <x v="1892"/>
    <x v="28"/>
    <x v="1718"/>
    <x v="0"/>
    <s v="country"/>
    <s v="USD"/>
    <x v="1893"/>
    <x v="1894"/>
    <b v="0"/>
    <n v="20"/>
    <b v="1"/>
    <s v="Category and Subcategory"/>
    <x v="508"/>
    <n v="100.5"/>
    <s v="Category and Subcategory"/>
    <x v="14"/>
    <n v="40920.904895833337"/>
    <n v="40951.904895833337"/>
    <x v="5"/>
  </r>
  <r>
    <x v="1895"/>
    <x v="0"/>
    <x v="1893"/>
    <x v="297"/>
    <x v="1719"/>
    <x v="0"/>
    <s v="country"/>
    <s v="USD"/>
    <x v="1894"/>
    <x v="1895"/>
    <b v="0"/>
    <n v="47"/>
    <b v="1"/>
    <s v="Category and Subcategory"/>
    <x v="495"/>
    <n v="42.7"/>
    <s v="Category and Subcategory"/>
    <x v="14"/>
    <n v="42267.746782407412"/>
    <n v="42297.746782407412"/>
    <x v="0"/>
  </r>
  <r>
    <x v="1896"/>
    <x v="0"/>
    <x v="1894"/>
    <x v="298"/>
    <x v="1720"/>
    <x v="0"/>
    <s v="country"/>
    <s v="USD"/>
    <x v="1895"/>
    <x v="1896"/>
    <b v="0"/>
    <n v="13"/>
    <b v="1"/>
    <s v="Category and Subcategory"/>
    <x v="349"/>
    <n v="154.22999999999999"/>
    <s v="Category and Subcategory"/>
    <x v="14"/>
    <n v="40981.710243055553"/>
    <n v="41011.710243055553"/>
    <x v="5"/>
  </r>
  <r>
    <x v="1897"/>
    <x v="0"/>
    <x v="1895"/>
    <x v="299"/>
    <x v="1720"/>
    <x v="0"/>
    <s v="country"/>
    <s v="USD"/>
    <x v="1896"/>
    <x v="1897"/>
    <b v="0"/>
    <n v="183"/>
    <b v="1"/>
    <s v="Category and Subcategory"/>
    <x v="411"/>
    <n v="10.96"/>
    <s v="Category and Subcategory"/>
    <x v="14"/>
    <n v="41680.583402777782"/>
    <n v="41702.875"/>
    <x v="3"/>
  </r>
  <r>
    <x v="1898"/>
    <x v="0"/>
    <x v="1896"/>
    <x v="28"/>
    <x v="1720"/>
    <x v="0"/>
    <s v="country"/>
    <s v="USD"/>
    <x v="1897"/>
    <x v="1898"/>
    <b v="0"/>
    <n v="21"/>
    <b v="1"/>
    <s v="Category and Subcategory"/>
    <x v="508"/>
    <n v="95.48"/>
    <s v="Category and Subcategory"/>
    <x v="14"/>
    <n v="42366.192974537036"/>
    <n v="42401.75"/>
    <x v="0"/>
  </r>
  <r>
    <x v="1899"/>
    <x v="0"/>
    <x v="1897"/>
    <x v="42"/>
    <x v="1720"/>
    <x v="0"/>
    <s v="country"/>
    <s v="USD"/>
    <x v="1898"/>
    <x v="1899"/>
    <b v="0"/>
    <n v="42"/>
    <b v="1"/>
    <s v="Category and Subcategory"/>
    <x v="724"/>
    <n v="47.74"/>
    <s v="Category and Subcategory"/>
    <x v="14"/>
    <n v="42058.941736111112"/>
    <n v="42088.90006944444"/>
    <x v="0"/>
  </r>
  <r>
    <x v="1900"/>
    <x v="0"/>
    <x v="1898"/>
    <x v="30"/>
    <x v="1721"/>
    <x v="0"/>
    <s v="country"/>
    <s v="USD"/>
    <x v="1899"/>
    <x v="1900"/>
    <b v="0"/>
    <n v="54"/>
    <b v="1"/>
    <s v="Category and Subcategory"/>
    <x v="471"/>
    <n v="37.11"/>
    <s v="Category and Subcategory"/>
    <x v="14"/>
    <n v="41160.871886574074"/>
    <n v="41188.415972222225"/>
    <x v="5"/>
  </r>
  <r>
    <x v="1901"/>
    <x v="0"/>
    <x v="1899"/>
    <x v="300"/>
    <x v="1721"/>
    <x v="2"/>
    <s v="country"/>
    <s v="GBP"/>
    <x v="1900"/>
    <x v="1901"/>
    <b v="0"/>
    <n v="25"/>
    <b v="0"/>
    <s v="Category and Subcategory"/>
    <x v="161"/>
    <n v="80.16"/>
    <s v="Category and Subcategory"/>
    <x v="29"/>
    <n v="42116.54315972222"/>
    <n v="42146.541666666672"/>
    <x v="0"/>
  </r>
  <r>
    <x v="1902"/>
    <x v="0"/>
    <x v="1900"/>
    <x v="28"/>
    <x v="1722"/>
    <x v="2"/>
    <s v="country"/>
    <s v="EUR"/>
    <x v="1901"/>
    <x v="1902"/>
    <b v="0"/>
    <n v="3"/>
    <b v="0"/>
    <s v="Category and Subcategory"/>
    <x v="270"/>
    <n v="667.41"/>
    <s v="Category and Subcategory"/>
    <x v="29"/>
    <n v="42037.789895833332"/>
    <n v="42067.789895833332"/>
    <x v="0"/>
  </r>
  <r>
    <x v="1903"/>
    <x v="0"/>
    <x v="1901"/>
    <x v="9"/>
    <x v="1723"/>
    <x v="2"/>
    <s v="country"/>
    <s v="USD"/>
    <x v="1902"/>
    <x v="1903"/>
    <b v="0"/>
    <n v="41"/>
    <b v="0"/>
    <s v="Category and Subcategory"/>
    <x v="267"/>
    <n v="48.8"/>
    <s v="Category and Subcategory"/>
    <x v="29"/>
    <n v="42702.770729166667"/>
    <n v="42762.770729166667"/>
    <x v="2"/>
  </r>
  <r>
    <x v="1904"/>
    <x v="0"/>
    <x v="1902"/>
    <x v="63"/>
    <x v="1723"/>
    <x v="2"/>
    <s v="country"/>
    <s v="USD"/>
    <x v="1903"/>
    <x v="1904"/>
    <b v="0"/>
    <n v="2"/>
    <b v="0"/>
    <s v="Category and Subcategory"/>
    <x v="153"/>
    <n v="1000.5"/>
    <s v="Category and Subcategory"/>
    <x v="29"/>
    <n v="42326.685428240744"/>
    <n v="42371.685428240744"/>
    <x v="0"/>
  </r>
  <r>
    <x v="1905"/>
    <x v="0"/>
    <x v="1903"/>
    <x v="31"/>
    <x v="1724"/>
    <x v="2"/>
    <s v="country"/>
    <s v="USD"/>
    <x v="1904"/>
    <x v="1905"/>
    <b v="0"/>
    <n v="4"/>
    <b v="0"/>
    <s v="Category and Subcategory"/>
    <x v="186"/>
    <n v="500.17"/>
    <s v="Category and Subcategory"/>
    <x v="29"/>
    <n v="41859.925856481481"/>
    <n v="41889.925856481481"/>
    <x v="3"/>
  </r>
  <r>
    <x v="1906"/>
    <x v="0"/>
    <x v="1904"/>
    <x v="63"/>
    <x v="1725"/>
    <x v="2"/>
    <s v="country"/>
    <s v="USD"/>
    <x v="1905"/>
    <x v="1906"/>
    <b v="0"/>
    <n v="99"/>
    <b v="0"/>
    <s v="Category and Subcategory"/>
    <x v="153"/>
    <n v="20.2"/>
    <s v="Category and Subcategory"/>
    <x v="29"/>
    <n v="42514.671099537038"/>
    <n v="42544.671099537038"/>
    <x v="2"/>
  </r>
  <r>
    <x v="1907"/>
    <x v="0"/>
    <x v="1905"/>
    <x v="11"/>
    <x v="1725"/>
    <x v="2"/>
    <s v="country"/>
    <s v="USD"/>
    <x v="1906"/>
    <x v="1907"/>
    <b v="0"/>
    <n v="4"/>
    <b v="0"/>
    <s v="Category and Subcategory"/>
    <x v="406"/>
    <n v="500"/>
    <s v="Category and Subcategory"/>
    <x v="29"/>
    <n v="41767.587094907409"/>
    <n v="41782.587094907409"/>
    <x v="3"/>
  </r>
  <r>
    <x v="1908"/>
    <x v="0"/>
    <x v="1906"/>
    <x v="31"/>
    <x v="1725"/>
    <x v="2"/>
    <s v="country"/>
    <s v="USD"/>
    <x v="1907"/>
    <x v="1908"/>
    <b v="0"/>
    <n v="4"/>
    <b v="0"/>
    <s v="Category and Subcategory"/>
    <x v="186"/>
    <n v="500"/>
    <s v="Category and Subcategory"/>
    <x v="29"/>
    <n v="42703.917824074073"/>
    <n v="42733.917824074073"/>
    <x v="2"/>
  </r>
  <r>
    <x v="1909"/>
    <x v="0"/>
    <x v="1907"/>
    <x v="19"/>
    <x v="1725"/>
    <x v="2"/>
    <s v="country"/>
    <s v="USD"/>
    <x v="1908"/>
    <x v="1909"/>
    <b v="0"/>
    <n v="38"/>
    <b v="0"/>
    <s v="Category and Subcategory"/>
    <x v="444"/>
    <n v="52.63"/>
    <s v="Category and Subcategory"/>
    <x v="29"/>
    <n v="41905.429155092592"/>
    <n v="41935.429155092592"/>
    <x v="3"/>
  </r>
  <r>
    <x v="1910"/>
    <x v="0"/>
    <x v="1908"/>
    <x v="94"/>
    <x v="1725"/>
    <x v="2"/>
    <s v="country"/>
    <s v="EUR"/>
    <x v="1909"/>
    <x v="1910"/>
    <b v="0"/>
    <n v="285"/>
    <b v="0"/>
    <s v="Category and Subcategory"/>
    <x v="161"/>
    <n v="7.02"/>
    <s v="Category and Subcategory"/>
    <x v="29"/>
    <n v="42264.963159722218"/>
    <n v="42308.947916666672"/>
    <x v="0"/>
  </r>
  <r>
    <x v="1911"/>
    <x v="0"/>
    <x v="1909"/>
    <x v="301"/>
    <x v="1725"/>
    <x v="2"/>
    <s v="country"/>
    <s v="NZD"/>
    <x v="1910"/>
    <x v="1911"/>
    <b v="0"/>
    <n v="1"/>
    <b v="0"/>
    <s v="Category and Subcategory"/>
    <x v="496"/>
    <n v="2000"/>
    <s v="Category and Subcategory"/>
    <x v="29"/>
    <n v="41830.033958333333"/>
    <n v="41860.033958333333"/>
    <x v="3"/>
  </r>
  <r>
    <x v="1912"/>
    <x v="0"/>
    <x v="1910"/>
    <x v="10"/>
    <x v="1725"/>
    <x v="2"/>
    <s v="country"/>
    <s v="USD"/>
    <x v="1911"/>
    <x v="1912"/>
    <b v="0"/>
    <n v="42"/>
    <b v="0"/>
    <s v="Category and Subcategory"/>
    <x v="149"/>
    <n v="47.62"/>
    <s v="Category and Subcategory"/>
    <x v="29"/>
    <n v="42129.226388888885"/>
    <n v="42159.226388888885"/>
    <x v="0"/>
  </r>
  <r>
    <x v="1913"/>
    <x v="0"/>
    <x v="1911"/>
    <x v="240"/>
    <x v="1725"/>
    <x v="2"/>
    <s v="country"/>
    <s v="GBP"/>
    <x v="1912"/>
    <x v="1913"/>
    <b v="0"/>
    <n v="26"/>
    <b v="0"/>
    <s v="Category and Subcategory"/>
    <x v="153"/>
    <n v="76.92"/>
    <s v="Category and Subcategory"/>
    <x v="29"/>
    <n v="41890.511319444442"/>
    <n v="41920.511319444442"/>
    <x v="3"/>
  </r>
  <r>
    <x v="1914"/>
    <x v="0"/>
    <x v="1912"/>
    <x v="302"/>
    <x v="1725"/>
    <x v="2"/>
    <s v="country"/>
    <s v="USD"/>
    <x v="1913"/>
    <x v="1914"/>
    <b v="0"/>
    <n v="2"/>
    <b v="0"/>
    <s v="Category and Subcategory"/>
    <x v="725"/>
    <n v="1000"/>
    <s v="Category and Subcategory"/>
    <x v="29"/>
    <n v="41929.174456018518"/>
    <n v="41944.165972222225"/>
    <x v="3"/>
  </r>
  <r>
    <x v="1915"/>
    <x v="0"/>
    <x v="1913"/>
    <x v="2"/>
    <x v="1725"/>
    <x v="2"/>
    <s v="country"/>
    <s v="USD"/>
    <x v="1914"/>
    <x v="1915"/>
    <b v="0"/>
    <n v="4"/>
    <b v="0"/>
    <s v="Category and Subcategory"/>
    <x v="699"/>
    <n v="500"/>
    <s v="Category and Subcategory"/>
    <x v="29"/>
    <n v="41864.04886574074"/>
    <n v="41884.04886574074"/>
    <x v="3"/>
  </r>
  <r>
    <x v="1916"/>
    <x v="0"/>
    <x v="1914"/>
    <x v="22"/>
    <x v="1725"/>
    <x v="2"/>
    <s v="country"/>
    <s v="USD"/>
    <x v="1915"/>
    <x v="1916"/>
    <b v="0"/>
    <n v="6"/>
    <b v="0"/>
    <s v="Category and Subcategory"/>
    <x v="157"/>
    <n v="333.33"/>
    <s v="Category and Subcategory"/>
    <x v="29"/>
    <n v="42656.717303240745"/>
    <n v="42681.758969907409"/>
    <x v="2"/>
  </r>
  <r>
    <x v="1917"/>
    <x v="0"/>
    <x v="1915"/>
    <x v="303"/>
    <x v="1725"/>
    <x v="2"/>
    <s v="country"/>
    <s v="HKD"/>
    <x v="1916"/>
    <x v="1917"/>
    <b v="0"/>
    <n v="70"/>
    <b v="0"/>
    <s v="Category and Subcategory"/>
    <x v="218"/>
    <n v="28.57"/>
    <s v="Category and Subcategory"/>
    <x v="29"/>
    <n v="42746.270057870366"/>
    <n v="42776.270057870366"/>
    <x v="1"/>
  </r>
  <r>
    <x v="1918"/>
    <x v="0"/>
    <x v="1916"/>
    <x v="31"/>
    <x v="1725"/>
    <x v="2"/>
    <s v="country"/>
    <s v="USD"/>
    <x v="1917"/>
    <x v="1918"/>
    <b v="0"/>
    <n v="9"/>
    <b v="0"/>
    <s v="Category and Subcategory"/>
    <x v="186"/>
    <n v="222.22"/>
    <s v="Category and Subcategory"/>
    <x v="29"/>
    <n v="41828.789942129632"/>
    <n v="41863.789942129632"/>
    <x v="3"/>
  </r>
  <r>
    <x v="1919"/>
    <x v="0"/>
    <x v="1917"/>
    <x v="2"/>
    <x v="1726"/>
    <x v="2"/>
    <s v="country"/>
    <s v="USD"/>
    <x v="1918"/>
    <x v="1919"/>
    <b v="0"/>
    <n v="8"/>
    <b v="0"/>
    <s v="Category and Subcategory"/>
    <x v="246"/>
    <n v="249.13"/>
    <s v="Category and Subcategory"/>
    <x v="29"/>
    <n v="42113.875567129624"/>
    <n v="42143.875567129624"/>
    <x v="0"/>
  </r>
  <r>
    <x v="1920"/>
    <x v="0"/>
    <x v="1918"/>
    <x v="3"/>
    <x v="1727"/>
    <x v="2"/>
    <s v="country"/>
    <s v="GBP"/>
    <x v="1919"/>
    <x v="1920"/>
    <b v="0"/>
    <n v="105"/>
    <b v="0"/>
    <s v="Category and Subcategory"/>
    <x v="409"/>
    <n v="18.93"/>
    <s v="Category and Subcategory"/>
    <x v="29"/>
    <n v="42270.875706018516"/>
    <n v="42298.958333333328"/>
    <x v="0"/>
  </r>
  <r>
    <x v="1921"/>
    <x v="0"/>
    <x v="1919"/>
    <x v="15"/>
    <x v="1728"/>
    <x v="0"/>
    <s v="country"/>
    <s v="USD"/>
    <x v="1920"/>
    <x v="1921"/>
    <b v="0"/>
    <n v="38"/>
    <b v="1"/>
    <s v="Category and Subcategory"/>
    <x v="297"/>
    <n v="52.16"/>
    <s v="Category and Subcategory"/>
    <x v="14"/>
    <n v="41074.221562500003"/>
    <n v="41104.221562500003"/>
    <x v="5"/>
  </r>
  <r>
    <x v="1922"/>
    <x v="0"/>
    <x v="1920"/>
    <x v="13"/>
    <x v="1729"/>
    <x v="0"/>
    <s v="country"/>
    <s v="USD"/>
    <x v="1921"/>
    <x v="1922"/>
    <b v="0"/>
    <n v="64"/>
    <b v="1"/>
    <s v="Category and Subcategory"/>
    <x v="368"/>
    <n v="30.75"/>
    <s v="Category and Subcategory"/>
    <x v="14"/>
    <n v="41590.255868055552"/>
    <n v="41620.255868055552"/>
    <x v="4"/>
  </r>
  <r>
    <x v="1923"/>
    <x v="0"/>
    <x v="1921"/>
    <x v="304"/>
    <x v="1730"/>
    <x v="0"/>
    <s v="country"/>
    <s v="USD"/>
    <x v="1922"/>
    <x v="1923"/>
    <b v="0"/>
    <n v="13"/>
    <b v="1"/>
    <s v="Category and Subcategory"/>
    <x v="726"/>
    <n v="151.31"/>
    <s v="Category and Subcategory"/>
    <x v="14"/>
    <n v="40772.848749999997"/>
    <n v="40813.207638888889"/>
    <x v="6"/>
  </r>
  <r>
    <x v="1924"/>
    <x v="0"/>
    <x v="1922"/>
    <x v="9"/>
    <x v="1731"/>
    <x v="0"/>
    <s v="country"/>
    <s v="USD"/>
    <x v="1923"/>
    <x v="1924"/>
    <b v="0"/>
    <n v="33"/>
    <b v="1"/>
    <s v="Category and Subcategory"/>
    <x v="568"/>
    <n v="59.24"/>
    <s v="Category and Subcategory"/>
    <x v="14"/>
    <n v="41626.761053240742"/>
    <n v="41654.814583333333"/>
    <x v="4"/>
  </r>
  <r>
    <x v="1925"/>
    <x v="0"/>
    <x v="1923"/>
    <x v="15"/>
    <x v="1732"/>
    <x v="0"/>
    <s v="country"/>
    <s v="USD"/>
    <x v="1924"/>
    <x v="1925"/>
    <b v="0"/>
    <n v="52"/>
    <b v="1"/>
    <s v="Category and Subcategory"/>
    <x v="230"/>
    <n v="37.5"/>
    <s v="Category and Subcategory"/>
    <x v="14"/>
    <n v="41535.90148148148"/>
    <n v="41558"/>
    <x v="4"/>
  </r>
  <r>
    <x v="1926"/>
    <x v="0"/>
    <x v="1924"/>
    <x v="15"/>
    <x v="1733"/>
    <x v="0"/>
    <s v="country"/>
    <s v="USD"/>
    <x v="1925"/>
    <x v="1926"/>
    <b v="0"/>
    <n v="107"/>
    <b v="1"/>
    <s v="Category and Subcategory"/>
    <x v="418"/>
    <n v="18.14"/>
    <s v="Category and Subcategory"/>
    <x v="14"/>
    <n v="40456.954351851848"/>
    <n v="40484.018055555556"/>
    <x v="7"/>
  </r>
  <r>
    <x v="1927"/>
    <x v="0"/>
    <x v="1925"/>
    <x v="20"/>
    <x v="1734"/>
    <x v="0"/>
    <s v="country"/>
    <s v="USD"/>
    <x v="1926"/>
    <x v="1927"/>
    <b v="0"/>
    <n v="11"/>
    <b v="1"/>
    <s v="Category and Subcategory"/>
    <x v="325"/>
    <n v="176.36"/>
    <s v="Category and Subcategory"/>
    <x v="14"/>
    <n v="40960.861562500002"/>
    <n v="40976.207638888889"/>
    <x v="5"/>
  </r>
  <r>
    <x v="1928"/>
    <x v="0"/>
    <x v="1926"/>
    <x v="305"/>
    <x v="1735"/>
    <x v="0"/>
    <s v="country"/>
    <s v="USD"/>
    <x v="1927"/>
    <x v="1928"/>
    <b v="0"/>
    <n v="34"/>
    <b v="1"/>
    <s v="Category and Subcategory"/>
    <x v="214"/>
    <n v="56.97"/>
    <s v="Category and Subcategory"/>
    <x v="14"/>
    <n v="41371.648078703707"/>
    <n v="41401.648078703707"/>
    <x v="4"/>
  </r>
  <r>
    <x v="1929"/>
    <x v="0"/>
    <x v="1927"/>
    <x v="50"/>
    <x v="1736"/>
    <x v="0"/>
    <s v="country"/>
    <s v="USD"/>
    <x v="1928"/>
    <x v="1929"/>
    <b v="0"/>
    <n v="75"/>
    <b v="1"/>
    <s v="Category and Subcategory"/>
    <x v="127"/>
    <n v="25.6"/>
    <s v="Category and Subcategory"/>
    <x v="14"/>
    <n v="40687.021597222221"/>
    <n v="40729.021597222221"/>
    <x v="6"/>
  </r>
  <r>
    <x v="1930"/>
    <x v="0"/>
    <x v="1928"/>
    <x v="28"/>
    <x v="1736"/>
    <x v="0"/>
    <s v="country"/>
    <s v="USD"/>
    <x v="1929"/>
    <x v="1930"/>
    <b v="0"/>
    <n v="26"/>
    <b v="1"/>
    <s v="Category and Subcategory"/>
    <x v="322"/>
    <n v="73.849999999999994"/>
    <s v="Category and Subcategory"/>
    <x v="14"/>
    <n v="41402.558819444443"/>
    <n v="41462.558819444443"/>
    <x v="4"/>
  </r>
  <r>
    <x v="1931"/>
    <x v="0"/>
    <x v="1929"/>
    <x v="13"/>
    <x v="1737"/>
    <x v="0"/>
    <s v="country"/>
    <s v="USD"/>
    <x v="1930"/>
    <x v="1931"/>
    <b v="0"/>
    <n v="50"/>
    <b v="1"/>
    <s v="Category and Subcategory"/>
    <x v="482"/>
    <n v="38.36"/>
    <s v="Category and Subcategory"/>
    <x v="14"/>
    <n v="41037.892465277779"/>
    <n v="41051.145833333336"/>
    <x v="5"/>
  </r>
  <r>
    <x v="1932"/>
    <x v="0"/>
    <x v="1930"/>
    <x v="26"/>
    <x v="1738"/>
    <x v="0"/>
    <s v="country"/>
    <s v="USD"/>
    <x v="1931"/>
    <x v="1932"/>
    <b v="0"/>
    <n v="80"/>
    <b v="1"/>
    <s v="Category and Subcategory"/>
    <x v="498"/>
    <n v="23.91"/>
    <s v="Category and Subcategory"/>
    <x v="14"/>
    <n v="40911.809872685182"/>
    <n v="40932.809872685182"/>
    <x v="5"/>
  </r>
  <r>
    <x v="1933"/>
    <x v="0"/>
    <x v="1931"/>
    <x v="12"/>
    <x v="1739"/>
    <x v="0"/>
    <s v="country"/>
    <s v="USD"/>
    <x v="1932"/>
    <x v="1933"/>
    <b v="0"/>
    <n v="110"/>
    <b v="1"/>
    <s v="Category and Subcategory"/>
    <x v="411"/>
    <n v="17.36"/>
    <s v="Category and Subcategory"/>
    <x v="14"/>
    <n v="41879.130868055552"/>
    <n v="41909.130868055552"/>
    <x v="3"/>
  </r>
  <r>
    <x v="1934"/>
    <x v="0"/>
    <x v="1932"/>
    <x v="10"/>
    <x v="1740"/>
    <x v="0"/>
    <s v="country"/>
    <s v="USD"/>
    <x v="1933"/>
    <x v="1934"/>
    <b v="0"/>
    <n v="77"/>
    <b v="1"/>
    <s v="Category and Subcategory"/>
    <x v="137"/>
    <n v="24.78"/>
    <s v="Category and Subcategory"/>
    <x v="14"/>
    <n v="40865.867141203707"/>
    <n v="40902.208333333336"/>
    <x v="6"/>
  </r>
  <r>
    <x v="1935"/>
    <x v="0"/>
    <x v="1933"/>
    <x v="30"/>
    <x v="1741"/>
    <x v="0"/>
    <s v="country"/>
    <s v="USD"/>
    <x v="1934"/>
    <x v="1935"/>
    <b v="0"/>
    <n v="50"/>
    <b v="1"/>
    <s v="Category and Subcategory"/>
    <x v="214"/>
    <n v="37.94"/>
    <s v="Category and Subcategory"/>
    <x v="14"/>
    <n v="41773.932534722226"/>
    <n v="41811.207638888889"/>
    <x v="3"/>
  </r>
  <r>
    <x v="1936"/>
    <x v="0"/>
    <x v="1934"/>
    <x v="51"/>
    <x v="1742"/>
    <x v="0"/>
    <s v="country"/>
    <s v="USD"/>
    <x v="1935"/>
    <x v="1936"/>
    <b v="0"/>
    <n v="145"/>
    <b v="1"/>
    <s v="Category and Subcategory"/>
    <x v="504"/>
    <n v="13.02"/>
    <s v="Category and Subcategory"/>
    <x v="14"/>
    <n v="40852.889699074076"/>
    <n v="40883.249305555553"/>
    <x v="6"/>
  </r>
  <r>
    <x v="1937"/>
    <x v="0"/>
    <x v="1935"/>
    <x v="20"/>
    <x v="1743"/>
    <x v="0"/>
    <s v="country"/>
    <s v="USD"/>
    <x v="1936"/>
    <x v="1937"/>
    <b v="0"/>
    <n v="29"/>
    <b v="1"/>
    <s v="Category and Subcategory"/>
    <x v="376"/>
    <n v="64.97"/>
    <s v="Category and Subcategory"/>
    <x v="14"/>
    <n v="41059.118993055556"/>
    <n v="41075.165972222225"/>
    <x v="5"/>
  </r>
  <r>
    <x v="1938"/>
    <x v="0"/>
    <x v="1936"/>
    <x v="36"/>
    <x v="1744"/>
    <x v="0"/>
    <s v="country"/>
    <s v="USD"/>
    <x v="1937"/>
    <x v="1938"/>
    <b v="0"/>
    <n v="114"/>
    <b v="1"/>
    <s v="Category and Subcategory"/>
    <x v="199"/>
    <n v="16.52"/>
    <s v="Category and Subcategory"/>
    <x v="14"/>
    <n v="41426.259618055556"/>
    <n v="41457.208333333336"/>
    <x v="4"/>
  </r>
  <r>
    <x v="1939"/>
    <x v="0"/>
    <x v="1937"/>
    <x v="3"/>
    <x v="1745"/>
    <x v="0"/>
    <s v="country"/>
    <s v="USD"/>
    <x v="1938"/>
    <x v="1939"/>
    <b v="0"/>
    <n v="96"/>
    <b v="1"/>
    <s v="Category and Subcategory"/>
    <x v="499"/>
    <n v="19.55"/>
    <s v="Category and Subcategory"/>
    <x v="14"/>
    <n v="41313.985046296293"/>
    <n v="41343.943379629629"/>
    <x v="4"/>
  </r>
  <r>
    <x v="1940"/>
    <x v="0"/>
    <x v="1938"/>
    <x v="81"/>
    <x v="1745"/>
    <x v="0"/>
    <s v="country"/>
    <s v="USD"/>
    <x v="1939"/>
    <x v="1940"/>
    <b v="0"/>
    <n v="31"/>
    <b v="1"/>
    <s v="Category and Subcategory"/>
    <x v="701"/>
    <n v="60.55"/>
    <s v="Category and Subcategory"/>
    <x v="14"/>
    <n v="40670.507326388892"/>
    <n v="40709.165972222225"/>
    <x v="6"/>
  </r>
  <r>
    <x v="1941"/>
    <x v="0"/>
    <x v="1939"/>
    <x v="65"/>
    <x v="1746"/>
    <x v="0"/>
    <s v="country"/>
    <s v="USD"/>
    <x v="1940"/>
    <x v="1941"/>
    <b v="1"/>
    <n v="4883"/>
    <b v="1"/>
    <s v="Category and Subcategory"/>
    <x v="218"/>
    <n v="0.38"/>
    <s v="Category and Subcategory"/>
    <x v="30"/>
    <n v="41744.290868055556"/>
    <n v="41774.290868055556"/>
    <x v="3"/>
  </r>
  <r>
    <x v="1942"/>
    <x v="0"/>
    <x v="1940"/>
    <x v="12"/>
    <x v="1746"/>
    <x v="0"/>
    <s v="country"/>
    <s v="USD"/>
    <x v="1941"/>
    <x v="1942"/>
    <b v="1"/>
    <n v="95"/>
    <b v="1"/>
    <s v="Category and Subcategory"/>
    <x v="255"/>
    <n v="19.75"/>
    <s v="Category and Subcategory"/>
    <x v="30"/>
    <n v="40638.828009259261"/>
    <n v="40728.828009259261"/>
    <x v="6"/>
  </r>
  <r>
    <x v="1943"/>
    <x v="0"/>
    <x v="1941"/>
    <x v="3"/>
    <x v="1747"/>
    <x v="0"/>
    <s v="country"/>
    <s v="USD"/>
    <x v="1942"/>
    <x v="1943"/>
    <b v="1"/>
    <n v="2478"/>
    <b v="1"/>
    <s v="Category and Subcategory"/>
    <x v="499"/>
    <n v="0.76"/>
    <s v="Category and Subcategory"/>
    <x v="30"/>
    <n v="42548.269861111112"/>
    <n v="42593.269861111112"/>
    <x v="2"/>
  </r>
  <r>
    <x v="1944"/>
    <x v="0"/>
    <x v="1942"/>
    <x v="79"/>
    <x v="1748"/>
    <x v="0"/>
    <s v="country"/>
    <s v="USD"/>
    <x v="1943"/>
    <x v="1944"/>
    <b v="1"/>
    <n v="1789"/>
    <b v="1"/>
    <s v="Category and Subcategory"/>
    <x v="496"/>
    <n v="1.05"/>
    <s v="Category and Subcategory"/>
    <x v="30"/>
    <n v="41730.584374999999"/>
    <n v="41760.584374999999"/>
    <x v="3"/>
  </r>
  <r>
    <x v="1945"/>
    <x v="0"/>
    <x v="1943"/>
    <x v="57"/>
    <x v="1749"/>
    <x v="0"/>
    <s v="country"/>
    <s v="EUR"/>
    <x v="1944"/>
    <x v="1945"/>
    <b v="1"/>
    <n v="680"/>
    <b v="1"/>
    <s v="Category and Subcategory"/>
    <x v="161"/>
    <n v="2.75"/>
    <s v="Category and Subcategory"/>
    <x v="30"/>
    <n v="42157.251828703709"/>
    <n v="42197.251828703709"/>
    <x v="0"/>
  </r>
  <r>
    <x v="1946"/>
    <x v="0"/>
    <x v="1944"/>
    <x v="51"/>
    <x v="1750"/>
    <x v="0"/>
    <s v="country"/>
    <s v="USD"/>
    <x v="1945"/>
    <x v="1946"/>
    <b v="1"/>
    <n v="70"/>
    <b v="1"/>
    <s v="Category and Subcategory"/>
    <x v="504"/>
    <n v="26.67"/>
    <s v="Category and Subcategory"/>
    <x v="30"/>
    <n v="41689.150011574071"/>
    <n v="41749.108344907407"/>
    <x v="3"/>
  </r>
  <r>
    <x v="1947"/>
    <x v="0"/>
    <x v="1945"/>
    <x v="134"/>
    <x v="1750"/>
    <x v="0"/>
    <s v="country"/>
    <s v="USD"/>
    <x v="1946"/>
    <x v="1947"/>
    <b v="1"/>
    <n v="23"/>
    <b v="1"/>
    <s v="Category and Subcategory"/>
    <x v="679"/>
    <n v="81.17"/>
    <s v="Category and Subcategory"/>
    <x v="30"/>
    <n v="40102.918055555558"/>
    <n v="40140.249305555553"/>
    <x v="8"/>
  </r>
  <r>
    <x v="1948"/>
    <x v="0"/>
    <x v="1946"/>
    <x v="57"/>
    <x v="1751"/>
    <x v="0"/>
    <s v="country"/>
    <s v="USD"/>
    <x v="1947"/>
    <x v="1948"/>
    <b v="1"/>
    <n v="4245"/>
    <b v="1"/>
    <s v="Category and Subcategory"/>
    <x v="161"/>
    <n v="0.44"/>
    <s v="Category and Subcategory"/>
    <x v="30"/>
    <n v="42473.604270833333"/>
    <n v="42527.709722222222"/>
    <x v="2"/>
  </r>
  <r>
    <x v="1949"/>
    <x v="0"/>
    <x v="1947"/>
    <x v="63"/>
    <x v="1752"/>
    <x v="0"/>
    <s v="country"/>
    <s v="GBP"/>
    <x v="1948"/>
    <x v="1949"/>
    <b v="1"/>
    <n v="943"/>
    <b v="1"/>
    <s v="Category and Subcategory"/>
    <x v="153"/>
    <n v="1.97"/>
    <s v="Category and Subcategory"/>
    <x v="30"/>
    <n v="41800.423043981478"/>
    <n v="41830.423043981478"/>
    <x v="3"/>
  </r>
  <r>
    <x v="1950"/>
    <x v="0"/>
    <x v="1948"/>
    <x v="240"/>
    <x v="1753"/>
    <x v="0"/>
    <s v="country"/>
    <s v="USD"/>
    <x v="1949"/>
    <x v="1950"/>
    <b v="1"/>
    <n v="1876"/>
    <b v="1"/>
    <s v="Category and Subcategory"/>
    <x v="153"/>
    <n v="0.99"/>
    <s v="Category and Subcategory"/>
    <x v="30"/>
    <n v="40624.181400462963"/>
    <n v="40655.181400462963"/>
    <x v="6"/>
  </r>
  <r>
    <x v="1951"/>
    <x v="0"/>
    <x v="1949"/>
    <x v="63"/>
    <x v="1753"/>
    <x v="0"/>
    <s v="country"/>
    <s v="USD"/>
    <x v="1950"/>
    <x v="1951"/>
    <b v="1"/>
    <n v="834"/>
    <b v="1"/>
    <s v="Category and Subcategory"/>
    <x v="153"/>
    <n v="2.23"/>
    <s v="Category and Subcategory"/>
    <x v="30"/>
    <n v="42651.420567129629"/>
    <n v="42681.462233796294"/>
    <x v="2"/>
  </r>
  <r>
    <x v="1952"/>
    <x v="0"/>
    <x v="1950"/>
    <x v="19"/>
    <x v="1754"/>
    <x v="0"/>
    <s v="country"/>
    <s v="CAD"/>
    <x v="1951"/>
    <x v="1952"/>
    <b v="1"/>
    <n v="682"/>
    <b v="1"/>
    <s v="Category and Subcategory"/>
    <x v="496"/>
    <n v="2.72"/>
    <s v="Category and Subcategory"/>
    <x v="30"/>
    <n v="41526.60665509259"/>
    <n v="41563.60665509259"/>
    <x v="4"/>
  </r>
  <r>
    <x v="1953"/>
    <x v="0"/>
    <x v="1951"/>
    <x v="36"/>
    <x v="1755"/>
    <x v="0"/>
    <s v="country"/>
    <s v="USD"/>
    <x v="1952"/>
    <x v="1953"/>
    <b v="1"/>
    <n v="147"/>
    <b v="1"/>
    <s v="Category and Subcategory"/>
    <x v="465"/>
    <n v="12.52"/>
    <s v="Category and Subcategory"/>
    <x v="30"/>
    <n v="40941.199826388889"/>
    <n v="40970.125"/>
    <x v="5"/>
  </r>
  <r>
    <x v="1954"/>
    <x v="0"/>
    <x v="1952"/>
    <x v="63"/>
    <x v="1756"/>
    <x v="0"/>
    <s v="country"/>
    <s v="USD"/>
    <x v="1953"/>
    <x v="1954"/>
    <b v="1"/>
    <n v="415"/>
    <b v="1"/>
    <s v="Category and Subcategory"/>
    <x v="153"/>
    <n v="4.43"/>
    <s v="Category and Subcategory"/>
    <x v="30"/>
    <n v="42394.580740740741"/>
    <n v="42441.208333333328"/>
    <x v="2"/>
  </r>
  <r>
    <x v="1955"/>
    <x v="0"/>
    <x v="1953"/>
    <x v="247"/>
    <x v="1757"/>
    <x v="0"/>
    <s v="country"/>
    <s v="USD"/>
    <x v="1954"/>
    <x v="1955"/>
    <b v="1"/>
    <n v="290"/>
    <b v="1"/>
    <s v="Category and Subcategory"/>
    <x v="153"/>
    <n v="6.33"/>
    <s v="Category and Subcategory"/>
    <x v="30"/>
    <n v="41020.271770833337"/>
    <n v="41052.791666666664"/>
    <x v="5"/>
  </r>
  <r>
    <x v="1956"/>
    <x v="0"/>
    <x v="1954"/>
    <x v="127"/>
    <x v="1758"/>
    <x v="0"/>
    <s v="country"/>
    <s v="USD"/>
    <x v="1955"/>
    <x v="1956"/>
    <b v="1"/>
    <n v="365"/>
    <b v="1"/>
    <s v="Category and Subcategory"/>
    <x v="410"/>
    <n v="5.0199999999999996"/>
    <s v="Category and Subcategory"/>
    <x v="30"/>
    <n v="42067.923668981486"/>
    <n v="42112.882002314815"/>
    <x v="0"/>
  </r>
  <r>
    <x v="1957"/>
    <x v="0"/>
    <x v="1955"/>
    <x v="11"/>
    <x v="1759"/>
    <x v="0"/>
    <s v="country"/>
    <s v="USD"/>
    <x v="1956"/>
    <x v="1957"/>
    <b v="1"/>
    <n v="660"/>
    <b v="1"/>
    <s v="Category and Subcategory"/>
    <x v="444"/>
    <n v="2.77"/>
    <s v="Category and Subcategory"/>
    <x v="30"/>
    <n v="41179.098530092589"/>
    <n v="41209.098530092589"/>
    <x v="5"/>
  </r>
  <r>
    <x v="1958"/>
    <x v="0"/>
    <x v="1956"/>
    <x v="39"/>
    <x v="1759"/>
    <x v="0"/>
    <s v="country"/>
    <s v="USD"/>
    <x v="1957"/>
    <x v="1958"/>
    <b v="1"/>
    <n v="1356"/>
    <b v="1"/>
    <s v="Category and Subcategory"/>
    <x v="306"/>
    <n v="1.35"/>
    <s v="Category and Subcategory"/>
    <x v="30"/>
    <n v="41326.987974537034"/>
    <n v="41356.94630787037"/>
    <x v="4"/>
  </r>
  <r>
    <x v="1959"/>
    <x v="0"/>
    <x v="1957"/>
    <x v="3"/>
    <x v="1760"/>
    <x v="0"/>
    <s v="country"/>
    <s v="USD"/>
    <x v="1958"/>
    <x v="1959"/>
    <b v="1"/>
    <n v="424"/>
    <b v="1"/>
    <s v="Category and Subcategory"/>
    <x v="391"/>
    <n v="4.3099999999999996"/>
    <s v="Category and Subcategory"/>
    <x v="30"/>
    <n v="41871.845601851855"/>
    <n v="41913"/>
    <x v="3"/>
  </r>
  <r>
    <x v="1960"/>
    <x v="0"/>
    <x v="1958"/>
    <x v="54"/>
    <x v="1761"/>
    <x v="0"/>
    <s v="country"/>
    <s v="SEK"/>
    <x v="1959"/>
    <x v="1960"/>
    <b v="1"/>
    <n v="33"/>
    <b v="1"/>
    <s v="Category and Subcategory"/>
    <x v="410"/>
    <n v="55.33"/>
    <s v="Category and Subcategory"/>
    <x v="30"/>
    <n v="41964.362743055557"/>
    <n v="41994.362743055557"/>
    <x v="3"/>
  </r>
  <r>
    <x v="1961"/>
    <x v="0"/>
    <x v="1959"/>
    <x v="3"/>
    <x v="1762"/>
    <x v="0"/>
    <s v="country"/>
    <s v="USD"/>
    <x v="1960"/>
    <x v="1961"/>
    <b v="1"/>
    <n v="1633"/>
    <b v="1"/>
    <s v="Category and Subcategory"/>
    <x v="391"/>
    <n v="1.1200000000000001"/>
    <s v="Category and Subcategory"/>
    <x v="30"/>
    <n v="41148.194641203707"/>
    <n v="41188.165972222225"/>
    <x v="5"/>
  </r>
  <r>
    <x v="1962"/>
    <x v="0"/>
    <x v="1960"/>
    <x v="3"/>
    <x v="1763"/>
    <x v="0"/>
    <s v="country"/>
    <s v="USD"/>
    <x v="1961"/>
    <x v="1962"/>
    <b v="1"/>
    <n v="306"/>
    <b v="1"/>
    <s v="Category and Subcategory"/>
    <x v="391"/>
    <n v="5.95"/>
    <s v="Category and Subcategory"/>
    <x v="30"/>
    <n v="41742.780509259261"/>
    <n v="41772.780509259261"/>
    <x v="3"/>
  </r>
  <r>
    <x v="1963"/>
    <x v="0"/>
    <x v="1961"/>
    <x v="266"/>
    <x v="1764"/>
    <x v="0"/>
    <s v="country"/>
    <s v="GBP"/>
    <x v="1962"/>
    <x v="1963"/>
    <b v="1"/>
    <n v="205"/>
    <b v="1"/>
    <s v="Category and Subcategory"/>
    <x v="157"/>
    <n v="8.8800000000000008"/>
    <s v="Category and Subcategory"/>
    <x v="30"/>
    <n v="41863.429791666669"/>
    <n v="41898.429791666669"/>
    <x v="3"/>
  </r>
  <r>
    <x v="1964"/>
    <x v="0"/>
    <x v="1962"/>
    <x v="306"/>
    <x v="1765"/>
    <x v="0"/>
    <s v="country"/>
    <s v="EUR"/>
    <x v="1963"/>
    <x v="1964"/>
    <b v="1"/>
    <n v="1281"/>
    <b v="1"/>
    <s v="Category and Subcategory"/>
    <x v="161"/>
    <n v="1.41"/>
    <s v="Category and Subcategory"/>
    <x v="30"/>
    <n v="42452.272824074069"/>
    <n v="42482.272824074069"/>
    <x v="2"/>
  </r>
  <r>
    <x v="1965"/>
    <x v="0"/>
    <x v="1963"/>
    <x v="10"/>
    <x v="1766"/>
    <x v="0"/>
    <s v="country"/>
    <s v="USD"/>
    <x v="1964"/>
    <x v="1965"/>
    <b v="1"/>
    <n v="103"/>
    <b v="1"/>
    <s v="Category and Subcategory"/>
    <x v="498"/>
    <n v="17.52"/>
    <s v="Category and Subcategory"/>
    <x v="30"/>
    <n v="40898.089236111111"/>
    <n v="40920.041666666664"/>
    <x v="6"/>
  </r>
  <r>
    <x v="1966"/>
    <x v="0"/>
    <x v="1964"/>
    <x v="57"/>
    <x v="1767"/>
    <x v="0"/>
    <s v="country"/>
    <s v="USD"/>
    <x v="1965"/>
    <x v="1966"/>
    <b v="1"/>
    <n v="1513"/>
    <b v="1"/>
    <s v="Category and Subcategory"/>
    <x v="161"/>
    <n v="1.19"/>
    <s v="Category and Subcategory"/>
    <x v="30"/>
    <n v="41835.540486111109"/>
    <n v="41865.540486111109"/>
    <x v="3"/>
  </r>
  <r>
    <x v="1967"/>
    <x v="0"/>
    <x v="1965"/>
    <x v="22"/>
    <x v="1768"/>
    <x v="0"/>
    <s v="country"/>
    <s v="USD"/>
    <x v="1966"/>
    <x v="1967"/>
    <b v="1"/>
    <n v="405"/>
    <b v="1"/>
    <s v="Category and Subcategory"/>
    <x v="175"/>
    <n v="4.4400000000000004"/>
    <s v="Category and Subcategory"/>
    <x v="30"/>
    <n v="41730.663530092592"/>
    <n v="41760.663530092592"/>
    <x v="3"/>
  </r>
  <r>
    <x v="1968"/>
    <x v="0"/>
    <x v="1966"/>
    <x v="63"/>
    <x v="1768"/>
    <x v="0"/>
    <s v="country"/>
    <s v="USD"/>
    <x v="1967"/>
    <x v="1968"/>
    <b v="1"/>
    <n v="510"/>
    <b v="1"/>
    <s v="Category and Subcategory"/>
    <x v="153"/>
    <n v="3.53"/>
    <s v="Category and Subcategory"/>
    <x v="30"/>
    <n v="42676.586979166663"/>
    <n v="42707.628645833334"/>
    <x v="2"/>
  </r>
  <r>
    <x v="1969"/>
    <x v="0"/>
    <x v="1967"/>
    <x v="22"/>
    <x v="1768"/>
    <x v="0"/>
    <s v="country"/>
    <s v="GBP"/>
    <x v="1968"/>
    <x v="1969"/>
    <b v="1"/>
    <n v="1887"/>
    <b v="1"/>
    <s v="Category and Subcategory"/>
    <x v="175"/>
    <n v="0.95"/>
    <s v="Category and Subcategory"/>
    <x v="30"/>
    <n v="42557.792453703703"/>
    <n v="42587.792453703703"/>
    <x v="2"/>
  </r>
  <r>
    <x v="1970"/>
    <x v="0"/>
    <x v="1968"/>
    <x v="10"/>
    <x v="1769"/>
    <x v="0"/>
    <s v="country"/>
    <s v="USD"/>
    <x v="1969"/>
    <x v="1970"/>
    <b v="1"/>
    <n v="701"/>
    <b v="1"/>
    <s v="Category and Subcategory"/>
    <x v="498"/>
    <n v="2.5499999999999998"/>
    <s v="Category and Subcategory"/>
    <x v="30"/>
    <n v="41324.193298611113"/>
    <n v="41384.151631944449"/>
    <x v="4"/>
  </r>
  <r>
    <x v="1971"/>
    <x v="0"/>
    <x v="1969"/>
    <x v="307"/>
    <x v="1770"/>
    <x v="0"/>
    <s v="country"/>
    <s v="USD"/>
    <x v="1970"/>
    <x v="1971"/>
    <b v="1"/>
    <n v="3863"/>
    <b v="1"/>
    <s v="Category and Subcategory"/>
    <x v="5"/>
    <n v="0.46"/>
    <s v="Category and Subcategory"/>
    <x v="30"/>
    <n v="41561.500706018516"/>
    <n v="41593.166666666664"/>
    <x v="4"/>
  </r>
  <r>
    <x v="1972"/>
    <x v="0"/>
    <x v="1970"/>
    <x v="30"/>
    <x v="1771"/>
    <x v="0"/>
    <s v="country"/>
    <s v="USD"/>
    <x v="1971"/>
    <x v="1972"/>
    <b v="1"/>
    <n v="238"/>
    <b v="1"/>
    <s v="Category and Subcategory"/>
    <x v="317"/>
    <n v="7.5"/>
    <s v="Category and Subcategory"/>
    <x v="30"/>
    <n v="41201.012083333335"/>
    <n v="41231.053749999999"/>
    <x v="5"/>
  </r>
  <r>
    <x v="1973"/>
    <x v="0"/>
    <x v="1971"/>
    <x v="308"/>
    <x v="1771"/>
    <x v="0"/>
    <s v="country"/>
    <s v="USD"/>
    <x v="1972"/>
    <x v="1973"/>
    <b v="1"/>
    <n v="2051"/>
    <b v="1"/>
    <s v="Category and Subcategory"/>
    <x v="218"/>
    <n v="0.87"/>
    <s v="Category and Subcategory"/>
    <x v="30"/>
    <n v="42549.722962962958"/>
    <n v="42588.291666666672"/>
    <x v="2"/>
  </r>
  <r>
    <x v="1974"/>
    <x v="0"/>
    <x v="1972"/>
    <x v="22"/>
    <x v="1772"/>
    <x v="0"/>
    <s v="country"/>
    <s v="GBP"/>
    <x v="1973"/>
    <x v="1974"/>
    <b v="1"/>
    <n v="402"/>
    <b v="1"/>
    <s v="Category and Subcategory"/>
    <x v="175"/>
    <n v="4.43"/>
    <s v="Category and Subcategory"/>
    <x v="30"/>
    <n v="41445.334131944444"/>
    <n v="41505.334131944444"/>
    <x v="4"/>
  </r>
  <r>
    <x v="1975"/>
    <x v="0"/>
    <x v="1973"/>
    <x v="194"/>
    <x v="1773"/>
    <x v="0"/>
    <s v="country"/>
    <s v="USD"/>
    <x v="1974"/>
    <x v="1975"/>
    <b v="1"/>
    <n v="253"/>
    <b v="1"/>
    <s v="Category and Subcategory"/>
    <x v="485"/>
    <n v="7.02"/>
    <s v="Category and Subcategory"/>
    <x v="30"/>
    <n v="41313.755219907405"/>
    <n v="41343.755219907405"/>
    <x v="4"/>
  </r>
  <r>
    <x v="1976"/>
    <x v="0"/>
    <x v="1974"/>
    <x v="23"/>
    <x v="1773"/>
    <x v="0"/>
    <s v="country"/>
    <s v="GBP"/>
    <x v="1975"/>
    <x v="1976"/>
    <b v="1"/>
    <n v="473"/>
    <b v="1"/>
    <s v="Category and Subcategory"/>
    <x v="395"/>
    <n v="3.75"/>
    <s v="Category and Subcategory"/>
    <x v="30"/>
    <n v="41438.899594907409"/>
    <n v="41468.899594907409"/>
    <x v="4"/>
  </r>
  <r>
    <x v="1977"/>
    <x v="0"/>
    <x v="1975"/>
    <x v="63"/>
    <x v="1773"/>
    <x v="0"/>
    <s v="country"/>
    <s v="USD"/>
    <x v="1976"/>
    <x v="1977"/>
    <b v="1"/>
    <n v="821"/>
    <b v="1"/>
    <s v="Category and Subcategory"/>
    <x v="153"/>
    <n v="2.16"/>
    <s v="Category and Subcategory"/>
    <x v="30"/>
    <n v="42311.216898148152"/>
    <n v="42357.332638888889"/>
    <x v="0"/>
  </r>
  <r>
    <x v="1978"/>
    <x v="0"/>
    <x v="1976"/>
    <x v="63"/>
    <x v="1774"/>
    <x v="0"/>
    <s v="country"/>
    <s v="USD"/>
    <x v="1977"/>
    <x v="1978"/>
    <b v="1"/>
    <n v="388"/>
    <b v="1"/>
    <s v="Category and Subcategory"/>
    <x v="153"/>
    <n v="4.57"/>
    <s v="Category and Subcategory"/>
    <x v="30"/>
    <n v="41039.225601851853"/>
    <n v="41072.291666666664"/>
    <x v="5"/>
  </r>
  <r>
    <x v="1979"/>
    <x v="0"/>
    <x v="1977"/>
    <x v="61"/>
    <x v="1775"/>
    <x v="0"/>
    <s v="country"/>
    <s v="USD"/>
    <x v="1978"/>
    <x v="1979"/>
    <b v="1"/>
    <n v="813"/>
    <b v="1"/>
    <s v="Category and Subcategory"/>
    <x v="218"/>
    <n v="2.1800000000000002"/>
    <s v="Category and Subcategory"/>
    <x v="30"/>
    <n v="42290.460023148145"/>
    <n v="42327.207638888889"/>
    <x v="0"/>
  </r>
  <r>
    <x v="1980"/>
    <x v="0"/>
    <x v="1978"/>
    <x v="63"/>
    <x v="1776"/>
    <x v="0"/>
    <s v="country"/>
    <s v="EUR"/>
    <x v="1979"/>
    <x v="1980"/>
    <b v="1"/>
    <n v="1945"/>
    <b v="1"/>
    <s v="Category and Subcategory"/>
    <x v="153"/>
    <n v="0.91"/>
    <s v="Category and Subcategory"/>
    <x v="30"/>
    <n v="42423.542384259257"/>
    <n v="42463.500717592593"/>
    <x v="2"/>
  </r>
  <r>
    <x v="1981"/>
    <x v="0"/>
    <x v="1979"/>
    <x v="51"/>
    <x v="1777"/>
    <x v="2"/>
    <s v="country"/>
    <s v="CAD"/>
    <x v="1980"/>
    <x v="1981"/>
    <b v="0"/>
    <n v="12"/>
    <b v="0"/>
    <s v="Category and Subcategory"/>
    <x v="414"/>
    <n v="147.25"/>
    <s v="Category and Subcategory"/>
    <x v="31"/>
    <n v="41799.725289351853"/>
    <n v="41829.725289351853"/>
    <x v="3"/>
  </r>
  <r>
    <x v="1982"/>
    <x v="0"/>
    <x v="1980"/>
    <x v="237"/>
    <x v="1778"/>
    <x v="2"/>
    <s v="country"/>
    <s v="HKD"/>
    <x v="1981"/>
    <x v="1982"/>
    <b v="0"/>
    <n v="0"/>
    <b v="0"/>
    <s v="Category and Subcategory"/>
    <x v="218"/>
    <e v="#DIV/0!"/>
    <s v="Category and Subcategory"/>
    <x v="31"/>
    <n v="42678.586655092593"/>
    <n v="42708.628321759257"/>
    <x v="2"/>
  </r>
  <r>
    <x v="1983"/>
    <x v="0"/>
    <x v="1981"/>
    <x v="287"/>
    <x v="1779"/>
    <x v="2"/>
    <s v="country"/>
    <s v="USD"/>
    <x v="1982"/>
    <x v="1983"/>
    <b v="0"/>
    <n v="16"/>
    <b v="0"/>
    <s v="Category and Subcategory"/>
    <x v="496"/>
    <n v="110.13"/>
    <s v="Category and Subcategory"/>
    <x v="31"/>
    <n v="42593.011782407411"/>
    <n v="42615.291666666672"/>
    <x v="2"/>
  </r>
  <r>
    <x v="1984"/>
    <x v="0"/>
    <x v="1982"/>
    <x v="36"/>
    <x v="1780"/>
    <x v="2"/>
    <s v="country"/>
    <s v="USD"/>
    <x v="1983"/>
    <x v="1984"/>
    <b v="0"/>
    <n v="7"/>
    <b v="0"/>
    <s v="Category and Subcategory"/>
    <x v="465"/>
    <n v="251.14"/>
    <s v="Category and Subcategory"/>
    <x v="31"/>
    <n v="41913.790289351848"/>
    <n v="41973.831956018519"/>
    <x v="3"/>
  </r>
  <r>
    <x v="1985"/>
    <x v="0"/>
    <x v="1983"/>
    <x v="183"/>
    <x v="1781"/>
    <x v="2"/>
    <s v="country"/>
    <s v="GBP"/>
    <x v="1984"/>
    <x v="1985"/>
    <b v="0"/>
    <n v="4"/>
    <b v="0"/>
    <s v="Category and Subcategory"/>
    <x v="419"/>
    <n v="438.75"/>
    <s v="Category and Subcategory"/>
    <x v="31"/>
    <n v="42555.698738425926"/>
    <n v="42584.958333333328"/>
    <x v="2"/>
  </r>
  <r>
    <x v="1986"/>
    <x v="0"/>
    <x v="1984"/>
    <x v="13"/>
    <x v="1782"/>
    <x v="2"/>
    <s v="country"/>
    <s v="GBP"/>
    <x v="1985"/>
    <x v="1986"/>
    <b v="0"/>
    <n v="1"/>
    <b v="0"/>
    <s v="Category and Subcategory"/>
    <x v="295"/>
    <n v="1751"/>
    <s v="Category and Subcategory"/>
    <x v="31"/>
    <n v="42413.433831018512"/>
    <n v="42443.392164351855"/>
    <x v="2"/>
  </r>
  <r>
    <x v="1987"/>
    <x v="0"/>
    <x v="1985"/>
    <x v="62"/>
    <x v="1783"/>
    <x v="2"/>
    <s v="country"/>
    <s v="GBP"/>
    <x v="1986"/>
    <x v="1987"/>
    <b v="0"/>
    <n v="28"/>
    <b v="0"/>
    <s v="Category and Subcategory"/>
    <x v="411"/>
    <n v="62.5"/>
    <s v="Category and Subcategory"/>
    <x v="31"/>
    <n v="42034.639768518522"/>
    <n v="42064.639768518522"/>
    <x v="0"/>
  </r>
  <r>
    <x v="1988"/>
    <x v="0"/>
    <x v="1986"/>
    <x v="12"/>
    <x v="1784"/>
    <x v="2"/>
    <s v="country"/>
    <s v="USD"/>
    <x v="1987"/>
    <x v="1988"/>
    <b v="0"/>
    <n v="1"/>
    <b v="0"/>
    <s v="Category and Subcategory"/>
    <x v="661"/>
    <n v="1748"/>
    <s v="Category and Subcategory"/>
    <x v="31"/>
    <n v="42206.763217592597"/>
    <n v="42236.763217592597"/>
    <x v="0"/>
  </r>
  <r>
    <x v="1989"/>
    <x v="0"/>
    <x v="1987"/>
    <x v="10"/>
    <x v="1785"/>
    <x v="2"/>
    <s v="country"/>
    <s v="USD"/>
    <x v="1988"/>
    <x v="1989"/>
    <b v="0"/>
    <n v="1"/>
    <b v="0"/>
    <s v="Category and Subcategory"/>
    <x v="389"/>
    <n v="1742"/>
    <s v="Category and Subcategory"/>
    <x v="31"/>
    <n v="42685.680648148147"/>
    <n v="42715.680648148147"/>
    <x v="2"/>
  </r>
  <r>
    <x v="1990"/>
    <x v="0"/>
    <x v="1988"/>
    <x v="9"/>
    <x v="1786"/>
    <x v="2"/>
    <s v="country"/>
    <s v="USD"/>
    <x v="1989"/>
    <x v="1990"/>
    <b v="0"/>
    <n v="5"/>
    <b v="0"/>
    <s v="Category and Subcategory"/>
    <x v="355"/>
    <n v="347.8"/>
    <s v="Category and Subcategory"/>
    <x v="31"/>
    <n v="42398.195972222224"/>
    <n v="42413.195972222224"/>
    <x v="2"/>
  </r>
  <r>
    <x v="1991"/>
    <x v="0"/>
    <x v="1989"/>
    <x v="13"/>
    <x v="1787"/>
    <x v="2"/>
    <s v="country"/>
    <s v="USD"/>
    <x v="1990"/>
    <x v="1991"/>
    <b v="0"/>
    <n v="3"/>
    <b v="0"/>
    <s v="Category and Subcategory"/>
    <x v="342"/>
    <n v="576.02"/>
    <s v="Category and Subcategory"/>
    <x v="31"/>
    <n v="42167.89335648148"/>
    <n v="42188.89335648148"/>
    <x v="0"/>
  </r>
  <r>
    <x v="1992"/>
    <x v="0"/>
    <x v="1990"/>
    <x v="15"/>
    <x v="1788"/>
    <x v="2"/>
    <s v="country"/>
    <s v="USD"/>
    <x v="1991"/>
    <x v="1992"/>
    <b v="0"/>
    <n v="2"/>
    <b v="0"/>
    <s v="Category and Subcategory"/>
    <x v="279"/>
    <n v="860"/>
    <s v="Category and Subcategory"/>
    <x v="31"/>
    <n v="42023.143414351856"/>
    <n v="42053.143414351856"/>
    <x v="0"/>
  </r>
  <r>
    <x v="1993"/>
    <x v="0"/>
    <x v="1991"/>
    <x v="13"/>
    <x v="1789"/>
    <x v="2"/>
    <s v="country"/>
    <s v="GBP"/>
    <x v="1992"/>
    <x v="1993"/>
    <b v="0"/>
    <n v="0"/>
    <b v="0"/>
    <s v="Category and Subcategory"/>
    <x v="342"/>
    <e v="#DIV/0!"/>
    <s v="Category and Subcategory"/>
    <x v="31"/>
    <n v="42329.58839120371"/>
    <n v="42359.58839120371"/>
    <x v="0"/>
  </r>
  <r>
    <x v="1994"/>
    <x v="0"/>
    <x v="1992"/>
    <x v="50"/>
    <x v="1790"/>
    <x v="2"/>
    <s v="country"/>
    <s v="USD"/>
    <x v="1993"/>
    <x v="1994"/>
    <b v="0"/>
    <n v="0"/>
    <b v="0"/>
    <s v="Category and Subcategory"/>
    <x v="453"/>
    <e v="#DIV/0!"/>
    <s v="Category and Subcategory"/>
    <x v="31"/>
    <n v="42651.006273148145"/>
    <n v="42711.047939814816"/>
    <x v="2"/>
  </r>
  <r>
    <x v="1995"/>
    <x v="0"/>
    <x v="1993"/>
    <x v="28"/>
    <x v="1791"/>
    <x v="2"/>
    <s v="country"/>
    <s v="CAD"/>
    <x v="1994"/>
    <x v="1995"/>
    <b v="0"/>
    <n v="3"/>
    <b v="0"/>
    <s v="Category and Subcategory"/>
    <x v="727"/>
    <n v="569"/>
    <s v="Category and Subcategory"/>
    <x v="31"/>
    <n v="42181.902037037042"/>
    <n v="42201.902037037042"/>
    <x v="0"/>
  </r>
  <r>
    <x v="1996"/>
    <x v="0"/>
    <x v="1994"/>
    <x v="309"/>
    <x v="1791"/>
    <x v="2"/>
    <s v="country"/>
    <s v="USD"/>
    <x v="1995"/>
    <x v="1996"/>
    <b v="0"/>
    <n v="0"/>
    <b v="0"/>
    <s v="Category and Subcategory"/>
    <x v="218"/>
    <e v="#DIV/0!"/>
    <s v="Category and Subcategory"/>
    <x v="31"/>
    <n v="41800.819571759261"/>
    <n v="41830.819571759261"/>
    <x v="3"/>
  </r>
  <r>
    <x v="1997"/>
    <x v="0"/>
    <x v="1995"/>
    <x v="115"/>
    <x v="1792"/>
    <x v="2"/>
    <s v="country"/>
    <s v="USD"/>
    <x v="1996"/>
    <x v="1997"/>
    <b v="0"/>
    <n v="0"/>
    <b v="0"/>
    <s v="Category and Subcategory"/>
    <x v="306"/>
    <e v="#DIV/0!"/>
    <s v="Category and Subcategory"/>
    <x v="31"/>
    <n v="41847.930694444447"/>
    <n v="41877.930694444447"/>
    <x v="3"/>
  </r>
  <r>
    <x v="1998"/>
    <x v="0"/>
    <x v="1996"/>
    <x v="30"/>
    <x v="1793"/>
    <x v="2"/>
    <s v="country"/>
    <s v="USD"/>
    <x v="1997"/>
    <x v="1998"/>
    <b v="0"/>
    <n v="3"/>
    <b v="0"/>
    <s v="Category and Subcategory"/>
    <x v="503"/>
    <n v="566.66999999999996"/>
    <s v="Category and Subcategory"/>
    <x v="31"/>
    <n v="41807.118495370371"/>
    <n v="41852.118495370371"/>
    <x v="3"/>
  </r>
  <r>
    <x v="1999"/>
    <x v="0"/>
    <x v="1997"/>
    <x v="310"/>
    <x v="1794"/>
    <x v="2"/>
    <s v="country"/>
    <s v="GBP"/>
    <x v="1998"/>
    <x v="1999"/>
    <b v="0"/>
    <n v="7"/>
    <b v="0"/>
    <s v="Category and Subcategory"/>
    <x v="496"/>
    <n v="242.86"/>
    <s v="Category and Subcategory"/>
    <x v="31"/>
    <n v="41926.482731481483"/>
    <n v="41956.524398148147"/>
    <x v="3"/>
  </r>
  <r>
    <x v="2000"/>
    <x v="0"/>
    <x v="1998"/>
    <x v="10"/>
    <x v="1795"/>
    <x v="2"/>
    <s v="country"/>
    <s v="CAD"/>
    <x v="1999"/>
    <x v="2000"/>
    <b v="0"/>
    <n v="25"/>
    <b v="0"/>
    <s v="Category and Subcategory"/>
    <x v="304"/>
    <n v="67.92"/>
    <s v="Category and Subcategory"/>
    <x v="31"/>
    <n v="42345.951539351852"/>
    <n v="42375.951539351852"/>
    <x v="0"/>
  </r>
  <r>
    <x v="2001"/>
    <x v="0"/>
    <x v="1999"/>
    <x v="56"/>
    <x v="1796"/>
    <x v="0"/>
    <s v="country"/>
    <s v="EUR"/>
    <x v="2000"/>
    <x v="2001"/>
    <b v="1"/>
    <n v="1637"/>
    <b v="1"/>
    <s v="Category and Subcategory"/>
    <x v="410"/>
    <n v="1.04"/>
    <s v="Category and Subcategory"/>
    <x v="30"/>
    <n v="42136.209675925929"/>
    <n v="42167.833333333328"/>
    <x v="0"/>
  </r>
  <r>
    <x v="2002"/>
    <x v="0"/>
    <x v="2000"/>
    <x v="63"/>
    <x v="1796"/>
    <x v="0"/>
    <s v="country"/>
    <s v="USD"/>
    <x v="2001"/>
    <x v="2002"/>
    <b v="1"/>
    <n v="1375"/>
    <b v="1"/>
    <s v="Category and Subcategory"/>
    <x v="410"/>
    <n v="1.23"/>
    <s v="Category and Subcategory"/>
    <x v="30"/>
    <n v="42728.71230324074"/>
    <n v="42758.71230324074"/>
    <x v="2"/>
  </r>
  <r>
    <x v="2003"/>
    <x v="0"/>
    <x v="2001"/>
    <x v="2"/>
    <x v="1797"/>
    <x v="0"/>
    <s v="country"/>
    <s v="USD"/>
    <x v="2002"/>
    <x v="2003"/>
    <b v="1"/>
    <n v="17"/>
    <b v="1"/>
    <s v="Category and Subcategory"/>
    <x v="358"/>
    <n v="99.47"/>
    <s v="Category and Subcategory"/>
    <x v="30"/>
    <n v="40347.125601851854"/>
    <n v="40361.958333333336"/>
    <x v="7"/>
  </r>
  <r>
    <x v="2004"/>
    <x v="0"/>
    <x v="2002"/>
    <x v="63"/>
    <x v="1798"/>
    <x v="0"/>
    <s v="country"/>
    <s v="USD"/>
    <x v="2003"/>
    <x v="2004"/>
    <b v="1"/>
    <n v="354"/>
    <b v="1"/>
    <s v="Category and Subcategory"/>
    <x v="410"/>
    <n v="4.7699999999999996"/>
    <s v="Category and Subcategory"/>
    <x v="30"/>
    <n v="41800.604895833334"/>
    <n v="41830.604895833334"/>
    <x v="3"/>
  </r>
  <r>
    <x v="2005"/>
    <x v="0"/>
    <x v="2003"/>
    <x v="11"/>
    <x v="1799"/>
    <x v="0"/>
    <s v="country"/>
    <s v="USD"/>
    <x v="2004"/>
    <x v="2005"/>
    <b v="1"/>
    <n v="191"/>
    <b v="1"/>
    <s v="Category and Subcategory"/>
    <x v="444"/>
    <n v="8.83"/>
    <s v="Category and Subcategory"/>
    <x v="30"/>
    <n v="41535.812708333331"/>
    <n v="41563.165972222225"/>
    <x v="4"/>
  </r>
  <r>
    <x v="2006"/>
    <x v="0"/>
    <x v="2004"/>
    <x v="63"/>
    <x v="1799"/>
    <x v="0"/>
    <s v="country"/>
    <s v="USD"/>
    <x v="2005"/>
    <x v="2006"/>
    <b v="1"/>
    <n v="303"/>
    <b v="1"/>
    <s v="Category and Subcategory"/>
    <x v="410"/>
    <n v="5.56"/>
    <s v="Category and Subcategory"/>
    <x v="30"/>
    <n v="41941.500520833331"/>
    <n v="41976.542187500003"/>
    <x v="3"/>
  </r>
  <r>
    <x v="2007"/>
    <x v="0"/>
    <x v="2005"/>
    <x v="3"/>
    <x v="1799"/>
    <x v="0"/>
    <s v="country"/>
    <s v="USD"/>
    <x v="2006"/>
    <x v="2007"/>
    <b v="1"/>
    <n v="137"/>
    <b v="1"/>
    <s v="Category and Subcategory"/>
    <x v="302"/>
    <n v="12.31"/>
    <s v="Category and Subcategory"/>
    <x v="30"/>
    <n v="40347.837800925925"/>
    <n v="40414.166666666664"/>
    <x v="7"/>
  </r>
  <r>
    <x v="2008"/>
    <x v="0"/>
    <x v="2006"/>
    <x v="311"/>
    <x v="1800"/>
    <x v="0"/>
    <s v="country"/>
    <s v="USD"/>
    <x v="2007"/>
    <x v="2008"/>
    <b v="1"/>
    <n v="41"/>
    <b v="1"/>
    <s v="Category and Subcategory"/>
    <x v="347"/>
    <n v="40.9"/>
    <s v="Category and Subcategory"/>
    <x v="30"/>
    <n v="40761.604421296295"/>
    <n v="40805.604421296295"/>
    <x v="6"/>
  </r>
  <r>
    <x v="2009"/>
    <x v="0"/>
    <x v="2007"/>
    <x v="63"/>
    <x v="1801"/>
    <x v="0"/>
    <s v="country"/>
    <s v="EUR"/>
    <x v="2008"/>
    <x v="2009"/>
    <b v="1"/>
    <n v="398"/>
    <b v="1"/>
    <s v="Category and Subcategory"/>
    <x v="410"/>
    <n v="4.2"/>
    <s v="Category and Subcategory"/>
    <x v="30"/>
    <n v="42661.323414351849"/>
    <n v="42697.365081018521"/>
    <x v="2"/>
  </r>
  <r>
    <x v="2010"/>
    <x v="0"/>
    <x v="2008"/>
    <x v="11"/>
    <x v="1802"/>
    <x v="0"/>
    <s v="country"/>
    <s v="USD"/>
    <x v="2009"/>
    <x v="2010"/>
    <b v="1"/>
    <n v="1737"/>
    <b v="1"/>
    <s v="Category and Subcategory"/>
    <x v="444"/>
    <n v="0.96"/>
    <s v="Category and Subcategory"/>
    <x v="30"/>
    <n v="42570.996423611112"/>
    <n v="42600.996423611112"/>
    <x v="2"/>
  </r>
  <r>
    <x v="2011"/>
    <x v="0"/>
    <x v="2009"/>
    <x v="63"/>
    <x v="1803"/>
    <x v="0"/>
    <s v="country"/>
    <s v="EUR"/>
    <x v="2010"/>
    <x v="2011"/>
    <b v="1"/>
    <n v="971"/>
    <b v="1"/>
    <s v="Category and Subcategory"/>
    <x v="410"/>
    <n v="1.72"/>
    <s v="Category and Subcategory"/>
    <x v="30"/>
    <n v="42347.358483796299"/>
    <n v="42380.958333333328"/>
    <x v="0"/>
  </r>
  <r>
    <x v="2012"/>
    <x v="0"/>
    <x v="2010"/>
    <x v="10"/>
    <x v="1804"/>
    <x v="0"/>
    <s v="country"/>
    <s v="USD"/>
    <x v="2011"/>
    <x v="2012"/>
    <b v="1"/>
    <n v="183"/>
    <b v="1"/>
    <s v="Category and Subcategory"/>
    <x v="621"/>
    <n v="9.1"/>
    <s v="Category and Subcategory"/>
    <x v="30"/>
    <n v="42010.822233796294"/>
    <n v="42040.822233796294"/>
    <x v="0"/>
  </r>
  <r>
    <x v="2013"/>
    <x v="0"/>
    <x v="2011"/>
    <x v="292"/>
    <x v="1805"/>
    <x v="0"/>
    <s v="country"/>
    <s v="USD"/>
    <x v="2012"/>
    <x v="2013"/>
    <b v="1"/>
    <n v="4562"/>
    <b v="1"/>
    <s v="Category and Subcategory"/>
    <x v="218"/>
    <n v="0.36"/>
    <s v="Category and Subcategory"/>
    <x v="30"/>
    <n v="42499.960810185185"/>
    <n v="42559.960810185185"/>
    <x v="2"/>
  </r>
  <r>
    <x v="2014"/>
    <x v="0"/>
    <x v="2012"/>
    <x v="11"/>
    <x v="1805"/>
    <x v="0"/>
    <s v="country"/>
    <s v="USD"/>
    <x v="2013"/>
    <x v="2014"/>
    <b v="1"/>
    <n v="26457"/>
    <b v="1"/>
    <s v="Category and Subcategory"/>
    <x v="444"/>
    <n v="0.06"/>
    <s v="Category and Subcategory"/>
    <x v="30"/>
    <n v="41324.214571759258"/>
    <n v="41358.172905092593"/>
    <x v="4"/>
  </r>
  <r>
    <x v="2015"/>
    <x v="0"/>
    <x v="2013"/>
    <x v="312"/>
    <x v="1806"/>
    <x v="0"/>
    <s v="country"/>
    <s v="USD"/>
    <x v="2014"/>
    <x v="2015"/>
    <b v="1"/>
    <n v="162"/>
    <b v="1"/>
    <s v="Category and Subcategory"/>
    <x v="228"/>
    <n v="10.25"/>
    <s v="Category and Subcategory"/>
    <x v="30"/>
    <n v="40765.876886574071"/>
    <n v="40795.876886574071"/>
    <x v="6"/>
  </r>
  <r>
    <x v="2016"/>
    <x v="0"/>
    <x v="2014"/>
    <x v="3"/>
    <x v="1806"/>
    <x v="0"/>
    <s v="country"/>
    <s v="USD"/>
    <x v="2015"/>
    <x v="2016"/>
    <b v="1"/>
    <n v="479"/>
    <b v="1"/>
    <s v="Category and Subcategory"/>
    <x v="302"/>
    <n v="3.47"/>
    <s v="Category and Subcategory"/>
    <x v="30"/>
    <n v="41312.88077546296"/>
    <n v="41342.88077546296"/>
    <x v="4"/>
  </r>
  <r>
    <x v="2017"/>
    <x v="0"/>
    <x v="2015"/>
    <x v="31"/>
    <x v="1807"/>
    <x v="0"/>
    <s v="country"/>
    <s v="USD"/>
    <x v="2016"/>
    <x v="2017"/>
    <b v="1"/>
    <n v="426"/>
    <b v="1"/>
    <s v="Category and Subcategory"/>
    <x v="406"/>
    <n v="3.89"/>
    <s v="Category and Subcategory"/>
    <x v="30"/>
    <n v="40961.057349537034"/>
    <n v="40992.166666666664"/>
    <x v="5"/>
  </r>
  <r>
    <x v="2018"/>
    <x v="0"/>
    <x v="2016"/>
    <x v="99"/>
    <x v="1808"/>
    <x v="0"/>
    <s v="country"/>
    <s v="EUR"/>
    <x v="2017"/>
    <x v="2018"/>
    <b v="1"/>
    <n v="450"/>
    <b v="1"/>
    <s v="Category and Subcategory"/>
    <x v="410"/>
    <n v="3.68"/>
    <s v="Category and Subcategory"/>
    <x v="30"/>
    <n v="42199.365844907406"/>
    <n v="42229.365844907406"/>
    <x v="0"/>
  </r>
  <r>
    <x v="2019"/>
    <x v="0"/>
    <x v="2017"/>
    <x v="79"/>
    <x v="1808"/>
    <x v="0"/>
    <s v="country"/>
    <s v="USD"/>
    <x v="2018"/>
    <x v="2019"/>
    <b v="1"/>
    <n v="1780"/>
    <b v="1"/>
    <s v="Category and Subcategory"/>
    <x v="153"/>
    <n v="0.93"/>
    <s v="Category and Subcategory"/>
    <x v="30"/>
    <n v="42605.70857638889"/>
    <n v="42635.70857638889"/>
    <x v="2"/>
  </r>
  <r>
    <x v="2020"/>
    <x v="0"/>
    <x v="2018"/>
    <x v="15"/>
    <x v="1809"/>
    <x v="0"/>
    <s v="country"/>
    <s v="USD"/>
    <x v="2019"/>
    <x v="2020"/>
    <b v="1"/>
    <n v="122"/>
    <b v="1"/>
    <s v="Category and Subcategory"/>
    <x v="419"/>
    <n v="13.53"/>
    <s v="Category and Subcategory"/>
    <x v="30"/>
    <n v="41737.097499999996"/>
    <n v="41773.961111111108"/>
    <x v="3"/>
  </r>
  <r>
    <x v="2021"/>
    <x v="0"/>
    <x v="2019"/>
    <x v="10"/>
    <x v="1810"/>
    <x v="0"/>
    <s v="country"/>
    <s v="USD"/>
    <x v="2020"/>
    <x v="2021"/>
    <b v="1"/>
    <n v="95"/>
    <b v="1"/>
    <s v="Category and Subcategory"/>
    <x v="621"/>
    <n v="17.38"/>
    <s v="Category and Subcategory"/>
    <x v="30"/>
    <n v="41861.070567129631"/>
    <n v="41906.070567129631"/>
    <x v="3"/>
  </r>
  <r>
    <x v="2022"/>
    <x v="0"/>
    <x v="2020"/>
    <x v="57"/>
    <x v="1811"/>
    <x v="0"/>
    <s v="country"/>
    <s v="USD"/>
    <x v="2021"/>
    <x v="2022"/>
    <b v="1"/>
    <n v="325"/>
    <b v="1"/>
    <s v="Category and Subcategory"/>
    <x v="161"/>
    <n v="5.08"/>
    <s v="Category and Subcategory"/>
    <x v="30"/>
    <n v="42502.569120370375"/>
    <n v="42532.569120370375"/>
    <x v="2"/>
  </r>
  <r>
    <x v="2023"/>
    <x v="0"/>
    <x v="2021"/>
    <x v="57"/>
    <x v="1812"/>
    <x v="0"/>
    <s v="country"/>
    <s v="USD"/>
    <x v="2022"/>
    <x v="2023"/>
    <b v="1"/>
    <n v="353"/>
    <b v="1"/>
    <s v="Category and Subcategory"/>
    <x v="161"/>
    <n v="4.67"/>
    <s v="Category and Subcategory"/>
    <x v="30"/>
    <n v="42136.420752314814"/>
    <n v="42166.420752314814"/>
    <x v="0"/>
  </r>
  <r>
    <x v="2024"/>
    <x v="0"/>
    <x v="2022"/>
    <x v="23"/>
    <x v="1813"/>
    <x v="0"/>
    <s v="country"/>
    <s v="USD"/>
    <x v="2023"/>
    <x v="2024"/>
    <b v="1"/>
    <n v="105"/>
    <b v="1"/>
    <s v="Category and Subcategory"/>
    <x v="319"/>
    <n v="15.58"/>
    <s v="Category and Subcategory"/>
    <x v="30"/>
    <n v="41099.966944444444"/>
    <n v="41134.125"/>
    <x v="5"/>
  </r>
  <r>
    <x v="2025"/>
    <x v="0"/>
    <x v="2023"/>
    <x v="58"/>
    <x v="1814"/>
    <x v="0"/>
    <s v="country"/>
    <s v="EUR"/>
    <x v="2024"/>
    <x v="2025"/>
    <b v="1"/>
    <n v="729"/>
    <b v="1"/>
    <s v="Category and Subcategory"/>
    <x v="161"/>
    <n v="2.2400000000000002"/>
    <s v="Category and Subcategory"/>
    <x v="30"/>
    <n v="42136.184560185182"/>
    <n v="42166.184560185182"/>
    <x v="0"/>
  </r>
  <r>
    <x v="2026"/>
    <x v="0"/>
    <x v="2024"/>
    <x v="31"/>
    <x v="1815"/>
    <x v="0"/>
    <s v="country"/>
    <s v="USD"/>
    <x v="2025"/>
    <x v="2026"/>
    <b v="1"/>
    <n v="454"/>
    <b v="1"/>
    <s v="Category and Subcategory"/>
    <x v="406"/>
    <n v="3.58"/>
    <s v="Category and Subcategory"/>
    <x v="30"/>
    <n v="41704.735937500001"/>
    <n v="41750.165972222225"/>
    <x v="3"/>
  </r>
  <r>
    <x v="2027"/>
    <x v="0"/>
    <x v="2025"/>
    <x v="57"/>
    <x v="1816"/>
    <x v="0"/>
    <s v="country"/>
    <s v="USD"/>
    <x v="2026"/>
    <x v="2027"/>
    <b v="1"/>
    <n v="539"/>
    <b v="1"/>
    <s v="Category and Subcategory"/>
    <x v="161"/>
    <n v="3.01"/>
    <s v="Category and Subcategory"/>
    <x v="30"/>
    <n v="42048.813877314817"/>
    <n v="42093.772210648152"/>
    <x v="0"/>
  </r>
  <r>
    <x v="2028"/>
    <x v="0"/>
    <x v="2026"/>
    <x v="9"/>
    <x v="1816"/>
    <x v="0"/>
    <s v="country"/>
    <s v="USD"/>
    <x v="2027"/>
    <x v="2028"/>
    <b v="1"/>
    <n v="79"/>
    <b v="1"/>
    <s v="Category and Subcategory"/>
    <x v="408"/>
    <n v="20.57"/>
    <s v="Category and Subcategory"/>
    <x v="30"/>
    <n v="40215.919050925928"/>
    <n v="40252.913194444445"/>
    <x v="7"/>
  </r>
  <r>
    <x v="2029"/>
    <x v="0"/>
    <x v="2027"/>
    <x v="30"/>
    <x v="1817"/>
    <x v="0"/>
    <s v="country"/>
    <s v="USD"/>
    <x v="2028"/>
    <x v="2029"/>
    <b v="1"/>
    <n v="94"/>
    <b v="1"/>
    <s v="Category and Subcategory"/>
    <x v="568"/>
    <n v="17.27"/>
    <s v="Category and Subcategory"/>
    <x v="30"/>
    <n v="41848.021770833337"/>
    <n v="41878.021770833337"/>
    <x v="3"/>
  </r>
  <r>
    <x v="2030"/>
    <x v="0"/>
    <x v="2028"/>
    <x v="313"/>
    <x v="1818"/>
    <x v="0"/>
    <s v="country"/>
    <s v="GBP"/>
    <x v="2029"/>
    <x v="2030"/>
    <b v="1"/>
    <n v="625"/>
    <b v="1"/>
    <s v="Category and Subcategory"/>
    <x v="496"/>
    <n v="2.59"/>
    <s v="Category and Subcategory"/>
    <x v="30"/>
    <n v="41212.996481481481"/>
    <n v="41242.996481481481"/>
    <x v="5"/>
  </r>
  <r>
    <x v="2031"/>
    <x v="0"/>
    <x v="2029"/>
    <x v="63"/>
    <x v="1819"/>
    <x v="0"/>
    <s v="country"/>
    <s v="EUR"/>
    <x v="2030"/>
    <x v="2031"/>
    <b v="1"/>
    <n v="508"/>
    <b v="1"/>
    <s v="Category and Subcategory"/>
    <x v="410"/>
    <n v="3.18"/>
    <s v="Category and Subcategory"/>
    <x v="30"/>
    <n v="41975.329317129625"/>
    <n v="42013.041666666672"/>
    <x v="3"/>
  </r>
  <r>
    <x v="2032"/>
    <x v="0"/>
    <x v="2030"/>
    <x v="31"/>
    <x v="1820"/>
    <x v="0"/>
    <s v="country"/>
    <s v="USD"/>
    <x v="2031"/>
    <x v="2032"/>
    <b v="1"/>
    <n v="531"/>
    <b v="1"/>
    <s v="Category and Subcategory"/>
    <x v="444"/>
    <n v="3.04"/>
    <s v="Category and Subcategory"/>
    <x v="30"/>
    <n v="42689.565671296295"/>
    <n v="42719.208333333328"/>
    <x v="2"/>
  </r>
  <r>
    <x v="2033"/>
    <x v="0"/>
    <x v="2031"/>
    <x v="31"/>
    <x v="1820"/>
    <x v="0"/>
    <s v="country"/>
    <s v="USD"/>
    <x v="2032"/>
    <x v="2033"/>
    <b v="1"/>
    <n v="158"/>
    <b v="1"/>
    <s v="Category and Subcategory"/>
    <x v="444"/>
    <n v="10.220000000000001"/>
    <s v="Category and Subcategory"/>
    <x v="30"/>
    <n v="41725.082384259258"/>
    <n v="41755.082384259258"/>
    <x v="3"/>
  </r>
  <r>
    <x v="2034"/>
    <x v="0"/>
    <x v="2032"/>
    <x v="314"/>
    <x v="1821"/>
    <x v="0"/>
    <s v="country"/>
    <s v="USD"/>
    <x v="2033"/>
    <x v="2034"/>
    <b v="1"/>
    <n v="508"/>
    <b v="1"/>
    <s v="Category and Subcategory"/>
    <x v="161"/>
    <n v="3.17"/>
    <s v="Category and Subcategory"/>
    <x v="30"/>
    <n v="42076.130011574074"/>
    <n v="42131.290277777778"/>
    <x v="0"/>
  </r>
  <r>
    <x v="2035"/>
    <x v="0"/>
    <x v="2033"/>
    <x v="58"/>
    <x v="1822"/>
    <x v="0"/>
    <s v="country"/>
    <s v="USD"/>
    <x v="2034"/>
    <x v="2035"/>
    <b v="1"/>
    <n v="644"/>
    <b v="1"/>
    <s v="Category and Subcategory"/>
    <x v="161"/>
    <n v="2.5"/>
    <s v="Category and Subcategory"/>
    <x v="30"/>
    <n v="42311.625081018516"/>
    <n v="42357.041666666672"/>
    <x v="0"/>
  </r>
  <r>
    <x v="2036"/>
    <x v="0"/>
    <x v="2034"/>
    <x v="11"/>
    <x v="1823"/>
    <x v="0"/>
    <s v="country"/>
    <s v="USD"/>
    <x v="2035"/>
    <x v="2036"/>
    <b v="1"/>
    <n v="848"/>
    <b v="1"/>
    <s v="Category and Subcategory"/>
    <x v="496"/>
    <n v="1.89"/>
    <s v="Category and Subcategory"/>
    <x v="30"/>
    <n v="41738.864803240744"/>
    <n v="41768.864803240744"/>
    <x v="3"/>
  </r>
  <r>
    <x v="2037"/>
    <x v="0"/>
    <x v="2035"/>
    <x v="3"/>
    <x v="1823"/>
    <x v="0"/>
    <s v="country"/>
    <s v="USD"/>
    <x v="2036"/>
    <x v="2037"/>
    <b v="1"/>
    <n v="429"/>
    <b v="1"/>
    <s v="Category and Subcategory"/>
    <x v="422"/>
    <n v="3.74"/>
    <s v="Category and Subcategory"/>
    <x v="30"/>
    <n v="41578.210104166668"/>
    <n v="41638.251770833333"/>
    <x v="4"/>
  </r>
  <r>
    <x v="2038"/>
    <x v="0"/>
    <x v="2036"/>
    <x v="6"/>
    <x v="1824"/>
    <x v="0"/>
    <s v="country"/>
    <s v="GBP"/>
    <x v="2037"/>
    <x v="2038"/>
    <b v="1"/>
    <n v="204"/>
    <b v="1"/>
    <s v="Category and Subcategory"/>
    <x v="409"/>
    <n v="7.85"/>
    <s v="Category and Subcategory"/>
    <x v="30"/>
    <n v="41424.27107638889"/>
    <n v="41456.75"/>
    <x v="4"/>
  </r>
  <r>
    <x v="2039"/>
    <x v="0"/>
    <x v="2037"/>
    <x v="152"/>
    <x v="1825"/>
    <x v="0"/>
    <s v="country"/>
    <s v="USD"/>
    <x v="2038"/>
    <x v="2039"/>
    <b v="1"/>
    <n v="379"/>
    <b v="1"/>
    <s v="Category and Subcategory"/>
    <x v="218"/>
    <n v="4.21"/>
    <s v="Category and Subcategory"/>
    <x v="30"/>
    <n v="42675.438946759255"/>
    <n v="42705.207638888889"/>
    <x v="2"/>
  </r>
  <r>
    <x v="2040"/>
    <x v="0"/>
    <x v="2038"/>
    <x v="9"/>
    <x v="1826"/>
    <x v="0"/>
    <s v="country"/>
    <s v="USD"/>
    <x v="2039"/>
    <x v="2040"/>
    <b v="1"/>
    <n v="271"/>
    <b v="1"/>
    <s v="Category and Subcategory"/>
    <x v="453"/>
    <n v="5.87"/>
    <s v="Category and Subcategory"/>
    <x v="30"/>
    <n v="41578.927118055559"/>
    <n v="41593.968784722223"/>
    <x v="4"/>
  </r>
  <r>
    <x v="2041"/>
    <x v="0"/>
    <x v="2039"/>
    <x v="196"/>
    <x v="1827"/>
    <x v="0"/>
    <s v="country"/>
    <s v="USD"/>
    <x v="2040"/>
    <x v="2041"/>
    <b v="0"/>
    <n v="120"/>
    <b v="1"/>
    <s v="Category and Subcategory"/>
    <x v="302"/>
    <n v="13.23"/>
    <s v="Category and Subcategory"/>
    <x v="30"/>
    <n v="42654.525775462964"/>
    <n v="42684.567442129628"/>
    <x v="2"/>
  </r>
  <r>
    <x v="2042"/>
    <x v="0"/>
    <x v="2040"/>
    <x v="3"/>
    <x v="1828"/>
    <x v="0"/>
    <s v="country"/>
    <s v="USD"/>
    <x v="2041"/>
    <x v="2042"/>
    <b v="0"/>
    <n v="140"/>
    <b v="1"/>
    <s v="Category and Subcategory"/>
    <x v="422"/>
    <n v="11.29"/>
    <s v="Category and Subcategory"/>
    <x v="30"/>
    <n v="42331.708032407405"/>
    <n v="42391.708032407405"/>
    <x v="0"/>
  </r>
  <r>
    <x v="2043"/>
    <x v="0"/>
    <x v="2041"/>
    <x v="315"/>
    <x v="1829"/>
    <x v="0"/>
    <s v="country"/>
    <s v="USD"/>
    <x v="2042"/>
    <x v="2043"/>
    <b v="0"/>
    <n v="193"/>
    <b v="1"/>
    <s v="Category and Subcategory"/>
    <x v="348"/>
    <n v="8.17"/>
    <s v="Category and Subcategory"/>
    <x v="30"/>
    <n v="42661.176817129628"/>
    <n v="42715.207638888889"/>
    <x v="2"/>
  </r>
  <r>
    <x v="2044"/>
    <x v="0"/>
    <x v="2042"/>
    <x v="36"/>
    <x v="1830"/>
    <x v="0"/>
    <s v="country"/>
    <s v="USD"/>
    <x v="2043"/>
    <x v="2044"/>
    <b v="0"/>
    <n v="180"/>
    <b v="1"/>
    <s v="Category and Subcategory"/>
    <x v="485"/>
    <n v="8.76"/>
    <s v="Category and Subcategory"/>
    <x v="30"/>
    <n v="42138.684189814812"/>
    <n v="42168.684189814812"/>
    <x v="0"/>
  </r>
  <r>
    <x v="2045"/>
    <x v="0"/>
    <x v="2043"/>
    <x v="244"/>
    <x v="1831"/>
    <x v="0"/>
    <s v="country"/>
    <s v="USD"/>
    <x v="2044"/>
    <x v="2045"/>
    <b v="0"/>
    <n v="263"/>
    <b v="1"/>
    <s v="Category and Subcategory"/>
    <x v="411"/>
    <n v="5.99"/>
    <s v="Category and Subcategory"/>
    <x v="30"/>
    <n v="41069.088506944441"/>
    <n v="41099.088506944441"/>
    <x v="5"/>
  </r>
  <r>
    <x v="2046"/>
    <x v="0"/>
    <x v="2044"/>
    <x v="3"/>
    <x v="1831"/>
    <x v="0"/>
    <s v="country"/>
    <s v="USD"/>
    <x v="2045"/>
    <x v="2046"/>
    <b v="0"/>
    <n v="217"/>
    <b v="1"/>
    <s v="Category and Subcategory"/>
    <x v="422"/>
    <n v="7.26"/>
    <s v="Category and Subcategory"/>
    <x v="30"/>
    <n v="41387.171805555554"/>
    <n v="41417.171805555554"/>
    <x v="4"/>
  </r>
  <r>
    <x v="2047"/>
    <x v="0"/>
    <x v="2045"/>
    <x v="316"/>
    <x v="1831"/>
    <x v="0"/>
    <s v="country"/>
    <s v="AUD"/>
    <x v="2046"/>
    <x v="2047"/>
    <b v="0"/>
    <n v="443"/>
    <b v="1"/>
    <s v="Category and Subcategory"/>
    <x v="161"/>
    <n v="3.56"/>
    <s v="Category and Subcategory"/>
    <x v="30"/>
    <n v="42081.903587962966"/>
    <n v="42111"/>
    <x v="0"/>
  </r>
  <r>
    <x v="2048"/>
    <x v="0"/>
    <x v="2046"/>
    <x v="94"/>
    <x v="1831"/>
    <x v="0"/>
    <s v="country"/>
    <s v="USD"/>
    <x v="2047"/>
    <x v="2048"/>
    <b v="0"/>
    <n v="1373"/>
    <b v="1"/>
    <s v="Category and Subcategory"/>
    <x v="161"/>
    <n v="1.1499999999999999"/>
    <s v="Category and Subcategory"/>
    <x v="30"/>
    <n v="41387.651516203703"/>
    <n v="41417.651516203703"/>
    <x v="4"/>
  </r>
  <r>
    <x v="2049"/>
    <x v="0"/>
    <x v="2047"/>
    <x v="63"/>
    <x v="1832"/>
    <x v="0"/>
    <s v="country"/>
    <s v="GBP"/>
    <x v="2048"/>
    <x v="2049"/>
    <b v="0"/>
    <n v="742"/>
    <b v="1"/>
    <s v="Category and Subcategory"/>
    <x v="410"/>
    <n v="2.12"/>
    <s v="Category and Subcategory"/>
    <x v="30"/>
    <n v="41575.527349537035"/>
    <n v="41610.957638888889"/>
    <x v="4"/>
  </r>
  <r>
    <x v="2050"/>
    <x v="0"/>
    <x v="2048"/>
    <x v="3"/>
    <x v="1833"/>
    <x v="0"/>
    <s v="country"/>
    <s v="USD"/>
    <x v="2049"/>
    <x v="2050"/>
    <b v="0"/>
    <n v="170"/>
    <b v="1"/>
    <s v="Category and Subcategory"/>
    <x v="422"/>
    <n v="9.24"/>
    <s v="Category and Subcategory"/>
    <x v="30"/>
    <n v="42115.071504629625"/>
    <n v="42155.071504629625"/>
    <x v="0"/>
  </r>
  <r>
    <x v="2051"/>
    <x v="0"/>
    <x v="2049"/>
    <x v="6"/>
    <x v="1834"/>
    <x v="0"/>
    <s v="country"/>
    <s v="USD"/>
    <x v="2050"/>
    <x v="2051"/>
    <b v="0"/>
    <n v="242"/>
    <b v="1"/>
    <s v="Category and Subcategory"/>
    <x v="409"/>
    <n v="6.49"/>
    <s v="Category and Subcategory"/>
    <x v="30"/>
    <n v="41604.022418981483"/>
    <n v="41634.022418981483"/>
    <x v="4"/>
  </r>
  <r>
    <x v="2052"/>
    <x v="0"/>
    <x v="2050"/>
    <x v="63"/>
    <x v="1834"/>
    <x v="0"/>
    <s v="country"/>
    <s v="USD"/>
    <x v="2051"/>
    <x v="2052"/>
    <b v="0"/>
    <n v="541"/>
    <b v="1"/>
    <s v="Category and Subcategory"/>
    <x v="410"/>
    <n v="2.9"/>
    <s v="Category and Subcategory"/>
    <x v="30"/>
    <n v="42375.08394675926"/>
    <n v="42420.08394675926"/>
    <x v="2"/>
  </r>
  <r>
    <x v="2053"/>
    <x v="0"/>
    <x v="2051"/>
    <x v="10"/>
    <x v="1834"/>
    <x v="0"/>
    <s v="country"/>
    <s v="USD"/>
    <x v="2052"/>
    <x v="2053"/>
    <b v="0"/>
    <n v="121"/>
    <b v="1"/>
    <s v="Category and Subcategory"/>
    <x v="255"/>
    <n v="12.98"/>
    <s v="Category and Subcategory"/>
    <x v="30"/>
    <n v="42303.617488425924"/>
    <n v="42333.659155092595"/>
    <x v="0"/>
  </r>
  <r>
    <x v="2054"/>
    <x v="0"/>
    <x v="2052"/>
    <x v="19"/>
    <x v="1835"/>
    <x v="0"/>
    <s v="country"/>
    <s v="GBP"/>
    <x v="2053"/>
    <x v="2054"/>
    <b v="0"/>
    <n v="621"/>
    <b v="1"/>
    <s v="Category and Subcategory"/>
    <x v="153"/>
    <n v="2.52"/>
    <s v="Category and Subcategory"/>
    <x v="30"/>
    <n v="41731.520949074074"/>
    <n v="41761.520949074074"/>
    <x v="3"/>
  </r>
  <r>
    <x v="2055"/>
    <x v="0"/>
    <x v="2053"/>
    <x v="12"/>
    <x v="1835"/>
    <x v="0"/>
    <s v="country"/>
    <s v="USD"/>
    <x v="2054"/>
    <x v="2055"/>
    <b v="0"/>
    <n v="101"/>
    <b v="1"/>
    <s v="Category and Subcategory"/>
    <x v="306"/>
    <n v="15.5"/>
    <s v="Category and Subcategory"/>
    <x v="30"/>
    <n v="41946.674108796295"/>
    <n v="41976.166666666672"/>
    <x v="3"/>
  </r>
  <r>
    <x v="2056"/>
    <x v="0"/>
    <x v="2054"/>
    <x v="63"/>
    <x v="1836"/>
    <x v="0"/>
    <s v="country"/>
    <s v="USD"/>
    <x v="2055"/>
    <x v="2056"/>
    <b v="0"/>
    <n v="554"/>
    <b v="1"/>
    <s v="Category and Subcategory"/>
    <x v="410"/>
    <n v="2.82"/>
    <s v="Category and Subcategory"/>
    <x v="30"/>
    <n v="41351.76090277778"/>
    <n v="41381.76090277778"/>
    <x v="4"/>
  </r>
  <r>
    <x v="2057"/>
    <x v="0"/>
    <x v="2055"/>
    <x v="36"/>
    <x v="1837"/>
    <x v="0"/>
    <s v="country"/>
    <s v="GBP"/>
    <x v="2056"/>
    <x v="2057"/>
    <b v="0"/>
    <n v="666"/>
    <b v="1"/>
    <s v="Category and Subcategory"/>
    <x v="157"/>
    <n v="2.34"/>
    <s v="Category and Subcategory"/>
    <x v="30"/>
    <n v="42396.494583333333"/>
    <n v="42426.494583333333"/>
    <x v="2"/>
  </r>
  <r>
    <x v="2058"/>
    <x v="0"/>
    <x v="2056"/>
    <x v="317"/>
    <x v="1838"/>
    <x v="0"/>
    <s v="country"/>
    <s v="GBP"/>
    <x v="2057"/>
    <x v="2058"/>
    <b v="0"/>
    <n v="410"/>
    <b v="1"/>
    <s v="Category and Subcategory"/>
    <x v="313"/>
    <n v="3.8"/>
    <s v="Category and Subcategory"/>
    <x v="30"/>
    <n v="42026.370717592596"/>
    <n v="42065.833333333328"/>
    <x v="0"/>
  </r>
  <r>
    <x v="2059"/>
    <x v="0"/>
    <x v="2057"/>
    <x v="11"/>
    <x v="1839"/>
    <x v="0"/>
    <s v="country"/>
    <s v="USD"/>
    <x v="2058"/>
    <x v="2059"/>
    <b v="0"/>
    <n v="375"/>
    <b v="1"/>
    <s v="Category and Subcategory"/>
    <x v="496"/>
    <n v="4.1500000000000004"/>
    <s v="Category and Subcategory"/>
    <x v="30"/>
    <n v="42361.602476851855"/>
    <n v="42400.915972222225"/>
    <x v="0"/>
  </r>
  <r>
    <x v="2060"/>
    <x v="0"/>
    <x v="2058"/>
    <x v="31"/>
    <x v="1840"/>
    <x v="0"/>
    <s v="country"/>
    <s v="USD"/>
    <x v="2059"/>
    <x v="2060"/>
    <b v="0"/>
    <n v="1364"/>
    <b v="1"/>
    <s v="Category and Subcategory"/>
    <x v="444"/>
    <n v="1.1399999999999999"/>
    <s v="Category and Subcategory"/>
    <x v="30"/>
    <n v="41783.642939814818"/>
    <n v="41843.642939814818"/>
    <x v="3"/>
  </r>
  <r>
    <x v="2061"/>
    <x v="0"/>
    <x v="2059"/>
    <x v="10"/>
    <x v="1840"/>
    <x v="0"/>
    <s v="country"/>
    <s v="USD"/>
    <x v="2060"/>
    <x v="2061"/>
    <b v="0"/>
    <n v="35"/>
    <b v="1"/>
    <s v="Category and Subcategory"/>
    <x v="255"/>
    <n v="44.43"/>
    <s v="Category and Subcategory"/>
    <x v="30"/>
    <n v="42705.764513888891"/>
    <n v="42735.764513888891"/>
    <x v="2"/>
  </r>
  <r>
    <x v="2062"/>
    <x v="0"/>
    <x v="2060"/>
    <x v="57"/>
    <x v="1841"/>
    <x v="0"/>
    <s v="country"/>
    <s v="DKK"/>
    <x v="2061"/>
    <x v="2062"/>
    <b v="0"/>
    <n v="203"/>
    <b v="1"/>
    <s v="Category and Subcategory"/>
    <x v="161"/>
    <n v="7.65"/>
    <s v="Category and Subcategory"/>
    <x v="30"/>
    <n v="42423.3830787037"/>
    <n v="42453.341412037036"/>
    <x v="2"/>
  </r>
  <r>
    <x v="2063"/>
    <x v="0"/>
    <x v="2061"/>
    <x v="23"/>
    <x v="1842"/>
    <x v="0"/>
    <s v="country"/>
    <s v="EUR"/>
    <x v="2062"/>
    <x v="2063"/>
    <b v="0"/>
    <n v="49"/>
    <b v="1"/>
    <s v="Category and Subcategory"/>
    <x v="212"/>
    <n v="31.63"/>
    <s v="Category and Subcategory"/>
    <x v="30"/>
    <n v="42472.73265046296"/>
    <n v="42505.73265046296"/>
    <x v="2"/>
  </r>
  <r>
    <x v="2064"/>
    <x v="0"/>
    <x v="2062"/>
    <x v="318"/>
    <x v="1842"/>
    <x v="0"/>
    <s v="country"/>
    <s v="USD"/>
    <x v="2063"/>
    <x v="2064"/>
    <b v="0"/>
    <n v="5812"/>
    <b v="1"/>
    <s v="Category and Subcategory"/>
    <x v="218"/>
    <n v="0.27"/>
    <s v="Category and Subcategory"/>
    <x v="30"/>
    <n v="41389.364849537036"/>
    <n v="41425.5"/>
    <x v="4"/>
  </r>
  <r>
    <x v="2065"/>
    <x v="0"/>
    <x v="2063"/>
    <x v="79"/>
    <x v="1843"/>
    <x v="0"/>
    <s v="country"/>
    <s v="GBP"/>
    <x v="2064"/>
    <x v="2065"/>
    <b v="0"/>
    <n v="1556"/>
    <b v="1"/>
    <s v="Category and Subcategory"/>
    <x v="153"/>
    <n v="0.99"/>
    <s v="Category and Subcategory"/>
    <x v="30"/>
    <n v="41603.333668981482"/>
    <n v="41633.333668981482"/>
    <x v="4"/>
  </r>
  <r>
    <x v="2066"/>
    <x v="0"/>
    <x v="2064"/>
    <x v="13"/>
    <x v="1844"/>
    <x v="0"/>
    <s v="country"/>
    <s v="USD"/>
    <x v="2065"/>
    <x v="2066"/>
    <b v="0"/>
    <n v="65"/>
    <b v="1"/>
    <s v="Category and Subcategory"/>
    <x v="211"/>
    <n v="23.75"/>
    <s v="Category and Subcategory"/>
    <x v="30"/>
    <n v="41844.771793981483"/>
    <n v="41874.771793981483"/>
    <x v="3"/>
  </r>
  <r>
    <x v="2067"/>
    <x v="0"/>
    <x v="2065"/>
    <x v="319"/>
    <x v="1845"/>
    <x v="0"/>
    <s v="country"/>
    <s v="GBP"/>
    <x v="2066"/>
    <x v="2067"/>
    <b v="0"/>
    <n v="10"/>
    <b v="1"/>
    <s v="Category and Subcategory"/>
    <x v="443"/>
    <n v="153.80000000000001"/>
    <s v="Category and Subcategory"/>
    <x v="30"/>
    <n v="42115.853888888887"/>
    <n v="42148.853888888887"/>
    <x v="0"/>
  </r>
  <r>
    <x v="2068"/>
    <x v="0"/>
    <x v="2066"/>
    <x v="31"/>
    <x v="1846"/>
    <x v="0"/>
    <s v="country"/>
    <s v="USD"/>
    <x v="2067"/>
    <x v="2068"/>
    <b v="0"/>
    <n v="76"/>
    <b v="1"/>
    <s v="Category and Subcategory"/>
    <x v="444"/>
    <n v="20.22"/>
    <s v="Category and Subcategory"/>
    <x v="30"/>
    <n v="42633.841608796298"/>
    <n v="42663.841608796298"/>
    <x v="2"/>
  </r>
  <r>
    <x v="2069"/>
    <x v="0"/>
    <x v="2067"/>
    <x v="63"/>
    <x v="1847"/>
    <x v="0"/>
    <s v="country"/>
    <s v="USD"/>
    <x v="2068"/>
    <x v="2069"/>
    <b v="0"/>
    <n v="263"/>
    <b v="1"/>
    <s v="Category and Subcategory"/>
    <x v="410"/>
    <n v="5.84"/>
    <s v="Category and Subcategory"/>
    <x v="30"/>
    <n v="42340.972118055557"/>
    <n v="42371.972118055557"/>
    <x v="0"/>
  </r>
  <r>
    <x v="2070"/>
    <x v="0"/>
    <x v="2068"/>
    <x v="152"/>
    <x v="1848"/>
    <x v="0"/>
    <s v="country"/>
    <s v="EUR"/>
    <x v="2069"/>
    <x v="2070"/>
    <b v="0"/>
    <n v="1530"/>
    <b v="1"/>
    <s v="Category and Subcategory"/>
    <x v="218"/>
    <n v="1"/>
    <s v="Category and Subcategory"/>
    <x v="30"/>
    <n v="42519.6565162037"/>
    <n v="42549.6565162037"/>
    <x v="2"/>
  </r>
  <r>
    <x v="2071"/>
    <x v="0"/>
    <x v="2069"/>
    <x v="22"/>
    <x v="1848"/>
    <x v="0"/>
    <s v="country"/>
    <s v="USD"/>
    <x v="2070"/>
    <x v="2071"/>
    <b v="0"/>
    <n v="278"/>
    <b v="1"/>
    <s v="Category and Subcategory"/>
    <x v="186"/>
    <n v="5.52"/>
    <s v="Category and Subcategory"/>
    <x v="30"/>
    <n v="42600.278749999998"/>
    <n v="42645.278749999998"/>
    <x v="2"/>
  </r>
  <r>
    <x v="2072"/>
    <x v="0"/>
    <x v="2070"/>
    <x v="320"/>
    <x v="1849"/>
    <x v="0"/>
    <s v="country"/>
    <s v="USD"/>
    <x v="2071"/>
    <x v="2072"/>
    <b v="0"/>
    <n v="350"/>
    <b v="1"/>
    <s v="Category and Subcategory"/>
    <x v="161"/>
    <n v="4.38"/>
    <s v="Category and Subcategory"/>
    <x v="30"/>
    <n v="42467.581388888888"/>
    <n v="42497.581388888888"/>
    <x v="2"/>
  </r>
  <r>
    <x v="2073"/>
    <x v="0"/>
    <x v="2071"/>
    <x v="57"/>
    <x v="1850"/>
    <x v="0"/>
    <s v="country"/>
    <s v="USD"/>
    <x v="2072"/>
    <x v="2073"/>
    <b v="0"/>
    <n v="470"/>
    <b v="1"/>
    <s v="Category and Subcategory"/>
    <x v="161"/>
    <n v="3.26"/>
    <s v="Category and Subcategory"/>
    <x v="30"/>
    <n v="42087.668032407411"/>
    <n v="42132.668032407411"/>
    <x v="0"/>
  </r>
  <r>
    <x v="2074"/>
    <x v="0"/>
    <x v="2072"/>
    <x v="20"/>
    <x v="1851"/>
    <x v="0"/>
    <s v="country"/>
    <s v="USD"/>
    <x v="2073"/>
    <x v="2074"/>
    <b v="0"/>
    <n v="3"/>
    <b v="1"/>
    <s v="Category and Subcategory"/>
    <x v="457"/>
    <n v="510.67"/>
    <s v="Category and Subcategory"/>
    <x v="30"/>
    <n v="42466.826180555552"/>
    <n v="42496.826180555552"/>
    <x v="2"/>
  </r>
  <r>
    <x v="2075"/>
    <x v="0"/>
    <x v="2073"/>
    <x v="204"/>
    <x v="1852"/>
    <x v="0"/>
    <s v="country"/>
    <s v="USD"/>
    <x v="2074"/>
    <x v="2075"/>
    <b v="0"/>
    <n v="8200"/>
    <b v="1"/>
    <s v="Category and Subcategory"/>
    <x v="330"/>
    <n v="0.19"/>
    <s v="Category and Subcategory"/>
    <x v="30"/>
    <n v="41450.681574074071"/>
    <n v="41480.681574074071"/>
    <x v="4"/>
  </r>
  <r>
    <x v="2076"/>
    <x v="0"/>
    <x v="2074"/>
    <x v="321"/>
    <x v="1853"/>
    <x v="0"/>
    <s v="country"/>
    <s v="GBP"/>
    <x v="2075"/>
    <x v="2076"/>
    <b v="0"/>
    <n v="8359"/>
    <b v="1"/>
    <s v="Category and Subcategory"/>
    <x v="218"/>
    <n v="0.18"/>
    <s v="Category and Subcategory"/>
    <x v="30"/>
    <n v="41803.880659722221"/>
    <n v="41843.880659722221"/>
    <x v="3"/>
  </r>
  <r>
    <x v="2077"/>
    <x v="0"/>
    <x v="2075"/>
    <x v="63"/>
    <x v="1854"/>
    <x v="0"/>
    <s v="country"/>
    <s v="USD"/>
    <x v="2076"/>
    <x v="2077"/>
    <b v="0"/>
    <n v="188"/>
    <b v="1"/>
    <s v="Category and Subcategory"/>
    <x v="410"/>
    <n v="8.1199999999999992"/>
    <s v="Category and Subcategory"/>
    <x v="30"/>
    <n v="42103.042546296296"/>
    <n v="42160.875"/>
    <x v="0"/>
  </r>
  <r>
    <x v="2078"/>
    <x v="0"/>
    <x v="2076"/>
    <x v="22"/>
    <x v="1855"/>
    <x v="0"/>
    <s v="country"/>
    <s v="EUR"/>
    <x v="2077"/>
    <x v="2078"/>
    <b v="0"/>
    <n v="48"/>
    <b v="1"/>
    <s v="Category and Subcategory"/>
    <x v="186"/>
    <n v="31.77"/>
    <s v="Category and Subcategory"/>
    <x v="30"/>
    <n v="42692.771493055552"/>
    <n v="42722.771493055552"/>
    <x v="2"/>
  </r>
  <r>
    <x v="2079"/>
    <x v="0"/>
    <x v="2077"/>
    <x v="3"/>
    <x v="1856"/>
    <x v="0"/>
    <s v="country"/>
    <s v="GBP"/>
    <x v="2078"/>
    <x v="2079"/>
    <b v="0"/>
    <n v="607"/>
    <b v="1"/>
    <s v="Category and Subcategory"/>
    <x v="330"/>
    <n v="2.5099999999999998"/>
    <s v="Category and Subcategory"/>
    <x v="30"/>
    <n v="42150.71056712963"/>
    <n v="42180.791666666672"/>
    <x v="0"/>
  </r>
  <r>
    <x v="2080"/>
    <x v="0"/>
    <x v="2078"/>
    <x v="28"/>
    <x v="1856"/>
    <x v="0"/>
    <s v="country"/>
    <s v="USD"/>
    <x v="2079"/>
    <x v="2080"/>
    <b v="0"/>
    <n v="50"/>
    <b v="1"/>
    <s v="Category and Subcategory"/>
    <x v="261"/>
    <n v="30.42"/>
    <s v="Category and Subcategory"/>
    <x v="30"/>
    <n v="42289.957175925927"/>
    <n v="42319.998842592591"/>
    <x v="0"/>
  </r>
  <r>
    <x v="2081"/>
    <x v="0"/>
    <x v="2079"/>
    <x v="8"/>
    <x v="1857"/>
    <x v="0"/>
    <s v="country"/>
    <s v="USD"/>
    <x v="2080"/>
    <x v="2081"/>
    <b v="0"/>
    <n v="55"/>
    <b v="1"/>
    <s v="Category and Subcategory"/>
    <x v="622"/>
    <n v="27.64"/>
    <s v="Category and Subcategory"/>
    <x v="14"/>
    <n v="41004.156886574077"/>
    <n v="41045.207638888889"/>
    <x v="5"/>
  </r>
  <r>
    <x v="2082"/>
    <x v="0"/>
    <x v="2080"/>
    <x v="15"/>
    <x v="1858"/>
    <x v="0"/>
    <s v="country"/>
    <s v="USD"/>
    <x v="2081"/>
    <x v="2082"/>
    <b v="0"/>
    <n v="38"/>
    <b v="1"/>
    <s v="Category and Subcategory"/>
    <x v="159"/>
    <n v="39.950000000000003"/>
    <s v="Category and Subcategory"/>
    <x v="14"/>
    <n v="40811.120324074072"/>
    <n v="40871.161990740737"/>
    <x v="6"/>
  </r>
  <r>
    <x v="2083"/>
    <x v="0"/>
    <x v="2081"/>
    <x v="47"/>
    <x v="1859"/>
    <x v="0"/>
    <s v="country"/>
    <s v="USD"/>
    <x v="2082"/>
    <x v="2083"/>
    <b v="0"/>
    <n v="25"/>
    <b v="1"/>
    <s v="Category and Subcategory"/>
    <x v="610"/>
    <n v="60.6"/>
    <s v="Category and Subcategory"/>
    <x v="14"/>
    <n v="41034.72216435185"/>
    <n v="41064.72216435185"/>
    <x v="5"/>
  </r>
  <r>
    <x v="2084"/>
    <x v="0"/>
    <x v="2082"/>
    <x v="9"/>
    <x v="1860"/>
    <x v="0"/>
    <s v="country"/>
    <s v="USD"/>
    <x v="2083"/>
    <x v="2084"/>
    <b v="0"/>
    <n v="46"/>
    <b v="1"/>
    <s v="Category and Subcategory"/>
    <x v="169"/>
    <n v="32.85"/>
    <s v="Category and Subcategory"/>
    <x v="14"/>
    <n v="41731.833124999997"/>
    <n v="41763.290972222225"/>
    <x v="3"/>
  </r>
  <r>
    <x v="2085"/>
    <x v="0"/>
    <x v="2083"/>
    <x v="12"/>
    <x v="1861"/>
    <x v="0"/>
    <s v="country"/>
    <s v="USD"/>
    <x v="2084"/>
    <x v="2085"/>
    <b v="0"/>
    <n v="83"/>
    <b v="1"/>
    <s v="Category and Subcategory"/>
    <x v="504"/>
    <n v="18.190000000000001"/>
    <s v="Category and Subcategory"/>
    <x v="14"/>
    <n v="41075.835497685184"/>
    <n v="41105.835497685184"/>
    <x v="5"/>
  </r>
  <r>
    <x v="2086"/>
    <x v="0"/>
    <x v="2084"/>
    <x v="23"/>
    <x v="1861"/>
    <x v="0"/>
    <s v="country"/>
    <s v="USD"/>
    <x v="2085"/>
    <x v="2086"/>
    <b v="0"/>
    <n v="35"/>
    <b v="1"/>
    <s v="Category and Subcategory"/>
    <x v="137"/>
    <n v="43.14"/>
    <s v="Category and Subcategory"/>
    <x v="14"/>
    <n v="40860.67050925926"/>
    <n v="40891.207638888889"/>
    <x v="6"/>
  </r>
  <r>
    <x v="2087"/>
    <x v="0"/>
    <x v="2085"/>
    <x v="15"/>
    <x v="1861"/>
    <x v="0"/>
    <s v="country"/>
    <s v="USD"/>
    <x v="2086"/>
    <x v="2087"/>
    <b v="0"/>
    <n v="25"/>
    <b v="1"/>
    <s v="Category and Subcategory"/>
    <x v="159"/>
    <n v="60.4"/>
    <s v="Category and Subcategory"/>
    <x v="14"/>
    <n v="40764.204375000001"/>
    <n v="40794.204375000001"/>
    <x v="6"/>
  </r>
  <r>
    <x v="2088"/>
    <x v="0"/>
    <x v="2086"/>
    <x v="9"/>
    <x v="1861"/>
    <x v="0"/>
    <s v="country"/>
    <s v="USD"/>
    <x v="2087"/>
    <x v="2088"/>
    <b v="0"/>
    <n v="75"/>
    <b v="1"/>
    <s v="Category and Subcategory"/>
    <x v="169"/>
    <n v="20.13"/>
    <s v="Category and Subcategory"/>
    <x v="14"/>
    <n v="40395.714722222219"/>
    <n v="40432.165972222225"/>
    <x v="7"/>
  </r>
  <r>
    <x v="2089"/>
    <x v="0"/>
    <x v="2087"/>
    <x v="30"/>
    <x v="1862"/>
    <x v="0"/>
    <s v="country"/>
    <s v="USD"/>
    <x v="2088"/>
    <x v="2089"/>
    <b v="0"/>
    <n v="62"/>
    <b v="1"/>
    <s v="Category and Subcategory"/>
    <x v="127"/>
    <n v="24.29"/>
    <s v="Category and Subcategory"/>
    <x v="14"/>
    <n v="41453.076319444444"/>
    <n v="41488.076319444444"/>
    <x v="4"/>
  </r>
  <r>
    <x v="2090"/>
    <x v="0"/>
    <x v="2088"/>
    <x v="6"/>
    <x v="1862"/>
    <x v="0"/>
    <s v="country"/>
    <s v="USD"/>
    <x v="2089"/>
    <x v="2090"/>
    <b v="0"/>
    <n v="160"/>
    <b v="1"/>
    <s v="Category and Subcategory"/>
    <x v="499"/>
    <n v="9.41"/>
    <s v="Category and Subcategory"/>
    <x v="14"/>
    <n v="41299.381423611114"/>
    <n v="41329.381423611114"/>
    <x v="4"/>
  </r>
  <r>
    <x v="2091"/>
    <x v="0"/>
    <x v="2089"/>
    <x v="102"/>
    <x v="1863"/>
    <x v="0"/>
    <s v="country"/>
    <s v="USD"/>
    <x v="2090"/>
    <x v="2091"/>
    <b v="0"/>
    <n v="246"/>
    <b v="1"/>
    <s v="Category and Subcategory"/>
    <x v="186"/>
    <n v="6.12"/>
    <s v="Category and Subcategory"/>
    <x v="14"/>
    <n v="40555.322662037033"/>
    <n v="40603.833333333336"/>
    <x v="6"/>
  </r>
  <r>
    <x v="2092"/>
    <x v="0"/>
    <x v="2090"/>
    <x v="12"/>
    <x v="1864"/>
    <x v="0"/>
    <s v="country"/>
    <s v="USD"/>
    <x v="2091"/>
    <x v="2092"/>
    <b v="0"/>
    <n v="55"/>
    <b v="1"/>
    <s v="Category and Subcategory"/>
    <x v="504"/>
    <n v="27.33"/>
    <s v="Category and Subcategory"/>
    <x v="14"/>
    <n v="40763.707546296297"/>
    <n v="40823.707546296297"/>
    <x v="6"/>
  </r>
  <r>
    <x v="2093"/>
    <x v="0"/>
    <x v="2091"/>
    <x v="15"/>
    <x v="1865"/>
    <x v="0"/>
    <s v="country"/>
    <s v="USD"/>
    <x v="2092"/>
    <x v="2093"/>
    <b v="0"/>
    <n v="23"/>
    <b v="1"/>
    <s v="Category and Subcategory"/>
    <x v="660"/>
    <n v="65.33"/>
    <s v="Category and Subcategory"/>
    <x v="14"/>
    <n v="41205.854537037041"/>
    <n v="41265.896203703705"/>
    <x v="5"/>
  </r>
  <r>
    <x v="2094"/>
    <x v="0"/>
    <x v="2092"/>
    <x v="8"/>
    <x v="1866"/>
    <x v="0"/>
    <s v="country"/>
    <s v="USD"/>
    <x v="2093"/>
    <x v="2094"/>
    <b v="0"/>
    <n v="72"/>
    <b v="1"/>
    <s v="Category and Subcategory"/>
    <x v="622"/>
    <n v="20.85"/>
    <s v="Category and Subcategory"/>
    <x v="14"/>
    <n v="40939.02002314815"/>
    <n v="40973.125"/>
    <x v="5"/>
  </r>
  <r>
    <x v="2095"/>
    <x v="0"/>
    <x v="2093"/>
    <x v="30"/>
    <x v="1867"/>
    <x v="0"/>
    <s v="country"/>
    <s v="USD"/>
    <x v="2094"/>
    <x v="2095"/>
    <b v="0"/>
    <n v="22"/>
    <b v="1"/>
    <s v="Category and Subcategory"/>
    <x v="127"/>
    <n v="68.22"/>
    <s v="Category and Subcategory"/>
    <x v="14"/>
    <n v="40758.733483796292"/>
    <n v="40818.733483796292"/>
    <x v="6"/>
  </r>
  <r>
    <x v="2096"/>
    <x v="0"/>
    <x v="2094"/>
    <x v="20"/>
    <x v="1868"/>
    <x v="0"/>
    <s v="country"/>
    <s v="USD"/>
    <x v="2095"/>
    <x v="2096"/>
    <b v="0"/>
    <n v="14"/>
    <b v="1"/>
    <s v="Category and Subcategory"/>
    <x v="511"/>
    <n v="107.16"/>
    <s v="Category and Subcategory"/>
    <x v="14"/>
    <n v="41192.758506944447"/>
    <n v="41208.165972222225"/>
    <x v="5"/>
  </r>
  <r>
    <x v="2097"/>
    <x v="0"/>
    <x v="2095"/>
    <x v="9"/>
    <x v="1869"/>
    <x v="0"/>
    <s v="country"/>
    <s v="USD"/>
    <x v="2096"/>
    <x v="2097"/>
    <b v="0"/>
    <n v="38"/>
    <b v="1"/>
    <s v="Category and Subcategory"/>
    <x v="169"/>
    <n v="39.47"/>
    <s v="Category and Subcategory"/>
    <x v="14"/>
    <n v="40818.58489583333"/>
    <n v="40878.626562500001"/>
    <x v="6"/>
  </r>
  <r>
    <x v="2098"/>
    <x v="0"/>
    <x v="2096"/>
    <x v="12"/>
    <x v="1869"/>
    <x v="0"/>
    <s v="country"/>
    <s v="USD"/>
    <x v="2097"/>
    <x v="2098"/>
    <b v="0"/>
    <n v="32"/>
    <b v="1"/>
    <s v="Category and Subcategory"/>
    <x v="504"/>
    <n v="46.88"/>
    <s v="Category and Subcategory"/>
    <x v="14"/>
    <n v="40946.11383101852"/>
    <n v="40976.11383101852"/>
    <x v="5"/>
  </r>
  <r>
    <x v="2099"/>
    <x v="0"/>
    <x v="2097"/>
    <x v="9"/>
    <x v="1869"/>
    <x v="0"/>
    <s v="country"/>
    <s v="USD"/>
    <x v="2098"/>
    <x v="2099"/>
    <b v="0"/>
    <n v="63"/>
    <b v="1"/>
    <s v="Category and Subcategory"/>
    <x v="169"/>
    <n v="23.81"/>
    <s v="Category and Subcategory"/>
    <x v="14"/>
    <n v="42173.746342592596"/>
    <n v="42187.152777777781"/>
    <x v="0"/>
  </r>
  <r>
    <x v="2100"/>
    <x v="0"/>
    <x v="2098"/>
    <x v="20"/>
    <x v="1869"/>
    <x v="0"/>
    <s v="country"/>
    <s v="USD"/>
    <x v="2099"/>
    <x v="2100"/>
    <b v="0"/>
    <n v="27"/>
    <b v="1"/>
    <s v="Category and Subcategory"/>
    <x v="511"/>
    <n v="55.56"/>
    <s v="Category and Subcategory"/>
    <x v="14"/>
    <n v="41074.834965277776"/>
    <n v="41090.165972222225"/>
    <x v="5"/>
  </r>
  <r>
    <x v="2101"/>
    <x v="0"/>
    <x v="2099"/>
    <x v="13"/>
    <x v="1869"/>
    <x v="0"/>
    <s v="country"/>
    <s v="USD"/>
    <x v="2100"/>
    <x v="2101"/>
    <b v="0"/>
    <n v="44"/>
    <b v="1"/>
    <s v="Category and Subcategory"/>
    <x v="215"/>
    <n v="34.090000000000003"/>
    <s v="Category and Subcategory"/>
    <x v="14"/>
    <n v="40892.149467592593"/>
    <n v="40952.149467592593"/>
    <x v="6"/>
  </r>
  <r>
    <x v="2102"/>
    <x v="0"/>
    <x v="2100"/>
    <x v="28"/>
    <x v="1869"/>
    <x v="0"/>
    <s v="country"/>
    <s v="USD"/>
    <x v="2101"/>
    <x v="2102"/>
    <b v="0"/>
    <n v="38"/>
    <b v="1"/>
    <s v="Category and Subcategory"/>
    <x v="326"/>
    <n v="39.47"/>
    <s v="Category and Subcategory"/>
    <x v="14"/>
    <n v="40638.868611111109"/>
    <n v="40668.868611111109"/>
    <x v="6"/>
  </r>
  <r>
    <x v="2103"/>
    <x v="0"/>
    <x v="2101"/>
    <x v="198"/>
    <x v="1869"/>
    <x v="0"/>
    <s v="country"/>
    <s v="USD"/>
    <x v="2102"/>
    <x v="2103"/>
    <b v="0"/>
    <n v="115"/>
    <b v="1"/>
    <s v="Category and Subcategory"/>
    <x v="499"/>
    <n v="13.04"/>
    <s v="Category and Subcategory"/>
    <x v="14"/>
    <n v="41192.754942129628"/>
    <n v="41222.7966087963"/>
    <x v="5"/>
  </r>
  <r>
    <x v="2104"/>
    <x v="0"/>
    <x v="2102"/>
    <x v="134"/>
    <x v="1869"/>
    <x v="0"/>
    <s v="country"/>
    <s v="USD"/>
    <x v="2103"/>
    <x v="2104"/>
    <b v="0"/>
    <n v="37"/>
    <b v="1"/>
    <s v="Category and Subcategory"/>
    <x v="728"/>
    <n v="40.54"/>
    <s v="Category and Subcategory"/>
    <x v="14"/>
    <n v="41394.074467592596"/>
    <n v="41425"/>
    <x v="4"/>
  </r>
  <r>
    <x v="2105"/>
    <x v="0"/>
    <x v="2103"/>
    <x v="13"/>
    <x v="1870"/>
    <x v="0"/>
    <s v="country"/>
    <s v="USD"/>
    <x v="2104"/>
    <x v="2105"/>
    <b v="0"/>
    <n v="99"/>
    <b v="1"/>
    <s v="Category and Subcategory"/>
    <x v="215"/>
    <n v="15.08"/>
    <s v="Category and Subcategory"/>
    <x v="14"/>
    <n v="41951.788807870369"/>
    <n v="41964.166666666672"/>
    <x v="3"/>
  </r>
  <r>
    <x v="2106"/>
    <x v="0"/>
    <x v="2104"/>
    <x v="41"/>
    <x v="1871"/>
    <x v="0"/>
    <s v="country"/>
    <s v="USD"/>
    <x v="2105"/>
    <x v="2106"/>
    <b v="0"/>
    <n v="44"/>
    <b v="1"/>
    <s v="Category and Subcategory"/>
    <x v="503"/>
    <n v="33.770000000000003"/>
    <s v="Category and Subcategory"/>
    <x v="14"/>
    <n v="41270.21497685185"/>
    <n v="41300.21497685185"/>
    <x v="5"/>
  </r>
  <r>
    <x v="2107"/>
    <x v="0"/>
    <x v="2105"/>
    <x v="13"/>
    <x v="1872"/>
    <x v="0"/>
    <s v="country"/>
    <s v="USD"/>
    <x v="2106"/>
    <x v="2107"/>
    <b v="0"/>
    <n v="58"/>
    <b v="1"/>
    <s v="Category and Subcategory"/>
    <x v="216"/>
    <n v="25.6"/>
    <s v="Category and Subcategory"/>
    <x v="14"/>
    <n v="41934.71056712963"/>
    <n v="41955.752233796295"/>
    <x v="3"/>
  </r>
  <r>
    <x v="2108"/>
    <x v="0"/>
    <x v="2106"/>
    <x v="194"/>
    <x v="1873"/>
    <x v="0"/>
    <s v="country"/>
    <s v="USD"/>
    <x v="2107"/>
    <x v="2108"/>
    <b v="0"/>
    <n v="191"/>
    <b v="1"/>
    <s v="Category and Subcategory"/>
    <x v="175"/>
    <n v="7.7"/>
    <s v="Category and Subcategory"/>
    <x v="14"/>
    <n v="41135.175694444442"/>
    <n v="41162.163194444445"/>
    <x v="5"/>
  </r>
  <r>
    <x v="2109"/>
    <x v="0"/>
    <x v="2107"/>
    <x v="23"/>
    <x v="1874"/>
    <x v="0"/>
    <s v="country"/>
    <s v="USD"/>
    <x v="2108"/>
    <x v="2109"/>
    <b v="0"/>
    <n v="40"/>
    <b v="1"/>
    <s v="Category and Subcategory"/>
    <x v="506"/>
    <n v="36.65"/>
    <s v="Category and Subcategory"/>
    <x v="14"/>
    <n v="42160.708530092597"/>
    <n v="42190.708530092597"/>
    <x v="0"/>
  </r>
  <r>
    <x v="2110"/>
    <x v="0"/>
    <x v="2108"/>
    <x v="13"/>
    <x v="1875"/>
    <x v="0"/>
    <s v="country"/>
    <s v="USD"/>
    <x v="2109"/>
    <x v="2110"/>
    <b v="0"/>
    <n v="38"/>
    <b v="1"/>
    <s v="Category and Subcategory"/>
    <x v="131"/>
    <n v="38.549999999999997"/>
    <s v="Category and Subcategory"/>
    <x v="14"/>
    <n v="41759.670937499999"/>
    <n v="41787.207638888889"/>
    <x v="3"/>
  </r>
  <r>
    <x v="2111"/>
    <x v="0"/>
    <x v="2109"/>
    <x v="13"/>
    <x v="1875"/>
    <x v="0"/>
    <s v="country"/>
    <s v="USD"/>
    <x v="2110"/>
    <x v="2111"/>
    <b v="0"/>
    <n v="39"/>
    <b v="1"/>
    <s v="Category and Subcategory"/>
    <x v="131"/>
    <n v="37.56"/>
    <s v="Category and Subcategory"/>
    <x v="14"/>
    <n v="40703.197048611109"/>
    <n v="40770.041666666664"/>
    <x v="6"/>
  </r>
  <r>
    <x v="2112"/>
    <x v="0"/>
    <x v="2110"/>
    <x v="43"/>
    <x v="1875"/>
    <x v="0"/>
    <s v="country"/>
    <s v="USD"/>
    <x v="2111"/>
    <x v="2112"/>
    <b v="0"/>
    <n v="11"/>
    <b v="1"/>
    <s v="Category and Subcategory"/>
    <x v="666"/>
    <n v="133.18"/>
    <s v="Category and Subcategory"/>
    <x v="14"/>
    <n v="41365.928159722222"/>
    <n v="41379.928159722222"/>
    <x v="4"/>
  </r>
  <r>
    <x v="2113"/>
    <x v="0"/>
    <x v="2111"/>
    <x v="39"/>
    <x v="1876"/>
    <x v="0"/>
    <s v="country"/>
    <s v="USD"/>
    <x v="2112"/>
    <x v="2113"/>
    <b v="0"/>
    <n v="107"/>
    <b v="1"/>
    <s v="Category and Subcategory"/>
    <x v="150"/>
    <n v="13.65"/>
    <s v="Category and Subcategory"/>
    <x v="14"/>
    <n v="41870.86546296296"/>
    <n v="41905.86546296296"/>
    <x v="3"/>
  </r>
  <r>
    <x v="2114"/>
    <x v="0"/>
    <x v="2112"/>
    <x v="10"/>
    <x v="1877"/>
    <x v="0"/>
    <s v="country"/>
    <s v="USD"/>
    <x v="2113"/>
    <x v="2114"/>
    <b v="0"/>
    <n v="147"/>
    <b v="1"/>
    <s v="Category and Subcategory"/>
    <x v="661"/>
    <n v="9.93"/>
    <s v="Category and Subcategory"/>
    <x v="14"/>
    <n v="40458.815625000003"/>
    <n v="40521.207638888889"/>
    <x v="7"/>
  </r>
  <r>
    <x v="2115"/>
    <x v="0"/>
    <x v="2113"/>
    <x v="15"/>
    <x v="1878"/>
    <x v="0"/>
    <s v="country"/>
    <s v="USD"/>
    <x v="2114"/>
    <x v="2115"/>
    <b v="0"/>
    <n v="36"/>
    <b v="1"/>
    <s v="Category and Subcategory"/>
    <x v="316"/>
    <n v="40.42"/>
    <s v="Category and Subcategory"/>
    <x v="14"/>
    <n v="40564.081030092595"/>
    <n v="40594.081030092595"/>
    <x v="6"/>
  </r>
  <r>
    <x v="2116"/>
    <x v="0"/>
    <x v="2114"/>
    <x v="240"/>
    <x v="1878"/>
    <x v="0"/>
    <s v="country"/>
    <s v="USD"/>
    <x v="2115"/>
    <x v="2116"/>
    <b v="0"/>
    <n v="92"/>
    <b v="1"/>
    <s v="Category and Subcategory"/>
    <x v="410"/>
    <n v="15.82"/>
    <s v="Category and Subcategory"/>
    <x v="14"/>
    <n v="41136.777812500004"/>
    <n v="41184.777812500004"/>
    <x v="5"/>
  </r>
  <r>
    <x v="2117"/>
    <x v="0"/>
    <x v="2115"/>
    <x v="38"/>
    <x v="1879"/>
    <x v="0"/>
    <s v="country"/>
    <s v="USD"/>
    <x v="2116"/>
    <x v="2117"/>
    <b v="0"/>
    <n v="35"/>
    <b v="1"/>
    <s v="Category and Subcategory"/>
    <x v="470"/>
    <n v="41.29"/>
    <s v="Category and Subcategory"/>
    <x v="14"/>
    <n v="42290.059594907405"/>
    <n v="42304.207638888889"/>
    <x v="0"/>
  </r>
  <r>
    <x v="2118"/>
    <x v="0"/>
    <x v="2116"/>
    <x v="28"/>
    <x v="1880"/>
    <x v="0"/>
    <s v="country"/>
    <s v="USD"/>
    <x v="2117"/>
    <x v="2118"/>
    <b v="0"/>
    <n v="17"/>
    <b v="1"/>
    <s v="Category and Subcategory"/>
    <x v="507"/>
    <n v="84.59"/>
    <s v="Category and Subcategory"/>
    <x v="14"/>
    <n v="40718.839537037034"/>
    <n v="40748.839537037034"/>
    <x v="6"/>
  </r>
  <r>
    <x v="2119"/>
    <x v="0"/>
    <x v="2117"/>
    <x v="13"/>
    <x v="1881"/>
    <x v="0"/>
    <s v="country"/>
    <s v="USD"/>
    <x v="2118"/>
    <x v="2119"/>
    <b v="0"/>
    <n v="22"/>
    <b v="1"/>
    <s v="Category and Subcategory"/>
    <x v="311"/>
    <n v="65.319999999999993"/>
    <s v="Category and Subcategory"/>
    <x v="14"/>
    <n v="41107.130150462966"/>
    <n v="41137.130150462966"/>
    <x v="5"/>
  </r>
  <r>
    <x v="2120"/>
    <x v="0"/>
    <x v="2118"/>
    <x v="6"/>
    <x v="1882"/>
    <x v="0"/>
    <s v="country"/>
    <s v="USD"/>
    <x v="2119"/>
    <x v="2120"/>
    <b v="0"/>
    <n v="69"/>
    <b v="1"/>
    <s v="Category and Subcategory"/>
    <x v="391"/>
    <n v="20.81"/>
    <s v="Category and Subcategory"/>
    <x v="14"/>
    <n v="41591.964537037034"/>
    <n v="41640.964537037034"/>
    <x v="4"/>
  </r>
  <r>
    <x v="2121"/>
    <x v="0"/>
    <x v="2119"/>
    <x v="63"/>
    <x v="1883"/>
    <x v="2"/>
    <s v="country"/>
    <s v="CHF"/>
    <x v="2120"/>
    <x v="2121"/>
    <b v="0"/>
    <n v="10"/>
    <b v="0"/>
    <s v="Category and Subcategory"/>
    <x v="410"/>
    <n v="143.4"/>
    <s v="Category and Subcategory"/>
    <x v="17"/>
    <n v="42716.7424537037"/>
    <n v="42746.7424537037"/>
    <x v="2"/>
  </r>
  <r>
    <x v="2122"/>
    <x v="0"/>
    <x v="2120"/>
    <x v="58"/>
    <x v="1884"/>
    <x v="2"/>
    <s v="country"/>
    <s v="MXN"/>
    <x v="2121"/>
    <x v="2122"/>
    <b v="0"/>
    <n v="3"/>
    <b v="0"/>
    <s v="Category and Subcategory"/>
    <x v="161"/>
    <n v="477"/>
    <s v="Category and Subcategory"/>
    <x v="17"/>
    <n v="42712.300567129627"/>
    <n v="42742.300567129627"/>
    <x v="2"/>
  </r>
  <r>
    <x v="2123"/>
    <x v="0"/>
    <x v="2121"/>
    <x v="2"/>
    <x v="1885"/>
    <x v="2"/>
    <s v="country"/>
    <s v="USD"/>
    <x v="2122"/>
    <x v="2123"/>
    <b v="0"/>
    <n v="5"/>
    <b v="0"/>
    <s v="Category and Subcategory"/>
    <x v="510"/>
    <n v="286.01"/>
    <s v="Category and Subcategory"/>
    <x v="17"/>
    <n v="40198.424849537041"/>
    <n v="40252.290972222225"/>
    <x v="7"/>
  </r>
  <r>
    <x v="2124"/>
    <x v="0"/>
    <x v="2122"/>
    <x v="184"/>
    <x v="1886"/>
    <x v="2"/>
    <s v="country"/>
    <s v="USD"/>
    <x v="2123"/>
    <x v="2124"/>
    <b v="0"/>
    <n v="5"/>
    <b v="0"/>
    <s v="Category and Subcategory"/>
    <x v="418"/>
    <n v="283.8"/>
    <s v="Category and Subcategory"/>
    <x v="17"/>
    <n v="40464.028182870366"/>
    <n v="40512.208333333336"/>
    <x v="7"/>
  </r>
  <r>
    <x v="2125"/>
    <x v="0"/>
    <x v="2123"/>
    <x v="127"/>
    <x v="1887"/>
    <x v="2"/>
    <s v="country"/>
    <s v="USD"/>
    <x v="2124"/>
    <x v="2125"/>
    <b v="0"/>
    <n v="27"/>
    <b v="0"/>
    <s v="Category and Subcategory"/>
    <x v="161"/>
    <n v="52.48"/>
    <s v="Category and Subcategory"/>
    <x v="17"/>
    <n v="42191.023530092592"/>
    <n v="42221.023530092592"/>
    <x v="0"/>
  </r>
  <r>
    <x v="2126"/>
    <x v="0"/>
    <x v="2124"/>
    <x v="22"/>
    <x v="1888"/>
    <x v="2"/>
    <s v="country"/>
    <s v="USD"/>
    <x v="2125"/>
    <x v="2126"/>
    <b v="0"/>
    <n v="2"/>
    <b v="0"/>
    <s v="Category and Subcategory"/>
    <x v="406"/>
    <n v="708"/>
    <s v="Category and Subcategory"/>
    <x v="17"/>
    <n v="41951.973229166666"/>
    <n v="41981.973229166666"/>
    <x v="3"/>
  </r>
  <r>
    <x v="2127"/>
    <x v="0"/>
    <x v="2125"/>
    <x v="89"/>
    <x v="1889"/>
    <x v="2"/>
    <s v="country"/>
    <s v="GBP"/>
    <x v="2126"/>
    <x v="2127"/>
    <b v="0"/>
    <n v="236"/>
    <b v="0"/>
    <s v="Category and Subcategory"/>
    <x v="496"/>
    <n v="5.97"/>
    <s v="Category and Subcategory"/>
    <x v="17"/>
    <n v="42045.50535879629"/>
    <n v="42075.463692129633"/>
    <x v="0"/>
  </r>
  <r>
    <x v="2128"/>
    <x v="0"/>
    <x v="2126"/>
    <x v="36"/>
    <x v="1890"/>
    <x v="2"/>
    <s v="country"/>
    <s v="CAD"/>
    <x v="2127"/>
    <x v="2128"/>
    <b v="0"/>
    <n v="1"/>
    <b v="0"/>
    <s v="Category and Subcategory"/>
    <x v="175"/>
    <n v="1405"/>
    <s v="Category and Subcategory"/>
    <x v="17"/>
    <n v="41843.772789351853"/>
    <n v="41903.772789351853"/>
    <x v="3"/>
  </r>
  <r>
    <x v="2129"/>
    <x v="0"/>
    <x v="2127"/>
    <x v="13"/>
    <x v="1890"/>
    <x v="2"/>
    <s v="country"/>
    <s v="USD"/>
    <x v="2128"/>
    <x v="2129"/>
    <b v="0"/>
    <n v="12"/>
    <b v="0"/>
    <s v="Category and Subcategory"/>
    <x v="617"/>
    <n v="117.08"/>
    <s v="Category and Subcategory"/>
    <x v="17"/>
    <n v="42409.024305555555"/>
    <n v="42439.024305555555"/>
    <x v="2"/>
  </r>
  <r>
    <x v="2130"/>
    <x v="0"/>
    <x v="2128"/>
    <x v="247"/>
    <x v="1891"/>
    <x v="2"/>
    <s v="country"/>
    <s v="USD"/>
    <x v="2129"/>
    <x v="2130"/>
    <b v="0"/>
    <n v="4"/>
    <b v="0"/>
    <s v="Category and Subcategory"/>
    <x v="410"/>
    <n v="350.5"/>
    <s v="Category and Subcategory"/>
    <x v="17"/>
    <n v="41832.086377314816"/>
    <n v="41867.086377314816"/>
    <x v="3"/>
  </r>
  <r>
    <x v="2131"/>
    <x v="0"/>
    <x v="2129"/>
    <x v="2"/>
    <x v="1892"/>
    <x v="2"/>
    <s v="country"/>
    <s v="USD"/>
    <x v="2130"/>
    <x v="2131"/>
    <b v="0"/>
    <n v="3"/>
    <b v="0"/>
    <s v="Category and Subcategory"/>
    <x v="729"/>
    <n v="466.67"/>
    <s v="Category and Subcategory"/>
    <x v="17"/>
    <n v="42167.207071759258"/>
    <n v="42197.207071759258"/>
    <x v="0"/>
  </r>
  <r>
    <x v="2132"/>
    <x v="0"/>
    <x v="2130"/>
    <x v="57"/>
    <x v="1893"/>
    <x v="2"/>
    <s v="country"/>
    <s v="USD"/>
    <x v="2131"/>
    <x v="2132"/>
    <b v="0"/>
    <n v="99"/>
    <b v="0"/>
    <s v="Category and Subcategory"/>
    <x v="218"/>
    <n v="14.12"/>
    <s v="Category and Subcategory"/>
    <x v="17"/>
    <n v="41643.487175925926"/>
    <n v="41673.487175925926"/>
    <x v="3"/>
  </r>
  <r>
    <x v="2133"/>
    <x v="0"/>
    <x v="2131"/>
    <x v="28"/>
    <x v="1894"/>
    <x v="2"/>
    <s v="country"/>
    <s v="USD"/>
    <x v="2132"/>
    <x v="2133"/>
    <b v="0"/>
    <n v="3"/>
    <b v="0"/>
    <s v="Category and Subcategory"/>
    <x v="612"/>
    <n v="465"/>
    <s v="Category and Subcategory"/>
    <x v="17"/>
    <n v="40619.097210648149"/>
    <n v="40657.290972222225"/>
    <x v="6"/>
  </r>
  <r>
    <x v="2134"/>
    <x v="0"/>
    <x v="2132"/>
    <x v="12"/>
    <x v="1894"/>
    <x v="2"/>
    <s v="country"/>
    <s v="USD"/>
    <x v="2133"/>
    <x v="2134"/>
    <b v="0"/>
    <n v="3"/>
    <b v="0"/>
    <s v="Category and Subcategory"/>
    <x v="228"/>
    <n v="465"/>
    <s v="Category and Subcategory"/>
    <x v="17"/>
    <n v="41361.886469907404"/>
    <n v="41391.886469907404"/>
    <x v="4"/>
  </r>
  <r>
    <x v="2135"/>
    <x v="0"/>
    <x v="2133"/>
    <x v="10"/>
    <x v="1895"/>
    <x v="2"/>
    <s v="country"/>
    <s v="USD"/>
    <x v="2134"/>
    <x v="2135"/>
    <b v="0"/>
    <n v="22"/>
    <b v="0"/>
    <s v="Category and Subcategory"/>
    <x v="139"/>
    <n v="63.23"/>
    <s v="Category and Subcategory"/>
    <x v="17"/>
    <n v="41156.963344907403"/>
    <n v="41186.963344907403"/>
    <x v="5"/>
  </r>
  <r>
    <x v="2136"/>
    <x v="0"/>
    <x v="2134"/>
    <x v="58"/>
    <x v="1896"/>
    <x v="2"/>
    <s v="country"/>
    <s v="USD"/>
    <x v="2135"/>
    <x v="2136"/>
    <b v="0"/>
    <n v="4"/>
    <b v="0"/>
    <s v="Category and Subcategory"/>
    <x v="161"/>
    <n v="347.5"/>
    <s v="Category and Subcategory"/>
    <x v="17"/>
    <n v="41536.509097222224"/>
    <n v="41566.509097222224"/>
    <x v="4"/>
  </r>
  <r>
    <x v="2137"/>
    <x v="0"/>
    <x v="2135"/>
    <x v="63"/>
    <x v="1897"/>
    <x v="2"/>
    <s v="country"/>
    <s v="CAD"/>
    <x v="2136"/>
    <x v="2137"/>
    <b v="0"/>
    <n v="534"/>
    <b v="0"/>
    <s v="Category and Subcategory"/>
    <x v="410"/>
    <n v="2.6"/>
    <s v="Category and Subcategory"/>
    <x v="17"/>
    <n v="41948.771168981482"/>
    <n v="41978.771168981482"/>
    <x v="3"/>
  </r>
  <r>
    <x v="2138"/>
    <x v="0"/>
    <x v="2136"/>
    <x v="28"/>
    <x v="1898"/>
    <x v="2"/>
    <s v="country"/>
    <s v="GBP"/>
    <x v="2137"/>
    <x v="2138"/>
    <b v="0"/>
    <n v="12"/>
    <b v="0"/>
    <s v="Category and Subcategory"/>
    <x v="351"/>
    <n v="115.58"/>
    <s v="Category and Subcategory"/>
    <x v="17"/>
    <n v="41557.013182870374"/>
    <n v="41587.054849537039"/>
    <x v="4"/>
  </r>
  <r>
    <x v="2139"/>
    <x v="0"/>
    <x v="2137"/>
    <x v="11"/>
    <x v="1899"/>
    <x v="2"/>
    <s v="country"/>
    <s v="USD"/>
    <x v="2138"/>
    <x v="2139"/>
    <b v="0"/>
    <n v="56"/>
    <b v="0"/>
    <s v="Category and Subcategory"/>
    <x v="496"/>
    <n v="24.71"/>
    <s v="Category and Subcategory"/>
    <x v="17"/>
    <n v="42647.750092592592"/>
    <n v="42677.750092592592"/>
    <x v="2"/>
  </r>
  <r>
    <x v="2140"/>
    <x v="0"/>
    <x v="2138"/>
    <x v="69"/>
    <x v="1900"/>
    <x v="2"/>
    <s v="country"/>
    <s v="USD"/>
    <x v="2139"/>
    <x v="2140"/>
    <b v="0"/>
    <n v="11"/>
    <b v="0"/>
    <s v="Category and Subcategory"/>
    <x v="5"/>
    <n v="125.64"/>
    <s v="Category and Subcategory"/>
    <x v="17"/>
    <n v="41255.833611111113"/>
    <n v="41285.833611111113"/>
    <x v="5"/>
  </r>
  <r>
    <x v="2141"/>
    <x v="0"/>
    <x v="2139"/>
    <x v="36"/>
    <x v="1901"/>
    <x v="2"/>
    <s v="country"/>
    <s v="USD"/>
    <x v="2140"/>
    <x v="2141"/>
    <b v="0"/>
    <n v="0"/>
    <b v="0"/>
    <s v="Category and Subcategory"/>
    <x v="175"/>
    <e v="#DIV/0!"/>
    <s v="Category and Subcategory"/>
    <x v="17"/>
    <n v="41927.235636574071"/>
    <n v="41957.277303240742"/>
    <x v="3"/>
  </r>
  <r>
    <x v="2142"/>
    <x v="0"/>
    <x v="2140"/>
    <x v="124"/>
    <x v="1902"/>
    <x v="2"/>
    <s v="country"/>
    <s v="EUR"/>
    <x v="2141"/>
    <x v="2142"/>
    <b v="0"/>
    <n v="12"/>
    <b v="0"/>
    <s v="Category and Subcategory"/>
    <x v="199"/>
    <n v="114.51"/>
    <s v="Category and Subcategory"/>
    <x v="17"/>
    <n v="42340.701504629629"/>
    <n v="42368.701504629629"/>
    <x v="0"/>
  </r>
  <r>
    <x v="2143"/>
    <x v="0"/>
    <x v="2141"/>
    <x v="13"/>
    <x v="1903"/>
    <x v="2"/>
    <s v="country"/>
    <s v="USD"/>
    <x v="2142"/>
    <x v="2143"/>
    <b v="0"/>
    <n v="5"/>
    <b v="0"/>
    <s v="Category and Subcategory"/>
    <x v="678"/>
    <n v="274.64999999999998"/>
    <s v="Category and Subcategory"/>
    <x v="17"/>
    <n v="40332.886712962965"/>
    <n v="40380.791666666664"/>
    <x v="7"/>
  </r>
  <r>
    <x v="2144"/>
    <x v="0"/>
    <x v="2142"/>
    <x v="322"/>
    <x v="1904"/>
    <x v="2"/>
    <s v="country"/>
    <s v="USD"/>
    <x v="2143"/>
    <x v="2144"/>
    <b v="0"/>
    <n v="24"/>
    <b v="0"/>
    <s v="Category and Subcategory"/>
    <x v="153"/>
    <n v="57.08"/>
    <s v="Category and Subcategory"/>
    <x v="17"/>
    <n v="41499.546759259261"/>
    <n v="41531.546759259261"/>
    <x v="4"/>
  </r>
  <r>
    <x v="2145"/>
    <x v="0"/>
    <x v="2143"/>
    <x v="36"/>
    <x v="1905"/>
    <x v="2"/>
    <s v="country"/>
    <s v="USD"/>
    <x v="2144"/>
    <x v="2145"/>
    <b v="0"/>
    <n v="89"/>
    <b v="0"/>
    <s v="Category and Subcategory"/>
    <x v="175"/>
    <n v="15.36"/>
    <s v="Category and Subcategory"/>
    <x v="17"/>
    <n v="41575.237430555557"/>
    <n v="41605.279097222221"/>
    <x v="4"/>
  </r>
  <r>
    <x v="2146"/>
    <x v="0"/>
    <x v="2144"/>
    <x v="10"/>
    <x v="1906"/>
    <x v="2"/>
    <s v="country"/>
    <s v="USD"/>
    <x v="2145"/>
    <x v="2146"/>
    <b v="0"/>
    <n v="1"/>
    <b v="0"/>
    <s v="Category and Subcategory"/>
    <x v="393"/>
    <n v="1366"/>
    <s v="Category and Subcategory"/>
    <x v="17"/>
    <n v="42397.679513888885"/>
    <n v="42411.679513888885"/>
    <x v="2"/>
  </r>
  <r>
    <x v="2147"/>
    <x v="0"/>
    <x v="2145"/>
    <x v="303"/>
    <x v="1906"/>
    <x v="2"/>
    <s v="country"/>
    <s v="USD"/>
    <x v="2146"/>
    <x v="2147"/>
    <b v="0"/>
    <n v="55"/>
    <b v="0"/>
    <s v="Category and Subcategory"/>
    <x v="5"/>
    <n v="24.84"/>
    <s v="Category and Subcategory"/>
    <x v="17"/>
    <n v="41927.295694444445"/>
    <n v="41959.337361111116"/>
    <x v="3"/>
  </r>
  <r>
    <x v="2148"/>
    <x v="0"/>
    <x v="2146"/>
    <x v="213"/>
    <x v="1907"/>
    <x v="2"/>
    <s v="country"/>
    <s v="GBP"/>
    <x v="2147"/>
    <x v="2148"/>
    <b v="0"/>
    <n v="2"/>
    <b v="0"/>
    <s v="Category and Subcategory"/>
    <x v="51"/>
    <n v="682.5"/>
    <s v="Category and Subcategory"/>
    <x v="17"/>
    <n v="42066.733587962968"/>
    <n v="42096.691921296297"/>
    <x v="0"/>
  </r>
  <r>
    <x v="2149"/>
    <x v="0"/>
    <x v="2147"/>
    <x v="13"/>
    <x v="1908"/>
    <x v="2"/>
    <s v="country"/>
    <s v="USD"/>
    <x v="2148"/>
    <x v="2149"/>
    <b v="0"/>
    <n v="0"/>
    <b v="0"/>
    <s v="Category and Subcategory"/>
    <x v="503"/>
    <e v="#DIV/0!"/>
    <s v="Category and Subcategory"/>
    <x v="17"/>
    <n v="40355.024953703702"/>
    <n v="40390"/>
    <x v="7"/>
  </r>
  <r>
    <x v="2150"/>
    <x v="0"/>
    <x v="2148"/>
    <x v="63"/>
    <x v="1909"/>
    <x v="2"/>
    <s v="country"/>
    <s v="NOK"/>
    <x v="2149"/>
    <x v="2150"/>
    <b v="0"/>
    <n v="4"/>
    <b v="0"/>
    <s v="Category and Subcategory"/>
    <x v="410"/>
    <n v="340.5"/>
    <s v="Category and Subcategory"/>
    <x v="17"/>
    <n v="42534.284710648149"/>
    <n v="42564.284710648149"/>
    <x v="2"/>
  </r>
  <r>
    <x v="2151"/>
    <x v="0"/>
    <x v="2149"/>
    <x v="101"/>
    <x v="1910"/>
    <x v="2"/>
    <s v="country"/>
    <s v="USD"/>
    <x v="2150"/>
    <x v="2151"/>
    <b v="0"/>
    <n v="6"/>
    <b v="0"/>
    <s v="Category and Subcategory"/>
    <x v="410"/>
    <n v="226.83"/>
    <s v="Category and Subcategory"/>
    <x v="17"/>
    <n v="42520.847384259265"/>
    <n v="42550.847384259265"/>
    <x v="2"/>
  </r>
  <r>
    <x v="2152"/>
    <x v="0"/>
    <x v="2150"/>
    <x v="11"/>
    <x v="1911"/>
    <x v="2"/>
    <s v="country"/>
    <s v="USD"/>
    <x v="2151"/>
    <x v="2152"/>
    <b v="0"/>
    <n v="4"/>
    <b v="0"/>
    <s v="Category and Subcategory"/>
    <x v="496"/>
    <n v="340"/>
    <s v="Category and Subcategory"/>
    <x v="17"/>
    <n v="41683.832280092596"/>
    <n v="41713.790613425925"/>
    <x v="3"/>
  </r>
  <r>
    <x v="2153"/>
    <x v="0"/>
    <x v="2151"/>
    <x v="323"/>
    <x v="1911"/>
    <x v="2"/>
    <s v="country"/>
    <s v="USD"/>
    <x v="2152"/>
    <x v="2153"/>
    <b v="0"/>
    <n v="4"/>
    <b v="0"/>
    <s v="Category and Subcategory"/>
    <x v="5"/>
    <n v="340"/>
    <s v="Category and Subcategory"/>
    <x v="17"/>
    <n v="41974.911087962959"/>
    <n v="42014.332638888889"/>
    <x v="3"/>
  </r>
  <r>
    <x v="2154"/>
    <x v="0"/>
    <x v="2152"/>
    <x v="49"/>
    <x v="1912"/>
    <x v="2"/>
    <s v="country"/>
    <s v="USD"/>
    <x v="2153"/>
    <x v="2154"/>
    <b v="0"/>
    <n v="2"/>
    <b v="0"/>
    <s v="Category and Subcategory"/>
    <x v="572"/>
    <n v="675.5"/>
    <s v="Category and Subcategory"/>
    <x v="17"/>
    <n v="41647.632256944446"/>
    <n v="41667.632256944446"/>
    <x v="3"/>
  </r>
  <r>
    <x v="2155"/>
    <x v="0"/>
    <x v="2153"/>
    <x v="10"/>
    <x v="1912"/>
    <x v="2"/>
    <s v="country"/>
    <s v="GBP"/>
    <x v="2154"/>
    <x v="2155"/>
    <b v="0"/>
    <n v="5"/>
    <b v="0"/>
    <s v="Category and Subcategory"/>
    <x v="393"/>
    <n v="270.2"/>
    <s v="Category and Subcategory"/>
    <x v="17"/>
    <n v="42430.747511574074"/>
    <n v="42460.70584490741"/>
    <x v="2"/>
  </r>
  <r>
    <x v="2156"/>
    <x v="0"/>
    <x v="2154"/>
    <x v="324"/>
    <x v="1912"/>
    <x v="2"/>
    <s v="country"/>
    <s v="USD"/>
    <x v="2155"/>
    <x v="2156"/>
    <b v="0"/>
    <n v="83"/>
    <b v="0"/>
    <s v="Category and Subcategory"/>
    <x v="161"/>
    <n v="16.28"/>
    <s v="Category and Subcategory"/>
    <x v="17"/>
    <n v="41488.85423611111"/>
    <n v="41533.85423611111"/>
    <x v="4"/>
  </r>
  <r>
    <x v="2157"/>
    <x v="0"/>
    <x v="2155"/>
    <x v="96"/>
    <x v="1913"/>
    <x v="2"/>
    <s v="country"/>
    <s v="USD"/>
    <x v="2156"/>
    <x v="2157"/>
    <b v="0"/>
    <n v="57"/>
    <b v="0"/>
    <s v="Category and Subcategory"/>
    <x v="161"/>
    <n v="23.62"/>
    <s v="Category and Subcategory"/>
    <x v="17"/>
    <n v="42694.98128472222"/>
    <n v="42727.332638888889"/>
    <x v="2"/>
  </r>
  <r>
    <x v="2158"/>
    <x v="0"/>
    <x v="2156"/>
    <x v="82"/>
    <x v="1914"/>
    <x v="2"/>
    <s v="country"/>
    <s v="USD"/>
    <x v="2157"/>
    <x v="2158"/>
    <b v="0"/>
    <n v="311"/>
    <b v="0"/>
    <s v="Category and Subcategory"/>
    <x v="5"/>
    <n v="4.32"/>
    <s v="Category and Subcategory"/>
    <x v="17"/>
    <n v="41264.853865740741"/>
    <n v="41309.853865740741"/>
    <x v="5"/>
  </r>
  <r>
    <x v="2159"/>
    <x v="0"/>
    <x v="2157"/>
    <x v="172"/>
    <x v="1915"/>
    <x v="2"/>
    <s v="country"/>
    <s v="USD"/>
    <x v="2158"/>
    <x v="2159"/>
    <b v="0"/>
    <n v="2"/>
    <b v="0"/>
    <s v="Category and Subcategory"/>
    <x v="506"/>
    <n v="671.01"/>
    <s v="Category and Subcategory"/>
    <x v="17"/>
    <n v="40710.731180555551"/>
    <n v="40740.731180555551"/>
    <x v="6"/>
  </r>
  <r>
    <x v="2160"/>
    <x v="0"/>
    <x v="2158"/>
    <x v="3"/>
    <x v="1916"/>
    <x v="2"/>
    <s v="country"/>
    <s v="USD"/>
    <x v="2159"/>
    <x v="2160"/>
    <b v="0"/>
    <n v="16"/>
    <b v="0"/>
    <s v="Category and Subcategory"/>
    <x v="199"/>
    <n v="83.5"/>
    <s v="Category and Subcategory"/>
    <x v="17"/>
    <n v="41018.711863425924"/>
    <n v="41048.711863425924"/>
    <x v="5"/>
  </r>
  <r>
    <x v="2161"/>
    <x v="0"/>
    <x v="2159"/>
    <x v="44"/>
    <x v="1917"/>
    <x v="0"/>
    <s v="country"/>
    <s v="USD"/>
    <x v="2160"/>
    <x v="2161"/>
    <b v="0"/>
    <n v="13"/>
    <b v="1"/>
    <s v="Category and Subcategory"/>
    <x v="292"/>
    <n v="102.69"/>
    <s v="Category and Subcategory"/>
    <x v="11"/>
    <n v="42240.852534722217"/>
    <n v="42270.852534722217"/>
    <x v="0"/>
  </r>
  <r>
    <x v="2162"/>
    <x v="0"/>
    <x v="2160"/>
    <x v="37"/>
    <x v="1918"/>
    <x v="0"/>
    <s v="country"/>
    <s v="USD"/>
    <x v="2161"/>
    <x v="2162"/>
    <b v="0"/>
    <n v="58"/>
    <b v="1"/>
    <s v="Category and Subcategory"/>
    <x v="386"/>
    <n v="22.98"/>
    <s v="Category and Subcategory"/>
    <x v="11"/>
    <n v="41813.766099537039"/>
    <n v="41844.766099537039"/>
    <x v="3"/>
  </r>
  <r>
    <x v="2163"/>
    <x v="0"/>
    <x v="2161"/>
    <x v="30"/>
    <x v="1919"/>
    <x v="0"/>
    <s v="country"/>
    <s v="USD"/>
    <x v="2162"/>
    <x v="2163"/>
    <b v="0"/>
    <n v="44"/>
    <b v="1"/>
    <s v="Category and Subcategory"/>
    <x v="453"/>
    <n v="30.27"/>
    <s v="Category and Subcategory"/>
    <x v="11"/>
    <n v="42111.899537037039"/>
    <n v="42163.159722222219"/>
    <x v="0"/>
  </r>
  <r>
    <x v="2164"/>
    <x v="0"/>
    <x v="2162"/>
    <x v="62"/>
    <x v="1920"/>
    <x v="0"/>
    <s v="country"/>
    <s v="USD"/>
    <x v="2163"/>
    <x v="2164"/>
    <b v="0"/>
    <n v="83"/>
    <b v="1"/>
    <s v="Category and Subcategory"/>
    <x v="414"/>
    <n v="16.02"/>
    <s v="Category and Subcategory"/>
    <x v="11"/>
    <n v="42515.71775462963"/>
    <n v="42546.165972222225"/>
    <x v="2"/>
  </r>
  <r>
    <x v="2165"/>
    <x v="0"/>
    <x v="2163"/>
    <x v="30"/>
    <x v="1920"/>
    <x v="0"/>
    <s v="country"/>
    <s v="EUR"/>
    <x v="2164"/>
    <x v="2165"/>
    <b v="0"/>
    <n v="117"/>
    <b v="1"/>
    <s v="Category and Subcategory"/>
    <x v="453"/>
    <n v="11.37"/>
    <s v="Category and Subcategory"/>
    <x v="11"/>
    <n v="42438.667071759264"/>
    <n v="42468.625405092593"/>
    <x v="2"/>
  </r>
  <r>
    <x v="2166"/>
    <x v="0"/>
    <x v="2164"/>
    <x v="13"/>
    <x v="1920"/>
    <x v="0"/>
    <s v="country"/>
    <s v="USD"/>
    <x v="2165"/>
    <x v="2166"/>
    <b v="0"/>
    <n v="32"/>
    <b v="1"/>
    <s v="Category and Subcategory"/>
    <x v="267"/>
    <n v="41.56"/>
    <s v="Category and Subcategory"/>
    <x v="11"/>
    <n v="41933.838171296295"/>
    <n v="41978.879837962959"/>
    <x v="3"/>
  </r>
  <r>
    <x v="2167"/>
    <x v="0"/>
    <x v="2165"/>
    <x v="325"/>
    <x v="1921"/>
    <x v="0"/>
    <s v="country"/>
    <s v="USD"/>
    <x v="2166"/>
    <x v="2167"/>
    <b v="0"/>
    <n v="8"/>
    <b v="1"/>
    <s v="Category and Subcategory"/>
    <x v="730"/>
    <n v="166"/>
    <s v="Category and Subcategory"/>
    <x v="11"/>
    <n v="41153.066400462965"/>
    <n v="41167.066400462965"/>
    <x v="5"/>
  </r>
  <r>
    <x v="2168"/>
    <x v="0"/>
    <x v="2166"/>
    <x v="102"/>
    <x v="1922"/>
    <x v="0"/>
    <s v="country"/>
    <s v="USD"/>
    <x v="2167"/>
    <x v="2168"/>
    <b v="0"/>
    <n v="340"/>
    <b v="1"/>
    <s v="Category and Subcategory"/>
    <x v="406"/>
    <n v="3.9"/>
    <s v="Category and Subcategory"/>
    <x v="11"/>
    <n v="42745.600243055553"/>
    <n v="42776.208333333328"/>
    <x v="1"/>
  </r>
  <r>
    <x v="2169"/>
    <x v="0"/>
    <x v="2167"/>
    <x v="326"/>
    <x v="1923"/>
    <x v="0"/>
    <s v="country"/>
    <s v="USD"/>
    <x v="2168"/>
    <x v="2169"/>
    <b v="0"/>
    <n v="7"/>
    <b v="1"/>
    <s v="Category and Subcategory"/>
    <x v="542"/>
    <n v="188.86"/>
    <s v="Category and Subcategory"/>
    <x v="11"/>
    <n v="42793.700821759259"/>
    <n v="42796.700821759259"/>
    <x v="1"/>
  </r>
  <r>
    <x v="2170"/>
    <x v="0"/>
    <x v="2168"/>
    <x v="18"/>
    <x v="1924"/>
    <x v="0"/>
    <s v="country"/>
    <s v="USD"/>
    <x v="2169"/>
    <x v="2170"/>
    <b v="0"/>
    <n v="19"/>
    <b v="1"/>
    <s v="Category and Subcategory"/>
    <x v="731"/>
    <n v="69.42"/>
    <s v="Category and Subcategory"/>
    <x v="11"/>
    <n v="42198.750254629631"/>
    <n v="42238.750254629631"/>
    <x v="0"/>
  </r>
  <r>
    <x v="2171"/>
    <x v="0"/>
    <x v="2169"/>
    <x v="23"/>
    <x v="1925"/>
    <x v="0"/>
    <s v="country"/>
    <s v="USD"/>
    <x v="2170"/>
    <x v="2171"/>
    <b v="0"/>
    <n v="47"/>
    <b v="1"/>
    <s v="Category and Subcategory"/>
    <x v="621"/>
    <n v="28"/>
    <s v="Category and Subcategory"/>
    <x v="11"/>
    <n v="42141.95711805555"/>
    <n v="42177.208333333328"/>
    <x v="0"/>
  </r>
  <r>
    <x v="2172"/>
    <x v="0"/>
    <x v="2170"/>
    <x v="28"/>
    <x v="1926"/>
    <x v="0"/>
    <s v="country"/>
    <s v="USD"/>
    <x v="2171"/>
    <x v="2172"/>
    <b v="0"/>
    <n v="13"/>
    <b v="1"/>
    <s v="Category and Subcategory"/>
    <x v="297"/>
    <n v="101.15"/>
    <s v="Category and Subcategory"/>
    <x v="11"/>
    <n v="42082.580092592587"/>
    <n v="42112.580092592587"/>
    <x v="0"/>
  </r>
  <r>
    <x v="2173"/>
    <x v="0"/>
    <x v="2171"/>
    <x v="285"/>
    <x v="1927"/>
    <x v="0"/>
    <s v="country"/>
    <s v="USD"/>
    <x v="2172"/>
    <x v="2173"/>
    <b v="0"/>
    <n v="90"/>
    <b v="1"/>
    <s v="Category and Subcategory"/>
    <x v="255"/>
    <n v="14.58"/>
    <s v="Category and Subcategory"/>
    <x v="11"/>
    <n v="41495.692627314813"/>
    <n v="41527.165972222225"/>
    <x v="4"/>
  </r>
  <r>
    <x v="2174"/>
    <x v="0"/>
    <x v="2172"/>
    <x v="23"/>
    <x v="1928"/>
    <x v="0"/>
    <s v="country"/>
    <s v="GBP"/>
    <x v="2173"/>
    <x v="2174"/>
    <b v="0"/>
    <n v="63"/>
    <b v="1"/>
    <s v="Category and Subcategory"/>
    <x v="621"/>
    <n v="20.73"/>
    <s v="Category and Subcategory"/>
    <x v="11"/>
    <n v="42465.542905092589"/>
    <n v="42495.542905092589"/>
    <x v="2"/>
  </r>
  <r>
    <x v="2175"/>
    <x v="0"/>
    <x v="2173"/>
    <x v="176"/>
    <x v="1929"/>
    <x v="0"/>
    <s v="country"/>
    <s v="USD"/>
    <x v="2174"/>
    <x v="2175"/>
    <b v="0"/>
    <n v="26"/>
    <b v="1"/>
    <s v="Category and Subcategory"/>
    <x v="526"/>
    <n v="50.19"/>
    <s v="Category and Subcategory"/>
    <x v="11"/>
    <n v="42565.009097222224"/>
    <n v="42572.009097222224"/>
    <x v="2"/>
  </r>
  <r>
    <x v="2176"/>
    <x v="0"/>
    <x v="2174"/>
    <x v="10"/>
    <x v="1930"/>
    <x v="0"/>
    <s v="country"/>
    <s v="USD"/>
    <x v="2175"/>
    <x v="2176"/>
    <b v="0"/>
    <n v="71"/>
    <b v="1"/>
    <s v="Category and Subcategory"/>
    <x v="306"/>
    <n v="18.34"/>
    <s v="Category and Subcategory"/>
    <x v="11"/>
    <n v="42096.633206018523"/>
    <n v="42126.633206018523"/>
    <x v="0"/>
  </r>
  <r>
    <x v="2177"/>
    <x v="0"/>
    <x v="2175"/>
    <x v="30"/>
    <x v="1931"/>
    <x v="0"/>
    <s v="country"/>
    <s v="USD"/>
    <x v="2176"/>
    <x v="2177"/>
    <b v="0"/>
    <n v="38"/>
    <b v="1"/>
    <s v="Category and Subcategory"/>
    <x v="301"/>
    <n v="34.24"/>
    <s v="Category and Subcategory"/>
    <x v="11"/>
    <n v="42502.250775462962"/>
    <n v="42527.250775462962"/>
    <x v="2"/>
  </r>
  <r>
    <x v="2178"/>
    <x v="0"/>
    <x v="2176"/>
    <x v="31"/>
    <x v="1932"/>
    <x v="0"/>
    <s v="country"/>
    <s v="USD"/>
    <x v="2177"/>
    <x v="2178"/>
    <b v="0"/>
    <n v="859"/>
    <b v="1"/>
    <s v="Category and Subcategory"/>
    <x v="496"/>
    <n v="1.51"/>
    <s v="Category and Subcategory"/>
    <x v="11"/>
    <n v="42723.63653935185"/>
    <n v="42753.63653935185"/>
    <x v="2"/>
  </r>
  <r>
    <x v="2179"/>
    <x v="0"/>
    <x v="2177"/>
    <x v="28"/>
    <x v="1932"/>
    <x v="0"/>
    <s v="country"/>
    <s v="USD"/>
    <x v="2178"/>
    <x v="2179"/>
    <b v="0"/>
    <n v="21"/>
    <b v="1"/>
    <s v="Category and Subcategory"/>
    <x v="230"/>
    <n v="61.9"/>
    <s v="Category and Subcategory"/>
    <x v="11"/>
    <n v="42075.171203703707"/>
    <n v="42105.171203703707"/>
    <x v="0"/>
  </r>
  <r>
    <x v="2180"/>
    <x v="0"/>
    <x v="2178"/>
    <x v="10"/>
    <x v="1933"/>
    <x v="0"/>
    <s v="country"/>
    <s v="USD"/>
    <x v="2179"/>
    <x v="2180"/>
    <b v="0"/>
    <n v="78"/>
    <b v="1"/>
    <s v="Category and Subcategory"/>
    <x v="306"/>
    <n v="16.63"/>
    <s v="Category and Subcategory"/>
    <x v="11"/>
    <n v="42279.669768518521"/>
    <n v="42321.711435185185"/>
    <x v="0"/>
  </r>
  <r>
    <x v="2181"/>
    <x v="0"/>
    <x v="2179"/>
    <x v="13"/>
    <x v="1934"/>
    <x v="0"/>
    <s v="country"/>
    <s v="USD"/>
    <x v="2180"/>
    <x v="2181"/>
    <b v="0"/>
    <n v="53"/>
    <b v="1"/>
    <s v="Category and Subcategory"/>
    <x v="568"/>
    <n v="24.45"/>
    <s v="Category and Subcategory"/>
    <x v="32"/>
    <n v="42773.005243055552"/>
    <n v="42787.005243055552"/>
    <x v="1"/>
  </r>
  <r>
    <x v="2182"/>
    <x v="0"/>
    <x v="2180"/>
    <x v="9"/>
    <x v="1934"/>
    <x v="0"/>
    <s v="country"/>
    <s v="CAD"/>
    <x v="2181"/>
    <x v="2182"/>
    <b v="0"/>
    <n v="356"/>
    <b v="1"/>
    <s v="Category and Subcategory"/>
    <x v="622"/>
    <n v="3.64"/>
    <s v="Category and Subcategory"/>
    <x v="32"/>
    <n v="41879.900752314818"/>
    <n v="41914.900752314818"/>
    <x v="3"/>
  </r>
  <r>
    <x v="2183"/>
    <x v="0"/>
    <x v="2181"/>
    <x v="40"/>
    <x v="1935"/>
    <x v="0"/>
    <s v="country"/>
    <s v="USD"/>
    <x v="2182"/>
    <x v="2183"/>
    <b v="0"/>
    <n v="279"/>
    <b v="1"/>
    <s v="Category and Subcategory"/>
    <x v="311"/>
    <n v="4.63"/>
    <s v="Category and Subcategory"/>
    <x v="32"/>
    <n v="42745.365474537044"/>
    <n v="42775.208333333328"/>
    <x v="1"/>
  </r>
  <r>
    <x v="2184"/>
    <x v="0"/>
    <x v="2182"/>
    <x v="3"/>
    <x v="1936"/>
    <x v="0"/>
    <s v="country"/>
    <s v="USD"/>
    <x v="2183"/>
    <x v="2184"/>
    <b v="1"/>
    <n v="266"/>
    <b v="1"/>
    <s v="Category and Subcategory"/>
    <x v="199"/>
    <n v="4.8499999999999996"/>
    <s v="Category and Subcategory"/>
    <x v="32"/>
    <n v="42380.690289351856"/>
    <n v="42394.666666666672"/>
    <x v="2"/>
  </r>
  <r>
    <x v="2185"/>
    <x v="0"/>
    <x v="2183"/>
    <x v="10"/>
    <x v="1937"/>
    <x v="0"/>
    <s v="country"/>
    <s v="GBP"/>
    <x v="2184"/>
    <x v="2185"/>
    <b v="0"/>
    <n v="623"/>
    <b v="1"/>
    <s v="Category and Subcategory"/>
    <x v="306"/>
    <n v="2.06"/>
    <s v="Category and Subcategory"/>
    <x v="32"/>
    <n v="41319.349988425929"/>
    <n v="41359.349988425929"/>
    <x v="4"/>
  </r>
  <r>
    <x v="2186"/>
    <x v="0"/>
    <x v="2184"/>
    <x v="22"/>
    <x v="1938"/>
    <x v="0"/>
    <s v="country"/>
    <s v="USD"/>
    <x v="2185"/>
    <x v="2186"/>
    <b v="0"/>
    <n v="392"/>
    <b v="1"/>
    <s v="Category and Subcategory"/>
    <x v="444"/>
    <n v="3.28"/>
    <s v="Category and Subcategory"/>
    <x v="32"/>
    <n v="42583.615081018521"/>
    <n v="42620.083333333328"/>
    <x v="2"/>
  </r>
  <r>
    <x v="2187"/>
    <x v="0"/>
    <x v="2185"/>
    <x v="22"/>
    <x v="1939"/>
    <x v="0"/>
    <s v="country"/>
    <s v="USD"/>
    <x v="2186"/>
    <x v="2187"/>
    <b v="1"/>
    <n v="3562"/>
    <b v="1"/>
    <s v="Category and Subcategory"/>
    <x v="444"/>
    <n v="0.36"/>
    <s v="Category and Subcategory"/>
    <x v="32"/>
    <n v="42068.209097222221"/>
    <n v="42097.165972222225"/>
    <x v="0"/>
  </r>
  <r>
    <x v="2188"/>
    <x v="0"/>
    <x v="2186"/>
    <x v="327"/>
    <x v="1940"/>
    <x v="0"/>
    <s v="country"/>
    <s v="AUD"/>
    <x v="2187"/>
    <x v="2188"/>
    <b v="0"/>
    <n v="514"/>
    <b v="1"/>
    <s v="Category and Subcategory"/>
    <x v="228"/>
    <n v="2.4900000000000002"/>
    <s v="Category and Subcategory"/>
    <x v="32"/>
    <n v="42633.586122685185"/>
    <n v="42668.708333333328"/>
    <x v="2"/>
  </r>
  <r>
    <x v="2189"/>
    <x v="0"/>
    <x v="2187"/>
    <x v="38"/>
    <x v="1940"/>
    <x v="0"/>
    <s v="country"/>
    <s v="GBP"/>
    <x v="2188"/>
    <x v="2189"/>
    <b v="0"/>
    <n v="88"/>
    <b v="1"/>
    <s v="Category and Subcategory"/>
    <x v="347"/>
    <n v="14.55"/>
    <s v="Category and Subcategory"/>
    <x v="32"/>
    <n v="42467.788194444445"/>
    <n v="42481.916666666672"/>
    <x v="2"/>
  </r>
  <r>
    <x v="2190"/>
    <x v="0"/>
    <x v="2188"/>
    <x v="266"/>
    <x v="1941"/>
    <x v="0"/>
    <s v="country"/>
    <s v="USD"/>
    <x v="2189"/>
    <x v="2190"/>
    <b v="0"/>
    <n v="537"/>
    <b v="1"/>
    <s v="Category and Subcategory"/>
    <x v="406"/>
    <n v="2.38"/>
    <s v="Category and Subcategory"/>
    <x v="32"/>
    <n v="42417.625046296293"/>
    <n v="42452.290972222225"/>
    <x v="2"/>
  </r>
  <r>
    <x v="2191"/>
    <x v="0"/>
    <x v="2189"/>
    <x v="47"/>
    <x v="1942"/>
    <x v="0"/>
    <s v="country"/>
    <s v="GBP"/>
    <x v="2190"/>
    <x v="2191"/>
    <b v="0"/>
    <n v="25"/>
    <b v="1"/>
    <s v="Category and Subcategory"/>
    <x v="387"/>
    <n v="51"/>
    <s v="Category and Subcategory"/>
    <x v="32"/>
    <n v="42768.833645833336"/>
    <n v="42780.833645833336"/>
    <x v="1"/>
  </r>
  <r>
    <x v="2192"/>
    <x v="0"/>
    <x v="2190"/>
    <x v="14"/>
    <x v="1943"/>
    <x v="0"/>
    <s v="country"/>
    <s v="GBP"/>
    <x v="2191"/>
    <x v="2192"/>
    <b v="0"/>
    <n v="3238"/>
    <b v="1"/>
    <s v="Category and Subcategory"/>
    <x v="485"/>
    <n v="0.39"/>
    <s v="Category and Subcategory"/>
    <x v="32"/>
    <n v="42691.8512037037"/>
    <n v="42719.958333333328"/>
    <x v="2"/>
  </r>
  <r>
    <x v="2193"/>
    <x v="0"/>
    <x v="2191"/>
    <x v="36"/>
    <x v="1943"/>
    <x v="0"/>
    <s v="country"/>
    <s v="USD"/>
    <x v="2192"/>
    <x v="2193"/>
    <b v="0"/>
    <n v="897"/>
    <b v="1"/>
    <s v="Category and Subcategory"/>
    <x v="186"/>
    <n v="1.42"/>
    <s v="Category and Subcategory"/>
    <x v="32"/>
    <n v="42664.405925925923"/>
    <n v="42695.207638888889"/>
    <x v="2"/>
  </r>
  <r>
    <x v="2194"/>
    <x v="0"/>
    <x v="2192"/>
    <x v="3"/>
    <x v="1944"/>
    <x v="0"/>
    <s v="country"/>
    <s v="USD"/>
    <x v="2193"/>
    <x v="2194"/>
    <b v="0"/>
    <n v="878"/>
    <b v="1"/>
    <s v="Category and Subcategory"/>
    <x v="199"/>
    <n v="1.45"/>
    <s v="Category and Subcategory"/>
    <x v="32"/>
    <n v="42425.757986111115"/>
    <n v="42455.716319444444"/>
    <x v="2"/>
  </r>
  <r>
    <x v="2195"/>
    <x v="0"/>
    <x v="2193"/>
    <x v="210"/>
    <x v="1945"/>
    <x v="0"/>
    <s v="country"/>
    <s v="USD"/>
    <x v="2194"/>
    <x v="2195"/>
    <b v="0"/>
    <n v="115"/>
    <b v="1"/>
    <s v="Category and Subcategory"/>
    <x v="139"/>
    <n v="11.04"/>
    <s v="Category and Subcategory"/>
    <x v="32"/>
    <n v="42197.771990740745"/>
    <n v="42227.771990740745"/>
    <x v="0"/>
  </r>
  <r>
    <x v="2196"/>
    <x v="0"/>
    <x v="2194"/>
    <x v="32"/>
    <x v="1946"/>
    <x v="0"/>
    <s v="country"/>
    <s v="USD"/>
    <x v="2195"/>
    <x v="2196"/>
    <b v="0"/>
    <n v="234"/>
    <b v="1"/>
    <s v="Category and Subcategory"/>
    <x v="175"/>
    <n v="5.39"/>
    <s v="Category and Subcategory"/>
    <x v="32"/>
    <n v="42675.487291666665"/>
    <n v="42706.291666666672"/>
    <x v="2"/>
  </r>
  <r>
    <x v="2197"/>
    <x v="0"/>
    <x v="2195"/>
    <x v="11"/>
    <x v="1947"/>
    <x v="0"/>
    <s v="country"/>
    <s v="USD"/>
    <x v="2196"/>
    <x v="2197"/>
    <b v="0"/>
    <n v="4330"/>
    <b v="1"/>
    <s v="Category and Subcategory"/>
    <x v="153"/>
    <n v="0.28999999999999998"/>
    <s v="Category and Subcategory"/>
    <x v="32"/>
    <n v="42033.584016203706"/>
    <n v="42063.584016203706"/>
    <x v="0"/>
  </r>
  <r>
    <x v="2198"/>
    <x v="0"/>
    <x v="2196"/>
    <x v="79"/>
    <x v="1947"/>
    <x v="0"/>
    <s v="country"/>
    <s v="USD"/>
    <x v="2197"/>
    <x v="2198"/>
    <b v="0"/>
    <n v="651"/>
    <b v="1"/>
    <s v="Category and Subcategory"/>
    <x v="410"/>
    <n v="1.94"/>
    <s v="Category and Subcategory"/>
    <x v="32"/>
    <n v="42292.513888888891"/>
    <n v="42322.555555555555"/>
    <x v="0"/>
  </r>
  <r>
    <x v="2199"/>
    <x v="0"/>
    <x v="2197"/>
    <x v="7"/>
    <x v="1948"/>
    <x v="0"/>
    <s v="country"/>
    <s v="EUR"/>
    <x v="2198"/>
    <x v="2199"/>
    <b v="1"/>
    <n v="251"/>
    <b v="1"/>
    <s v="Category and Subcategory"/>
    <x v="151"/>
    <n v="5.0199999999999996"/>
    <s v="Category and Subcategory"/>
    <x v="32"/>
    <n v="42262.416643518518"/>
    <n v="42292.416643518518"/>
    <x v="0"/>
  </r>
  <r>
    <x v="2200"/>
    <x v="0"/>
    <x v="2198"/>
    <x v="13"/>
    <x v="1949"/>
    <x v="0"/>
    <s v="country"/>
    <s v="GBP"/>
    <x v="2199"/>
    <x v="2200"/>
    <b v="0"/>
    <n v="263"/>
    <b v="1"/>
    <s v="Category and Subcategory"/>
    <x v="417"/>
    <n v="4.78"/>
    <s v="Category and Subcategory"/>
    <x v="32"/>
    <n v="42163.625787037032"/>
    <n v="42191.125"/>
    <x v="0"/>
  </r>
  <r>
    <x v="2201"/>
    <x v="0"/>
    <x v="2199"/>
    <x v="252"/>
    <x v="1950"/>
    <x v="0"/>
    <s v="country"/>
    <s v="GBP"/>
    <x v="2200"/>
    <x v="2201"/>
    <b v="0"/>
    <n v="28"/>
    <b v="1"/>
    <s v="Category and Subcategory"/>
    <x v="732"/>
    <n v="44.68"/>
    <s v="Category and Subcategory"/>
    <x v="15"/>
    <n v="41276.846817129634"/>
    <n v="41290.846817129634"/>
    <x v="4"/>
  </r>
  <r>
    <x v="2202"/>
    <x v="0"/>
    <x v="2200"/>
    <x v="23"/>
    <x v="1951"/>
    <x v="0"/>
    <s v="country"/>
    <s v="USD"/>
    <x v="2201"/>
    <x v="2202"/>
    <b v="0"/>
    <n v="721"/>
    <b v="1"/>
    <s v="Category and Subcategory"/>
    <x v="255"/>
    <n v="1.73"/>
    <s v="Category and Subcategory"/>
    <x v="15"/>
    <n v="41184.849166666667"/>
    <n v="41214.849166666667"/>
    <x v="5"/>
  </r>
  <r>
    <x v="2203"/>
    <x v="0"/>
    <x v="2201"/>
    <x v="13"/>
    <x v="1951"/>
    <x v="0"/>
    <s v="country"/>
    <s v="CAD"/>
    <x v="2202"/>
    <x v="2203"/>
    <b v="0"/>
    <n v="50"/>
    <b v="1"/>
    <s v="Category and Subcategory"/>
    <x v="417"/>
    <n v="25"/>
    <s v="Category and Subcategory"/>
    <x v="15"/>
    <n v="42241.85974537037"/>
    <n v="42271.85974537037"/>
    <x v="0"/>
  </r>
  <r>
    <x v="2204"/>
    <x v="0"/>
    <x v="2202"/>
    <x v="15"/>
    <x v="1951"/>
    <x v="0"/>
    <s v="country"/>
    <s v="USD"/>
    <x v="2203"/>
    <x v="2204"/>
    <b v="0"/>
    <n v="73"/>
    <b v="1"/>
    <s v="Category and Subcategory"/>
    <x v="714"/>
    <n v="17.12"/>
    <s v="Category and Subcategory"/>
    <x v="15"/>
    <n v="41312.311562499999"/>
    <n v="41342.311562499999"/>
    <x v="4"/>
  </r>
  <r>
    <x v="2205"/>
    <x v="0"/>
    <x v="2203"/>
    <x v="47"/>
    <x v="1952"/>
    <x v="0"/>
    <s v="country"/>
    <s v="USD"/>
    <x v="2204"/>
    <x v="2205"/>
    <b v="0"/>
    <n v="27"/>
    <b v="1"/>
    <s v="Category and Subcategory"/>
    <x v="733"/>
    <n v="46.15"/>
    <s v="Category and Subcategory"/>
    <x v="15"/>
    <n v="41031.82163194444"/>
    <n v="41061.82163194444"/>
    <x v="5"/>
  </r>
  <r>
    <x v="2206"/>
    <x v="0"/>
    <x v="2204"/>
    <x v="184"/>
    <x v="1953"/>
    <x v="0"/>
    <s v="country"/>
    <s v="USD"/>
    <x v="2205"/>
    <x v="2206"/>
    <b v="0"/>
    <n v="34"/>
    <b v="1"/>
    <s v="Category and Subcategory"/>
    <x v="282"/>
    <n v="36.619999999999997"/>
    <s v="Category and Subcategory"/>
    <x v="15"/>
    <n v="40997.257222222222"/>
    <n v="41015.257222222222"/>
    <x v="5"/>
  </r>
  <r>
    <x v="2207"/>
    <x v="0"/>
    <x v="2205"/>
    <x v="13"/>
    <x v="1953"/>
    <x v="0"/>
    <s v="country"/>
    <s v="USD"/>
    <x v="2206"/>
    <x v="2207"/>
    <b v="0"/>
    <n v="7"/>
    <b v="1"/>
    <s v="Category and Subcategory"/>
    <x v="624"/>
    <n v="177.86"/>
    <s v="Category and Subcategory"/>
    <x v="15"/>
    <n v="41564.194131944445"/>
    <n v="41594.235798611109"/>
    <x v="4"/>
  </r>
  <r>
    <x v="2208"/>
    <x v="0"/>
    <x v="2206"/>
    <x v="28"/>
    <x v="1954"/>
    <x v="0"/>
    <s v="country"/>
    <s v="USD"/>
    <x v="2207"/>
    <x v="2208"/>
    <b v="0"/>
    <n v="24"/>
    <b v="1"/>
    <s v="Category and Subcategory"/>
    <x v="462"/>
    <n v="51.71"/>
    <s v="Category and Subcategory"/>
    <x v="15"/>
    <n v="40946.882245370369"/>
    <n v="41006.166666666664"/>
    <x v="5"/>
  </r>
  <r>
    <x v="2209"/>
    <x v="0"/>
    <x v="2207"/>
    <x v="2"/>
    <x v="1955"/>
    <x v="0"/>
    <s v="country"/>
    <s v="GBP"/>
    <x v="2208"/>
    <x v="2209"/>
    <b v="0"/>
    <n v="15"/>
    <b v="1"/>
    <s v="Category and Subcategory"/>
    <x v="607"/>
    <n v="82.33"/>
    <s v="Category and Subcategory"/>
    <x v="15"/>
    <n v="41732.479675925926"/>
    <n v="41743.958333333336"/>
    <x v="3"/>
  </r>
  <r>
    <x v="2210"/>
    <x v="0"/>
    <x v="2208"/>
    <x v="23"/>
    <x v="1956"/>
    <x v="0"/>
    <s v="country"/>
    <s v="USD"/>
    <x v="2209"/>
    <x v="2210"/>
    <b v="0"/>
    <n v="72"/>
    <b v="1"/>
    <s v="Category and Subcategory"/>
    <x v="255"/>
    <n v="17.010000000000002"/>
    <s v="Category and Subcategory"/>
    <x v="15"/>
    <n v="40956.066087962965"/>
    <n v="41013.73333333333"/>
    <x v="5"/>
  </r>
  <r>
    <x v="2211"/>
    <x v="0"/>
    <x v="2209"/>
    <x v="30"/>
    <x v="1956"/>
    <x v="0"/>
    <s v="country"/>
    <s v="USD"/>
    <x v="2210"/>
    <x v="2211"/>
    <b v="0"/>
    <n v="120"/>
    <b v="1"/>
    <s v="Category and Subcategory"/>
    <x v="367"/>
    <n v="10.210000000000001"/>
    <s v="Category and Subcategory"/>
    <x v="15"/>
    <n v="41716.785011574073"/>
    <n v="41739.290972222225"/>
    <x v="3"/>
  </r>
  <r>
    <x v="2212"/>
    <x v="0"/>
    <x v="2210"/>
    <x v="12"/>
    <x v="1956"/>
    <x v="0"/>
    <s v="country"/>
    <s v="USD"/>
    <x v="2211"/>
    <x v="2212"/>
    <b v="0"/>
    <n v="123"/>
    <b v="1"/>
    <s v="Category and Subcategory"/>
    <x v="409"/>
    <n v="9.9600000000000009"/>
    <s v="Category and Subcategory"/>
    <x v="15"/>
    <n v="41548.747418981482"/>
    <n v="41582.041666666664"/>
    <x v="4"/>
  </r>
  <r>
    <x v="2213"/>
    <x v="0"/>
    <x v="2211"/>
    <x v="328"/>
    <x v="1957"/>
    <x v="0"/>
    <s v="country"/>
    <s v="USD"/>
    <x v="2212"/>
    <x v="2213"/>
    <b v="0"/>
    <n v="1"/>
    <b v="1"/>
    <s v="Category and Subcategory"/>
    <x v="734"/>
    <n v="1224"/>
    <s v="Category and Subcategory"/>
    <x v="15"/>
    <n v="42109.826145833329"/>
    <n v="42139.826145833329"/>
    <x v="0"/>
  </r>
  <r>
    <x v="2214"/>
    <x v="0"/>
    <x v="2212"/>
    <x v="20"/>
    <x v="1958"/>
    <x v="0"/>
    <s v="country"/>
    <s v="USD"/>
    <x v="2213"/>
    <x v="2214"/>
    <b v="0"/>
    <n v="24"/>
    <b v="1"/>
    <s v="Category and Subcategory"/>
    <x v="396"/>
    <n v="50.83"/>
    <s v="Category and Subcategory"/>
    <x v="15"/>
    <n v="41646.792222222226"/>
    <n v="41676.792222222226"/>
    <x v="3"/>
  </r>
  <r>
    <x v="2215"/>
    <x v="0"/>
    <x v="2213"/>
    <x v="131"/>
    <x v="1959"/>
    <x v="0"/>
    <s v="country"/>
    <s v="USD"/>
    <x v="2214"/>
    <x v="2215"/>
    <b v="0"/>
    <n v="33"/>
    <b v="1"/>
    <s v="Category and Subcategory"/>
    <x v="493"/>
    <n v="36.909999999999997"/>
    <s v="Category and Subcategory"/>
    <x v="15"/>
    <n v="40958.717268518521"/>
    <n v="40981.290972222225"/>
    <x v="5"/>
  </r>
  <r>
    <x v="2216"/>
    <x v="0"/>
    <x v="2214"/>
    <x v="43"/>
    <x v="1959"/>
    <x v="0"/>
    <s v="country"/>
    <s v="USD"/>
    <x v="2215"/>
    <x v="2216"/>
    <b v="0"/>
    <n v="14"/>
    <b v="1"/>
    <s v="Category and Subcategory"/>
    <x v="735"/>
    <n v="87"/>
    <s v="Category and Subcategory"/>
    <x v="15"/>
    <n v="42194.751678240747"/>
    <n v="42208.751678240747"/>
    <x v="0"/>
  </r>
  <r>
    <x v="2217"/>
    <x v="0"/>
    <x v="2215"/>
    <x v="329"/>
    <x v="1960"/>
    <x v="0"/>
    <s v="country"/>
    <s v="USD"/>
    <x v="2216"/>
    <x v="2217"/>
    <b v="0"/>
    <n v="9"/>
    <b v="1"/>
    <s v="Category and Subcategory"/>
    <x v="736"/>
    <n v="135.22"/>
    <s v="Category and Subcategory"/>
    <x v="15"/>
    <n v="42299.776770833334"/>
    <n v="42310.333333333328"/>
    <x v="0"/>
  </r>
  <r>
    <x v="2218"/>
    <x v="0"/>
    <x v="2216"/>
    <x v="13"/>
    <x v="1960"/>
    <x v="0"/>
    <s v="country"/>
    <s v="USD"/>
    <x v="2217"/>
    <x v="2218"/>
    <b v="0"/>
    <n v="76"/>
    <b v="1"/>
    <s v="Category and Subcategory"/>
    <x v="313"/>
    <n v="16.010000000000002"/>
    <s v="Category and Subcategory"/>
    <x v="15"/>
    <n v="41127.812303240738"/>
    <n v="41150"/>
    <x v="5"/>
  </r>
  <r>
    <x v="2219"/>
    <x v="0"/>
    <x v="2217"/>
    <x v="28"/>
    <x v="1961"/>
    <x v="0"/>
    <s v="country"/>
    <s v="USD"/>
    <x v="2218"/>
    <x v="2219"/>
    <b v="0"/>
    <n v="19"/>
    <b v="1"/>
    <s v="Category and Subcategory"/>
    <x v="220"/>
    <n v="64"/>
    <s v="Category and Subcategory"/>
    <x v="15"/>
    <n v="42205.718888888892"/>
    <n v="42235.718888888892"/>
    <x v="0"/>
  </r>
  <r>
    <x v="2220"/>
    <x v="0"/>
    <x v="2218"/>
    <x v="8"/>
    <x v="1962"/>
    <x v="0"/>
    <s v="country"/>
    <s v="USD"/>
    <x v="2219"/>
    <x v="2220"/>
    <b v="0"/>
    <n v="69"/>
    <b v="1"/>
    <s v="Category and Subcategory"/>
    <x v="389"/>
    <n v="17.61"/>
    <s v="Category and Subcategory"/>
    <x v="15"/>
    <n v="41452.060601851852"/>
    <n v="41482.060601851852"/>
    <x v="4"/>
  </r>
  <r>
    <x v="2221"/>
    <x v="0"/>
    <x v="2219"/>
    <x v="51"/>
    <x v="1963"/>
    <x v="0"/>
    <s v="country"/>
    <s v="USD"/>
    <x v="2220"/>
    <x v="2221"/>
    <b v="0"/>
    <n v="218"/>
    <b v="1"/>
    <s v="Category and Subcategory"/>
    <x v="422"/>
    <n v="5.51"/>
    <s v="Category and Subcategory"/>
    <x v="32"/>
    <n v="42452.666770833333"/>
    <n v="42483"/>
    <x v="2"/>
  </r>
  <r>
    <x v="2222"/>
    <x v="0"/>
    <x v="2220"/>
    <x v="2"/>
    <x v="1964"/>
    <x v="0"/>
    <s v="country"/>
    <s v="USD"/>
    <x v="2221"/>
    <x v="2222"/>
    <b v="0"/>
    <n v="30"/>
    <b v="1"/>
    <s v="Category and Subcategory"/>
    <x v="415"/>
    <n v="40.03"/>
    <s v="Category and Subcategory"/>
    <x v="32"/>
    <n v="40906.787581018521"/>
    <n v="40936.787581018521"/>
    <x v="6"/>
  </r>
  <r>
    <x v="2223"/>
    <x v="0"/>
    <x v="2221"/>
    <x v="330"/>
    <x v="1965"/>
    <x v="0"/>
    <s v="country"/>
    <s v="CAD"/>
    <x v="2222"/>
    <x v="2223"/>
    <b v="0"/>
    <n v="100"/>
    <b v="1"/>
    <s v="Category and Subcategory"/>
    <x v="444"/>
    <n v="12"/>
    <s v="Category and Subcategory"/>
    <x v="32"/>
    <n v="42152.640833333338"/>
    <n v="42182.640833333338"/>
    <x v="0"/>
  </r>
  <r>
    <x v="2224"/>
    <x v="0"/>
    <x v="2222"/>
    <x v="3"/>
    <x v="1965"/>
    <x v="0"/>
    <s v="country"/>
    <s v="USD"/>
    <x v="2223"/>
    <x v="2224"/>
    <b v="0"/>
    <n v="296"/>
    <b v="1"/>
    <s v="Category and Subcategory"/>
    <x v="465"/>
    <n v="4.05"/>
    <s v="Category and Subcategory"/>
    <x v="32"/>
    <n v="42644.667534722219"/>
    <n v="42672.791666666672"/>
    <x v="2"/>
  </r>
  <r>
    <x v="2225"/>
    <x v="0"/>
    <x v="2223"/>
    <x v="223"/>
    <x v="1965"/>
    <x v="0"/>
    <s v="country"/>
    <s v="GBP"/>
    <x v="2224"/>
    <x v="2225"/>
    <b v="0"/>
    <n v="1204"/>
    <b v="1"/>
    <s v="Category and Subcategory"/>
    <x v="444"/>
    <n v="1"/>
    <s v="Category and Subcategory"/>
    <x v="32"/>
    <n v="41873.79184027778"/>
    <n v="41903.79184027778"/>
    <x v="3"/>
  </r>
  <r>
    <x v="2226"/>
    <x v="0"/>
    <x v="2224"/>
    <x v="102"/>
    <x v="1965"/>
    <x v="0"/>
    <s v="country"/>
    <s v="USD"/>
    <x v="2225"/>
    <x v="2226"/>
    <b v="0"/>
    <n v="321"/>
    <b v="1"/>
    <s v="Category and Subcategory"/>
    <x v="406"/>
    <n v="3.74"/>
    <s v="Category and Subcategory"/>
    <x v="32"/>
    <n v="42381.79886574074"/>
    <n v="42412.207638888889"/>
    <x v="2"/>
  </r>
  <r>
    <x v="2227"/>
    <x v="0"/>
    <x v="2225"/>
    <x v="93"/>
    <x v="1965"/>
    <x v="0"/>
    <s v="country"/>
    <s v="GBP"/>
    <x v="2226"/>
    <x v="2227"/>
    <b v="0"/>
    <n v="301"/>
    <b v="1"/>
    <s v="Category and Subcategory"/>
    <x v="175"/>
    <n v="3.99"/>
    <s v="Category and Subcategory"/>
    <x v="32"/>
    <n v="41561.807349537034"/>
    <n v="41591.849016203705"/>
    <x v="4"/>
  </r>
  <r>
    <x v="2228"/>
    <x v="0"/>
    <x v="2226"/>
    <x v="28"/>
    <x v="1965"/>
    <x v="0"/>
    <s v="country"/>
    <s v="EUR"/>
    <x v="2227"/>
    <x v="2228"/>
    <b v="0"/>
    <n v="144"/>
    <b v="1"/>
    <s v="Category and Subcategory"/>
    <x v="470"/>
    <n v="8.33"/>
    <s v="Category and Subcategory"/>
    <x v="32"/>
    <n v="42202.278194444443"/>
    <n v="42232.278194444443"/>
    <x v="0"/>
  </r>
  <r>
    <x v="2229"/>
    <x v="0"/>
    <x v="2227"/>
    <x v="331"/>
    <x v="1965"/>
    <x v="0"/>
    <s v="country"/>
    <s v="USD"/>
    <x v="2228"/>
    <x v="2229"/>
    <b v="0"/>
    <n v="539"/>
    <b v="1"/>
    <s v="Category and Subcategory"/>
    <x v="330"/>
    <n v="2.23"/>
    <s v="Category and Subcategory"/>
    <x v="32"/>
    <n v="41484.664247685185"/>
    <n v="41520.166666666664"/>
    <x v="4"/>
  </r>
  <r>
    <x v="2230"/>
    <x v="0"/>
    <x v="2228"/>
    <x v="0"/>
    <x v="1966"/>
    <x v="0"/>
    <s v="country"/>
    <s v="USD"/>
    <x v="2229"/>
    <x v="2230"/>
    <b v="0"/>
    <n v="498"/>
    <b v="1"/>
    <s v="Category and Subcategory"/>
    <x v="151"/>
    <n v="2.4"/>
    <s v="Category and Subcategory"/>
    <x v="32"/>
    <n v="41724.881099537037"/>
    <n v="41754.881099537037"/>
    <x v="3"/>
  </r>
  <r>
    <x v="2231"/>
    <x v="0"/>
    <x v="2229"/>
    <x v="30"/>
    <x v="1966"/>
    <x v="0"/>
    <s v="country"/>
    <s v="USD"/>
    <x v="2230"/>
    <x v="2231"/>
    <b v="0"/>
    <n v="1113"/>
    <b v="1"/>
    <s v="Category and Subcategory"/>
    <x v="606"/>
    <n v="1.08"/>
    <s v="Category and Subcategory"/>
    <x v="32"/>
    <n v="41423.910891203705"/>
    <n v="41450.208333333336"/>
    <x v="4"/>
  </r>
  <r>
    <x v="2232"/>
    <x v="0"/>
    <x v="2230"/>
    <x v="10"/>
    <x v="1967"/>
    <x v="0"/>
    <s v="country"/>
    <s v="USD"/>
    <x v="2231"/>
    <x v="2232"/>
    <b v="0"/>
    <n v="988"/>
    <b v="1"/>
    <s v="Category and Subcategory"/>
    <x v="414"/>
    <n v="1.2"/>
    <s v="Category and Subcategory"/>
    <x v="32"/>
    <n v="41806.794074074074"/>
    <n v="41839.125"/>
    <x v="3"/>
  </r>
  <r>
    <x v="2233"/>
    <x v="0"/>
    <x v="2231"/>
    <x v="30"/>
    <x v="1967"/>
    <x v="0"/>
    <s v="country"/>
    <s v="GBP"/>
    <x v="2232"/>
    <x v="2233"/>
    <b v="0"/>
    <n v="391"/>
    <b v="1"/>
    <s v="Category and Subcategory"/>
    <x v="263"/>
    <n v="3.03"/>
    <s v="Category and Subcategory"/>
    <x v="32"/>
    <n v="42331.378923611104"/>
    <n v="42352"/>
    <x v="0"/>
  </r>
  <r>
    <x v="2234"/>
    <x v="0"/>
    <x v="2232"/>
    <x v="213"/>
    <x v="1967"/>
    <x v="0"/>
    <s v="country"/>
    <s v="USD"/>
    <x v="2233"/>
    <x v="2234"/>
    <b v="0"/>
    <n v="28"/>
    <b v="1"/>
    <s v="Category and Subcategory"/>
    <x v="737"/>
    <n v="42.32"/>
    <s v="Category and Subcategory"/>
    <x v="32"/>
    <n v="42710.824618055558"/>
    <n v="42740.824618055558"/>
    <x v="2"/>
  </r>
  <r>
    <x v="2235"/>
    <x v="0"/>
    <x v="2233"/>
    <x v="93"/>
    <x v="1968"/>
    <x v="0"/>
    <s v="country"/>
    <s v="CAD"/>
    <x v="2234"/>
    <x v="2235"/>
    <b v="0"/>
    <n v="147"/>
    <b v="1"/>
    <s v="Category and Subcategory"/>
    <x v="175"/>
    <n v="8.0500000000000007"/>
    <s v="Category and Subcategory"/>
    <x v="32"/>
    <n v="42062.022118055553"/>
    <n v="42091.980451388896"/>
    <x v="0"/>
  </r>
  <r>
    <x v="2236"/>
    <x v="0"/>
    <x v="2234"/>
    <x v="70"/>
    <x v="1969"/>
    <x v="0"/>
    <s v="country"/>
    <s v="USD"/>
    <x v="2235"/>
    <x v="2236"/>
    <b v="0"/>
    <n v="680"/>
    <b v="1"/>
    <s v="Category and Subcategory"/>
    <x v="162"/>
    <n v="1.74"/>
    <s v="Category and Subcategory"/>
    <x v="32"/>
    <n v="42371.617164351846"/>
    <n v="42401.617164351846"/>
    <x v="2"/>
  </r>
  <r>
    <x v="2237"/>
    <x v="0"/>
    <x v="2235"/>
    <x v="102"/>
    <x v="1970"/>
    <x v="0"/>
    <s v="country"/>
    <s v="USD"/>
    <x v="2236"/>
    <x v="2237"/>
    <b v="0"/>
    <n v="983"/>
    <b v="1"/>
    <s v="Category and Subcategory"/>
    <x v="406"/>
    <n v="1.2"/>
    <s v="Category and Subcategory"/>
    <x v="32"/>
    <n v="41915.003275462965"/>
    <n v="41955.332638888889"/>
    <x v="3"/>
  </r>
  <r>
    <x v="2238"/>
    <x v="0"/>
    <x v="2236"/>
    <x v="23"/>
    <x v="1970"/>
    <x v="0"/>
    <s v="country"/>
    <s v="EUR"/>
    <x v="2237"/>
    <x v="2238"/>
    <b v="0"/>
    <n v="79"/>
    <b v="1"/>
    <s v="Category and Subcategory"/>
    <x v="661"/>
    <n v="14.87"/>
    <s v="Category and Subcategory"/>
    <x v="32"/>
    <n v="42774.621712962966"/>
    <n v="42804.621712962966"/>
    <x v="1"/>
  </r>
  <r>
    <x v="2239"/>
    <x v="0"/>
    <x v="2237"/>
    <x v="31"/>
    <x v="1971"/>
    <x v="0"/>
    <s v="country"/>
    <s v="USD"/>
    <x v="2238"/>
    <x v="2239"/>
    <b v="0"/>
    <n v="426"/>
    <b v="1"/>
    <s v="Category and Subcategory"/>
    <x v="496"/>
    <n v="2.76"/>
    <s v="Category and Subcategory"/>
    <x v="32"/>
    <n v="41572.958495370374"/>
    <n v="41609.168055555558"/>
    <x v="4"/>
  </r>
  <r>
    <x v="2240"/>
    <x v="0"/>
    <x v="2238"/>
    <x v="10"/>
    <x v="1972"/>
    <x v="0"/>
    <s v="country"/>
    <s v="USD"/>
    <x v="2239"/>
    <x v="2240"/>
    <b v="0"/>
    <n v="96"/>
    <b v="1"/>
    <s v="Category and Subcategory"/>
    <x v="228"/>
    <n v="12.19"/>
    <s v="Category and Subcategory"/>
    <x v="32"/>
    <n v="42452.825740740736"/>
    <n v="42482.825740740736"/>
    <x v="2"/>
  </r>
  <r>
    <x v="2241"/>
    <x v="0"/>
    <x v="2239"/>
    <x v="28"/>
    <x v="1973"/>
    <x v="0"/>
    <s v="country"/>
    <s v="GBP"/>
    <x v="2240"/>
    <x v="2241"/>
    <b v="0"/>
    <n v="163"/>
    <b v="1"/>
    <s v="Category and Subcategory"/>
    <x v="562"/>
    <n v="7.17"/>
    <s v="Category and Subcategory"/>
    <x v="32"/>
    <n v="42766.827546296292"/>
    <n v="42796.827546296292"/>
    <x v="1"/>
  </r>
  <r>
    <x v="2242"/>
    <x v="0"/>
    <x v="2240"/>
    <x v="3"/>
    <x v="1974"/>
    <x v="0"/>
    <s v="country"/>
    <s v="USD"/>
    <x v="2241"/>
    <x v="2242"/>
    <b v="0"/>
    <n v="2525"/>
    <b v="1"/>
    <s v="Category and Subcategory"/>
    <x v="465"/>
    <n v="0.46"/>
    <s v="Category and Subcategory"/>
    <x v="32"/>
    <n v="41569.575613425928"/>
    <n v="41605.126388888886"/>
    <x v="4"/>
  </r>
  <r>
    <x v="2243"/>
    <x v="0"/>
    <x v="2241"/>
    <x v="332"/>
    <x v="1975"/>
    <x v="0"/>
    <s v="country"/>
    <s v="USD"/>
    <x v="2242"/>
    <x v="2243"/>
    <b v="0"/>
    <n v="2035"/>
    <b v="1"/>
    <s v="Category and Subcategory"/>
    <x v="738"/>
    <n v="0.56999999999999995"/>
    <s v="Category and Subcategory"/>
    <x v="32"/>
    <n v="42800.751041666663"/>
    <n v="42807.125"/>
    <x v="1"/>
  </r>
  <r>
    <x v="2244"/>
    <x v="0"/>
    <x v="2242"/>
    <x v="10"/>
    <x v="1976"/>
    <x v="0"/>
    <s v="country"/>
    <s v="USD"/>
    <x v="2243"/>
    <x v="2244"/>
    <b v="0"/>
    <n v="290"/>
    <b v="1"/>
    <s v="Category and Subcategory"/>
    <x v="228"/>
    <n v="3.99"/>
    <s v="Category and Subcategory"/>
    <x v="32"/>
    <n v="42647.818819444445"/>
    <n v="42659.854166666672"/>
    <x v="2"/>
  </r>
  <r>
    <x v="2245"/>
    <x v="0"/>
    <x v="2243"/>
    <x v="23"/>
    <x v="1977"/>
    <x v="0"/>
    <s v="country"/>
    <s v="USD"/>
    <x v="2244"/>
    <x v="2245"/>
    <b v="0"/>
    <n v="1980"/>
    <b v="1"/>
    <s v="Category and Subcategory"/>
    <x v="661"/>
    <n v="0.57999999999999996"/>
    <s v="Category and Subcategory"/>
    <x v="32"/>
    <n v="41660.708530092597"/>
    <n v="41691.75"/>
    <x v="3"/>
  </r>
  <r>
    <x v="2246"/>
    <x v="0"/>
    <x v="2244"/>
    <x v="30"/>
    <x v="1978"/>
    <x v="0"/>
    <s v="country"/>
    <s v="GBP"/>
    <x v="2245"/>
    <x v="2246"/>
    <b v="0"/>
    <n v="57"/>
    <b v="1"/>
    <s v="Category and Subcategory"/>
    <x v="481"/>
    <n v="20.18"/>
    <s v="Category and Subcategory"/>
    <x v="32"/>
    <n v="42221.79178240741"/>
    <n v="42251.79178240741"/>
    <x v="0"/>
  </r>
  <r>
    <x v="2247"/>
    <x v="0"/>
    <x v="2245"/>
    <x v="17"/>
    <x v="1978"/>
    <x v="0"/>
    <s v="country"/>
    <s v="USD"/>
    <x v="2246"/>
    <x v="2247"/>
    <b v="0"/>
    <n v="380"/>
    <b v="1"/>
    <s v="Category and Subcategory"/>
    <x v="444"/>
    <n v="3.03"/>
    <s v="Category and Subcategory"/>
    <x v="32"/>
    <n v="42200.666261574079"/>
    <n v="42214.666261574079"/>
    <x v="0"/>
  </r>
  <r>
    <x v="2248"/>
    <x v="0"/>
    <x v="2246"/>
    <x v="39"/>
    <x v="1979"/>
    <x v="0"/>
    <s v="country"/>
    <s v="GBP"/>
    <x v="2247"/>
    <x v="2248"/>
    <b v="0"/>
    <n v="128"/>
    <b v="1"/>
    <s v="Category and Subcategory"/>
    <x v="422"/>
    <n v="8.9700000000000006"/>
    <s v="Category and Subcategory"/>
    <x v="32"/>
    <n v="42688.875902777778"/>
    <n v="42718.875902777778"/>
    <x v="2"/>
  </r>
  <r>
    <x v="2249"/>
    <x v="0"/>
    <x v="2247"/>
    <x v="8"/>
    <x v="1980"/>
    <x v="0"/>
    <s v="country"/>
    <s v="USD"/>
    <x v="2248"/>
    <x v="2249"/>
    <b v="0"/>
    <n v="180"/>
    <b v="1"/>
    <s v="Category and Subcategory"/>
    <x v="621"/>
    <n v="6.37"/>
    <s v="Category and Subcategory"/>
    <x v="32"/>
    <n v="41336.703298611108"/>
    <n v="41366.661631944444"/>
    <x v="4"/>
  </r>
  <r>
    <x v="2250"/>
    <x v="0"/>
    <x v="2248"/>
    <x v="31"/>
    <x v="1981"/>
    <x v="0"/>
    <s v="country"/>
    <s v="USD"/>
    <x v="2249"/>
    <x v="2250"/>
    <b v="0"/>
    <n v="571"/>
    <b v="1"/>
    <s v="Category and Subcategory"/>
    <x v="496"/>
    <n v="2.0099999999999998"/>
    <s v="Category and Subcategory"/>
    <x v="32"/>
    <n v="42677.005474537036"/>
    <n v="42707.0471412037"/>
    <x v="2"/>
  </r>
  <r>
    <x v="2251"/>
    <x v="0"/>
    <x v="2249"/>
    <x v="0"/>
    <x v="1981"/>
    <x v="0"/>
    <s v="country"/>
    <s v="USD"/>
    <x v="2250"/>
    <x v="2251"/>
    <b v="0"/>
    <n v="480"/>
    <b v="1"/>
    <s v="Category and Subcategory"/>
    <x v="199"/>
    <n v="2.39"/>
    <s v="Category and Subcategory"/>
    <x v="32"/>
    <n v="41846.34579861111"/>
    <n v="41867.34579861111"/>
    <x v="3"/>
  </r>
  <r>
    <x v="2252"/>
    <x v="0"/>
    <x v="2250"/>
    <x v="7"/>
    <x v="1981"/>
    <x v="0"/>
    <s v="country"/>
    <s v="EUR"/>
    <x v="2251"/>
    <x v="2252"/>
    <b v="0"/>
    <n v="249"/>
    <b v="1"/>
    <s v="Category and Subcategory"/>
    <x v="199"/>
    <n v="4.5999999999999996"/>
    <s v="Category and Subcategory"/>
    <x v="32"/>
    <n v="42573.327986111108"/>
    <n v="42588.327986111108"/>
    <x v="2"/>
  </r>
  <r>
    <x v="2253"/>
    <x v="0"/>
    <x v="2251"/>
    <x v="6"/>
    <x v="1981"/>
    <x v="0"/>
    <s v="country"/>
    <s v="USD"/>
    <x v="2252"/>
    <x v="2253"/>
    <b v="0"/>
    <n v="84"/>
    <b v="1"/>
    <s v="Category and Subcategory"/>
    <x v="151"/>
    <n v="13.63"/>
    <s v="Category and Subcategory"/>
    <x v="32"/>
    <n v="42296.631331018521"/>
    <n v="42326.672997685186"/>
    <x v="0"/>
  </r>
  <r>
    <x v="2254"/>
    <x v="0"/>
    <x v="2252"/>
    <x v="2"/>
    <x v="1982"/>
    <x v="0"/>
    <s v="country"/>
    <s v="USD"/>
    <x v="2253"/>
    <x v="2254"/>
    <b v="0"/>
    <n v="197"/>
    <b v="1"/>
    <s v="Category and Subcategory"/>
    <x v="663"/>
    <n v="5.8"/>
    <s v="Category and Subcategory"/>
    <x v="32"/>
    <n v="42752.647777777776"/>
    <n v="42759.647777777776"/>
    <x v="1"/>
  </r>
  <r>
    <x v="2255"/>
    <x v="0"/>
    <x v="2253"/>
    <x v="333"/>
    <x v="1982"/>
    <x v="0"/>
    <s v="country"/>
    <s v="USD"/>
    <x v="2254"/>
    <x v="2255"/>
    <b v="0"/>
    <n v="271"/>
    <b v="1"/>
    <s v="Category and Subcategory"/>
    <x v="661"/>
    <n v="4.21"/>
    <s v="Category and Subcategory"/>
    <x v="32"/>
    <n v="42467.951979166668"/>
    <n v="42497.951979166668"/>
    <x v="2"/>
  </r>
  <r>
    <x v="2256"/>
    <x v="0"/>
    <x v="2254"/>
    <x v="334"/>
    <x v="1983"/>
    <x v="0"/>
    <s v="country"/>
    <s v="GBP"/>
    <x v="2255"/>
    <x v="2256"/>
    <b v="0"/>
    <n v="50"/>
    <b v="1"/>
    <s v="Category and Subcategory"/>
    <x v="739"/>
    <n v="22.8"/>
    <s v="Category and Subcategory"/>
    <x v="32"/>
    <n v="42682.451921296291"/>
    <n v="42696.451921296291"/>
    <x v="2"/>
  </r>
  <r>
    <x v="2257"/>
    <x v="0"/>
    <x v="2255"/>
    <x v="30"/>
    <x v="1984"/>
    <x v="0"/>
    <s v="country"/>
    <s v="GBP"/>
    <x v="2256"/>
    <x v="2257"/>
    <b v="0"/>
    <n v="169"/>
    <b v="1"/>
    <s v="Category and Subcategory"/>
    <x v="165"/>
    <n v="6.72"/>
    <s v="Category and Subcategory"/>
    <x v="32"/>
    <n v="42505.936678240745"/>
    <n v="42540.958333333328"/>
    <x v="2"/>
  </r>
  <r>
    <x v="2258"/>
    <x v="0"/>
    <x v="2256"/>
    <x v="41"/>
    <x v="1985"/>
    <x v="0"/>
    <s v="country"/>
    <s v="USD"/>
    <x v="2257"/>
    <x v="2258"/>
    <b v="0"/>
    <n v="205"/>
    <b v="1"/>
    <s v="Category and Subcategory"/>
    <x v="455"/>
    <n v="5.51"/>
    <s v="Category and Subcategory"/>
    <x v="32"/>
    <n v="42136.75100694444"/>
    <n v="42166.75100694444"/>
    <x v="0"/>
  </r>
  <r>
    <x v="2259"/>
    <x v="0"/>
    <x v="2257"/>
    <x v="28"/>
    <x v="1985"/>
    <x v="0"/>
    <s v="country"/>
    <s v="GBP"/>
    <x v="2258"/>
    <x v="2259"/>
    <b v="0"/>
    <n v="206"/>
    <b v="1"/>
    <s v="Category and Subcategory"/>
    <x v="282"/>
    <n v="5.49"/>
    <s v="Category and Subcategory"/>
    <x v="32"/>
    <n v="42702.804814814815"/>
    <n v="42712.804814814815"/>
    <x v="2"/>
  </r>
  <r>
    <x v="2260"/>
    <x v="0"/>
    <x v="2258"/>
    <x v="30"/>
    <x v="1985"/>
    <x v="0"/>
    <s v="country"/>
    <s v="USD"/>
    <x v="2259"/>
    <x v="2260"/>
    <b v="0"/>
    <n v="84"/>
    <b v="1"/>
    <s v="Category and Subcategory"/>
    <x v="165"/>
    <n v="13.45"/>
    <s v="Category and Subcategory"/>
    <x v="32"/>
    <n v="41695.016782407409"/>
    <n v="41724.975115740745"/>
    <x v="3"/>
  </r>
  <r>
    <x v="2261"/>
    <x v="0"/>
    <x v="2259"/>
    <x v="28"/>
    <x v="1985"/>
    <x v="0"/>
    <s v="country"/>
    <s v="AUD"/>
    <x v="2260"/>
    <x v="2261"/>
    <b v="0"/>
    <n v="210"/>
    <b v="1"/>
    <s v="Category and Subcategory"/>
    <x v="282"/>
    <n v="5.38"/>
    <s v="Category and Subcategory"/>
    <x v="32"/>
    <n v="42759.724768518514"/>
    <n v="42780.724768518514"/>
    <x v="1"/>
  </r>
  <r>
    <x v="2262"/>
    <x v="0"/>
    <x v="2260"/>
    <x v="126"/>
    <x v="1986"/>
    <x v="0"/>
    <s v="country"/>
    <s v="USD"/>
    <x v="2261"/>
    <x v="2262"/>
    <b v="0"/>
    <n v="181"/>
    <b v="1"/>
    <s v="Category and Subcategory"/>
    <x v="304"/>
    <n v="6.22"/>
    <s v="Category and Subcategory"/>
    <x v="32"/>
    <n v="41926.585162037038"/>
    <n v="41961"/>
    <x v="3"/>
  </r>
  <r>
    <x v="2263"/>
    <x v="0"/>
    <x v="2261"/>
    <x v="51"/>
    <x v="1986"/>
    <x v="0"/>
    <s v="country"/>
    <s v="SEK"/>
    <x v="2262"/>
    <x v="2263"/>
    <b v="0"/>
    <n v="60"/>
    <b v="1"/>
    <s v="Category and Subcategory"/>
    <x v="330"/>
    <n v="18.77"/>
    <s v="Category and Subcategory"/>
    <x v="32"/>
    <n v="42014.832326388889"/>
    <n v="42035.832326388889"/>
    <x v="0"/>
  </r>
  <r>
    <x v="2264"/>
    <x v="0"/>
    <x v="2262"/>
    <x v="12"/>
    <x v="1987"/>
    <x v="0"/>
    <s v="country"/>
    <s v="USD"/>
    <x v="2263"/>
    <x v="2264"/>
    <b v="0"/>
    <n v="445"/>
    <b v="1"/>
    <s v="Category and Subcategory"/>
    <x v="499"/>
    <n v="2.5299999999999998"/>
    <s v="Category and Subcategory"/>
    <x v="32"/>
    <n v="42496.582337962958"/>
    <n v="42513.125"/>
    <x v="2"/>
  </r>
  <r>
    <x v="2265"/>
    <x v="0"/>
    <x v="2263"/>
    <x v="48"/>
    <x v="1988"/>
    <x v="0"/>
    <s v="country"/>
    <s v="GBP"/>
    <x v="2264"/>
    <x v="2265"/>
    <b v="0"/>
    <n v="17"/>
    <b v="1"/>
    <s v="Category and Subcategory"/>
    <x v="487"/>
    <n v="66.09"/>
    <s v="Category and Subcategory"/>
    <x v="32"/>
    <n v="42689.853090277778"/>
    <n v="42696.853090277778"/>
    <x v="2"/>
  </r>
  <r>
    <x v="2266"/>
    <x v="0"/>
    <x v="2264"/>
    <x v="15"/>
    <x v="1989"/>
    <x v="0"/>
    <s v="country"/>
    <s v="USD"/>
    <x v="2265"/>
    <x v="2266"/>
    <b v="0"/>
    <n v="194"/>
    <b v="1"/>
    <s v="Category and Subcategory"/>
    <x v="215"/>
    <n v="5.77"/>
    <s v="Category and Subcategory"/>
    <x v="32"/>
    <n v="42469.874907407408"/>
    <n v="42487.083333333328"/>
    <x v="2"/>
  </r>
  <r>
    <x v="2267"/>
    <x v="0"/>
    <x v="2265"/>
    <x v="22"/>
    <x v="1990"/>
    <x v="0"/>
    <s v="country"/>
    <s v="USD"/>
    <x v="2266"/>
    <x v="2267"/>
    <b v="0"/>
    <n v="404"/>
    <b v="1"/>
    <s v="Category and Subcategory"/>
    <x v="444"/>
    <n v="2.77"/>
    <s v="Category and Subcategory"/>
    <x v="32"/>
    <n v="41968.829826388886"/>
    <n v="41994.041666666672"/>
    <x v="3"/>
  </r>
  <r>
    <x v="2268"/>
    <x v="0"/>
    <x v="2266"/>
    <x v="89"/>
    <x v="1991"/>
    <x v="0"/>
    <s v="country"/>
    <s v="USD"/>
    <x v="2267"/>
    <x v="2268"/>
    <b v="0"/>
    <n v="194"/>
    <b v="1"/>
    <s v="Category and Subcategory"/>
    <x v="153"/>
    <n v="5.75"/>
    <s v="Category and Subcategory"/>
    <x v="32"/>
    <n v="42776.082349537035"/>
    <n v="42806.082349537035"/>
    <x v="1"/>
  </r>
  <r>
    <x v="2269"/>
    <x v="0"/>
    <x v="2267"/>
    <x v="30"/>
    <x v="1991"/>
    <x v="0"/>
    <s v="country"/>
    <s v="USD"/>
    <x v="2268"/>
    <x v="2269"/>
    <b v="0"/>
    <n v="902"/>
    <b v="1"/>
    <s v="Category and Subcategory"/>
    <x v="165"/>
    <n v="1.24"/>
    <s v="Category and Subcategory"/>
    <x v="32"/>
    <n v="42776.704432870371"/>
    <n v="42801.208333333328"/>
    <x v="1"/>
  </r>
  <r>
    <x v="2270"/>
    <x v="0"/>
    <x v="2268"/>
    <x v="31"/>
    <x v="1992"/>
    <x v="0"/>
    <s v="country"/>
    <s v="USD"/>
    <x v="2269"/>
    <x v="2270"/>
    <b v="0"/>
    <n v="1670"/>
    <b v="1"/>
    <s v="Category and Subcategory"/>
    <x v="153"/>
    <n v="0.67"/>
    <s v="Category and Subcategory"/>
    <x v="32"/>
    <n v="42725.869363425925"/>
    <n v="42745.915972222225"/>
    <x v="2"/>
  </r>
  <r>
    <x v="2271"/>
    <x v="0"/>
    <x v="2269"/>
    <x v="22"/>
    <x v="1993"/>
    <x v="0"/>
    <s v="country"/>
    <s v="USD"/>
    <x v="2270"/>
    <x v="2271"/>
    <b v="0"/>
    <n v="1328"/>
    <b v="1"/>
    <s v="Category and Subcategory"/>
    <x v="444"/>
    <n v="0.84"/>
    <s v="Category and Subcategory"/>
    <x v="32"/>
    <n v="42684.000046296293"/>
    <n v="42714.000046296293"/>
    <x v="2"/>
  </r>
  <r>
    <x v="2272"/>
    <x v="0"/>
    <x v="2270"/>
    <x v="28"/>
    <x v="1994"/>
    <x v="0"/>
    <s v="country"/>
    <s v="USD"/>
    <x v="2271"/>
    <x v="2272"/>
    <b v="0"/>
    <n v="944"/>
    <b v="1"/>
    <s v="Category and Subcategory"/>
    <x v="276"/>
    <n v="1.17"/>
    <s v="Category and Subcategory"/>
    <x v="32"/>
    <n v="42315.699490740735"/>
    <n v="42345.699490740735"/>
    <x v="0"/>
  </r>
  <r>
    <x v="2273"/>
    <x v="0"/>
    <x v="2271"/>
    <x v="30"/>
    <x v="1995"/>
    <x v="0"/>
    <s v="country"/>
    <s v="CAD"/>
    <x v="2272"/>
    <x v="2273"/>
    <b v="0"/>
    <n v="147"/>
    <b v="1"/>
    <s v="Category and Subcategory"/>
    <x v="395"/>
    <n v="7.52"/>
    <s v="Category and Subcategory"/>
    <x v="32"/>
    <n v="42781.549097222218"/>
    <n v="42806.507430555561"/>
    <x v="1"/>
  </r>
  <r>
    <x v="2274"/>
    <x v="0"/>
    <x v="2272"/>
    <x v="30"/>
    <x v="1996"/>
    <x v="0"/>
    <s v="country"/>
    <s v="USD"/>
    <x v="2273"/>
    <x v="2274"/>
    <b v="0"/>
    <n v="99"/>
    <b v="1"/>
    <s v="Category and Subcategory"/>
    <x v="395"/>
    <n v="11.16"/>
    <s v="Category and Subcategory"/>
    <x v="32"/>
    <n v="41663.500659722224"/>
    <n v="41693.500659722224"/>
    <x v="3"/>
  </r>
  <r>
    <x v="2275"/>
    <x v="0"/>
    <x v="2273"/>
    <x v="81"/>
    <x v="1997"/>
    <x v="0"/>
    <s v="country"/>
    <s v="GBP"/>
    <x v="2274"/>
    <x v="2275"/>
    <b v="0"/>
    <n v="79"/>
    <b v="1"/>
    <s v="Category and Subcategory"/>
    <x v="387"/>
    <n v="13.95"/>
    <s v="Category and Subcategory"/>
    <x v="32"/>
    <n v="41965.616655092599"/>
    <n v="41995.616655092599"/>
    <x v="3"/>
  </r>
  <r>
    <x v="2276"/>
    <x v="0"/>
    <x v="2274"/>
    <x v="335"/>
    <x v="1998"/>
    <x v="0"/>
    <s v="country"/>
    <s v="USD"/>
    <x v="2275"/>
    <x v="2276"/>
    <b v="0"/>
    <n v="75"/>
    <b v="1"/>
    <s v="Category and Subcategory"/>
    <x v="414"/>
    <n v="14.68"/>
    <s v="Category and Subcategory"/>
    <x v="32"/>
    <n v="41614.651493055557"/>
    <n v="41644.651493055557"/>
    <x v="4"/>
  </r>
  <r>
    <x v="2277"/>
    <x v="0"/>
    <x v="2275"/>
    <x v="0"/>
    <x v="1998"/>
    <x v="0"/>
    <s v="country"/>
    <s v="USD"/>
    <x v="2276"/>
    <x v="2277"/>
    <b v="0"/>
    <n v="207"/>
    <b v="1"/>
    <s v="Category and Subcategory"/>
    <x v="199"/>
    <n v="5.32"/>
    <s v="Category and Subcategory"/>
    <x v="32"/>
    <n v="40936.678506944445"/>
    <n v="40966.678506944445"/>
    <x v="5"/>
  </r>
  <r>
    <x v="2278"/>
    <x v="0"/>
    <x v="2276"/>
    <x v="13"/>
    <x v="1999"/>
    <x v="0"/>
    <s v="country"/>
    <s v="EUR"/>
    <x v="2277"/>
    <x v="2278"/>
    <b v="0"/>
    <n v="102"/>
    <b v="1"/>
    <s v="Category and Subcategory"/>
    <x v="404"/>
    <n v="10.78"/>
    <s v="Category and Subcategory"/>
    <x v="32"/>
    <n v="42338.709108796291"/>
    <n v="42372.957638888889"/>
    <x v="0"/>
  </r>
  <r>
    <x v="2279"/>
    <x v="0"/>
    <x v="2277"/>
    <x v="28"/>
    <x v="1999"/>
    <x v="0"/>
    <s v="country"/>
    <s v="USD"/>
    <x v="2278"/>
    <x v="2279"/>
    <b v="0"/>
    <n v="32"/>
    <b v="1"/>
    <s v="Category and Subcategory"/>
    <x v="419"/>
    <n v="34.380000000000003"/>
    <s v="Category and Subcategory"/>
    <x v="32"/>
    <n v="42020.806701388887"/>
    <n v="42039.166666666672"/>
    <x v="0"/>
  </r>
  <r>
    <x v="2280"/>
    <x v="0"/>
    <x v="2278"/>
    <x v="336"/>
    <x v="1999"/>
    <x v="0"/>
    <s v="country"/>
    <s v="USD"/>
    <x v="2279"/>
    <x v="2280"/>
    <b v="0"/>
    <n v="480"/>
    <b v="1"/>
    <s v="Category and Subcategory"/>
    <x v="485"/>
    <n v="2.29"/>
    <s v="Category and Subcategory"/>
    <x v="32"/>
    <n v="42234.624895833331"/>
    <n v="42264.624895833331"/>
    <x v="0"/>
  </r>
  <r>
    <x v="2281"/>
    <x v="0"/>
    <x v="2279"/>
    <x v="43"/>
    <x v="2000"/>
    <x v="0"/>
    <s v="country"/>
    <s v="USD"/>
    <x v="2280"/>
    <x v="2281"/>
    <b v="0"/>
    <n v="11"/>
    <b v="1"/>
    <s v="Category and Subcategory"/>
    <x v="740"/>
    <n v="99.73"/>
    <s v="Category and Subcategory"/>
    <x v="11"/>
    <n v="40687.285844907405"/>
    <n v="40749.284722222219"/>
    <x v="6"/>
  </r>
  <r>
    <x v="2282"/>
    <x v="0"/>
    <x v="2280"/>
    <x v="47"/>
    <x v="2001"/>
    <x v="0"/>
    <s v="country"/>
    <s v="USD"/>
    <x v="2281"/>
    <x v="2282"/>
    <b v="0"/>
    <n v="12"/>
    <b v="1"/>
    <s v="Category and Subcategory"/>
    <x v="154"/>
    <n v="91.33"/>
    <s v="Category and Subcategory"/>
    <x v="11"/>
    <n v="42323.17460648148"/>
    <n v="42383.17460648148"/>
    <x v="0"/>
  </r>
  <r>
    <x v="2283"/>
    <x v="0"/>
    <x v="2281"/>
    <x v="9"/>
    <x v="2002"/>
    <x v="0"/>
    <s v="country"/>
    <s v="USD"/>
    <x v="2282"/>
    <x v="2283"/>
    <b v="0"/>
    <n v="48"/>
    <b v="1"/>
    <s v="Category and Subcategory"/>
    <x v="498"/>
    <n v="22.73"/>
    <s v="Category and Subcategory"/>
    <x v="11"/>
    <n v="40978.125046296293"/>
    <n v="41038.083379629628"/>
    <x v="5"/>
  </r>
  <r>
    <x v="2284"/>
    <x v="0"/>
    <x v="2282"/>
    <x v="12"/>
    <x v="2003"/>
    <x v="0"/>
    <s v="country"/>
    <s v="USD"/>
    <x v="2283"/>
    <x v="2284"/>
    <b v="0"/>
    <n v="59"/>
    <b v="1"/>
    <s v="Category and Subcategory"/>
    <x v="391"/>
    <n v="18.47"/>
    <s v="Category and Subcategory"/>
    <x v="11"/>
    <n v="40585.796817129631"/>
    <n v="40614.166666666664"/>
    <x v="6"/>
  </r>
  <r>
    <x v="2285"/>
    <x v="0"/>
    <x v="2283"/>
    <x v="9"/>
    <x v="2004"/>
    <x v="0"/>
    <s v="country"/>
    <s v="USD"/>
    <x v="2284"/>
    <x v="2285"/>
    <b v="0"/>
    <n v="79"/>
    <b v="1"/>
    <s v="Category and Subcategory"/>
    <x v="498"/>
    <n v="13.77"/>
    <s v="Category and Subcategory"/>
    <x v="11"/>
    <n v="41059.185682870368"/>
    <n v="41089.185682870368"/>
    <x v="5"/>
  </r>
  <r>
    <x v="2286"/>
    <x v="0"/>
    <x v="2284"/>
    <x v="15"/>
    <x v="2005"/>
    <x v="0"/>
    <s v="country"/>
    <s v="USD"/>
    <x v="2285"/>
    <x v="2286"/>
    <b v="0"/>
    <n v="14"/>
    <b v="1"/>
    <s v="Category and Subcategory"/>
    <x v="311"/>
    <n v="77.319999999999993"/>
    <s v="Category and Subcategory"/>
    <x v="11"/>
    <n v="41494.963587962964"/>
    <n v="41523.165972222225"/>
    <x v="4"/>
  </r>
  <r>
    <x v="2287"/>
    <x v="0"/>
    <x v="2285"/>
    <x v="37"/>
    <x v="2006"/>
    <x v="0"/>
    <s v="country"/>
    <s v="USD"/>
    <x v="2286"/>
    <x v="2287"/>
    <b v="0"/>
    <n v="106"/>
    <b v="1"/>
    <s v="Category and Subcategory"/>
    <x v="414"/>
    <n v="10.210000000000001"/>
    <s v="Category and Subcategory"/>
    <x v="11"/>
    <n v="41792.667361111111"/>
    <n v="41813.667361111111"/>
    <x v="3"/>
  </r>
  <r>
    <x v="2288"/>
    <x v="0"/>
    <x v="2286"/>
    <x v="28"/>
    <x v="2006"/>
    <x v="0"/>
    <s v="country"/>
    <s v="USD"/>
    <x v="2287"/>
    <x v="2288"/>
    <b v="0"/>
    <n v="25"/>
    <b v="1"/>
    <s v="Category and Subcategory"/>
    <x v="182"/>
    <n v="43.28"/>
    <s v="Category and Subcategory"/>
    <x v="11"/>
    <n v="41067.827418981484"/>
    <n v="41086.75"/>
    <x v="5"/>
  </r>
  <r>
    <x v="2289"/>
    <x v="0"/>
    <x v="2287"/>
    <x v="15"/>
    <x v="2007"/>
    <x v="0"/>
    <s v="country"/>
    <s v="USD"/>
    <x v="2288"/>
    <x v="2289"/>
    <b v="0"/>
    <n v="25"/>
    <b v="1"/>
    <s v="Category and Subcategory"/>
    <x v="311"/>
    <n v="43.24"/>
    <s v="Category and Subcategory"/>
    <x v="11"/>
    <n v="41571.998379629629"/>
    <n v="41614.973611111112"/>
    <x v="4"/>
  </r>
  <r>
    <x v="2290"/>
    <x v="0"/>
    <x v="2288"/>
    <x v="15"/>
    <x v="2008"/>
    <x v="0"/>
    <s v="country"/>
    <s v="USD"/>
    <x v="2289"/>
    <x v="2290"/>
    <b v="0"/>
    <n v="29"/>
    <b v="1"/>
    <s v="Category and Subcategory"/>
    <x v="311"/>
    <n v="37.24"/>
    <s v="Category and Subcategory"/>
    <x v="11"/>
    <n v="40070.253819444442"/>
    <n v="40148.708333333336"/>
    <x v="8"/>
  </r>
  <r>
    <x v="2291"/>
    <x v="0"/>
    <x v="2289"/>
    <x v="30"/>
    <x v="2008"/>
    <x v="0"/>
    <s v="country"/>
    <s v="USD"/>
    <x v="2290"/>
    <x v="2291"/>
    <b v="0"/>
    <n v="43"/>
    <b v="1"/>
    <s v="Category and Subcategory"/>
    <x v="622"/>
    <n v="25.12"/>
    <s v="Category and Subcategory"/>
    <x v="11"/>
    <n v="40987.977060185185"/>
    <n v="41022.166666666664"/>
    <x v="5"/>
  </r>
  <r>
    <x v="2292"/>
    <x v="0"/>
    <x v="2290"/>
    <x v="13"/>
    <x v="2009"/>
    <x v="0"/>
    <s v="country"/>
    <s v="USD"/>
    <x v="2291"/>
    <x v="2292"/>
    <b v="0"/>
    <n v="46"/>
    <b v="1"/>
    <s v="Category and Subcategory"/>
    <x v="408"/>
    <n v="23.43"/>
    <s v="Category and Subcategory"/>
    <x v="11"/>
    <n v="40987.697638888887"/>
    <n v="41017.697638888887"/>
    <x v="5"/>
  </r>
  <r>
    <x v="2293"/>
    <x v="0"/>
    <x v="2291"/>
    <x v="16"/>
    <x v="2010"/>
    <x v="0"/>
    <s v="country"/>
    <s v="USD"/>
    <x v="2292"/>
    <x v="2293"/>
    <b v="0"/>
    <n v="27"/>
    <b v="1"/>
    <s v="Category and Subcategory"/>
    <x v="221"/>
    <n v="39.74"/>
    <s v="Category and Subcategory"/>
    <x v="11"/>
    <n v="41151.708321759259"/>
    <n v="41177.165972222225"/>
    <x v="5"/>
  </r>
  <r>
    <x v="2294"/>
    <x v="0"/>
    <x v="2292"/>
    <x v="10"/>
    <x v="2011"/>
    <x v="0"/>
    <s v="country"/>
    <s v="USD"/>
    <x v="2293"/>
    <x v="2294"/>
    <b v="0"/>
    <n v="112"/>
    <b v="1"/>
    <s v="Category and Subcategory"/>
    <x v="150"/>
    <n v="9.57"/>
    <s v="Category and Subcategory"/>
    <x v="11"/>
    <n v="41264.72314814815"/>
    <n v="41294.72314814815"/>
    <x v="5"/>
  </r>
  <r>
    <x v="2295"/>
    <x v="0"/>
    <x v="2293"/>
    <x v="38"/>
    <x v="2012"/>
    <x v="0"/>
    <s v="country"/>
    <s v="USD"/>
    <x v="2294"/>
    <x v="2295"/>
    <b v="0"/>
    <n v="34"/>
    <b v="1"/>
    <s v="Category and Subcategory"/>
    <x v="329"/>
    <n v="31.44"/>
    <s v="Category and Subcategory"/>
    <x v="11"/>
    <n v="41270.954351851848"/>
    <n v="41300.954351851848"/>
    <x v="5"/>
  </r>
  <r>
    <x v="2296"/>
    <x v="0"/>
    <x v="2294"/>
    <x v="39"/>
    <x v="2013"/>
    <x v="0"/>
    <s v="country"/>
    <s v="USD"/>
    <x v="2295"/>
    <x v="2296"/>
    <b v="0"/>
    <n v="145"/>
    <b v="1"/>
    <s v="Category and Subcategory"/>
    <x v="330"/>
    <n v="7.36"/>
    <s v="Category and Subcategory"/>
    <x v="11"/>
    <n v="40927.731782407405"/>
    <n v="40962.731782407405"/>
    <x v="5"/>
  </r>
  <r>
    <x v="2297"/>
    <x v="0"/>
    <x v="2295"/>
    <x v="28"/>
    <x v="2014"/>
    <x v="0"/>
    <s v="country"/>
    <s v="USD"/>
    <x v="2296"/>
    <x v="2297"/>
    <b v="0"/>
    <n v="19"/>
    <b v="1"/>
    <s v="Category and Subcategory"/>
    <x v="347"/>
    <n v="56.11"/>
    <s v="Category and Subcategory"/>
    <x v="11"/>
    <n v="40948.042233796295"/>
    <n v="40982.165972222225"/>
    <x v="5"/>
  </r>
  <r>
    <x v="2298"/>
    <x v="0"/>
    <x v="2296"/>
    <x v="11"/>
    <x v="2014"/>
    <x v="0"/>
    <s v="country"/>
    <s v="USD"/>
    <x v="2297"/>
    <x v="2298"/>
    <b v="0"/>
    <n v="288"/>
    <b v="1"/>
    <s v="Category and Subcategory"/>
    <x v="153"/>
    <n v="3.7"/>
    <s v="Category and Subcategory"/>
    <x v="11"/>
    <n v="41694.84065972222"/>
    <n v="41724.798993055556"/>
    <x v="3"/>
  </r>
  <r>
    <x v="2299"/>
    <x v="0"/>
    <x v="2297"/>
    <x v="43"/>
    <x v="2015"/>
    <x v="0"/>
    <s v="country"/>
    <s v="USD"/>
    <x v="2298"/>
    <x v="2299"/>
    <b v="0"/>
    <n v="14"/>
    <b v="1"/>
    <s v="Category and Subcategory"/>
    <x v="180"/>
    <n v="76.09"/>
    <s v="Category and Subcategory"/>
    <x v="11"/>
    <n v="40565.032511574071"/>
    <n v="40580.032511574071"/>
    <x v="6"/>
  </r>
  <r>
    <x v="2300"/>
    <x v="0"/>
    <x v="2298"/>
    <x v="134"/>
    <x v="2016"/>
    <x v="0"/>
    <s v="country"/>
    <s v="USD"/>
    <x v="2299"/>
    <x v="2300"/>
    <b v="0"/>
    <n v="7"/>
    <b v="1"/>
    <s v="Category and Subcategory"/>
    <x v="245"/>
    <n v="152.13999999999999"/>
    <s v="Category and Subcategory"/>
    <x v="11"/>
    <n v="41074.727037037039"/>
    <n v="41088.727037037039"/>
    <x v="5"/>
  </r>
  <r>
    <x v="2301"/>
    <x v="0"/>
    <x v="2299"/>
    <x v="10"/>
    <x v="2017"/>
    <x v="0"/>
    <s v="country"/>
    <s v="USD"/>
    <x v="2300"/>
    <x v="2301"/>
    <b v="1"/>
    <n v="211"/>
    <b v="1"/>
    <s v="Category and Subcategory"/>
    <x v="150"/>
    <n v="5.04"/>
    <s v="Category and Subcategory"/>
    <x v="14"/>
    <n v="41416.146944444445"/>
    <n v="41446.146944444445"/>
    <x v="4"/>
  </r>
  <r>
    <x v="2302"/>
    <x v="0"/>
    <x v="2300"/>
    <x v="98"/>
    <x v="2018"/>
    <x v="0"/>
    <s v="country"/>
    <s v="USD"/>
    <x v="2301"/>
    <x v="2302"/>
    <b v="1"/>
    <n v="85"/>
    <b v="1"/>
    <s v="Category and Subcategory"/>
    <x v="481"/>
    <n v="12.51"/>
    <s v="Category and Subcategory"/>
    <x v="14"/>
    <n v="41605.868449074071"/>
    <n v="41639.291666666664"/>
    <x v="4"/>
  </r>
  <r>
    <x v="2303"/>
    <x v="0"/>
    <x v="2301"/>
    <x v="337"/>
    <x v="2019"/>
    <x v="0"/>
    <s v="country"/>
    <s v="USD"/>
    <x v="2302"/>
    <x v="2303"/>
    <b v="1"/>
    <n v="103"/>
    <b v="1"/>
    <s v="Category and Subcategory"/>
    <x v="422"/>
    <n v="10.29"/>
    <s v="Category and Subcategory"/>
    <x v="14"/>
    <n v="40850.111064814817"/>
    <n v="40890.152731481481"/>
    <x v="6"/>
  </r>
  <r>
    <x v="2304"/>
    <x v="0"/>
    <x v="2302"/>
    <x v="12"/>
    <x v="2019"/>
    <x v="0"/>
    <s v="country"/>
    <s v="USD"/>
    <x v="1254"/>
    <x v="2304"/>
    <b v="1"/>
    <n v="113"/>
    <b v="1"/>
    <s v="Category and Subcategory"/>
    <x v="391"/>
    <n v="9.3800000000000008"/>
    <s v="Category and Subcategory"/>
    <x v="14"/>
    <n v="40502.815868055557"/>
    <n v="40544.207638888889"/>
    <x v="7"/>
  </r>
  <r>
    <x v="2305"/>
    <x v="0"/>
    <x v="2303"/>
    <x v="102"/>
    <x v="2020"/>
    <x v="0"/>
    <s v="country"/>
    <s v="USD"/>
    <x v="2303"/>
    <x v="2305"/>
    <b v="1"/>
    <n v="167"/>
    <b v="1"/>
    <s v="Category and Subcategory"/>
    <x v="444"/>
    <n v="6.34"/>
    <s v="Category and Subcategory"/>
    <x v="14"/>
    <n v="41834.695277777777"/>
    <n v="41859.75"/>
    <x v="3"/>
  </r>
  <r>
    <x v="2306"/>
    <x v="0"/>
    <x v="2304"/>
    <x v="8"/>
    <x v="2021"/>
    <x v="0"/>
    <s v="country"/>
    <s v="USD"/>
    <x v="2304"/>
    <x v="2306"/>
    <b v="1"/>
    <n v="73"/>
    <b v="1"/>
    <s v="Category and Subcategory"/>
    <x v="386"/>
    <n v="14.47"/>
    <s v="Category and Subcategory"/>
    <x v="14"/>
    <n v="40948.16815972222"/>
    <n v="40978.16815972222"/>
    <x v="5"/>
  </r>
  <r>
    <x v="2307"/>
    <x v="0"/>
    <x v="2305"/>
    <x v="338"/>
    <x v="2022"/>
    <x v="0"/>
    <s v="country"/>
    <s v="USD"/>
    <x v="2305"/>
    <x v="2307"/>
    <b v="1"/>
    <n v="75"/>
    <b v="1"/>
    <s v="Category and Subcategory"/>
    <x v="408"/>
    <n v="14.07"/>
    <s v="Category and Subcategory"/>
    <x v="14"/>
    <n v="41004.802465277775"/>
    <n v="41034.802407407406"/>
    <x v="5"/>
  </r>
  <r>
    <x v="2308"/>
    <x v="0"/>
    <x v="2306"/>
    <x v="63"/>
    <x v="2023"/>
    <x v="0"/>
    <s v="country"/>
    <s v="USD"/>
    <x v="2306"/>
    <x v="2308"/>
    <b v="1"/>
    <n v="614"/>
    <b v="1"/>
    <s v="Category and Subcategory"/>
    <x v="161"/>
    <n v="1.72"/>
    <s v="Category and Subcategory"/>
    <x v="14"/>
    <n v="41851.962916666671"/>
    <n v="41880.041666666664"/>
    <x v="3"/>
  </r>
  <r>
    <x v="2309"/>
    <x v="0"/>
    <x v="2307"/>
    <x v="12"/>
    <x v="2024"/>
    <x v="0"/>
    <s v="country"/>
    <s v="USD"/>
    <x v="2307"/>
    <x v="2309"/>
    <b v="1"/>
    <n v="107"/>
    <b v="1"/>
    <s v="Category and Subcategory"/>
    <x v="391"/>
    <n v="9.82"/>
    <s v="Category and Subcategory"/>
    <x v="14"/>
    <n v="41307.987696759257"/>
    <n v="41342.987696759257"/>
    <x v="4"/>
  </r>
  <r>
    <x v="2310"/>
    <x v="0"/>
    <x v="2308"/>
    <x v="17"/>
    <x v="2025"/>
    <x v="0"/>
    <s v="country"/>
    <s v="USD"/>
    <x v="2308"/>
    <x v="2310"/>
    <b v="1"/>
    <n v="1224"/>
    <b v="1"/>
    <s v="Category and Subcategory"/>
    <x v="444"/>
    <n v="0.86"/>
    <s v="Category and Subcategory"/>
    <x v="14"/>
    <n v="41324.79415509259"/>
    <n v="41354.752488425926"/>
    <x v="4"/>
  </r>
  <r>
    <x v="2311"/>
    <x v="0"/>
    <x v="2309"/>
    <x v="7"/>
    <x v="2025"/>
    <x v="0"/>
    <s v="country"/>
    <s v="USD"/>
    <x v="2309"/>
    <x v="2311"/>
    <b v="1"/>
    <n v="104"/>
    <b v="1"/>
    <s v="Category and Subcategory"/>
    <x v="465"/>
    <n v="10.1"/>
    <s v="Category and Subcategory"/>
    <x v="14"/>
    <n v="41736.004502314812"/>
    <n v="41766.004502314812"/>
    <x v="3"/>
  </r>
  <r>
    <x v="2312"/>
    <x v="0"/>
    <x v="2310"/>
    <x v="9"/>
    <x v="2025"/>
    <x v="0"/>
    <s v="country"/>
    <s v="USD"/>
    <x v="2310"/>
    <x v="2312"/>
    <b v="1"/>
    <n v="79"/>
    <b v="1"/>
    <s v="Category and Subcategory"/>
    <x v="389"/>
    <n v="13.29"/>
    <s v="Category and Subcategory"/>
    <x v="14"/>
    <n v="41716.632847222223"/>
    <n v="41747.958333333336"/>
    <x v="3"/>
  </r>
  <r>
    <x v="2313"/>
    <x v="0"/>
    <x v="2311"/>
    <x v="10"/>
    <x v="2026"/>
    <x v="0"/>
    <s v="country"/>
    <s v="USD"/>
    <x v="2311"/>
    <x v="2313"/>
    <b v="1"/>
    <n v="157"/>
    <b v="1"/>
    <s v="Category and Subcategory"/>
    <x v="150"/>
    <n v="6.68"/>
    <s v="Category and Subcategory"/>
    <x v="14"/>
    <n v="41002.958634259259"/>
    <n v="41032.958634259259"/>
    <x v="5"/>
  </r>
  <r>
    <x v="2314"/>
    <x v="0"/>
    <x v="2312"/>
    <x v="38"/>
    <x v="2027"/>
    <x v="0"/>
    <s v="country"/>
    <s v="USD"/>
    <x v="2312"/>
    <x v="2314"/>
    <b v="1"/>
    <n v="50"/>
    <b v="1"/>
    <s v="Category and Subcategory"/>
    <x v="339"/>
    <n v="20.94"/>
    <s v="Category and Subcategory"/>
    <x v="14"/>
    <n v="41037.551585648151"/>
    <n v="41067.551585648151"/>
    <x v="5"/>
  </r>
  <r>
    <x v="2315"/>
    <x v="0"/>
    <x v="2313"/>
    <x v="30"/>
    <x v="2028"/>
    <x v="0"/>
    <s v="country"/>
    <s v="USD"/>
    <x v="2313"/>
    <x v="2315"/>
    <b v="1"/>
    <n v="64"/>
    <b v="1"/>
    <s v="Category and Subcategory"/>
    <x v="162"/>
    <n v="16.34"/>
    <s v="Category and Subcategory"/>
    <x v="14"/>
    <n v="41004.72619212963"/>
    <n v="41034.72619212963"/>
    <x v="5"/>
  </r>
  <r>
    <x v="2316"/>
    <x v="0"/>
    <x v="2314"/>
    <x v="36"/>
    <x v="2029"/>
    <x v="0"/>
    <s v="country"/>
    <s v="USD"/>
    <x v="2314"/>
    <x v="2316"/>
    <b v="1"/>
    <n v="200"/>
    <b v="1"/>
    <s v="Category and Subcategory"/>
    <x v="406"/>
    <n v="5.22"/>
    <s v="Category and Subcategory"/>
    <x v="14"/>
    <n v="40079.725115740745"/>
    <n v="40156.76666666667"/>
    <x v="8"/>
  </r>
  <r>
    <x v="2317"/>
    <x v="0"/>
    <x v="2315"/>
    <x v="44"/>
    <x v="2030"/>
    <x v="0"/>
    <s v="country"/>
    <s v="USD"/>
    <x v="2315"/>
    <x v="2317"/>
    <b v="1"/>
    <n v="22"/>
    <b v="1"/>
    <s v="Category and Subcategory"/>
    <x v="452"/>
    <n v="47.33"/>
    <s v="Category and Subcategory"/>
    <x v="14"/>
    <n v="40192.542233796295"/>
    <n v="40224.208333333336"/>
    <x v="7"/>
  </r>
  <r>
    <x v="2318"/>
    <x v="0"/>
    <x v="2316"/>
    <x v="10"/>
    <x v="2031"/>
    <x v="0"/>
    <s v="country"/>
    <s v="USD"/>
    <x v="2316"/>
    <x v="2318"/>
    <b v="1"/>
    <n v="163"/>
    <b v="1"/>
    <s v="Category and Subcategory"/>
    <x v="150"/>
    <n v="6.38"/>
    <s v="Category and Subcategory"/>
    <x v="14"/>
    <n v="40050.643680555557"/>
    <n v="40082.165972222225"/>
    <x v="8"/>
  </r>
  <r>
    <x v="2319"/>
    <x v="0"/>
    <x v="2317"/>
    <x v="9"/>
    <x v="2031"/>
    <x v="0"/>
    <s v="country"/>
    <s v="USD"/>
    <x v="2317"/>
    <x v="2319"/>
    <b v="1"/>
    <n v="77"/>
    <b v="1"/>
    <s v="Category and Subcategory"/>
    <x v="389"/>
    <n v="13.51"/>
    <s v="Category and Subcategory"/>
    <x v="14"/>
    <n v="41593.082002314812"/>
    <n v="41623.082002314812"/>
    <x v="4"/>
  </r>
  <r>
    <x v="2320"/>
    <x v="0"/>
    <x v="2318"/>
    <x v="10"/>
    <x v="2031"/>
    <x v="0"/>
    <s v="country"/>
    <s v="USD"/>
    <x v="2318"/>
    <x v="2320"/>
    <b v="1"/>
    <n v="89"/>
    <b v="1"/>
    <s v="Category and Subcategory"/>
    <x v="150"/>
    <n v="11.69"/>
    <s v="Category and Subcategory"/>
    <x v="14"/>
    <n v="41696.817129629628"/>
    <n v="41731.775462962964"/>
    <x v="3"/>
  </r>
  <r>
    <x v="2321"/>
    <x v="0"/>
    <x v="2319"/>
    <x v="339"/>
    <x v="2031"/>
    <x v="3"/>
    <s v="country"/>
    <s v="EUR"/>
    <x v="2319"/>
    <x v="2321"/>
    <b v="0"/>
    <n v="64"/>
    <b v="0"/>
    <s v="Category and Subcategory"/>
    <x v="157"/>
    <n v="16.25"/>
    <s v="Category and Subcategory"/>
    <x v="33"/>
    <n v="42799.260428240741"/>
    <n v="42829.21876157407"/>
    <x v="1"/>
  </r>
  <r>
    <x v="2322"/>
    <x v="0"/>
    <x v="2320"/>
    <x v="200"/>
    <x v="2032"/>
    <x v="3"/>
    <s v="country"/>
    <s v="USD"/>
    <x v="2320"/>
    <x v="2322"/>
    <b v="0"/>
    <n v="4"/>
    <b v="0"/>
    <s v="Category and Subcategory"/>
    <x v="137"/>
    <n v="259"/>
    <s v="Category and Subcategory"/>
    <x v="33"/>
    <n v="42804.895474537043"/>
    <n v="42834.853807870371"/>
    <x v="1"/>
  </r>
  <r>
    <x v="2323"/>
    <x v="0"/>
    <x v="2321"/>
    <x v="49"/>
    <x v="2033"/>
    <x v="3"/>
    <s v="country"/>
    <s v="USD"/>
    <x v="2321"/>
    <x v="2323"/>
    <b v="0"/>
    <n v="4"/>
    <b v="0"/>
    <s v="Category and Subcategory"/>
    <x v="741"/>
    <n v="258.75"/>
    <s v="Category and Subcategory"/>
    <x v="33"/>
    <n v="42807.755173611105"/>
    <n v="42814.755173611105"/>
    <x v="1"/>
  </r>
  <r>
    <x v="2324"/>
    <x v="0"/>
    <x v="2322"/>
    <x v="51"/>
    <x v="2033"/>
    <x v="3"/>
    <s v="country"/>
    <s v="GBP"/>
    <x v="2322"/>
    <x v="2324"/>
    <b v="0"/>
    <n v="61"/>
    <b v="0"/>
    <s v="Category and Subcategory"/>
    <x v="151"/>
    <n v="16.97"/>
    <s v="Category and Subcategory"/>
    <x v="33"/>
    <n v="42790.885243055556"/>
    <n v="42820.843576388885"/>
    <x v="1"/>
  </r>
  <r>
    <x v="2325"/>
    <x v="0"/>
    <x v="2323"/>
    <x v="28"/>
    <x v="2033"/>
    <x v="3"/>
    <s v="country"/>
    <s v="USD"/>
    <x v="2323"/>
    <x v="2325"/>
    <b v="0"/>
    <n v="7"/>
    <b v="0"/>
    <s v="Category and Subcategory"/>
    <x v="554"/>
    <n v="147.86000000000001"/>
    <s v="Category and Subcategory"/>
    <x v="33"/>
    <n v="42794.022349537037"/>
    <n v="42823.980682870373"/>
    <x v="1"/>
  </r>
  <r>
    <x v="2326"/>
    <x v="0"/>
    <x v="2324"/>
    <x v="36"/>
    <x v="2033"/>
    <x v="3"/>
    <s v="country"/>
    <s v="USD"/>
    <x v="2324"/>
    <x v="2326"/>
    <b v="0"/>
    <n v="1"/>
    <b v="0"/>
    <s v="Category and Subcategory"/>
    <x v="406"/>
    <n v="1035"/>
    <s v="Category and Subcategory"/>
    <x v="33"/>
    <n v="42804.034120370372"/>
    <n v="42855.708333333328"/>
    <x v="1"/>
  </r>
  <r>
    <x v="2327"/>
    <x v="0"/>
    <x v="2325"/>
    <x v="19"/>
    <x v="2034"/>
    <x v="0"/>
    <s v="country"/>
    <s v="USD"/>
    <x v="2325"/>
    <x v="2327"/>
    <b v="1"/>
    <n v="3355"/>
    <b v="1"/>
    <s v="Category and Subcategory"/>
    <x v="410"/>
    <n v="0.31"/>
    <s v="Category and Subcategory"/>
    <x v="33"/>
    <n v="41842.917129629634"/>
    <n v="41877.917129629634"/>
    <x v="3"/>
  </r>
  <r>
    <x v="2328"/>
    <x v="0"/>
    <x v="2326"/>
    <x v="3"/>
    <x v="2035"/>
    <x v="0"/>
    <s v="country"/>
    <s v="USD"/>
    <x v="2326"/>
    <x v="2328"/>
    <b v="1"/>
    <n v="537"/>
    <b v="1"/>
    <s v="Category and Subcategory"/>
    <x v="157"/>
    <n v="1.92"/>
    <s v="Category and Subcategory"/>
    <x v="33"/>
    <n v="42139.781678240746"/>
    <n v="42169.781678240746"/>
    <x v="0"/>
  </r>
  <r>
    <x v="2329"/>
    <x v="0"/>
    <x v="2327"/>
    <x v="31"/>
    <x v="2035"/>
    <x v="0"/>
    <s v="country"/>
    <s v="USD"/>
    <x v="2327"/>
    <x v="2329"/>
    <b v="1"/>
    <n v="125"/>
    <b v="1"/>
    <s v="Category and Subcategory"/>
    <x v="153"/>
    <n v="8.24"/>
    <s v="Category and Subcategory"/>
    <x v="33"/>
    <n v="41807.624374999999"/>
    <n v="41837.624374999999"/>
    <x v="3"/>
  </r>
  <r>
    <x v="2330"/>
    <x v="0"/>
    <x v="2328"/>
    <x v="19"/>
    <x v="2036"/>
    <x v="0"/>
    <s v="country"/>
    <s v="USD"/>
    <x v="2328"/>
    <x v="2330"/>
    <b v="1"/>
    <n v="163"/>
    <b v="1"/>
    <s v="Category and Subcategory"/>
    <x v="410"/>
    <n v="6.29"/>
    <s v="Category and Subcategory"/>
    <x v="33"/>
    <n v="42332.89980324074"/>
    <n v="42363"/>
    <x v="0"/>
  </r>
  <r>
    <x v="2331"/>
    <x v="0"/>
    <x v="2329"/>
    <x v="6"/>
    <x v="2036"/>
    <x v="0"/>
    <s v="country"/>
    <s v="USD"/>
    <x v="2329"/>
    <x v="2331"/>
    <b v="1"/>
    <n v="283"/>
    <b v="1"/>
    <s v="Category and Subcategory"/>
    <x v="199"/>
    <n v="3.63"/>
    <s v="Category and Subcategory"/>
    <x v="33"/>
    <n v="41839.005671296298"/>
    <n v="41869.005671296298"/>
    <x v="3"/>
  </r>
  <r>
    <x v="2332"/>
    <x v="0"/>
    <x v="2330"/>
    <x v="31"/>
    <x v="2036"/>
    <x v="0"/>
    <s v="country"/>
    <s v="USD"/>
    <x v="2330"/>
    <x v="2332"/>
    <b v="1"/>
    <n v="352"/>
    <b v="1"/>
    <s v="Category and Subcategory"/>
    <x v="153"/>
    <n v="2.91"/>
    <s v="Category and Subcategory"/>
    <x v="33"/>
    <n v="42011.628136574072"/>
    <n v="42041.628136574072"/>
    <x v="0"/>
  </r>
  <r>
    <x v="2333"/>
    <x v="0"/>
    <x v="2331"/>
    <x v="20"/>
    <x v="2037"/>
    <x v="0"/>
    <s v="country"/>
    <s v="USD"/>
    <x v="2331"/>
    <x v="2333"/>
    <b v="1"/>
    <n v="94"/>
    <b v="1"/>
    <s v="Category and Subcategory"/>
    <x v="727"/>
    <n v="10.9"/>
    <s v="Category and Subcategory"/>
    <x v="33"/>
    <n v="41767.650347222225"/>
    <n v="41788.743055555555"/>
    <x v="3"/>
  </r>
  <r>
    <x v="2334"/>
    <x v="0"/>
    <x v="2332"/>
    <x v="23"/>
    <x v="2037"/>
    <x v="0"/>
    <s v="country"/>
    <s v="USD"/>
    <x v="2332"/>
    <x v="2334"/>
    <b v="1"/>
    <n v="67"/>
    <b v="1"/>
    <s v="Category and Subcategory"/>
    <x v="306"/>
    <n v="15.3"/>
    <s v="Category and Subcategory"/>
    <x v="33"/>
    <n v="41918.670115740737"/>
    <n v="41948.731944444444"/>
    <x v="3"/>
  </r>
  <r>
    <x v="2335"/>
    <x v="0"/>
    <x v="2333"/>
    <x v="31"/>
    <x v="2037"/>
    <x v="0"/>
    <s v="country"/>
    <s v="USD"/>
    <x v="2333"/>
    <x v="2335"/>
    <b v="1"/>
    <n v="221"/>
    <b v="1"/>
    <s v="Category and Subcategory"/>
    <x v="153"/>
    <n v="4.6399999999999997"/>
    <s v="Category and Subcategory"/>
    <x v="33"/>
    <n v="41771.572256944448"/>
    <n v="41801.572256944448"/>
    <x v="3"/>
  </r>
  <r>
    <x v="2336"/>
    <x v="0"/>
    <x v="2334"/>
    <x v="22"/>
    <x v="2038"/>
    <x v="0"/>
    <s v="country"/>
    <s v="USD"/>
    <x v="2334"/>
    <x v="2336"/>
    <b v="1"/>
    <n v="2165"/>
    <b v="1"/>
    <s v="Category and Subcategory"/>
    <x v="496"/>
    <n v="0.47"/>
    <s v="Category and Subcategory"/>
    <x v="33"/>
    <n v="41666.924710648149"/>
    <n v="41706.924710648149"/>
    <x v="3"/>
  </r>
  <r>
    <x v="2337"/>
    <x v="0"/>
    <x v="2335"/>
    <x v="14"/>
    <x v="2039"/>
    <x v="0"/>
    <s v="country"/>
    <s v="USD"/>
    <x v="2335"/>
    <x v="2337"/>
    <b v="1"/>
    <n v="179"/>
    <b v="1"/>
    <s v="Category and Subcategory"/>
    <x v="175"/>
    <n v="5.7"/>
    <s v="Category and Subcategory"/>
    <x v="33"/>
    <n v="41786.640543981484"/>
    <n v="41816.640543981484"/>
    <x v="3"/>
  </r>
  <r>
    <x v="2338"/>
    <x v="0"/>
    <x v="2336"/>
    <x v="36"/>
    <x v="2039"/>
    <x v="0"/>
    <s v="country"/>
    <s v="USD"/>
    <x v="2336"/>
    <x v="2338"/>
    <b v="1"/>
    <n v="123"/>
    <b v="1"/>
    <s v="Category and Subcategory"/>
    <x v="406"/>
    <n v="8.2899999999999991"/>
    <s v="Category and Subcategory"/>
    <x v="33"/>
    <n v="41789.896805555552"/>
    <n v="41819.896805555552"/>
    <x v="3"/>
  </r>
  <r>
    <x v="2339"/>
    <x v="0"/>
    <x v="2337"/>
    <x v="31"/>
    <x v="2039"/>
    <x v="0"/>
    <s v="country"/>
    <s v="USD"/>
    <x v="2337"/>
    <x v="2339"/>
    <b v="1"/>
    <n v="1104"/>
    <b v="1"/>
    <s v="Category and Subcategory"/>
    <x v="153"/>
    <n v="0.92"/>
    <s v="Category and Subcategory"/>
    <x v="33"/>
    <n v="42692.79987268518"/>
    <n v="42723.332638888889"/>
    <x v="2"/>
  </r>
  <r>
    <x v="2340"/>
    <x v="0"/>
    <x v="2338"/>
    <x v="79"/>
    <x v="2040"/>
    <x v="0"/>
    <s v="country"/>
    <s v="USD"/>
    <x v="2338"/>
    <x v="2340"/>
    <b v="1"/>
    <n v="403"/>
    <b v="1"/>
    <s v="Category and Subcategory"/>
    <x v="410"/>
    <n v="2.52"/>
    <s v="Category and Subcategory"/>
    <x v="33"/>
    <n v="42643.642800925925"/>
    <n v="42673.642800925925"/>
    <x v="2"/>
  </r>
  <r>
    <x v="2341"/>
    <x v="0"/>
    <x v="2339"/>
    <x v="10"/>
    <x v="2041"/>
    <x v="1"/>
    <s v="country"/>
    <s v="USD"/>
    <x v="2339"/>
    <x v="2341"/>
    <b v="0"/>
    <n v="0"/>
    <b v="0"/>
    <s v="Category and Subcategory"/>
    <x v="409"/>
    <e v="#DIV/0!"/>
    <s v="Category and Subcategory"/>
    <x v="7"/>
    <n v="42167.813703703709"/>
    <n v="42197.813703703709"/>
    <x v="0"/>
  </r>
  <r>
    <x v="2342"/>
    <x v="0"/>
    <x v="2340"/>
    <x v="62"/>
    <x v="2041"/>
    <x v="1"/>
    <s v="country"/>
    <s v="USD"/>
    <x v="2340"/>
    <x v="2342"/>
    <b v="0"/>
    <n v="0"/>
    <b v="0"/>
    <s v="Category and Subcategory"/>
    <x v="391"/>
    <e v="#DIV/0!"/>
    <s v="Category and Subcategory"/>
    <x v="7"/>
    <n v="41897.702199074076"/>
    <n v="41918.208333333336"/>
    <x v="3"/>
  </r>
  <r>
    <x v="2343"/>
    <x v="0"/>
    <x v="2341"/>
    <x v="3"/>
    <x v="2042"/>
    <x v="1"/>
    <s v="country"/>
    <s v="USD"/>
    <x v="2341"/>
    <x v="2343"/>
    <b v="0"/>
    <n v="1"/>
    <b v="0"/>
    <s v="Category and Subcategory"/>
    <x v="157"/>
    <n v="1011"/>
    <s v="Category and Subcategory"/>
    <x v="7"/>
    <n v="42327.825289351851"/>
    <n v="42377.82430555555"/>
    <x v="0"/>
  </r>
  <r>
    <x v="2344"/>
    <x v="0"/>
    <x v="2342"/>
    <x v="28"/>
    <x v="2043"/>
    <x v="1"/>
    <s v="country"/>
    <s v="CAD"/>
    <x v="2342"/>
    <x v="2344"/>
    <b v="0"/>
    <n v="1"/>
    <b v="0"/>
    <s v="Category and Subcategory"/>
    <x v="159"/>
    <n v="1010"/>
    <s v="Category and Subcategory"/>
    <x v="7"/>
    <n v="42515.727650462963"/>
    <n v="42545.727650462963"/>
    <x v="2"/>
  </r>
  <r>
    <x v="2345"/>
    <x v="0"/>
    <x v="2343"/>
    <x v="9"/>
    <x v="2043"/>
    <x v="1"/>
    <s v="country"/>
    <s v="USD"/>
    <x v="2343"/>
    <x v="2345"/>
    <b v="0"/>
    <n v="0"/>
    <b v="0"/>
    <s v="Category and Subcategory"/>
    <x v="304"/>
    <e v="#DIV/0!"/>
    <s v="Category and Subcategory"/>
    <x v="7"/>
    <n v="42060.001805555556"/>
    <n v="42094.985416666663"/>
    <x v="0"/>
  </r>
  <r>
    <x v="2346"/>
    <x v="0"/>
    <x v="2344"/>
    <x v="127"/>
    <x v="2044"/>
    <x v="1"/>
    <s v="country"/>
    <s v="USD"/>
    <x v="2344"/>
    <x v="2346"/>
    <b v="0"/>
    <n v="3"/>
    <b v="0"/>
    <s v="Category and Subcategory"/>
    <x v="161"/>
    <n v="335.33"/>
    <s v="Category and Subcategory"/>
    <x v="7"/>
    <n v="42615.79896990741"/>
    <n v="42660.79896990741"/>
    <x v="2"/>
  </r>
  <r>
    <x v="2347"/>
    <x v="0"/>
    <x v="2345"/>
    <x v="28"/>
    <x v="2045"/>
    <x v="1"/>
    <s v="country"/>
    <s v="USD"/>
    <x v="2345"/>
    <x v="2347"/>
    <b v="0"/>
    <n v="1"/>
    <b v="0"/>
    <s v="Category and Subcategory"/>
    <x v="159"/>
    <n v="1005"/>
    <s v="Category and Subcategory"/>
    <x v="7"/>
    <n v="42577.607361111113"/>
    <n v="42607.607361111113"/>
    <x v="2"/>
  </r>
  <r>
    <x v="2348"/>
    <x v="0"/>
    <x v="2346"/>
    <x v="54"/>
    <x v="2045"/>
    <x v="1"/>
    <s v="country"/>
    <s v="USD"/>
    <x v="2346"/>
    <x v="2348"/>
    <b v="0"/>
    <n v="5"/>
    <b v="0"/>
    <s v="Category and Subcategory"/>
    <x v="218"/>
    <n v="201"/>
    <s v="Category and Subcategory"/>
    <x v="7"/>
    <n v="42360.932152777779"/>
    <n v="42420.932152777779"/>
    <x v="0"/>
  </r>
  <r>
    <x v="2349"/>
    <x v="0"/>
    <x v="2347"/>
    <x v="340"/>
    <x v="2046"/>
    <x v="1"/>
    <s v="country"/>
    <s v="SEK"/>
    <x v="2347"/>
    <x v="2349"/>
    <b v="0"/>
    <n v="0"/>
    <b v="0"/>
    <s v="Category and Subcategory"/>
    <x v="5"/>
    <e v="#DIV/0!"/>
    <s v="Category and Subcategory"/>
    <x v="7"/>
    <n v="42198.775787037041"/>
    <n v="42227.775787037041"/>
    <x v="0"/>
  </r>
  <r>
    <x v="2350"/>
    <x v="0"/>
    <x v="2348"/>
    <x v="63"/>
    <x v="2047"/>
    <x v="1"/>
    <s v="country"/>
    <s v="EUR"/>
    <x v="2348"/>
    <x v="2350"/>
    <b v="0"/>
    <n v="0"/>
    <b v="0"/>
    <s v="Category and Subcategory"/>
    <x v="161"/>
    <e v="#DIV/0!"/>
    <s v="Category and Subcategory"/>
    <x v="7"/>
    <n v="42708.842245370368"/>
    <n v="42738.842245370368"/>
    <x v="2"/>
  </r>
  <r>
    <x v="2351"/>
    <x v="0"/>
    <x v="2349"/>
    <x v="341"/>
    <x v="2047"/>
    <x v="1"/>
    <s v="country"/>
    <s v="NZD"/>
    <x v="2349"/>
    <x v="2351"/>
    <b v="0"/>
    <n v="7"/>
    <b v="0"/>
    <s v="Category and Subcategory"/>
    <x v="496"/>
    <n v="143.29"/>
    <s v="Category and Subcategory"/>
    <x v="7"/>
    <n v="42094.101145833338"/>
    <n v="42124.101145833338"/>
    <x v="0"/>
  </r>
  <r>
    <x v="2352"/>
    <x v="0"/>
    <x v="2350"/>
    <x v="13"/>
    <x v="2048"/>
    <x v="1"/>
    <s v="country"/>
    <s v="USD"/>
    <x v="2350"/>
    <x v="2352"/>
    <b v="0"/>
    <n v="0"/>
    <b v="0"/>
    <s v="Category and Subcategory"/>
    <x v="169"/>
    <e v="#DIV/0!"/>
    <s v="Category and Subcategory"/>
    <x v="7"/>
    <n v="42101.633703703701"/>
    <n v="42161.633703703701"/>
    <x v="0"/>
  </r>
  <r>
    <x v="2353"/>
    <x v="0"/>
    <x v="2351"/>
    <x v="28"/>
    <x v="2049"/>
    <x v="1"/>
    <s v="country"/>
    <s v="USD"/>
    <x v="2351"/>
    <x v="2353"/>
    <b v="0"/>
    <n v="0"/>
    <b v="0"/>
    <s v="Category and Subcategory"/>
    <x v="660"/>
    <e v="#DIV/0!"/>
    <s v="Category and Subcategory"/>
    <x v="7"/>
    <n v="42103.676180555558"/>
    <n v="42115.676180555558"/>
    <x v="0"/>
  </r>
  <r>
    <x v="2354"/>
    <x v="0"/>
    <x v="2352"/>
    <x v="19"/>
    <x v="2050"/>
    <x v="1"/>
    <s v="country"/>
    <s v="USD"/>
    <x v="2352"/>
    <x v="2354"/>
    <b v="0"/>
    <n v="1"/>
    <b v="0"/>
    <s v="Category and Subcategory"/>
    <x v="410"/>
    <n v="1001"/>
    <s v="Category and Subcategory"/>
    <x v="7"/>
    <n v="41954.722916666666"/>
    <n v="42014.722916666666"/>
    <x v="3"/>
  </r>
  <r>
    <x v="2355"/>
    <x v="0"/>
    <x v="2353"/>
    <x v="6"/>
    <x v="2050"/>
    <x v="1"/>
    <s v="country"/>
    <s v="AUD"/>
    <x v="2353"/>
    <x v="2355"/>
    <b v="0"/>
    <n v="2"/>
    <b v="0"/>
    <s v="Category and Subcategory"/>
    <x v="199"/>
    <n v="500.5"/>
    <s v="Category and Subcategory"/>
    <x v="7"/>
    <n v="42096.918240740735"/>
    <n v="42126.918240740735"/>
    <x v="0"/>
  </r>
  <r>
    <x v="2356"/>
    <x v="0"/>
    <x v="2354"/>
    <x v="3"/>
    <x v="2050"/>
    <x v="1"/>
    <s v="country"/>
    <s v="EUR"/>
    <x v="2354"/>
    <x v="2356"/>
    <b v="0"/>
    <n v="0"/>
    <b v="0"/>
    <s v="Category and Subcategory"/>
    <x v="157"/>
    <e v="#DIV/0!"/>
    <s v="Category and Subcategory"/>
    <x v="7"/>
    <n v="42130.78361111111"/>
    <n v="42160.78361111111"/>
    <x v="0"/>
  </r>
  <r>
    <x v="2357"/>
    <x v="0"/>
    <x v="2355"/>
    <x v="100"/>
    <x v="2050"/>
    <x v="1"/>
    <s v="country"/>
    <s v="GBP"/>
    <x v="2355"/>
    <x v="2357"/>
    <b v="0"/>
    <n v="0"/>
    <b v="0"/>
    <s v="Category and Subcategory"/>
    <x v="153"/>
    <e v="#DIV/0!"/>
    <s v="Category and Subcategory"/>
    <x v="7"/>
    <n v="42264.620115740734"/>
    <n v="42294.620115740734"/>
    <x v="0"/>
  </r>
  <r>
    <x v="2358"/>
    <x v="0"/>
    <x v="2356"/>
    <x v="15"/>
    <x v="2050"/>
    <x v="1"/>
    <s v="country"/>
    <s v="GBP"/>
    <x v="2356"/>
    <x v="2358"/>
    <b v="0"/>
    <n v="0"/>
    <b v="0"/>
    <s v="Category and Subcategory"/>
    <x v="267"/>
    <e v="#DIV/0!"/>
    <s v="Category and Subcategory"/>
    <x v="7"/>
    <n v="41978.930972222224"/>
    <n v="42035.027083333334"/>
    <x v="3"/>
  </r>
  <r>
    <x v="2359"/>
    <x v="0"/>
    <x v="2357"/>
    <x v="51"/>
    <x v="2051"/>
    <x v="1"/>
    <s v="country"/>
    <s v="USD"/>
    <x v="2357"/>
    <x v="2359"/>
    <b v="0"/>
    <n v="3"/>
    <b v="0"/>
    <s v="Category and Subcategory"/>
    <x v="199"/>
    <n v="333.66"/>
    <s v="Category and Subcategory"/>
    <x v="7"/>
    <n v="42159.649583333332"/>
    <n v="42219.649583333332"/>
    <x v="0"/>
  </r>
  <r>
    <x v="2360"/>
    <x v="0"/>
    <x v="2358"/>
    <x v="10"/>
    <x v="2052"/>
    <x v="1"/>
    <s v="country"/>
    <s v="CAD"/>
    <x v="2358"/>
    <x v="2360"/>
    <b v="0"/>
    <n v="1"/>
    <b v="0"/>
    <s v="Category and Subcategory"/>
    <x v="409"/>
    <n v="1000.01"/>
    <s v="Category and Subcategory"/>
    <x v="7"/>
    <n v="42377.70694444445"/>
    <n v="42407.70694444445"/>
    <x v="2"/>
  </r>
  <r>
    <x v="2361"/>
    <x v="0"/>
    <x v="2359"/>
    <x v="48"/>
    <x v="2053"/>
    <x v="1"/>
    <s v="country"/>
    <s v="CAD"/>
    <x v="2359"/>
    <x v="2361"/>
    <b v="0"/>
    <n v="0"/>
    <b v="0"/>
    <s v="Category and Subcategory"/>
    <x v="658"/>
    <e v="#DIV/0!"/>
    <s v="Category and Subcategory"/>
    <x v="7"/>
    <n v="42466.858888888892"/>
    <n v="42490.916666666672"/>
    <x v="2"/>
  </r>
  <r>
    <x v="2362"/>
    <x v="0"/>
    <x v="2360"/>
    <x v="329"/>
    <x v="2053"/>
    <x v="1"/>
    <s v="country"/>
    <s v="USD"/>
    <x v="2360"/>
    <x v="2362"/>
    <b v="0"/>
    <n v="2"/>
    <b v="0"/>
    <s v="Category and Subcategory"/>
    <x v="739"/>
    <n v="500"/>
    <s v="Category and Subcategory"/>
    <x v="7"/>
    <n v="41954.688310185185"/>
    <n v="41984.688310185185"/>
    <x v="3"/>
  </r>
  <r>
    <x v="2363"/>
    <x v="0"/>
    <x v="2361"/>
    <x v="164"/>
    <x v="2053"/>
    <x v="1"/>
    <s v="country"/>
    <s v="USD"/>
    <x v="2361"/>
    <x v="2363"/>
    <b v="0"/>
    <n v="0"/>
    <b v="0"/>
    <s v="Category and Subcategory"/>
    <x v="218"/>
    <e v="#DIV/0!"/>
    <s v="Category and Subcategory"/>
    <x v="7"/>
    <n v="42322.011574074073"/>
    <n v="42367.011574074073"/>
    <x v="0"/>
  </r>
  <r>
    <x v="2364"/>
    <x v="0"/>
    <x v="2362"/>
    <x v="342"/>
    <x v="2053"/>
    <x v="1"/>
    <s v="country"/>
    <s v="USD"/>
    <x v="2362"/>
    <x v="2364"/>
    <b v="0"/>
    <n v="0"/>
    <b v="0"/>
    <s v="Category and Subcategory"/>
    <x v="742"/>
    <e v="#DIV/0!"/>
    <s v="Category and Subcategory"/>
    <x v="7"/>
    <n v="42248.934675925921"/>
    <n v="42303.934675925921"/>
    <x v="0"/>
  </r>
  <r>
    <x v="2365"/>
    <x v="0"/>
    <x v="2363"/>
    <x v="28"/>
    <x v="2053"/>
    <x v="1"/>
    <s v="country"/>
    <s v="EUR"/>
    <x v="2363"/>
    <x v="2365"/>
    <b v="0"/>
    <n v="0"/>
    <b v="0"/>
    <s v="Category and Subcategory"/>
    <x v="660"/>
    <e v="#DIV/0!"/>
    <s v="Category and Subcategory"/>
    <x v="7"/>
    <n v="42346.736400462964"/>
    <n v="42386.958333333328"/>
    <x v="0"/>
  </r>
  <r>
    <x v="2366"/>
    <x v="0"/>
    <x v="2364"/>
    <x v="31"/>
    <x v="2053"/>
    <x v="1"/>
    <s v="country"/>
    <s v="GBP"/>
    <x v="2364"/>
    <x v="2366"/>
    <b v="0"/>
    <n v="27"/>
    <b v="0"/>
    <s v="Category and Subcategory"/>
    <x v="153"/>
    <n v="37.04"/>
    <s v="Category and Subcategory"/>
    <x v="7"/>
    <n v="42268.531631944439"/>
    <n v="42298.531631944439"/>
    <x v="0"/>
  </r>
  <r>
    <x v="2367"/>
    <x v="0"/>
    <x v="2365"/>
    <x v="63"/>
    <x v="2053"/>
    <x v="1"/>
    <s v="country"/>
    <s v="USD"/>
    <x v="2365"/>
    <x v="2367"/>
    <b v="0"/>
    <n v="14"/>
    <b v="0"/>
    <s v="Category and Subcategory"/>
    <x v="161"/>
    <n v="71.430000000000007"/>
    <s v="Category and Subcategory"/>
    <x v="7"/>
    <n v="42425.970092592594"/>
    <n v="42485.928425925929"/>
    <x v="2"/>
  </r>
  <r>
    <x v="2368"/>
    <x v="0"/>
    <x v="2366"/>
    <x v="79"/>
    <x v="2053"/>
    <x v="1"/>
    <s v="country"/>
    <s v="USD"/>
    <x v="2366"/>
    <x v="2368"/>
    <b v="0"/>
    <n v="2"/>
    <b v="0"/>
    <s v="Category and Subcategory"/>
    <x v="410"/>
    <n v="500"/>
    <s v="Category and Subcategory"/>
    <x v="7"/>
    <n v="42063.721817129626"/>
    <n v="42108.680150462969"/>
    <x v="0"/>
  </r>
  <r>
    <x v="2369"/>
    <x v="0"/>
    <x v="2367"/>
    <x v="31"/>
    <x v="2053"/>
    <x v="1"/>
    <s v="country"/>
    <s v="USD"/>
    <x v="2367"/>
    <x v="2369"/>
    <b v="0"/>
    <n v="0"/>
    <b v="0"/>
    <s v="Category and Subcategory"/>
    <x v="153"/>
    <e v="#DIV/0!"/>
    <s v="Category and Subcategory"/>
    <x v="7"/>
    <n v="42380.812627314815"/>
    <n v="42410.812627314815"/>
    <x v="2"/>
  </r>
  <r>
    <x v="2370"/>
    <x v="0"/>
    <x v="2368"/>
    <x v="31"/>
    <x v="2053"/>
    <x v="1"/>
    <s v="country"/>
    <s v="USD"/>
    <x v="2368"/>
    <x v="2370"/>
    <b v="0"/>
    <n v="4"/>
    <b v="0"/>
    <s v="Category and Subcategory"/>
    <x v="153"/>
    <n v="250"/>
    <s v="Category and Subcategory"/>
    <x v="7"/>
    <n v="41961.18913194444"/>
    <n v="41991.18913194444"/>
    <x v="3"/>
  </r>
  <r>
    <x v="2371"/>
    <x v="0"/>
    <x v="2369"/>
    <x v="13"/>
    <x v="2053"/>
    <x v="1"/>
    <s v="country"/>
    <s v="USD"/>
    <x v="2369"/>
    <x v="2371"/>
    <b v="0"/>
    <n v="0"/>
    <b v="0"/>
    <s v="Category and Subcategory"/>
    <x v="169"/>
    <e v="#DIV/0!"/>
    <s v="Category and Subcategory"/>
    <x v="7"/>
    <n v="42150.777731481481"/>
    <n v="42180.777731481481"/>
    <x v="0"/>
  </r>
  <r>
    <x v="2372"/>
    <x v="0"/>
    <x v="2370"/>
    <x v="62"/>
    <x v="2053"/>
    <x v="1"/>
    <s v="country"/>
    <s v="AUD"/>
    <x v="2370"/>
    <x v="2372"/>
    <b v="0"/>
    <n v="6"/>
    <b v="0"/>
    <s v="Category and Subcategory"/>
    <x v="391"/>
    <n v="166.67"/>
    <s v="Category and Subcategory"/>
    <x v="7"/>
    <n v="42088.069108796291"/>
    <n v="42118.069108796291"/>
    <x v="0"/>
  </r>
  <r>
    <x v="2373"/>
    <x v="0"/>
    <x v="2371"/>
    <x v="343"/>
    <x v="2054"/>
    <x v="1"/>
    <s v="country"/>
    <s v="SEK"/>
    <x v="2371"/>
    <x v="2373"/>
    <b v="0"/>
    <n v="1"/>
    <b v="0"/>
    <s v="Category and Subcategory"/>
    <x v="5"/>
    <n v="997"/>
    <s v="Category and Subcategory"/>
    <x v="7"/>
    <n v="42215.662314814821"/>
    <n v="42245.662314814821"/>
    <x v="0"/>
  </r>
  <r>
    <x v="2374"/>
    <x v="0"/>
    <x v="2372"/>
    <x v="29"/>
    <x v="2055"/>
    <x v="1"/>
    <s v="country"/>
    <s v="USD"/>
    <x v="2372"/>
    <x v="2374"/>
    <b v="0"/>
    <n v="1"/>
    <b v="0"/>
    <s v="Category and Subcategory"/>
    <x v="496"/>
    <n v="995"/>
    <s v="Category and Subcategory"/>
    <x v="7"/>
    <n v="42017.843287037031"/>
    <n v="42047.843287037031"/>
    <x v="0"/>
  </r>
  <r>
    <x v="2375"/>
    <x v="0"/>
    <x v="2373"/>
    <x v="3"/>
    <x v="2056"/>
    <x v="1"/>
    <s v="country"/>
    <s v="USD"/>
    <x v="2373"/>
    <x v="2375"/>
    <b v="0"/>
    <n v="0"/>
    <b v="0"/>
    <s v="Category and Subcategory"/>
    <x v="157"/>
    <e v="#DIV/0!"/>
    <s v="Category and Subcategory"/>
    <x v="7"/>
    <n v="42592.836076388892"/>
    <n v="42622.836076388892"/>
    <x v="2"/>
  </r>
  <r>
    <x v="2376"/>
    <x v="0"/>
    <x v="2374"/>
    <x v="9"/>
    <x v="2057"/>
    <x v="1"/>
    <s v="country"/>
    <s v="USD"/>
    <x v="2374"/>
    <x v="2376"/>
    <b v="0"/>
    <n v="4"/>
    <b v="0"/>
    <s v="Category and Subcategory"/>
    <x v="621"/>
    <n v="246.5"/>
    <s v="Category and Subcategory"/>
    <x v="7"/>
    <n v="42318.925532407404"/>
    <n v="42348.925532407404"/>
    <x v="0"/>
  </r>
  <r>
    <x v="2377"/>
    <x v="0"/>
    <x v="2375"/>
    <x v="30"/>
    <x v="2058"/>
    <x v="1"/>
    <s v="country"/>
    <s v="CAD"/>
    <x v="2375"/>
    <x v="2377"/>
    <b v="0"/>
    <n v="0"/>
    <b v="0"/>
    <s v="Category and Subcategory"/>
    <x v="212"/>
    <e v="#DIV/0!"/>
    <s v="Category and Subcategory"/>
    <x v="7"/>
    <n v="42669.870173611111"/>
    <n v="42699.911840277782"/>
    <x v="2"/>
  </r>
  <r>
    <x v="2378"/>
    <x v="0"/>
    <x v="2376"/>
    <x v="74"/>
    <x v="2058"/>
    <x v="1"/>
    <s v="country"/>
    <s v="USD"/>
    <x v="2376"/>
    <x v="2378"/>
    <b v="0"/>
    <n v="0"/>
    <b v="0"/>
    <s v="Category and Subcategory"/>
    <x v="218"/>
    <e v="#DIV/0!"/>
    <s v="Category and Subcategory"/>
    <x v="7"/>
    <n v="42213.013078703705"/>
    <n v="42242.013078703705"/>
    <x v="0"/>
  </r>
  <r>
    <x v="2379"/>
    <x v="0"/>
    <x v="2377"/>
    <x v="11"/>
    <x v="2059"/>
    <x v="1"/>
    <s v="country"/>
    <s v="USD"/>
    <x v="2377"/>
    <x v="2379"/>
    <b v="0"/>
    <n v="0"/>
    <b v="0"/>
    <s v="Category and Subcategory"/>
    <x v="410"/>
    <e v="#DIV/0!"/>
    <s v="Category and Subcategory"/>
    <x v="7"/>
    <n v="42237.016388888893"/>
    <n v="42282.016388888893"/>
    <x v="0"/>
  </r>
  <r>
    <x v="2380"/>
    <x v="0"/>
    <x v="2378"/>
    <x v="36"/>
    <x v="2060"/>
    <x v="1"/>
    <s v="country"/>
    <s v="USD"/>
    <x v="2378"/>
    <x v="2380"/>
    <b v="0"/>
    <n v="3"/>
    <b v="0"/>
    <s v="Category and Subcategory"/>
    <x v="406"/>
    <n v="325.67"/>
    <s v="Category and Subcategory"/>
    <x v="7"/>
    <n v="42248.793310185181"/>
    <n v="42278.793310185181"/>
    <x v="0"/>
  </r>
  <r>
    <x v="2381"/>
    <x v="0"/>
    <x v="2379"/>
    <x v="344"/>
    <x v="2061"/>
    <x v="1"/>
    <s v="country"/>
    <s v="USD"/>
    <x v="2379"/>
    <x v="2381"/>
    <b v="0"/>
    <n v="7"/>
    <b v="0"/>
    <s v="Category and Subcategory"/>
    <x v="218"/>
    <n v="138.71"/>
    <s v="Category and Subcategory"/>
    <x v="7"/>
    <n v="42074.935740740737"/>
    <n v="42104.935740740737"/>
    <x v="0"/>
  </r>
  <r>
    <x v="2382"/>
    <x v="0"/>
    <x v="2380"/>
    <x v="9"/>
    <x v="2062"/>
    <x v="1"/>
    <s v="country"/>
    <s v="USD"/>
    <x v="2380"/>
    <x v="2382"/>
    <b v="0"/>
    <n v="2"/>
    <b v="0"/>
    <s v="Category and Subcategory"/>
    <x v="411"/>
    <n v="485"/>
    <s v="Category and Subcategory"/>
    <x v="7"/>
    <n v="42195.187534722223"/>
    <n v="42220.187534722223"/>
    <x v="0"/>
  </r>
  <r>
    <x v="2383"/>
    <x v="0"/>
    <x v="2381"/>
    <x v="3"/>
    <x v="2063"/>
    <x v="1"/>
    <s v="country"/>
    <s v="NZD"/>
    <x v="2381"/>
    <x v="2383"/>
    <b v="0"/>
    <n v="3"/>
    <b v="0"/>
    <s v="Category and Subcategory"/>
    <x v="157"/>
    <n v="322"/>
    <s v="Category and Subcategory"/>
    <x v="7"/>
    <n v="42027.056793981479"/>
    <n v="42057.056793981479"/>
    <x v="0"/>
  </r>
  <r>
    <x v="2384"/>
    <x v="0"/>
    <x v="2382"/>
    <x v="28"/>
    <x v="2064"/>
    <x v="1"/>
    <s v="country"/>
    <s v="USD"/>
    <x v="2382"/>
    <x v="2384"/>
    <b v="0"/>
    <n v="8"/>
    <b v="0"/>
    <s v="Category and Subcategory"/>
    <x v="120"/>
    <n v="119.13"/>
    <s v="Category and Subcategory"/>
    <x v="7"/>
    <n v="41927.067627314813"/>
    <n v="41957.109293981484"/>
    <x v="3"/>
  </r>
  <r>
    <x v="2385"/>
    <x v="0"/>
    <x v="2383"/>
    <x v="99"/>
    <x v="2065"/>
    <x v="1"/>
    <s v="country"/>
    <s v="USD"/>
    <x v="2383"/>
    <x v="2385"/>
    <b v="0"/>
    <n v="7"/>
    <b v="0"/>
    <s v="Category and Subcategory"/>
    <x v="218"/>
    <n v="135.71"/>
    <s v="Category and Subcategory"/>
    <x v="7"/>
    <n v="42191.70175925926"/>
    <n v="42221.70175925926"/>
    <x v="0"/>
  </r>
  <r>
    <x v="2386"/>
    <x v="0"/>
    <x v="2384"/>
    <x v="11"/>
    <x v="2066"/>
    <x v="1"/>
    <s v="country"/>
    <s v="CAD"/>
    <x v="2384"/>
    <x v="2386"/>
    <b v="0"/>
    <n v="0"/>
    <b v="0"/>
    <s v="Category and Subcategory"/>
    <x v="410"/>
    <e v="#DIV/0!"/>
    <s v="Category and Subcategory"/>
    <x v="7"/>
    <n v="41954.838240740741"/>
    <n v="42014.838240740741"/>
    <x v="3"/>
  </r>
  <r>
    <x v="2387"/>
    <x v="0"/>
    <x v="2385"/>
    <x v="60"/>
    <x v="2067"/>
    <x v="1"/>
    <s v="country"/>
    <s v="USD"/>
    <x v="2385"/>
    <x v="2387"/>
    <b v="0"/>
    <n v="3"/>
    <b v="0"/>
    <s v="Category and Subcategory"/>
    <x v="218"/>
    <n v="308.67"/>
    <s v="Category and Subcategory"/>
    <x v="7"/>
    <n v="42528.626620370371"/>
    <n v="42573.626620370371"/>
    <x v="2"/>
  </r>
  <r>
    <x v="2388"/>
    <x v="0"/>
    <x v="2386"/>
    <x v="258"/>
    <x v="2067"/>
    <x v="1"/>
    <s v="country"/>
    <s v="USD"/>
    <x v="2386"/>
    <x v="2388"/>
    <b v="0"/>
    <n v="8"/>
    <b v="0"/>
    <s v="Category and Subcategory"/>
    <x v="410"/>
    <n v="115.75"/>
    <s v="Category and Subcategory"/>
    <x v="7"/>
    <n v="41989.853692129633"/>
    <n v="42019.811805555553"/>
    <x v="3"/>
  </r>
  <r>
    <x v="2389"/>
    <x v="0"/>
    <x v="2387"/>
    <x v="194"/>
    <x v="2068"/>
    <x v="1"/>
    <s v="country"/>
    <s v="EUR"/>
    <x v="2387"/>
    <x v="2389"/>
    <b v="0"/>
    <n v="1"/>
    <b v="0"/>
    <s v="Category and Subcategory"/>
    <x v="444"/>
    <n v="924"/>
    <s v="Category and Subcategory"/>
    <x v="7"/>
    <n v="42179.653379629628"/>
    <n v="42210.915972222225"/>
    <x v="0"/>
  </r>
  <r>
    <x v="2390"/>
    <x v="0"/>
    <x v="2388"/>
    <x v="345"/>
    <x v="2069"/>
    <x v="1"/>
    <s v="country"/>
    <s v="AUD"/>
    <x v="2388"/>
    <x v="2390"/>
    <b v="0"/>
    <n v="0"/>
    <b v="0"/>
    <s v="Category and Subcategory"/>
    <x v="5"/>
    <e v="#DIV/0!"/>
    <s v="Category and Subcategory"/>
    <x v="7"/>
    <n v="41968.262314814812"/>
    <n v="42008.262314814812"/>
    <x v="3"/>
  </r>
  <r>
    <x v="2391"/>
    <x v="0"/>
    <x v="2389"/>
    <x v="22"/>
    <x v="2069"/>
    <x v="1"/>
    <s v="country"/>
    <s v="USD"/>
    <x v="2389"/>
    <x v="2391"/>
    <b v="0"/>
    <n v="1"/>
    <b v="0"/>
    <s v="Category and Subcategory"/>
    <x v="496"/>
    <n v="920"/>
    <s v="Category and Subcategory"/>
    <x v="7"/>
    <n v="42064.794490740736"/>
    <n v="42094.752824074079"/>
    <x v="0"/>
  </r>
  <r>
    <x v="2392"/>
    <x v="0"/>
    <x v="2390"/>
    <x v="285"/>
    <x v="2070"/>
    <x v="1"/>
    <s v="country"/>
    <s v="USD"/>
    <x v="2390"/>
    <x v="2392"/>
    <b v="0"/>
    <n v="0"/>
    <b v="0"/>
    <s v="Category and Subcategory"/>
    <x v="495"/>
    <e v="#DIV/0!"/>
    <s v="Category and Subcategory"/>
    <x v="7"/>
    <n v="42276.120636574073"/>
    <n v="42306.120636574073"/>
    <x v="0"/>
  </r>
  <r>
    <x v="2393"/>
    <x v="0"/>
    <x v="2391"/>
    <x v="57"/>
    <x v="2071"/>
    <x v="1"/>
    <s v="country"/>
    <s v="USD"/>
    <x v="2391"/>
    <x v="2393"/>
    <b v="0"/>
    <n v="1"/>
    <b v="0"/>
    <s v="Category and Subcategory"/>
    <x v="218"/>
    <n v="911"/>
    <s v="Category and Subcategory"/>
    <x v="7"/>
    <n v="42194.648344907408"/>
    <n v="42224.648344907408"/>
    <x v="0"/>
  </r>
  <r>
    <x v="2394"/>
    <x v="0"/>
    <x v="2392"/>
    <x v="10"/>
    <x v="2071"/>
    <x v="1"/>
    <s v="country"/>
    <s v="EUR"/>
    <x v="2392"/>
    <x v="2394"/>
    <b v="0"/>
    <n v="2"/>
    <b v="0"/>
    <s v="Category and Subcategory"/>
    <x v="391"/>
    <n v="455.5"/>
    <s v="Category and Subcategory"/>
    <x v="7"/>
    <n v="42031.362187499995"/>
    <n v="42061.362187499995"/>
    <x v="0"/>
  </r>
  <r>
    <x v="2395"/>
    <x v="0"/>
    <x v="2393"/>
    <x v="287"/>
    <x v="2072"/>
    <x v="1"/>
    <s v="country"/>
    <s v="USD"/>
    <x v="2393"/>
    <x v="2395"/>
    <b v="0"/>
    <n v="0"/>
    <b v="0"/>
    <s v="Category and Subcategory"/>
    <x v="410"/>
    <e v="#DIV/0!"/>
    <s v="Category and Subcategory"/>
    <x v="7"/>
    <n v="42717.121377314819"/>
    <n v="42745.372916666667"/>
    <x v="2"/>
  </r>
  <r>
    <x v="2396"/>
    <x v="0"/>
    <x v="2394"/>
    <x v="10"/>
    <x v="2073"/>
    <x v="1"/>
    <s v="country"/>
    <s v="CHF"/>
    <x v="2394"/>
    <x v="2396"/>
    <b v="0"/>
    <n v="1"/>
    <b v="0"/>
    <s v="Category and Subcategory"/>
    <x v="391"/>
    <n v="909"/>
    <s v="Category and Subcategory"/>
    <x v="7"/>
    <n v="42262.849050925928"/>
    <n v="42292.849050925928"/>
    <x v="0"/>
  </r>
  <r>
    <x v="2397"/>
    <x v="0"/>
    <x v="2395"/>
    <x v="346"/>
    <x v="2073"/>
    <x v="1"/>
    <s v="country"/>
    <s v="USD"/>
    <x v="2395"/>
    <x v="2397"/>
    <b v="0"/>
    <n v="0"/>
    <b v="0"/>
    <s v="Category and Subcategory"/>
    <x v="218"/>
    <e v="#DIV/0!"/>
    <s v="Category and Subcategory"/>
    <x v="7"/>
    <n v="41976.88490740741"/>
    <n v="42006.88490740741"/>
    <x v="3"/>
  </r>
  <r>
    <x v="2398"/>
    <x v="0"/>
    <x v="2396"/>
    <x v="23"/>
    <x v="2074"/>
    <x v="1"/>
    <s v="country"/>
    <s v="USD"/>
    <x v="2396"/>
    <x v="2398"/>
    <b v="0"/>
    <n v="0"/>
    <b v="0"/>
    <s v="Category and Subcategory"/>
    <x v="228"/>
    <e v="#DIV/0!"/>
    <s v="Category and Subcategory"/>
    <x v="7"/>
    <n v="42157.916481481487"/>
    <n v="42187.916481481487"/>
    <x v="0"/>
  </r>
  <r>
    <x v="2399"/>
    <x v="0"/>
    <x v="2397"/>
    <x v="93"/>
    <x v="2074"/>
    <x v="1"/>
    <s v="country"/>
    <s v="SEK"/>
    <x v="2397"/>
    <x v="2399"/>
    <b v="0"/>
    <n v="0"/>
    <b v="0"/>
    <s v="Category and Subcategory"/>
    <x v="406"/>
    <e v="#DIV/0!"/>
    <s v="Category and Subcategory"/>
    <x v="7"/>
    <n v="41956.853078703702"/>
    <n v="41991.853078703702"/>
    <x v="3"/>
  </r>
  <r>
    <x v="2400"/>
    <x v="0"/>
    <x v="2398"/>
    <x v="63"/>
    <x v="2075"/>
    <x v="1"/>
    <s v="country"/>
    <s v="AUD"/>
    <x v="2398"/>
    <x v="2400"/>
    <b v="0"/>
    <n v="0"/>
    <b v="0"/>
    <s v="Category and Subcategory"/>
    <x v="161"/>
    <e v="#DIV/0!"/>
    <s v="Category and Subcategory"/>
    <x v="7"/>
    <n v="42444.268101851849"/>
    <n v="42474.268101851849"/>
    <x v="2"/>
  </r>
  <r>
    <x v="2401"/>
    <x v="0"/>
    <x v="2399"/>
    <x v="89"/>
    <x v="2076"/>
    <x v="2"/>
    <s v="country"/>
    <s v="USD"/>
    <x v="2399"/>
    <x v="2401"/>
    <b v="0"/>
    <n v="9"/>
    <b v="0"/>
    <s v="Category and Subcategory"/>
    <x v="410"/>
    <n v="100.35"/>
    <s v="Category and Subcategory"/>
    <x v="19"/>
    <n v="42374.822870370372"/>
    <n v="42434.822870370372"/>
    <x v="2"/>
  </r>
  <r>
    <x v="2402"/>
    <x v="0"/>
    <x v="2400"/>
    <x v="14"/>
    <x v="2077"/>
    <x v="2"/>
    <s v="country"/>
    <s v="USD"/>
    <x v="2400"/>
    <x v="2402"/>
    <b v="0"/>
    <n v="1"/>
    <b v="0"/>
    <s v="Category and Subcategory"/>
    <x v="186"/>
    <n v="900"/>
    <s v="Category and Subcategory"/>
    <x v="19"/>
    <n v="42107.679756944446"/>
    <n v="42137.679756944446"/>
    <x v="0"/>
  </r>
  <r>
    <x v="2403"/>
    <x v="0"/>
    <x v="2401"/>
    <x v="38"/>
    <x v="2077"/>
    <x v="2"/>
    <s v="country"/>
    <s v="GBP"/>
    <x v="2401"/>
    <x v="2403"/>
    <b v="0"/>
    <n v="12"/>
    <b v="0"/>
    <s v="Category and Subcategory"/>
    <x v="215"/>
    <n v="75"/>
    <s v="Category and Subcategory"/>
    <x v="19"/>
    <n v="42399.882615740738"/>
    <n v="42459.840949074074"/>
    <x v="2"/>
  </r>
  <r>
    <x v="2404"/>
    <x v="0"/>
    <x v="2402"/>
    <x v="36"/>
    <x v="2078"/>
    <x v="2"/>
    <s v="country"/>
    <s v="USD"/>
    <x v="2402"/>
    <x v="2404"/>
    <b v="0"/>
    <n v="0"/>
    <b v="0"/>
    <s v="Category and Subcategory"/>
    <x v="444"/>
    <e v="#DIV/0!"/>
    <s v="Category and Subcategory"/>
    <x v="19"/>
    <n v="42342.03943287037"/>
    <n v="42372.03943287037"/>
    <x v="0"/>
  </r>
  <r>
    <x v="2405"/>
    <x v="0"/>
    <x v="2403"/>
    <x v="10"/>
    <x v="2079"/>
    <x v="2"/>
    <s v="country"/>
    <s v="USD"/>
    <x v="2403"/>
    <x v="2405"/>
    <b v="0"/>
    <n v="20"/>
    <b v="0"/>
    <s v="Category and Subcategory"/>
    <x v="391"/>
    <n v="44.75"/>
    <s v="Category and Subcategory"/>
    <x v="19"/>
    <n v="42595.585358796292"/>
    <n v="42616.585358796292"/>
    <x v="2"/>
  </r>
  <r>
    <x v="2406"/>
    <x v="0"/>
    <x v="2404"/>
    <x v="53"/>
    <x v="2079"/>
    <x v="2"/>
    <s v="country"/>
    <s v="USD"/>
    <x v="2404"/>
    <x v="2406"/>
    <b v="0"/>
    <n v="16"/>
    <b v="0"/>
    <s v="Category and Subcategory"/>
    <x v="139"/>
    <n v="55.94"/>
    <s v="Category and Subcategory"/>
    <x v="19"/>
    <n v="41983.110995370371"/>
    <n v="42023.110995370371"/>
    <x v="3"/>
  </r>
  <r>
    <x v="2407"/>
    <x v="0"/>
    <x v="2405"/>
    <x v="29"/>
    <x v="2080"/>
    <x v="2"/>
    <s v="country"/>
    <s v="USD"/>
    <x v="2405"/>
    <x v="2407"/>
    <b v="0"/>
    <n v="33"/>
    <b v="0"/>
    <s v="Category and Subcategory"/>
    <x v="153"/>
    <n v="27"/>
    <s v="Category and Subcategory"/>
    <x v="19"/>
    <n v="42082.575555555552"/>
    <n v="42105.25"/>
    <x v="0"/>
  </r>
  <r>
    <x v="2408"/>
    <x v="0"/>
    <x v="2406"/>
    <x v="36"/>
    <x v="2081"/>
    <x v="2"/>
    <s v="country"/>
    <s v="USD"/>
    <x v="2406"/>
    <x v="2408"/>
    <b v="0"/>
    <n v="2"/>
    <b v="0"/>
    <s v="Category and Subcategory"/>
    <x v="444"/>
    <n v="445"/>
    <s v="Category and Subcategory"/>
    <x v="19"/>
    <n v="41919.140706018516"/>
    <n v="41949.182372685187"/>
    <x v="3"/>
  </r>
  <r>
    <x v="2409"/>
    <x v="0"/>
    <x v="2407"/>
    <x v="31"/>
    <x v="2081"/>
    <x v="2"/>
    <s v="country"/>
    <s v="USD"/>
    <x v="2407"/>
    <x v="2409"/>
    <b v="0"/>
    <n v="6"/>
    <b v="0"/>
    <s v="Category and Subcategory"/>
    <x v="153"/>
    <n v="148.33000000000001"/>
    <s v="Category and Subcategory"/>
    <x v="19"/>
    <n v="42204.875868055555"/>
    <n v="42234.875868055555"/>
    <x v="0"/>
  </r>
  <r>
    <x v="2410"/>
    <x v="0"/>
    <x v="2408"/>
    <x v="36"/>
    <x v="2082"/>
    <x v="2"/>
    <s v="country"/>
    <s v="AUD"/>
    <x v="2408"/>
    <x v="2410"/>
    <b v="0"/>
    <n v="0"/>
    <b v="0"/>
    <s v="Category and Subcategory"/>
    <x v="444"/>
    <e v="#DIV/0!"/>
    <s v="Category and Subcategory"/>
    <x v="19"/>
    <n v="42224.408275462964"/>
    <n v="42254.408275462964"/>
    <x v="0"/>
  </r>
  <r>
    <x v="2411"/>
    <x v="0"/>
    <x v="2409"/>
    <x v="31"/>
    <x v="2082"/>
    <x v="2"/>
    <s v="country"/>
    <s v="USD"/>
    <x v="2409"/>
    <x v="2411"/>
    <b v="0"/>
    <n v="3"/>
    <b v="0"/>
    <s v="Category and Subcategory"/>
    <x v="153"/>
    <n v="295.33"/>
    <s v="Category and Subcategory"/>
    <x v="19"/>
    <n v="42211.732430555552"/>
    <n v="42241.732430555552"/>
    <x v="0"/>
  </r>
  <r>
    <x v="2412"/>
    <x v="0"/>
    <x v="2410"/>
    <x v="6"/>
    <x v="2083"/>
    <x v="2"/>
    <s v="country"/>
    <s v="EUR"/>
    <x v="2410"/>
    <x v="2412"/>
    <b v="0"/>
    <n v="0"/>
    <b v="0"/>
    <s v="Category and Subcategory"/>
    <x v="485"/>
    <e v="#DIV/0!"/>
    <s v="Category and Subcategory"/>
    <x v="19"/>
    <n v="42655.736956018518"/>
    <n v="42700.778622685189"/>
    <x v="2"/>
  </r>
  <r>
    <x v="2413"/>
    <x v="0"/>
    <x v="2411"/>
    <x v="9"/>
    <x v="2083"/>
    <x v="2"/>
    <s v="country"/>
    <s v="USD"/>
    <x v="2411"/>
    <x v="2413"/>
    <b v="0"/>
    <n v="3"/>
    <b v="0"/>
    <s v="Category and Subcategory"/>
    <x v="386"/>
    <n v="295"/>
    <s v="Category and Subcategory"/>
    <x v="19"/>
    <n v="41760.10974537037"/>
    <n v="41790.979166666664"/>
    <x v="3"/>
  </r>
  <r>
    <x v="2414"/>
    <x v="0"/>
    <x v="2412"/>
    <x v="36"/>
    <x v="2084"/>
    <x v="2"/>
    <s v="country"/>
    <s v="USD"/>
    <x v="2412"/>
    <x v="2414"/>
    <b v="0"/>
    <n v="13"/>
    <b v="0"/>
    <s v="Category and Subcategory"/>
    <x v="444"/>
    <n v="67.77"/>
    <s v="Category and Subcategory"/>
    <x v="19"/>
    <n v="42198.695138888885"/>
    <n v="42238.165972222225"/>
    <x v="0"/>
  </r>
  <r>
    <x v="2415"/>
    <x v="0"/>
    <x v="2413"/>
    <x v="127"/>
    <x v="2084"/>
    <x v="2"/>
    <s v="country"/>
    <s v="USD"/>
    <x v="2413"/>
    <x v="2415"/>
    <b v="0"/>
    <n v="6"/>
    <b v="0"/>
    <s v="Category and Subcategory"/>
    <x v="218"/>
    <n v="146.83000000000001"/>
    <s v="Category and Subcategory"/>
    <x v="19"/>
    <n v="42536.862800925926"/>
    <n v="42566.862800925926"/>
    <x v="2"/>
  </r>
  <r>
    <x v="2416"/>
    <x v="0"/>
    <x v="2414"/>
    <x v="22"/>
    <x v="2084"/>
    <x v="2"/>
    <s v="country"/>
    <s v="USD"/>
    <x v="2414"/>
    <x v="2416"/>
    <b v="0"/>
    <n v="1"/>
    <b v="0"/>
    <s v="Category and Subcategory"/>
    <x v="153"/>
    <n v="881"/>
    <s v="Category and Subcategory"/>
    <x v="19"/>
    <n v="42019.737766203703"/>
    <n v="42077.625"/>
    <x v="0"/>
  </r>
  <r>
    <x v="2417"/>
    <x v="0"/>
    <x v="2415"/>
    <x v="28"/>
    <x v="2085"/>
    <x v="2"/>
    <s v="country"/>
    <s v="USD"/>
    <x v="2415"/>
    <x v="2417"/>
    <b v="0"/>
    <n v="0"/>
    <b v="0"/>
    <s v="Category and Subcategory"/>
    <x v="295"/>
    <e v="#DIV/0!"/>
    <s v="Category and Subcategory"/>
    <x v="19"/>
    <n v="41831.884108796294"/>
    <n v="41861.884108796294"/>
    <x v="3"/>
  </r>
  <r>
    <x v="2418"/>
    <x v="0"/>
    <x v="2416"/>
    <x v="31"/>
    <x v="2086"/>
    <x v="2"/>
    <s v="country"/>
    <s v="USD"/>
    <x v="2416"/>
    <x v="2418"/>
    <b v="0"/>
    <n v="5"/>
    <b v="0"/>
    <s v="Category and Subcategory"/>
    <x v="153"/>
    <n v="175.8"/>
    <s v="Category and Subcategory"/>
    <x v="19"/>
    <n v="42027.856990740736"/>
    <n v="42087.815324074079"/>
    <x v="0"/>
  </r>
  <r>
    <x v="2419"/>
    <x v="0"/>
    <x v="2417"/>
    <x v="9"/>
    <x v="2087"/>
    <x v="2"/>
    <s v="country"/>
    <s v="USD"/>
    <x v="2417"/>
    <x v="2419"/>
    <b v="0"/>
    <n v="0"/>
    <b v="0"/>
    <s v="Category and Subcategory"/>
    <x v="661"/>
    <e v="#DIV/0!"/>
    <s v="Category and Subcategory"/>
    <x v="19"/>
    <n v="41993.738298611104"/>
    <n v="42053.738298611104"/>
    <x v="3"/>
  </r>
  <r>
    <x v="2420"/>
    <x v="0"/>
    <x v="2418"/>
    <x v="347"/>
    <x v="2088"/>
    <x v="2"/>
    <s v="country"/>
    <s v="USD"/>
    <x v="2418"/>
    <x v="2420"/>
    <b v="0"/>
    <n v="36"/>
    <b v="0"/>
    <s v="Category and Subcategory"/>
    <x v="496"/>
    <n v="24.31"/>
    <s v="Category and Subcategory"/>
    <x v="19"/>
    <n v="41893.028877314813"/>
    <n v="41953.070543981477"/>
    <x v="3"/>
  </r>
  <r>
    <x v="2421"/>
    <x v="0"/>
    <x v="2419"/>
    <x v="12"/>
    <x v="2088"/>
    <x v="2"/>
    <s v="country"/>
    <s v="USD"/>
    <x v="2419"/>
    <x v="2421"/>
    <b v="0"/>
    <n v="1"/>
    <b v="0"/>
    <s v="Category and Subcategory"/>
    <x v="330"/>
    <n v="875"/>
    <s v="Category and Subcategory"/>
    <x v="19"/>
    <n v="42026.687453703707"/>
    <n v="42056.687453703707"/>
    <x v="0"/>
  </r>
  <r>
    <x v="2422"/>
    <x v="0"/>
    <x v="2420"/>
    <x v="2"/>
    <x v="2089"/>
    <x v="2"/>
    <s v="country"/>
    <s v="USD"/>
    <x v="2420"/>
    <x v="2422"/>
    <b v="0"/>
    <n v="1"/>
    <b v="0"/>
    <s v="Category and Subcategory"/>
    <x v="392"/>
    <n v="872"/>
    <s v="Category and Subcategory"/>
    <x v="19"/>
    <n v="42044.724953703699"/>
    <n v="42074.683287037042"/>
    <x v="0"/>
  </r>
  <r>
    <x v="2423"/>
    <x v="0"/>
    <x v="2421"/>
    <x v="127"/>
    <x v="2090"/>
    <x v="2"/>
    <s v="country"/>
    <s v="USD"/>
    <x v="2421"/>
    <x v="2423"/>
    <b v="0"/>
    <n v="1"/>
    <b v="0"/>
    <s v="Category and Subcategory"/>
    <x v="218"/>
    <n v="867"/>
    <s v="Category and Subcategory"/>
    <x v="19"/>
    <n v="41974.704745370371"/>
    <n v="42004.704745370371"/>
    <x v="3"/>
  </r>
  <r>
    <x v="2424"/>
    <x v="0"/>
    <x v="2422"/>
    <x v="31"/>
    <x v="2091"/>
    <x v="2"/>
    <s v="country"/>
    <s v="USD"/>
    <x v="2422"/>
    <x v="2424"/>
    <b v="0"/>
    <n v="9"/>
    <b v="0"/>
    <s v="Category and Subcategory"/>
    <x v="410"/>
    <n v="96.11"/>
    <s v="Category and Subcategory"/>
    <x v="19"/>
    <n v="41909.892453703702"/>
    <n v="41939.892453703702"/>
    <x v="3"/>
  </r>
  <r>
    <x v="2425"/>
    <x v="0"/>
    <x v="2423"/>
    <x v="8"/>
    <x v="2092"/>
    <x v="2"/>
    <s v="country"/>
    <s v="USD"/>
    <x v="2423"/>
    <x v="2425"/>
    <b v="0"/>
    <n v="1"/>
    <b v="0"/>
    <s v="Category and Subcategory"/>
    <x v="504"/>
    <n v="861"/>
    <s v="Category and Subcategory"/>
    <x v="19"/>
    <n v="42502.913761574076"/>
    <n v="42517.919444444444"/>
    <x v="2"/>
  </r>
  <r>
    <x v="2426"/>
    <x v="0"/>
    <x v="2424"/>
    <x v="22"/>
    <x v="2092"/>
    <x v="2"/>
    <s v="country"/>
    <s v="USD"/>
    <x v="2424"/>
    <x v="2426"/>
    <b v="0"/>
    <n v="0"/>
    <b v="0"/>
    <s v="Category and Subcategory"/>
    <x v="153"/>
    <e v="#DIV/0!"/>
    <s v="Category and Subcategory"/>
    <x v="19"/>
    <n v="42164.170046296291"/>
    <n v="42224.170046296291"/>
    <x v="0"/>
  </r>
  <r>
    <x v="2427"/>
    <x v="0"/>
    <x v="2425"/>
    <x v="63"/>
    <x v="2093"/>
    <x v="2"/>
    <s v="country"/>
    <s v="USD"/>
    <x v="2425"/>
    <x v="2427"/>
    <b v="0"/>
    <n v="1"/>
    <b v="0"/>
    <s v="Category and Subcategory"/>
    <x v="161"/>
    <n v="860"/>
    <s v="Category and Subcategory"/>
    <x v="19"/>
    <n v="42412.318668981476"/>
    <n v="42452.277002314819"/>
    <x v="2"/>
  </r>
  <r>
    <x v="2428"/>
    <x v="0"/>
    <x v="2426"/>
    <x v="19"/>
    <x v="2094"/>
    <x v="2"/>
    <s v="country"/>
    <s v="USD"/>
    <x v="2426"/>
    <x v="2428"/>
    <b v="0"/>
    <n v="1"/>
    <b v="0"/>
    <s v="Category and Subcategory"/>
    <x v="161"/>
    <n v="858"/>
    <s v="Category and Subcategory"/>
    <x v="19"/>
    <n v="42045.784155092595"/>
    <n v="42075.742488425924"/>
    <x v="0"/>
  </r>
  <r>
    <x v="2429"/>
    <x v="0"/>
    <x v="2427"/>
    <x v="348"/>
    <x v="2095"/>
    <x v="2"/>
    <s v="country"/>
    <s v="NOK"/>
    <x v="2427"/>
    <x v="2429"/>
    <b v="0"/>
    <n v="4"/>
    <b v="0"/>
    <s v="Category and Subcategory"/>
    <x v="218"/>
    <n v="213.75"/>
    <s v="Category and Subcategory"/>
    <x v="19"/>
    <n v="42734.879236111112"/>
    <n v="42771.697222222225"/>
    <x v="2"/>
  </r>
  <r>
    <x v="2430"/>
    <x v="0"/>
    <x v="2428"/>
    <x v="9"/>
    <x v="2096"/>
    <x v="2"/>
    <s v="country"/>
    <s v="USD"/>
    <x v="2428"/>
    <x v="2430"/>
    <b v="0"/>
    <n v="2"/>
    <b v="0"/>
    <s v="Category and Subcategory"/>
    <x v="139"/>
    <n v="426"/>
    <s v="Category and Subcategory"/>
    <x v="19"/>
    <n v="42382.130833333329"/>
    <n v="42412.130833333329"/>
    <x v="2"/>
  </r>
  <r>
    <x v="2431"/>
    <x v="0"/>
    <x v="2429"/>
    <x v="57"/>
    <x v="2096"/>
    <x v="2"/>
    <s v="country"/>
    <s v="USD"/>
    <x v="2429"/>
    <x v="2431"/>
    <b v="0"/>
    <n v="2"/>
    <b v="0"/>
    <s v="Category and Subcategory"/>
    <x v="218"/>
    <n v="426"/>
    <s v="Category and Subcategory"/>
    <x v="19"/>
    <n v="42489.099687499998"/>
    <n v="42549.099687499998"/>
    <x v="2"/>
  </r>
  <r>
    <x v="2432"/>
    <x v="0"/>
    <x v="2430"/>
    <x v="32"/>
    <x v="2097"/>
    <x v="2"/>
    <s v="country"/>
    <s v="USD"/>
    <x v="2430"/>
    <x v="2432"/>
    <b v="0"/>
    <n v="2"/>
    <b v="0"/>
    <s v="Category and Subcategory"/>
    <x v="444"/>
    <n v="425"/>
    <s v="Category and Subcategory"/>
    <x v="19"/>
    <n v="42041.218715277777"/>
    <n v="42071.218715277777"/>
    <x v="0"/>
  </r>
  <r>
    <x v="2433"/>
    <x v="0"/>
    <x v="2431"/>
    <x v="3"/>
    <x v="2097"/>
    <x v="2"/>
    <s v="country"/>
    <s v="USD"/>
    <x v="2431"/>
    <x v="2433"/>
    <b v="0"/>
    <n v="0"/>
    <b v="0"/>
    <s v="Category and Subcategory"/>
    <x v="175"/>
    <e v="#DIV/0!"/>
    <s v="Category and Subcategory"/>
    <x v="19"/>
    <n v="42397.89980324074"/>
    <n v="42427.89980324074"/>
    <x v="2"/>
  </r>
  <r>
    <x v="2434"/>
    <x v="0"/>
    <x v="2432"/>
    <x v="22"/>
    <x v="2097"/>
    <x v="2"/>
    <s v="country"/>
    <s v="USD"/>
    <x v="2432"/>
    <x v="2434"/>
    <b v="0"/>
    <n v="2"/>
    <b v="0"/>
    <s v="Category and Subcategory"/>
    <x v="153"/>
    <n v="425"/>
    <s v="Category and Subcategory"/>
    <x v="19"/>
    <n v="42180.18604166666"/>
    <n v="42220.18604166666"/>
    <x v="0"/>
  </r>
  <r>
    <x v="2435"/>
    <x v="0"/>
    <x v="2433"/>
    <x v="65"/>
    <x v="2097"/>
    <x v="2"/>
    <s v="country"/>
    <s v="SEK"/>
    <x v="2433"/>
    <x v="2435"/>
    <b v="0"/>
    <n v="4"/>
    <b v="0"/>
    <s v="Category and Subcategory"/>
    <x v="5"/>
    <n v="212.5"/>
    <s v="Category and Subcategory"/>
    <x v="19"/>
    <n v="42252.277615740735"/>
    <n v="42282.277615740735"/>
    <x v="0"/>
  </r>
  <r>
    <x v="2436"/>
    <x v="0"/>
    <x v="2434"/>
    <x v="349"/>
    <x v="2097"/>
    <x v="2"/>
    <s v="country"/>
    <s v="CAD"/>
    <x v="2434"/>
    <x v="2436"/>
    <b v="0"/>
    <n v="2"/>
    <b v="0"/>
    <s v="Category and Subcategory"/>
    <x v="218"/>
    <n v="425"/>
    <s v="Category and Subcategory"/>
    <x v="19"/>
    <n v="42338.615393518514"/>
    <n v="42398.615393518514"/>
    <x v="0"/>
  </r>
  <r>
    <x v="2437"/>
    <x v="0"/>
    <x v="2435"/>
    <x v="6"/>
    <x v="2098"/>
    <x v="2"/>
    <s v="country"/>
    <s v="USD"/>
    <x v="2435"/>
    <x v="2437"/>
    <b v="0"/>
    <n v="0"/>
    <b v="0"/>
    <s v="Category and Subcategory"/>
    <x v="485"/>
    <e v="#DIV/0!"/>
    <s v="Category and Subcategory"/>
    <x v="19"/>
    <n v="42031.965138888889"/>
    <n v="42080.75"/>
    <x v="0"/>
  </r>
  <r>
    <x v="2438"/>
    <x v="0"/>
    <x v="2436"/>
    <x v="36"/>
    <x v="2099"/>
    <x v="2"/>
    <s v="country"/>
    <s v="USD"/>
    <x v="2436"/>
    <x v="2438"/>
    <b v="0"/>
    <n v="1"/>
    <b v="0"/>
    <s v="Category and Subcategory"/>
    <x v="444"/>
    <n v="838"/>
    <s v="Category and Subcategory"/>
    <x v="19"/>
    <n v="42285.91506944444"/>
    <n v="42345.956736111111"/>
    <x v="0"/>
  </r>
  <r>
    <x v="2439"/>
    <x v="0"/>
    <x v="2437"/>
    <x v="3"/>
    <x v="2100"/>
    <x v="2"/>
    <s v="country"/>
    <s v="USD"/>
    <x v="2437"/>
    <x v="2439"/>
    <b v="0"/>
    <n v="0"/>
    <b v="0"/>
    <s v="Category and Subcategory"/>
    <x v="186"/>
    <e v="#DIV/0!"/>
    <s v="Category and Subcategory"/>
    <x v="19"/>
    <n v="42265.818622685183"/>
    <n v="42295.818622685183"/>
    <x v="0"/>
  </r>
  <r>
    <x v="2440"/>
    <x v="0"/>
    <x v="2438"/>
    <x v="10"/>
    <x v="2101"/>
    <x v="2"/>
    <s v="country"/>
    <s v="EUR"/>
    <x v="2438"/>
    <x v="2440"/>
    <b v="0"/>
    <n v="2"/>
    <b v="0"/>
    <s v="Category and Subcategory"/>
    <x v="302"/>
    <n v="417.5"/>
    <s v="Category and Subcategory"/>
    <x v="19"/>
    <n v="42383.899456018517"/>
    <n v="42413.899456018517"/>
    <x v="2"/>
  </r>
  <r>
    <x v="2441"/>
    <x v="0"/>
    <x v="2439"/>
    <x v="51"/>
    <x v="2102"/>
    <x v="0"/>
    <s v="country"/>
    <s v="USD"/>
    <x v="2439"/>
    <x v="2441"/>
    <b v="0"/>
    <n v="109"/>
    <b v="1"/>
    <s v="Category and Subcategory"/>
    <x v="485"/>
    <n v="7.62"/>
    <s v="Category and Subcategory"/>
    <x v="33"/>
    <n v="42187.125625000001"/>
    <n v="42208.207638888889"/>
    <x v="0"/>
  </r>
  <r>
    <x v="2442"/>
    <x v="0"/>
    <x v="2440"/>
    <x v="95"/>
    <x v="2103"/>
    <x v="0"/>
    <s v="country"/>
    <s v="USD"/>
    <x v="2440"/>
    <x v="2442"/>
    <b v="0"/>
    <n v="372"/>
    <b v="1"/>
    <s v="Category and Subcategory"/>
    <x v="410"/>
    <n v="2.2200000000000002"/>
    <s v="Category and Subcategory"/>
    <x v="33"/>
    <n v="42052.666990740734"/>
    <n v="42082.625324074077"/>
    <x v="0"/>
  </r>
  <r>
    <x v="2443"/>
    <x v="0"/>
    <x v="2441"/>
    <x v="22"/>
    <x v="2104"/>
    <x v="0"/>
    <s v="country"/>
    <s v="USD"/>
    <x v="2441"/>
    <x v="2443"/>
    <b v="0"/>
    <n v="311"/>
    <b v="1"/>
    <s v="Category and Subcategory"/>
    <x v="153"/>
    <n v="2.65"/>
    <s v="Category and Subcategory"/>
    <x v="33"/>
    <n v="41836.625254629631"/>
    <n v="41866.625254629631"/>
    <x v="3"/>
  </r>
  <r>
    <x v="2444"/>
    <x v="0"/>
    <x v="2442"/>
    <x v="9"/>
    <x v="2105"/>
    <x v="0"/>
    <s v="country"/>
    <s v="USD"/>
    <x v="2442"/>
    <x v="2444"/>
    <b v="0"/>
    <n v="61"/>
    <b v="1"/>
    <s v="Category and Subcategory"/>
    <x v="393"/>
    <n v="13.51"/>
    <s v="Category and Subcategory"/>
    <x v="33"/>
    <n v="42485.754525462966"/>
    <n v="42515.754525462966"/>
    <x v="2"/>
  </r>
  <r>
    <x v="2445"/>
    <x v="0"/>
    <x v="2443"/>
    <x v="10"/>
    <x v="2106"/>
    <x v="0"/>
    <s v="country"/>
    <s v="USD"/>
    <x v="2443"/>
    <x v="2445"/>
    <b v="0"/>
    <n v="115"/>
    <b v="1"/>
    <s v="Category and Subcategory"/>
    <x v="422"/>
    <n v="7.14"/>
    <s v="Category and Subcategory"/>
    <x v="33"/>
    <n v="42243.190057870372"/>
    <n v="42273.190057870372"/>
    <x v="0"/>
  </r>
  <r>
    <x v="2446"/>
    <x v="0"/>
    <x v="2444"/>
    <x v="10"/>
    <x v="2106"/>
    <x v="0"/>
    <s v="country"/>
    <s v="USD"/>
    <x v="2444"/>
    <x v="2446"/>
    <b v="0"/>
    <n v="111"/>
    <b v="1"/>
    <s v="Category and Subcategory"/>
    <x v="422"/>
    <n v="7.4"/>
    <s v="Category and Subcategory"/>
    <x v="33"/>
    <n v="42670.602673611109"/>
    <n v="42700.64434027778"/>
    <x v="2"/>
  </r>
  <r>
    <x v="2447"/>
    <x v="0"/>
    <x v="2445"/>
    <x v="30"/>
    <x v="2107"/>
    <x v="0"/>
    <s v="country"/>
    <s v="USD"/>
    <x v="2445"/>
    <x v="2447"/>
    <b v="0"/>
    <n v="337"/>
    <b v="1"/>
    <s v="Category and Subcategory"/>
    <x v="621"/>
    <n v="2.4300000000000002"/>
    <s v="Category and Subcategory"/>
    <x v="33"/>
    <n v="42654.469826388886"/>
    <n v="42686.166666666672"/>
    <x v="2"/>
  </r>
  <r>
    <x v="2448"/>
    <x v="0"/>
    <x v="2446"/>
    <x v="44"/>
    <x v="2108"/>
    <x v="0"/>
    <s v="country"/>
    <s v="USD"/>
    <x v="2446"/>
    <x v="2448"/>
    <b v="0"/>
    <n v="9"/>
    <b v="1"/>
    <s v="Category and Subcategory"/>
    <x v="657"/>
    <n v="90.56"/>
    <s v="Category and Subcategory"/>
    <x v="33"/>
    <n v="42607.316122685181"/>
    <n v="42613.233333333337"/>
    <x v="2"/>
  </r>
  <r>
    <x v="2449"/>
    <x v="0"/>
    <x v="2447"/>
    <x v="3"/>
    <x v="2109"/>
    <x v="0"/>
    <s v="country"/>
    <s v="USD"/>
    <x v="2447"/>
    <x v="2449"/>
    <b v="0"/>
    <n v="120"/>
    <b v="1"/>
    <s v="Category and Subcategory"/>
    <x v="186"/>
    <n v="6.78"/>
    <s v="Category and Subcategory"/>
    <x v="33"/>
    <n v="41943.142534722225"/>
    <n v="41973.184201388889"/>
    <x v="3"/>
  </r>
  <r>
    <x v="2450"/>
    <x v="0"/>
    <x v="2448"/>
    <x v="36"/>
    <x v="2109"/>
    <x v="0"/>
    <s v="country"/>
    <s v="USD"/>
    <x v="2448"/>
    <x v="2450"/>
    <b v="0"/>
    <n v="102"/>
    <b v="1"/>
    <s v="Category and Subcategory"/>
    <x v="496"/>
    <n v="7.98"/>
    <s v="Category and Subcategory"/>
    <x v="33"/>
    <n v="41902.07240740741"/>
    <n v="41940.132638888892"/>
    <x v="3"/>
  </r>
  <r>
    <x v="2451"/>
    <x v="0"/>
    <x v="2449"/>
    <x v="3"/>
    <x v="2110"/>
    <x v="0"/>
    <s v="country"/>
    <s v="USD"/>
    <x v="2449"/>
    <x v="2451"/>
    <b v="0"/>
    <n v="186"/>
    <b v="1"/>
    <s v="Category and Subcategory"/>
    <x v="186"/>
    <n v="4.37"/>
    <s v="Category and Subcategory"/>
    <x v="33"/>
    <n v="42779.908449074079"/>
    <n v="42799.908449074079"/>
    <x v="1"/>
  </r>
  <r>
    <x v="2452"/>
    <x v="0"/>
    <x v="2450"/>
    <x v="20"/>
    <x v="2111"/>
    <x v="0"/>
    <s v="country"/>
    <s v="USD"/>
    <x v="2450"/>
    <x v="2452"/>
    <b v="0"/>
    <n v="15"/>
    <b v="1"/>
    <s v="Category and Subcategory"/>
    <x v="291"/>
    <n v="54.07"/>
    <s v="Category and Subcategory"/>
    <x v="33"/>
    <n v="42338.84375"/>
    <n v="42367.958333333328"/>
    <x v="0"/>
  </r>
  <r>
    <x v="2453"/>
    <x v="0"/>
    <x v="2451"/>
    <x v="9"/>
    <x v="2112"/>
    <x v="0"/>
    <s v="country"/>
    <s v="USD"/>
    <x v="2451"/>
    <x v="2453"/>
    <b v="0"/>
    <n v="67"/>
    <b v="1"/>
    <s v="Category and Subcategory"/>
    <x v="393"/>
    <n v="12.09"/>
    <s v="Category and Subcategory"/>
    <x v="33"/>
    <n v="42738.692233796297"/>
    <n v="42768.692233796297"/>
    <x v="1"/>
  </r>
  <r>
    <x v="2454"/>
    <x v="0"/>
    <x v="2452"/>
    <x v="19"/>
    <x v="2112"/>
    <x v="0"/>
    <s v="country"/>
    <s v="USD"/>
    <x v="2452"/>
    <x v="2454"/>
    <b v="0"/>
    <n v="130"/>
    <b v="1"/>
    <s v="Category and Subcategory"/>
    <x v="161"/>
    <n v="6.23"/>
    <s v="Category and Subcategory"/>
    <x v="33"/>
    <n v="42770.201481481476"/>
    <n v="42805.201481481476"/>
    <x v="1"/>
  </r>
  <r>
    <x v="2455"/>
    <x v="0"/>
    <x v="2453"/>
    <x v="43"/>
    <x v="2113"/>
    <x v="0"/>
    <s v="country"/>
    <s v="USD"/>
    <x v="2453"/>
    <x v="2455"/>
    <b v="0"/>
    <n v="16"/>
    <b v="1"/>
    <s v="Category and Subcategory"/>
    <x v="145"/>
    <n v="50.44"/>
    <s v="Category and Subcategory"/>
    <x v="33"/>
    <n v="42452.781828703708"/>
    <n v="42480.781828703708"/>
    <x v="2"/>
  </r>
  <r>
    <x v="2456"/>
    <x v="0"/>
    <x v="2454"/>
    <x v="15"/>
    <x v="2114"/>
    <x v="0"/>
    <s v="country"/>
    <s v="USD"/>
    <x v="2454"/>
    <x v="2456"/>
    <b v="0"/>
    <n v="67"/>
    <b v="1"/>
    <s v="Category and Subcategory"/>
    <x v="408"/>
    <n v="12.02"/>
    <s v="Category and Subcategory"/>
    <x v="33"/>
    <n v="42761.961099537039"/>
    <n v="42791.961099537039"/>
    <x v="1"/>
  </r>
  <r>
    <x v="2457"/>
    <x v="0"/>
    <x v="2455"/>
    <x v="165"/>
    <x v="2115"/>
    <x v="0"/>
    <s v="country"/>
    <s v="USD"/>
    <x v="2455"/>
    <x v="2457"/>
    <b v="0"/>
    <n v="124"/>
    <b v="1"/>
    <s v="Category and Subcategory"/>
    <x v="153"/>
    <n v="6.49"/>
    <s v="Category and Subcategory"/>
    <x v="33"/>
    <n v="42423.602500000001"/>
    <n v="42453.560833333337"/>
    <x v="2"/>
  </r>
  <r>
    <x v="2458"/>
    <x v="0"/>
    <x v="2456"/>
    <x v="10"/>
    <x v="2115"/>
    <x v="0"/>
    <s v="country"/>
    <s v="USD"/>
    <x v="2456"/>
    <x v="2458"/>
    <b v="0"/>
    <n v="80"/>
    <b v="1"/>
    <s v="Category and Subcategory"/>
    <x v="422"/>
    <n v="10.06"/>
    <s v="Category and Subcategory"/>
    <x v="33"/>
    <n v="42495.871736111112"/>
    <n v="42530.791666666672"/>
    <x v="2"/>
  </r>
  <r>
    <x v="2459"/>
    <x v="0"/>
    <x v="2457"/>
    <x v="11"/>
    <x v="2116"/>
    <x v="0"/>
    <s v="country"/>
    <s v="USD"/>
    <x v="2457"/>
    <x v="2459"/>
    <b v="0"/>
    <n v="282"/>
    <b v="1"/>
    <s v="Category and Subcategory"/>
    <x v="410"/>
    <n v="2.84"/>
    <s v="Category and Subcategory"/>
    <x v="33"/>
    <n v="42407.637557870374"/>
    <n v="42452.595891203702"/>
    <x v="2"/>
  </r>
  <r>
    <x v="2460"/>
    <x v="0"/>
    <x v="2458"/>
    <x v="0"/>
    <x v="2116"/>
    <x v="0"/>
    <s v="country"/>
    <s v="USD"/>
    <x v="2458"/>
    <x v="2460"/>
    <b v="0"/>
    <n v="68"/>
    <b v="1"/>
    <s v="Category and Subcategory"/>
    <x v="175"/>
    <n v="11.78"/>
    <s v="Category and Subcategory"/>
    <x v="33"/>
    <n v="42704.187118055561"/>
    <n v="42738.178472222222"/>
    <x v="2"/>
  </r>
  <r>
    <x v="2461"/>
    <x v="0"/>
    <x v="2459"/>
    <x v="51"/>
    <x v="2117"/>
    <x v="0"/>
    <s v="country"/>
    <s v="USD"/>
    <x v="1837"/>
    <x v="2461"/>
    <b v="0"/>
    <n v="86"/>
    <b v="1"/>
    <s v="Category and Subcategory"/>
    <x v="485"/>
    <n v="9.3000000000000007"/>
    <s v="Category and Subcategory"/>
    <x v="14"/>
    <n v="40784.012696759259"/>
    <n v="40817.125"/>
    <x v="6"/>
  </r>
  <r>
    <x v="2462"/>
    <x v="0"/>
    <x v="2460"/>
    <x v="9"/>
    <x v="2117"/>
    <x v="0"/>
    <s v="country"/>
    <s v="USD"/>
    <x v="2459"/>
    <x v="2462"/>
    <b v="0"/>
    <n v="115"/>
    <b v="1"/>
    <s v="Category and Subcategory"/>
    <x v="393"/>
    <n v="6.96"/>
    <s v="Category and Subcategory"/>
    <x v="14"/>
    <n v="41089.186296296299"/>
    <n v="41109.186296296299"/>
    <x v="5"/>
  </r>
  <r>
    <x v="2463"/>
    <x v="0"/>
    <x v="2461"/>
    <x v="13"/>
    <x v="2117"/>
    <x v="0"/>
    <s v="country"/>
    <s v="USD"/>
    <x v="2460"/>
    <x v="2463"/>
    <b v="0"/>
    <n v="75"/>
    <b v="1"/>
    <s v="Category and Subcategory"/>
    <x v="149"/>
    <n v="10.67"/>
    <s v="Category and Subcategory"/>
    <x v="14"/>
    <n v="41341.111400462964"/>
    <n v="41380.791666666664"/>
    <x v="4"/>
  </r>
  <r>
    <x v="2464"/>
    <x v="0"/>
    <x v="2462"/>
    <x v="13"/>
    <x v="2117"/>
    <x v="0"/>
    <s v="country"/>
    <s v="CAD"/>
    <x v="2461"/>
    <x v="2464"/>
    <b v="0"/>
    <n v="43"/>
    <b v="1"/>
    <s v="Category and Subcategory"/>
    <x v="149"/>
    <n v="18.600000000000001"/>
    <s v="Category and Subcategory"/>
    <x v="14"/>
    <n v="42248.90042824074"/>
    <n v="42277.811805555553"/>
    <x v="0"/>
  </r>
  <r>
    <x v="2465"/>
    <x v="0"/>
    <x v="2463"/>
    <x v="176"/>
    <x v="2117"/>
    <x v="0"/>
    <s v="country"/>
    <s v="USD"/>
    <x v="2462"/>
    <x v="2465"/>
    <b v="0"/>
    <n v="48"/>
    <b v="1"/>
    <s v="Category and Subcategory"/>
    <x v="348"/>
    <n v="16.670000000000002"/>
    <s v="Category and Subcategory"/>
    <x v="14"/>
    <n v="41145.719305555554"/>
    <n v="41175.719305555554"/>
    <x v="5"/>
  </r>
  <r>
    <x v="2466"/>
    <x v="0"/>
    <x v="2464"/>
    <x v="30"/>
    <x v="2117"/>
    <x v="0"/>
    <s v="country"/>
    <s v="USD"/>
    <x v="2463"/>
    <x v="2466"/>
    <b v="0"/>
    <n v="52"/>
    <b v="1"/>
    <s v="Category and Subcategory"/>
    <x v="411"/>
    <n v="15.38"/>
    <s v="Category and Subcategory"/>
    <x v="14"/>
    <n v="41373.102465277778"/>
    <n v="41403.102465277778"/>
    <x v="4"/>
  </r>
  <r>
    <x v="2467"/>
    <x v="0"/>
    <x v="2465"/>
    <x v="28"/>
    <x v="2118"/>
    <x v="0"/>
    <s v="country"/>
    <s v="USD"/>
    <x v="2464"/>
    <x v="2467"/>
    <b v="0"/>
    <n v="43"/>
    <b v="1"/>
    <s v="Category and Subcategory"/>
    <x v="471"/>
    <n v="18.53"/>
    <s v="Category and Subcategory"/>
    <x v="14"/>
    <n v="41025.874201388891"/>
    <n v="41039.708333333336"/>
    <x v="5"/>
  </r>
  <r>
    <x v="2468"/>
    <x v="0"/>
    <x v="2466"/>
    <x v="13"/>
    <x v="2119"/>
    <x v="0"/>
    <s v="country"/>
    <s v="USD"/>
    <x v="2465"/>
    <x v="2468"/>
    <b v="0"/>
    <n v="58"/>
    <b v="1"/>
    <s v="Category and Subcategory"/>
    <x v="149"/>
    <n v="13.72"/>
    <s v="Category and Subcategory"/>
    <x v="14"/>
    <n v="41174.154178240737"/>
    <n v="41210.208333333336"/>
    <x v="5"/>
  </r>
  <r>
    <x v="2469"/>
    <x v="0"/>
    <x v="2467"/>
    <x v="38"/>
    <x v="2120"/>
    <x v="0"/>
    <s v="country"/>
    <s v="USD"/>
    <x v="2466"/>
    <x v="2469"/>
    <b v="0"/>
    <n v="47"/>
    <b v="1"/>
    <s v="Category and Subcategory"/>
    <x v="323"/>
    <n v="16.91"/>
    <s v="Category and Subcategory"/>
    <x v="14"/>
    <n v="40557.429733796293"/>
    <n v="40582.429733796293"/>
    <x v="6"/>
  </r>
  <r>
    <x v="2470"/>
    <x v="0"/>
    <x v="2468"/>
    <x v="28"/>
    <x v="2120"/>
    <x v="0"/>
    <s v="country"/>
    <s v="USD"/>
    <x v="2467"/>
    <x v="2470"/>
    <b v="0"/>
    <n v="36"/>
    <b v="1"/>
    <s v="Category and Subcategory"/>
    <x v="471"/>
    <n v="22.08"/>
    <s v="Category and Subcategory"/>
    <x v="14"/>
    <n v="41023.07471064815"/>
    <n v="41053.07471064815"/>
    <x v="5"/>
  </r>
  <r>
    <x v="2471"/>
    <x v="0"/>
    <x v="2469"/>
    <x v="2"/>
    <x v="2120"/>
    <x v="0"/>
    <s v="country"/>
    <s v="USD"/>
    <x v="2468"/>
    <x v="2471"/>
    <b v="0"/>
    <n v="17"/>
    <b v="1"/>
    <s v="Category and Subcategory"/>
    <x v="516"/>
    <n v="46.76"/>
    <s v="Category and Subcategory"/>
    <x v="14"/>
    <n v="40893.992962962962"/>
    <n v="40933.992962962962"/>
    <x v="6"/>
  </r>
  <r>
    <x v="2472"/>
    <x v="0"/>
    <x v="2470"/>
    <x v="51"/>
    <x v="2121"/>
    <x v="0"/>
    <s v="country"/>
    <s v="USD"/>
    <x v="2469"/>
    <x v="2472"/>
    <b v="0"/>
    <n v="104"/>
    <b v="1"/>
    <s v="Category and Subcategory"/>
    <x v="485"/>
    <n v="7.61"/>
    <s v="Category and Subcategory"/>
    <x v="14"/>
    <n v="40354.11550925926"/>
    <n v="40425.043749999997"/>
    <x v="7"/>
  </r>
  <r>
    <x v="2473"/>
    <x v="0"/>
    <x v="2471"/>
    <x v="13"/>
    <x v="2122"/>
    <x v="0"/>
    <s v="country"/>
    <s v="USD"/>
    <x v="2470"/>
    <x v="2473"/>
    <b v="0"/>
    <n v="47"/>
    <b v="1"/>
    <s v="Category and Subcategory"/>
    <x v="212"/>
    <n v="16.77"/>
    <s v="Category and Subcategory"/>
    <x v="14"/>
    <n v="41193.748483796298"/>
    <n v="41223.790150462963"/>
    <x v="5"/>
  </r>
  <r>
    <x v="2474"/>
    <x v="0"/>
    <x v="2472"/>
    <x v="10"/>
    <x v="2123"/>
    <x v="0"/>
    <s v="country"/>
    <s v="USD"/>
    <x v="2471"/>
    <x v="2474"/>
    <b v="0"/>
    <n v="38"/>
    <b v="1"/>
    <s v="Category and Subcategory"/>
    <x v="422"/>
    <n v="20.68"/>
    <s v="Category and Subcategory"/>
    <x v="14"/>
    <n v="40417.011296296296"/>
    <n v="40462.011296296296"/>
    <x v="7"/>
  </r>
  <r>
    <x v="2475"/>
    <x v="0"/>
    <x v="2473"/>
    <x v="30"/>
    <x v="2124"/>
    <x v="0"/>
    <s v="country"/>
    <s v="USD"/>
    <x v="2472"/>
    <x v="2475"/>
    <b v="0"/>
    <n v="81"/>
    <b v="1"/>
    <s v="Category and Subcategory"/>
    <x v="255"/>
    <n v="9.67"/>
    <s v="Category and Subcategory"/>
    <x v="14"/>
    <n v="40310.287673611114"/>
    <n v="40369.916666666664"/>
    <x v="7"/>
  </r>
  <r>
    <x v="2476"/>
    <x v="0"/>
    <x v="2474"/>
    <x v="50"/>
    <x v="2125"/>
    <x v="0"/>
    <s v="country"/>
    <s v="USD"/>
    <x v="2473"/>
    <x v="2476"/>
    <b v="0"/>
    <n v="55"/>
    <b v="1"/>
    <s v="Category and Subcategory"/>
    <x v="414"/>
    <n v="14.18"/>
    <s v="Category and Subcategory"/>
    <x v="14"/>
    <n v="41913.328356481477"/>
    <n v="41946.370023148149"/>
    <x v="3"/>
  </r>
  <r>
    <x v="2477"/>
    <x v="0"/>
    <x v="2475"/>
    <x v="47"/>
    <x v="2125"/>
    <x v="0"/>
    <s v="country"/>
    <s v="USD"/>
    <x v="2474"/>
    <x v="2477"/>
    <b v="0"/>
    <n v="41"/>
    <b v="1"/>
    <s v="Category and Subcategory"/>
    <x v="554"/>
    <n v="19.02"/>
    <s v="Category and Subcategory"/>
    <x v="14"/>
    <n v="41088.691493055558"/>
    <n v="41133.691493055558"/>
    <x v="5"/>
  </r>
  <r>
    <x v="2478"/>
    <x v="0"/>
    <x v="2476"/>
    <x v="6"/>
    <x v="2125"/>
    <x v="0"/>
    <s v="country"/>
    <s v="USD"/>
    <x v="2475"/>
    <x v="2478"/>
    <b v="0"/>
    <n v="79"/>
    <b v="1"/>
    <s v="Category and Subcategory"/>
    <x v="157"/>
    <n v="9.8699999999999992"/>
    <s v="Category and Subcategory"/>
    <x v="14"/>
    <n v="41257.950381944444"/>
    <n v="41287.950381944444"/>
    <x v="5"/>
  </r>
  <r>
    <x v="2479"/>
    <x v="0"/>
    <x v="2477"/>
    <x v="43"/>
    <x v="2126"/>
    <x v="0"/>
    <s v="country"/>
    <s v="USD"/>
    <x v="2476"/>
    <x v="2479"/>
    <b v="0"/>
    <n v="16"/>
    <b v="1"/>
    <s v="Category and Subcategory"/>
    <x v="711"/>
    <n v="48.44"/>
    <s v="Category and Subcategory"/>
    <x v="14"/>
    <n v="41107.726782407408"/>
    <n v="41118.083333333336"/>
    <x v="5"/>
  </r>
  <r>
    <x v="2480"/>
    <x v="0"/>
    <x v="2478"/>
    <x v="13"/>
    <x v="2127"/>
    <x v="0"/>
    <s v="country"/>
    <s v="USD"/>
    <x v="2477"/>
    <x v="2480"/>
    <b v="0"/>
    <n v="8"/>
    <b v="1"/>
    <s v="Category and Subcategory"/>
    <x v="212"/>
    <n v="96.63"/>
    <s v="Category and Subcategory"/>
    <x v="14"/>
    <n v="42227.936157407406"/>
    <n v="42287.936157407406"/>
    <x v="0"/>
  </r>
  <r>
    <x v="2481"/>
    <x v="0"/>
    <x v="2479"/>
    <x v="23"/>
    <x v="2128"/>
    <x v="0"/>
    <s v="country"/>
    <s v="USD"/>
    <x v="2478"/>
    <x v="2481"/>
    <b v="0"/>
    <n v="95"/>
    <b v="1"/>
    <s v="Category and Subcategory"/>
    <x v="499"/>
    <n v="8.06"/>
    <s v="Category and Subcategory"/>
    <x v="14"/>
    <n v="40999.645925925928"/>
    <n v="41029.645925925928"/>
    <x v="5"/>
  </r>
  <r>
    <x v="2482"/>
    <x v="0"/>
    <x v="2480"/>
    <x v="28"/>
    <x v="2129"/>
    <x v="0"/>
    <s v="country"/>
    <s v="USD"/>
    <x v="2479"/>
    <x v="2482"/>
    <b v="0"/>
    <n v="25"/>
    <b v="1"/>
    <s v="Category and Subcategory"/>
    <x v="214"/>
    <n v="30.56"/>
    <s v="Category and Subcategory"/>
    <x v="14"/>
    <n v="40711.782210648147"/>
    <n v="40756.782210648147"/>
    <x v="6"/>
  </r>
  <r>
    <x v="2483"/>
    <x v="0"/>
    <x v="2481"/>
    <x v="184"/>
    <x v="2130"/>
    <x v="0"/>
    <s v="country"/>
    <s v="USD"/>
    <x v="2480"/>
    <x v="2483"/>
    <b v="0"/>
    <n v="19"/>
    <b v="1"/>
    <s v="Category and Subcategory"/>
    <x v="678"/>
    <n v="40.159999999999997"/>
    <s v="Category and Subcategory"/>
    <x v="14"/>
    <n v="40970.750034722223"/>
    <n v="41030.708368055559"/>
    <x v="5"/>
  </r>
  <r>
    <x v="2484"/>
    <x v="0"/>
    <x v="2482"/>
    <x v="8"/>
    <x v="2131"/>
    <x v="0"/>
    <s v="country"/>
    <s v="USD"/>
    <x v="2481"/>
    <x v="2484"/>
    <b v="0"/>
    <n v="90"/>
    <b v="1"/>
    <s v="Category and Subcategory"/>
    <x v="495"/>
    <n v="8.44"/>
    <s v="Category and Subcategory"/>
    <x v="14"/>
    <n v="40771.916701388887"/>
    <n v="40801.916701388887"/>
    <x v="6"/>
  </r>
  <r>
    <x v="2485"/>
    <x v="0"/>
    <x v="2483"/>
    <x v="13"/>
    <x v="2131"/>
    <x v="0"/>
    <s v="country"/>
    <s v="USD"/>
    <x v="2482"/>
    <x v="2485"/>
    <b v="0"/>
    <n v="41"/>
    <b v="1"/>
    <s v="Category and Subcategory"/>
    <x v="137"/>
    <n v="18.54"/>
    <s v="Category and Subcategory"/>
    <x v="14"/>
    <n v="40793.998599537037"/>
    <n v="40828.998599537037"/>
    <x v="6"/>
  </r>
  <r>
    <x v="2486"/>
    <x v="0"/>
    <x v="2484"/>
    <x v="43"/>
    <x v="2131"/>
    <x v="0"/>
    <s v="country"/>
    <s v="USD"/>
    <x v="2483"/>
    <x v="2486"/>
    <b v="0"/>
    <n v="30"/>
    <b v="1"/>
    <s v="Category and Subcategory"/>
    <x v="743"/>
    <n v="25.33"/>
    <s v="Category and Subcategory"/>
    <x v="14"/>
    <n v="40991.708055555559"/>
    <n v="41021.708055555559"/>
    <x v="5"/>
  </r>
  <r>
    <x v="2487"/>
    <x v="0"/>
    <x v="2485"/>
    <x v="15"/>
    <x v="2132"/>
    <x v="0"/>
    <s v="country"/>
    <s v="USD"/>
    <x v="2484"/>
    <x v="2487"/>
    <b v="0"/>
    <n v="38"/>
    <b v="1"/>
    <s v="Category and Subcategory"/>
    <x v="455"/>
    <n v="19.97"/>
    <s v="Category and Subcategory"/>
    <x v="14"/>
    <n v="41026.083298611113"/>
    <n v="41056.083298611113"/>
    <x v="5"/>
  </r>
  <r>
    <x v="2488"/>
    <x v="0"/>
    <x v="2486"/>
    <x v="9"/>
    <x v="2133"/>
    <x v="0"/>
    <s v="country"/>
    <s v="USD"/>
    <x v="2485"/>
    <x v="2488"/>
    <b v="0"/>
    <n v="65"/>
    <b v="1"/>
    <s v="Category and Subcategory"/>
    <x v="504"/>
    <n v="11.66"/>
    <s v="Category and Subcategory"/>
    <x v="14"/>
    <n v="40833.633194444446"/>
    <n v="40863.674861111111"/>
    <x v="6"/>
  </r>
  <r>
    <x v="2489"/>
    <x v="0"/>
    <x v="2487"/>
    <x v="8"/>
    <x v="2134"/>
    <x v="0"/>
    <s v="country"/>
    <s v="USD"/>
    <x v="2486"/>
    <x v="2489"/>
    <b v="0"/>
    <n v="75"/>
    <b v="1"/>
    <s v="Category and Subcategory"/>
    <x v="495"/>
    <n v="10.050000000000001"/>
    <s v="Category and Subcategory"/>
    <x v="14"/>
    <n v="41373.690266203703"/>
    <n v="41403.690266203703"/>
    <x v="4"/>
  </r>
  <r>
    <x v="2490"/>
    <x v="0"/>
    <x v="2488"/>
    <x v="2"/>
    <x v="2135"/>
    <x v="0"/>
    <s v="country"/>
    <s v="USD"/>
    <x v="2487"/>
    <x v="2490"/>
    <b v="0"/>
    <n v="16"/>
    <b v="1"/>
    <s v="Category and Subcategory"/>
    <x v="326"/>
    <n v="47"/>
    <s v="Category and Subcategory"/>
    <x v="14"/>
    <n v="41023.227731481478"/>
    <n v="41083.227731481478"/>
    <x v="5"/>
  </r>
  <r>
    <x v="2491"/>
    <x v="0"/>
    <x v="2489"/>
    <x v="2"/>
    <x v="2136"/>
    <x v="0"/>
    <s v="country"/>
    <s v="USD"/>
    <x v="2488"/>
    <x v="2491"/>
    <b v="0"/>
    <n v="10"/>
    <b v="1"/>
    <s v="Category and Subcategory"/>
    <x v="326"/>
    <n v="75"/>
    <s v="Category and Subcategory"/>
    <x v="14"/>
    <n v="40542.839282407411"/>
    <n v="40559.07708333333"/>
    <x v="7"/>
  </r>
  <r>
    <x v="2492"/>
    <x v="0"/>
    <x v="2490"/>
    <x v="20"/>
    <x v="2136"/>
    <x v="0"/>
    <s v="country"/>
    <s v="USD"/>
    <x v="2489"/>
    <x v="2492"/>
    <b v="0"/>
    <n v="27"/>
    <b v="1"/>
    <s v="Category and Subcategory"/>
    <x v="251"/>
    <n v="27.78"/>
    <s v="Category and Subcategory"/>
    <x v="14"/>
    <n v="41024.985972222225"/>
    <n v="41076.415972222225"/>
    <x v="5"/>
  </r>
  <r>
    <x v="2493"/>
    <x v="0"/>
    <x v="2491"/>
    <x v="22"/>
    <x v="2136"/>
    <x v="0"/>
    <s v="country"/>
    <s v="USD"/>
    <x v="2490"/>
    <x v="2493"/>
    <b v="0"/>
    <n v="259"/>
    <b v="1"/>
    <s v="Category and Subcategory"/>
    <x v="153"/>
    <n v="2.9"/>
    <s v="Category and Subcategory"/>
    <x v="14"/>
    <n v="41348.168287037035"/>
    <n v="41393.168287037035"/>
    <x v="4"/>
  </r>
  <r>
    <x v="2494"/>
    <x v="0"/>
    <x v="2492"/>
    <x v="15"/>
    <x v="2137"/>
    <x v="0"/>
    <s v="country"/>
    <s v="USD"/>
    <x v="2491"/>
    <x v="2494"/>
    <b v="0"/>
    <n v="39"/>
    <b v="1"/>
    <s v="Category and Subcategory"/>
    <x v="169"/>
    <n v="19.13"/>
    <s v="Category and Subcategory"/>
    <x v="14"/>
    <n v="41022.645185185182"/>
    <n v="41052.645185185182"/>
    <x v="5"/>
  </r>
  <r>
    <x v="2495"/>
    <x v="0"/>
    <x v="2493"/>
    <x v="15"/>
    <x v="2138"/>
    <x v="0"/>
    <s v="country"/>
    <s v="USD"/>
    <x v="2492"/>
    <x v="2495"/>
    <b v="0"/>
    <n v="42"/>
    <b v="1"/>
    <s v="Category and Subcategory"/>
    <x v="169"/>
    <n v="17.739999999999998"/>
    <s v="Category and Subcategory"/>
    <x v="14"/>
    <n v="41036.946469907409"/>
    <n v="41066.946469907409"/>
    <x v="5"/>
  </r>
  <r>
    <x v="2496"/>
    <x v="0"/>
    <x v="2494"/>
    <x v="12"/>
    <x v="2139"/>
    <x v="0"/>
    <s v="country"/>
    <s v="USD"/>
    <x v="2493"/>
    <x v="2496"/>
    <b v="0"/>
    <n v="10"/>
    <b v="1"/>
    <s v="Category and Subcategory"/>
    <x v="465"/>
    <n v="73.5"/>
    <s v="Category and Subcategory"/>
    <x v="14"/>
    <n v="41327.996435185189"/>
    <n v="41362.954768518517"/>
    <x v="4"/>
  </r>
  <r>
    <x v="2497"/>
    <x v="0"/>
    <x v="2495"/>
    <x v="23"/>
    <x v="2140"/>
    <x v="0"/>
    <s v="country"/>
    <s v="USD"/>
    <x v="2494"/>
    <x v="2497"/>
    <b v="0"/>
    <n v="56"/>
    <b v="1"/>
    <s v="Category and Subcategory"/>
    <x v="391"/>
    <n v="13.08"/>
    <s v="Category and Subcategory"/>
    <x v="14"/>
    <n v="40730.878912037035"/>
    <n v="40760.878912037035"/>
    <x v="6"/>
  </r>
  <r>
    <x v="2498"/>
    <x v="0"/>
    <x v="2496"/>
    <x v="28"/>
    <x v="2141"/>
    <x v="0"/>
    <s v="country"/>
    <s v="USD"/>
    <x v="2495"/>
    <x v="2498"/>
    <b v="0"/>
    <n v="20"/>
    <b v="1"/>
    <s v="Category and Subcategory"/>
    <x v="131"/>
    <n v="36.549999999999997"/>
    <s v="Category and Subcategory"/>
    <x v="14"/>
    <n v="42017.967442129629"/>
    <n v="42031.967442129629"/>
    <x v="0"/>
  </r>
  <r>
    <x v="2499"/>
    <x v="0"/>
    <x v="2497"/>
    <x v="23"/>
    <x v="2142"/>
    <x v="0"/>
    <s v="country"/>
    <s v="USD"/>
    <x v="2496"/>
    <x v="2499"/>
    <b v="0"/>
    <n v="170"/>
    <b v="1"/>
    <s v="Category and Subcategory"/>
    <x v="391"/>
    <n v="4.29"/>
    <s v="Category and Subcategory"/>
    <x v="14"/>
    <n v="41226.648576388885"/>
    <n v="41274.75"/>
    <x v="5"/>
  </r>
  <r>
    <x v="2500"/>
    <x v="0"/>
    <x v="2498"/>
    <x v="20"/>
    <x v="2142"/>
    <x v="0"/>
    <s v="country"/>
    <s v="USD"/>
    <x v="2497"/>
    <x v="2500"/>
    <b v="0"/>
    <n v="29"/>
    <b v="1"/>
    <s v="Category and Subcategory"/>
    <x v="220"/>
    <n v="25.17"/>
    <s v="Category and Subcategory"/>
    <x v="14"/>
    <n v="41053.772858796299"/>
    <n v="41083.772858796299"/>
    <x v="5"/>
  </r>
  <r>
    <x v="2501"/>
    <x v="0"/>
    <x v="2499"/>
    <x v="34"/>
    <x v="2142"/>
    <x v="2"/>
    <s v="country"/>
    <s v="CAD"/>
    <x v="2498"/>
    <x v="2501"/>
    <b v="0"/>
    <n v="7"/>
    <b v="0"/>
    <s v="Category and Subcategory"/>
    <x v="406"/>
    <n v="104.29"/>
    <s v="Category and Subcategory"/>
    <x v="34"/>
    <n v="42244.776666666665"/>
    <n v="42274.776666666665"/>
    <x v="0"/>
  </r>
  <r>
    <x v="2502"/>
    <x v="0"/>
    <x v="2500"/>
    <x v="74"/>
    <x v="2143"/>
    <x v="2"/>
    <s v="country"/>
    <s v="USD"/>
    <x v="2499"/>
    <x v="2502"/>
    <b v="0"/>
    <n v="5"/>
    <b v="0"/>
    <s v="Category and Subcategory"/>
    <x v="218"/>
    <n v="145.4"/>
    <s v="Category and Subcategory"/>
    <x v="34"/>
    <n v="41858.825439814813"/>
    <n v="41903.825439814813"/>
    <x v="3"/>
  </r>
  <r>
    <x v="2503"/>
    <x v="0"/>
    <x v="2501"/>
    <x v="3"/>
    <x v="2144"/>
    <x v="2"/>
    <s v="country"/>
    <s v="USD"/>
    <x v="2500"/>
    <x v="2503"/>
    <b v="0"/>
    <n v="0"/>
    <b v="0"/>
    <s v="Category and Subcategory"/>
    <x v="406"/>
    <e v="#DIV/0!"/>
    <s v="Category and Subcategory"/>
    <x v="34"/>
    <n v="42498.899398148147"/>
    <n v="42528.879166666666"/>
    <x v="2"/>
  </r>
  <r>
    <x v="2504"/>
    <x v="0"/>
    <x v="2502"/>
    <x v="19"/>
    <x v="2145"/>
    <x v="2"/>
    <s v="country"/>
    <s v="USD"/>
    <x v="2501"/>
    <x v="2504"/>
    <b v="0"/>
    <n v="0"/>
    <b v="0"/>
    <s v="Category and Subcategory"/>
    <x v="161"/>
    <e v="#DIV/0!"/>
    <s v="Category and Subcategory"/>
    <x v="34"/>
    <n v="41928.015439814815"/>
    <n v="41958.057106481487"/>
    <x v="3"/>
  </r>
  <r>
    <x v="2505"/>
    <x v="0"/>
    <x v="2503"/>
    <x v="39"/>
    <x v="2146"/>
    <x v="2"/>
    <s v="country"/>
    <s v="USD"/>
    <x v="2502"/>
    <x v="2505"/>
    <b v="0"/>
    <n v="0"/>
    <b v="0"/>
    <s v="Category and Subcategory"/>
    <x v="157"/>
    <e v="#DIV/0!"/>
    <s v="Category and Subcategory"/>
    <x v="34"/>
    <n v="42047.05574074074"/>
    <n v="42077.014074074075"/>
    <x v="0"/>
  </r>
  <r>
    <x v="2506"/>
    <x v="0"/>
    <x v="2504"/>
    <x v="10"/>
    <x v="2147"/>
    <x v="2"/>
    <s v="country"/>
    <s v="GBP"/>
    <x v="2503"/>
    <x v="2506"/>
    <b v="0"/>
    <n v="2"/>
    <b v="0"/>
    <s v="Category and Subcategory"/>
    <x v="151"/>
    <n v="360.5"/>
    <s v="Category and Subcategory"/>
    <x v="34"/>
    <n v="42258.297094907408"/>
    <n v="42280.875"/>
    <x v="0"/>
  </r>
  <r>
    <x v="2507"/>
    <x v="0"/>
    <x v="2505"/>
    <x v="350"/>
    <x v="2148"/>
    <x v="2"/>
    <s v="country"/>
    <s v="USD"/>
    <x v="2504"/>
    <x v="2507"/>
    <b v="0"/>
    <n v="0"/>
    <b v="0"/>
    <s v="Category and Subcategory"/>
    <x v="161"/>
    <e v="#DIV/0!"/>
    <s v="Category and Subcategory"/>
    <x v="34"/>
    <n v="42105.072962962964"/>
    <n v="42135.072962962964"/>
    <x v="0"/>
  </r>
  <r>
    <x v="2508"/>
    <x v="0"/>
    <x v="2506"/>
    <x v="22"/>
    <x v="2149"/>
    <x v="2"/>
    <s v="country"/>
    <s v="USD"/>
    <x v="2505"/>
    <x v="2508"/>
    <b v="0"/>
    <n v="0"/>
    <b v="0"/>
    <s v="Category and Subcategory"/>
    <x v="153"/>
    <e v="#DIV/0!"/>
    <s v="Category and Subcategory"/>
    <x v="34"/>
    <n v="41835.951782407406"/>
    <n v="41865.951782407406"/>
    <x v="3"/>
  </r>
  <r>
    <x v="2509"/>
    <x v="0"/>
    <x v="2507"/>
    <x v="75"/>
    <x v="2150"/>
    <x v="2"/>
    <s v="country"/>
    <s v="GBP"/>
    <x v="2506"/>
    <x v="2509"/>
    <b v="0"/>
    <n v="28"/>
    <b v="0"/>
    <s v="Category and Subcategory"/>
    <x v="218"/>
    <n v="25.54"/>
    <s v="Category and Subcategory"/>
    <x v="34"/>
    <n v="42058.809594907405"/>
    <n v="42114.767928240741"/>
    <x v="0"/>
  </r>
  <r>
    <x v="2510"/>
    <x v="0"/>
    <x v="2508"/>
    <x v="63"/>
    <x v="2150"/>
    <x v="2"/>
    <s v="country"/>
    <s v="USD"/>
    <x v="2507"/>
    <x v="2510"/>
    <b v="0"/>
    <n v="2"/>
    <b v="0"/>
    <s v="Category and Subcategory"/>
    <x v="218"/>
    <n v="357.5"/>
    <s v="Category and Subcategory"/>
    <x v="34"/>
    <n v="42078.997361111105"/>
    <n v="42138.997361111105"/>
    <x v="0"/>
  </r>
  <r>
    <x v="2511"/>
    <x v="0"/>
    <x v="2509"/>
    <x v="57"/>
    <x v="2150"/>
    <x v="2"/>
    <s v="country"/>
    <s v="GBP"/>
    <x v="2508"/>
    <x v="2511"/>
    <b v="0"/>
    <n v="0"/>
    <b v="0"/>
    <s v="Category and Subcategory"/>
    <x v="218"/>
    <e v="#DIV/0!"/>
    <s v="Category and Subcategory"/>
    <x v="34"/>
    <n v="42371.446909722217"/>
    <n v="42401.446909722217"/>
    <x v="2"/>
  </r>
  <r>
    <x v="2512"/>
    <x v="0"/>
    <x v="2510"/>
    <x v="146"/>
    <x v="2150"/>
    <x v="2"/>
    <s v="country"/>
    <s v="USD"/>
    <x v="2509"/>
    <x v="2512"/>
    <b v="0"/>
    <n v="0"/>
    <b v="0"/>
    <s v="Category and Subcategory"/>
    <x v="624"/>
    <e v="#DIV/0!"/>
    <s v="Category and Subcategory"/>
    <x v="34"/>
    <n v="41971.876863425925"/>
    <n v="41986.876863425925"/>
    <x v="3"/>
  </r>
  <r>
    <x v="2513"/>
    <x v="0"/>
    <x v="2511"/>
    <x v="237"/>
    <x v="2151"/>
    <x v="2"/>
    <s v="country"/>
    <s v="EUR"/>
    <x v="2510"/>
    <x v="2513"/>
    <b v="0"/>
    <n v="0"/>
    <b v="0"/>
    <s v="Category and Subcategory"/>
    <x v="5"/>
    <e v="#DIV/0!"/>
    <s v="Category and Subcategory"/>
    <x v="34"/>
    <n v="42732.00681712963"/>
    <n v="42792.00681712963"/>
    <x v="2"/>
  </r>
  <r>
    <x v="2514"/>
    <x v="0"/>
    <x v="2512"/>
    <x v="14"/>
    <x v="2152"/>
    <x v="2"/>
    <s v="country"/>
    <s v="USD"/>
    <x v="2511"/>
    <x v="2514"/>
    <b v="0"/>
    <n v="4"/>
    <b v="0"/>
    <s v="Category and Subcategory"/>
    <x v="444"/>
    <n v="178.25"/>
    <s v="Category and Subcategory"/>
    <x v="34"/>
    <n v="41854.389780092592"/>
    <n v="41871.389780092592"/>
    <x v="3"/>
  </r>
  <r>
    <x v="2515"/>
    <x v="0"/>
    <x v="2513"/>
    <x v="10"/>
    <x v="2153"/>
    <x v="2"/>
    <s v="country"/>
    <s v="USD"/>
    <x v="2512"/>
    <x v="2515"/>
    <b v="0"/>
    <n v="12"/>
    <b v="0"/>
    <s v="Category and Subcategory"/>
    <x v="151"/>
    <n v="59.33"/>
    <s v="Category and Subcategory"/>
    <x v="34"/>
    <n v="42027.839733796296"/>
    <n v="42057.839733796296"/>
    <x v="0"/>
  </r>
  <r>
    <x v="2516"/>
    <x v="0"/>
    <x v="2514"/>
    <x v="29"/>
    <x v="2154"/>
    <x v="2"/>
    <s v="country"/>
    <s v="USD"/>
    <x v="2513"/>
    <x v="2516"/>
    <b v="0"/>
    <n v="0"/>
    <b v="0"/>
    <s v="Category and Subcategory"/>
    <x v="410"/>
    <e v="#DIV/0!"/>
    <s v="Category and Subcategory"/>
    <x v="34"/>
    <n v="41942.653379629628"/>
    <n v="41972.6950462963"/>
    <x v="3"/>
  </r>
  <r>
    <x v="2517"/>
    <x v="0"/>
    <x v="2515"/>
    <x v="102"/>
    <x v="2155"/>
    <x v="2"/>
    <s v="country"/>
    <s v="CAD"/>
    <x v="2514"/>
    <x v="2517"/>
    <b v="0"/>
    <n v="33"/>
    <b v="0"/>
    <s v="Category and Subcategory"/>
    <x v="153"/>
    <n v="21.36"/>
    <s v="Category and Subcategory"/>
    <x v="34"/>
    <n v="42052.802430555559"/>
    <n v="42082.760763888888"/>
    <x v="0"/>
  </r>
  <r>
    <x v="2518"/>
    <x v="0"/>
    <x v="2516"/>
    <x v="10"/>
    <x v="2156"/>
    <x v="2"/>
    <s v="country"/>
    <s v="USD"/>
    <x v="2515"/>
    <x v="2518"/>
    <b v="0"/>
    <n v="0"/>
    <b v="0"/>
    <s v="Category and Subcategory"/>
    <x v="151"/>
    <e v="#DIV/0!"/>
    <s v="Category and Subcategory"/>
    <x v="34"/>
    <n v="41926.680879629632"/>
    <n v="41956.722546296296"/>
    <x v="3"/>
  </r>
  <r>
    <x v="2519"/>
    <x v="0"/>
    <x v="2517"/>
    <x v="60"/>
    <x v="2157"/>
    <x v="2"/>
    <s v="country"/>
    <s v="USD"/>
    <x v="2516"/>
    <x v="2519"/>
    <b v="0"/>
    <n v="4"/>
    <b v="0"/>
    <s v="Category and Subcategory"/>
    <x v="5"/>
    <n v="175"/>
    <s v="Category and Subcategory"/>
    <x v="34"/>
    <n v="41809.155138888891"/>
    <n v="41839.155138888891"/>
    <x v="3"/>
  </r>
  <r>
    <x v="2520"/>
    <x v="0"/>
    <x v="2518"/>
    <x v="57"/>
    <x v="2157"/>
    <x v="2"/>
    <s v="country"/>
    <s v="USD"/>
    <x v="2517"/>
    <x v="2520"/>
    <b v="0"/>
    <n v="0"/>
    <b v="0"/>
    <s v="Category and Subcategory"/>
    <x v="218"/>
    <e v="#DIV/0!"/>
    <s v="Category and Subcategory"/>
    <x v="34"/>
    <n v="42612.600520833337"/>
    <n v="42658.806249999994"/>
    <x v="2"/>
  </r>
  <r>
    <x v="2521"/>
    <x v="0"/>
    <x v="2519"/>
    <x v="78"/>
    <x v="2158"/>
    <x v="0"/>
    <s v="country"/>
    <s v="USD"/>
    <x v="2518"/>
    <x v="2521"/>
    <b v="0"/>
    <n v="132"/>
    <b v="1"/>
    <s v="Category and Subcategory"/>
    <x v="444"/>
    <n v="5.27"/>
    <s v="Category and Subcategory"/>
    <x v="35"/>
    <n v="42269.967835648145"/>
    <n v="42290.967835648145"/>
    <x v="0"/>
  </r>
  <r>
    <x v="2522"/>
    <x v="0"/>
    <x v="2520"/>
    <x v="10"/>
    <x v="2159"/>
    <x v="0"/>
    <s v="country"/>
    <s v="USD"/>
    <x v="2519"/>
    <x v="2522"/>
    <b v="0"/>
    <n v="27"/>
    <b v="1"/>
    <s v="Category and Subcategory"/>
    <x v="151"/>
    <n v="25.56"/>
    <s v="Category and Subcategory"/>
    <x v="35"/>
    <n v="42460.573611111111"/>
    <n v="42482.619444444441"/>
    <x v="2"/>
  </r>
  <r>
    <x v="2523"/>
    <x v="0"/>
    <x v="2521"/>
    <x v="42"/>
    <x v="2160"/>
    <x v="0"/>
    <s v="country"/>
    <s v="USD"/>
    <x v="2520"/>
    <x v="2523"/>
    <b v="0"/>
    <n v="26"/>
    <b v="1"/>
    <s v="Category and Subcategory"/>
    <x v="214"/>
    <n v="26.31"/>
    <s v="Category and Subcategory"/>
    <x v="35"/>
    <n v="41930.975601851853"/>
    <n v="41961.017268518524"/>
    <x v="3"/>
  </r>
  <r>
    <x v="2524"/>
    <x v="0"/>
    <x v="2522"/>
    <x v="51"/>
    <x v="2160"/>
    <x v="0"/>
    <s v="country"/>
    <s v="USD"/>
    <x v="2521"/>
    <x v="2524"/>
    <b v="0"/>
    <n v="43"/>
    <b v="1"/>
    <s v="Category and Subcategory"/>
    <x v="175"/>
    <n v="15.91"/>
    <s v="Category and Subcategory"/>
    <x v="35"/>
    <n v="41961.807372685187"/>
    <n v="41994.1875"/>
    <x v="3"/>
  </r>
  <r>
    <x v="2525"/>
    <x v="0"/>
    <x v="2523"/>
    <x v="6"/>
    <x v="2161"/>
    <x v="0"/>
    <s v="country"/>
    <s v="USD"/>
    <x v="2522"/>
    <x v="2525"/>
    <b v="0"/>
    <n v="80"/>
    <b v="1"/>
    <s v="Category and Subcategory"/>
    <x v="175"/>
    <n v="8.5399999999999991"/>
    <s v="Category and Subcategory"/>
    <x v="35"/>
    <n v="41058.844571759262"/>
    <n v="41088.844571759262"/>
    <x v="5"/>
  </r>
  <r>
    <x v="2526"/>
    <x v="0"/>
    <x v="2524"/>
    <x v="23"/>
    <x v="2162"/>
    <x v="0"/>
    <s v="country"/>
    <s v="USD"/>
    <x v="2523"/>
    <x v="2526"/>
    <b v="0"/>
    <n v="33"/>
    <b v="1"/>
    <s v="Category and Subcategory"/>
    <x v="302"/>
    <n v="20.61"/>
    <s v="Category and Subcategory"/>
    <x v="35"/>
    <n v="41953.091134259259"/>
    <n v="41981.207638888889"/>
    <x v="3"/>
  </r>
  <r>
    <x v="2527"/>
    <x v="0"/>
    <x v="2525"/>
    <x v="23"/>
    <x v="2163"/>
    <x v="0"/>
    <s v="country"/>
    <s v="USD"/>
    <x v="2524"/>
    <x v="2527"/>
    <b v="0"/>
    <n v="71"/>
    <b v="1"/>
    <s v="Category and Subcategory"/>
    <x v="302"/>
    <n v="9.57"/>
    <s v="Category and Subcategory"/>
    <x v="35"/>
    <n v="41546.75105324074"/>
    <n v="41565.165972222225"/>
    <x v="4"/>
  </r>
  <r>
    <x v="2528"/>
    <x v="0"/>
    <x v="2526"/>
    <x v="23"/>
    <x v="2164"/>
    <x v="0"/>
    <s v="country"/>
    <s v="GBP"/>
    <x v="2525"/>
    <x v="2528"/>
    <b v="0"/>
    <n v="81"/>
    <b v="1"/>
    <s v="Category and Subcategory"/>
    <x v="302"/>
    <n v="8.3699999999999992"/>
    <s v="Category and Subcategory"/>
    <x v="35"/>
    <n v="42217.834525462968"/>
    <n v="42236.458333333328"/>
    <x v="0"/>
  </r>
  <r>
    <x v="2529"/>
    <x v="0"/>
    <x v="2527"/>
    <x v="12"/>
    <x v="2165"/>
    <x v="0"/>
    <s v="country"/>
    <s v="USD"/>
    <x v="2526"/>
    <x v="2529"/>
    <b v="0"/>
    <n v="76"/>
    <b v="1"/>
    <s v="Category and Subcategory"/>
    <x v="485"/>
    <n v="8.91"/>
    <s v="Category and Subcategory"/>
    <x v="35"/>
    <n v="40948.080729166664"/>
    <n v="40993.0390625"/>
    <x v="5"/>
  </r>
  <r>
    <x v="2530"/>
    <x v="0"/>
    <x v="2528"/>
    <x v="115"/>
    <x v="2166"/>
    <x v="0"/>
    <s v="country"/>
    <s v="USD"/>
    <x v="2527"/>
    <x v="2530"/>
    <b v="0"/>
    <n v="48"/>
    <b v="1"/>
    <s v="Category and Subcategory"/>
    <x v="157"/>
    <n v="14.08"/>
    <s v="Category and Subcategory"/>
    <x v="35"/>
    <n v="42081.864641203705"/>
    <n v="42114.201388888891"/>
    <x v="0"/>
  </r>
  <r>
    <x v="2531"/>
    <x v="0"/>
    <x v="2529"/>
    <x v="37"/>
    <x v="2167"/>
    <x v="0"/>
    <s v="country"/>
    <s v="USD"/>
    <x v="2528"/>
    <x v="2531"/>
    <b v="0"/>
    <n v="61"/>
    <b v="1"/>
    <s v="Category and Subcategory"/>
    <x v="330"/>
    <n v="11.07"/>
    <s v="Category and Subcategory"/>
    <x v="35"/>
    <n v="42208.680023148147"/>
    <n v="42231.165972222225"/>
    <x v="0"/>
  </r>
  <r>
    <x v="2532"/>
    <x v="0"/>
    <x v="2530"/>
    <x v="23"/>
    <x v="2168"/>
    <x v="0"/>
    <s v="country"/>
    <s v="USD"/>
    <x v="2529"/>
    <x v="2532"/>
    <b v="0"/>
    <n v="60"/>
    <b v="1"/>
    <s v="Category and Subcategory"/>
    <x v="302"/>
    <n v="11.18"/>
    <s v="Category and Subcategory"/>
    <x v="35"/>
    <n v="41107.849143518521"/>
    <n v="41137.849143518521"/>
    <x v="5"/>
  </r>
  <r>
    <x v="2533"/>
    <x v="0"/>
    <x v="2531"/>
    <x v="51"/>
    <x v="2169"/>
    <x v="0"/>
    <s v="country"/>
    <s v="USD"/>
    <x v="2530"/>
    <x v="2533"/>
    <b v="0"/>
    <n v="136"/>
    <b v="1"/>
    <s v="Category and Subcategory"/>
    <x v="175"/>
    <n v="4.93"/>
    <s v="Category and Subcategory"/>
    <x v="35"/>
    <n v="41304.751284722224"/>
    <n v="41334.750787037039"/>
    <x v="4"/>
  </r>
  <r>
    <x v="2534"/>
    <x v="0"/>
    <x v="2532"/>
    <x v="13"/>
    <x v="2170"/>
    <x v="0"/>
    <s v="country"/>
    <s v="USD"/>
    <x v="2531"/>
    <x v="2534"/>
    <b v="0"/>
    <n v="14"/>
    <b v="1"/>
    <s v="Category and Subcategory"/>
    <x v="621"/>
    <n v="47.71"/>
    <s v="Category and Subcategory"/>
    <x v="35"/>
    <n v="40127.700370370374"/>
    <n v="40179.25"/>
    <x v="8"/>
  </r>
  <r>
    <x v="2535"/>
    <x v="0"/>
    <x v="2533"/>
    <x v="22"/>
    <x v="2171"/>
    <x v="0"/>
    <s v="country"/>
    <s v="USD"/>
    <x v="2532"/>
    <x v="2535"/>
    <b v="0"/>
    <n v="78"/>
    <b v="1"/>
    <s v="Category and Subcategory"/>
    <x v="410"/>
    <n v="8.5399999999999991"/>
    <s v="Category and Subcategory"/>
    <x v="35"/>
    <n v="41943.791030092594"/>
    <n v="41974.832696759258"/>
    <x v="3"/>
  </r>
  <r>
    <x v="2536"/>
    <x v="0"/>
    <x v="2534"/>
    <x v="251"/>
    <x v="2172"/>
    <x v="0"/>
    <s v="country"/>
    <s v="USD"/>
    <x v="2533"/>
    <x v="2536"/>
    <b v="0"/>
    <n v="4"/>
    <b v="1"/>
    <s v="Category and Subcategory"/>
    <x v="744"/>
    <n v="166.3"/>
    <s v="Category and Subcategory"/>
    <x v="35"/>
    <n v="41464.106087962966"/>
    <n v="41485.106087962966"/>
    <x v="4"/>
  </r>
  <r>
    <x v="2537"/>
    <x v="0"/>
    <x v="2535"/>
    <x v="28"/>
    <x v="2173"/>
    <x v="0"/>
    <s v="country"/>
    <s v="USD"/>
    <x v="2534"/>
    <x v="2537"/>
    <b v="0"/>
    <n v="11"/>
    <b v="1"/>
    <s v="Category and Subcategory"/>
    <x v="323"/>
    <n v="60"/>
    <s v="Category and Subcategory"/>
    <x v="35"/>
    <n v="40696.648784722223"/>
    <n v="40756.648784722223"/>
    <x v="6"/>
  </r>
  <r>
    <x v="2538"/>
    <x v="0"/>
    <x v="2536"/>
    <x v="102"/>
    <x v="2174"/>
    <x v="0"/>
    <s v="country"/>
    <s v="USD"/>
    <x v="2535"/>
    <x v="2538"/>
    <b v="0"/>
    <n v="185"/>
    <b v="1"/>
    <s v="Category and Subcategory"/>
    <x v="153"/>
    <n v="3.56"/>
    <s v="Category and Subcategory"/>
    <x v="35"/>
    <n v="41298.509965277779"/>
    <n v="41329.207638888889"/>
    <x v="4"/>
  </r>
  <r>
    <x v="2539"/>
    <x v="0"/>
    <x v="2537"/>
    <x v="3"/>
    <x v="2175"/>
    <x v="0"/>
    <s v="country"/>
    <s v="USD"/>
    <x v="2536"/>
    <x v="2539"/>
    <b v="0"/>
    <n v="59"/>
    <b v="1"/>
    <s v="Category and Subcategory"/>
    <x v="406"/>
    <n v="11.14"/>
    <s v="Category and Subcategory"/>
    <x v="35"/>
    <n v="41977.902222222227"/>
    <n v="42037.902222222227"/>
    <x v="3"/>
  </r>
  <r>
    <x v="2540"/>
    <x v="0"/>
    <x v="2538"/>
    <x v="30"/>
    <x v="2176"/>
    <x v="0"/>
    <s v="country"/>
    <s v="USD"/>
    <x v="2537"/>
    <x v="2540"/>
    <b v="0"/>
    <n v="27"/>
    <b v="1"/>
    <s v="Category and Subcategory"/>
    <x v="306"/>
    <n v="24.26"/>
    <s v="Category and Subcategory"/>
    <x v="35"/>
    <n v="40785.675011574072"/>
    <n v="40845.675011574072"/>
    <x v="6"/>
  </r>
  <r>
    <x v="2541"/>
    <x v="0"/>
    <x v="2539"/>
    <x v="8"/>
    <x v="2177"/>
    <x v="0"/>
    <s v="country"/>
    <s v="GBP"/>
    <x v="2538"/>
    <x v="2541"/>
    <b v="0"/>
    <n v="63"/>
    <b v="1"/>
    <s v="Category and Subcategory"/>
    <x v="499"/>
    <n v="10.33"/>
    <s v="Category and Subcategory"/>
    <x v="35"/>
    <n v="41483.449282407404"/>
    <n v="41543.449282407404"/>
    <x v="4"/>
  </r>
  <r>
    <x v="2542"/>
    <x v="0"/>
    <x v="2540"/>
    <x v="176"/>
    <x v="2177"/>
    <x v="0"/>
    <s v="country"/>
    <s v="USD"/>
    <x v="2539"/>
    <x v="2542"/>
    <b v="0"/>
    <n v="13"/>
    <b v="1"/>
    <s v="Category and Subcategory"/>
    <x v="442"/>
    <n v="50.08"/>
    <s v="Category and Subcategory"/>
    <x v="35"/>
    <n v="41509.426585648151"/>
    <n v="41548.165972222225"/>
    <x v="4"/>
  </r>
  <r>
    <x v="2543"/>
    <x v="0"/>
    <x v="2541"/>
    <x v="49"/>
    <x v="2178"/>
    <x v="0"/>
    <s v="country"/>
    <s v="USD"/>
    <x v="2540"/>
    <x v="2543"/>
    <b v="0"/>
    <n v="13"/>
    <b v="1"/>
    <s v="Category and Subcategory"/>
    <x v="452"/>
    <n v="50"/>
    <s v="Category and Subcategory"/>
    <x v="35"/>
    <n v="40514.107615740737"/>
    <n v="40545.125"/>
    <x v="7"/>
  </r>
  <r>
    <x v="2544"/>
    <x v="0"/>
    <x v="2542"/>
    <x v="10"/>
    <x v="2178"/>
    <x v="0"/>
    <s v="country"/>
    <s v="USD"/>
    <x v="2541"/>
    <x v="2544"/>
    <b v="0"/>
    <n v="57"/>
    <b v="1"/>
    <s v="Category and Subcategory"/>
    <x v="199"/>
    <n v="11.4"/>
    <s v="Category and Subcategory"/>
    <x v="35"/>
    <n v="41068.520474537036"/>
    <n v="41098.520474537036"/>
    <x v="5"/>
  </r>
  <r>
    <x v="2545"/>
    <x v="0"/>
    <x v="2543"/>
    <x v="13"/>
    <x v="2178"/>
    <x v="0"/>
    <s v="country"/>
    <s v="USD"/>
    <x v="2542"/>
    <x v="2545"/>
    <b v="0"/>
    <n v="61"/>
    <b v="1"/>
    <s v="Category and Subcategory"/>
    <x v="621"/>
    <n v="10.66"/>
    <s v="Category and Subcategory"/>
    <x v="35"/>
    <n v="42027.13817129629"/>
    <n v="42062.020833333328"/>
    <x v="0"/>
  </r>
  <r>
    <x v="2546"/>
    <x v="0"/>
    <x v="2544"/>
    <x v="8"/>
    <x v="2178"/>
    <x v="0"/>
    <s v="country"/>
    <s v="USD"/>
    <x v="2543"/>
    <x v="2546"/>
    <b v="0"/>
    <n v="65"/>
    <b v="1"/>
    <s v="Category and Subcategory"/>
    <x v="499"/>
    <n v="10"/>
    <s v="Category and Subcategory"/>
    <x v="35"/>
    <n v="41524.858553240738"/>
    <n v="41552.208333333336"/>
    <x v="4"/>
  </r>
  <r>
    <x v="2547"/>
    <x v="0"/>
    <x v="2545"/>
    <x v="62"/>
    <x v="2178"/>
    <x v="0"/>
    <s v="country"/>
    <s v="USD"/>
    <x v="2544"/>
    <x v="2547"/>
    <b v="0"/>
    <n v="134"/>
    <b v="1"/>
    <s v="Category and Subcategory"/>
    <x v="465"/>
    <n v="4.8499999999999996"/>
    <s v="Category and Subcategory"/>
    <x v="35"/>
    <n v="40973.773182870369"/>
    <n v="41003.731516203705"/>
    <x v="5"/>
  </r>
  <r>
    <x v="2548"/>
    <x v="0"/>
    <x v="2546"/>
    <x v="12"/>
    <x v="2178"/>
    <x v="0"/>
    <s v="country"/>
    <s v="EUR"/>
    <x v="2545"/>
    <x v="2548"/>
    <b v="0"/>
    <n v="37"/>
    <b v="1"/>
    <s v="Category and Subcategory"/>
    <x v="485"/>
    <n v="17.57"/>
    <s v="Category and Subcategory"/>
    <x v="35"/>
    <n v="42618.625428240746"/>
    <n v="42643.185416666667"/>
    <x v="2"/>
  </r>
  <r>
    <x v="2549"/>
    <x v="0"/>
    <x v="2547"/>
    <x v="351"/>
    <x v="2179"/>
    <x v="0"/>
    <s v="country"/>
    <s v="GBP"/>
    <x v="2546"/>
    <x v="2549"/>
    <b v="0"/>
    <n v="37"/>
    <b v="1"/>
    <s v="Category and Subcategory"/>
    <x v="319"/>
    <n v="17.43"/>
    <s v="Category and Subcategory"/>
    <x v="35"/>
    <n v="41390.757754629631"/>
    <n v="41425.708333333336"/>
    <x v="4"/>
  </r>
  <r>
    <x v="2550"/>
    <x v="0"/>
    <x v="2548"/>
    <x v="115"/>
    <x v="2179"/>
    <x v="0"/>
    <s v="country"/>
    <s v="USD"/>
    <x v="2547"/>
    <x v="2550"/>
    <b v="0"/>
    <n v="150"/>
    <b v="1"/>
    <s v="Category and Subcategory"/>
    <x v="157"/>
    <n v="4.3"/>
    <s v="Category and Subcategory"/>
    <x v="35"/>
    <n v="42228.634328703702"/>
    <n v="42285.165972222225"/>
    <x v="0"/>
  </r>
  <r>
    <x v="2551"/>
    <x v="0"/>
    <x v="2549"/>
    <x v="352"/>
    <x v="2180"/>
    <x v="0"/>
    <s v="country"/>
    <s v="USD"/>
    <x v="2548"/>
    <x v="2551"/>
    <b v="0"/>
    <n v="56"/>
    <b v="1"/>
    <s v="Category and Subcategory"/>
    <x v="391"/>
    <n v="11.5"/>
    <s v="Category and Subcategory"/>
    <x v="35"/>
    <n v="40961.252141203702"/>
    <n v="40989.866666666669"/>
    <x v="5"/>
  </r>
  <r>
    <x v="2552"/>
    <x v="0"/>
    <x v="2550"/>
    <x v="9"/>
    <x v="2181"/>
    <x v="0"/>
    <s v="country"/>
    <s v="USD"/>
    <x v="2549"/>
    <x v="2552"/>
    <b v="0"/>
    <n v="18"/>
    <b v="1"/>
    <s v="Category and Subcategory"/>
    <x v="150"/>
    <n v="35.61"/>
    <s v="Category and Subcategory"/>
    <x v="35"/>
    <n v="42769.809965277775"/>
    <n v="42799.809965277775"/>
    <x v="1"/>
  </r>
  <r>
    <x v="2553"/>
    <x v="0"/>
    <x v="2551"/>
    <x v="15"/>
    <x v="2181"/>
    <x v="0"/>
    <s v="country"/>
    <s v="USD"/>
    <x v="2550"/>
    <x v="2553"/>
    <b v="0"/>
    <n v="60"/>
    <b v="1"/>
    <s v="Category and Subcategory"/>
    <x v="622"/>
    <n v="10.68"/>
    <s v="Category and Subcategory"/>
    <x v="35"/>
    <n v="41113.199155092596"/>
    <n v="41173.199155092596"/>
    <x v="5"/>
  </r>
  <r>
    <x v="2554"/>
    <x v="0"/>
    <x v="2552"/>
    <x v="9"/>
    <x v="2181"/>
    <x v="0"/>
    <s v="country"/>
    <s v="USD"/>
    <x v="2551"/>
    <x v="2554"/>
    <b v="0"/>
    <n v="67"/>
    <b v="1"/>
    <s v="Category and Subcategory"/>
    <x v="150"/>
    <n v="9.57"/>
    <s v="Category and Subcategory"/>
    <x v="35"/>
    <n v="42125.078275462962"/>
    <n v="42156.165972222225"/>
    <x v="0"/>
  </r>
  <r>
    <x v="2555"/>
    <x v="0"/>
    <x v="2553"/>
    <x v="13"/>
    <x v="2181"/>
    <x v="0"/>
    <s v="country"/>
    <s v="USD"/>
    <x v="2552"/>
    <x v="2555"/>
    <b v="0"/>
    <n v="35"/>
    <b v="1"/>
    <s v="Category and Subcategory"/>
    <x v="411"/>
    <n v="18.309999999999999"/>
    <s v="Category and Subcategory"/>
    <x v="35"/>
    <n v="41026.655011574076"/>
    <n v="41057.655011574076"/>
    <x v="5"/>
  </r>
  <r>
    <x v="2556"/>
    <x v="0"/>
    <x v="2554"/>
    <x v="353"/>
    <x v="2182"/>
    <x v="0"/>
    <s v="country"/>
    <s v="USD"/>
    <x v="2553"/>
    <x v="2556"/>
    <b v="0"/>
    <n v="34"/>
    <b v="1"/>
    <s v="Category and Subcategory"/>
    <x v="342"/>
    <n v="18.82"/>
    <s v="Category and Subcategory"/>
    <x v="35"/>
    <n v="41222.991400462961"/>
    <n v="41267.991400462961"/>
    <x v="5"/>
  </r>
  <r>
    <x v="2557"/>
    <x v="0"/>
    <x v="2555"/>
    <x v="42"/>
    <x v="2182"/>
    <x v="0"/>
    <s v="country"/>
    <s v="GBP"/>
    <x v="2554"/>
    <x v="2557"/>
    <b v="0"/>
    <n v="36"/>
    <b v="1"/>
    <s v="Category and Subcategory"/>
    <x v="317"/>
    <n v="17.78"/>
    <s v="Category and Subcategory"/>
    <x v="35"/>
    <n v="41744.745208333334"/>
    <n v="41774.745208333334"/>
    <x v="3"/>
  </r>
  <r>
    <x v="2558"/>
    <x v="0"/>
    <x v="2556"/>
    <x v="21"/>
    <x v="2182"/>
    <x v="0"/>
    <s v="country"/>
    <s v="AUD"/>
    <x v="2555"/>
    <x v="2558"/>
    <b v="0"/>
    <n v="18"/>
    <b v="1"/>
    <s v="Category and Subcategory"/>
    <x v="455"/>
    <n v="35.56"/>
    <s v="Category and Subcategory"/>
    <x v="35"/>
    <n v="42093.860023148154"/>
    <n v="42125.582638888889"/>
    <x v="0"/>
  </r>
  <r>
    <x v="2559"/>
    <x v="0"/>
    <x v="2557"/>
    <x v="134"/>
    <x v="2182"/>
    <x v="0"/>
    <s v="country"/>
    <s v="USD"/>
    <x v="2556"/>
    <x v="2559"/>
    <b v="0"/>
    <n v="25"/>
    <b v="1"/>
    <s v="Category and Subcategory"/>
    <x v="471"/>
    <n v="25.6"/>
    <s v="Category and Subcategory"/>
    <x v="35"/>
    <n v="40829.873657407406"/>
    <n v="40862.817361111112"/>
    <x v="6"/>
  </r>
  <r>
    <x v="2560"/>
    <x v="0"/>
    <x v="2558"/>
    <x v="9"/>
    <x v="2183"/>
    <x v="0"/>
    <s v="country"/>
    <s v="GBP"/>
    <x v="2557"/>
    <x v="2560"/>
    <b v="0"/>
    <n v="21"/>
    <b v="1"/>
    <s v="Category and Subcategory"/>
    <x v="150"/>
    <n v="30.43"/>
    <s v="Category and Subcategory"/>
    <x v="35"/>
    <n v="42039.951087962967"/>
    <n v="42069.951087962967"/>
    <x v="0"/>
  </r>
  <r>
    <x v="2561"/>
    <x v="0"/>
    <x v="2559"/>
    <x v="57"/>
    <x v="2184"/>
    <x v="1"/>
    <s v="country"/>
    <s v="CAD"/>
    <x v="2558"/>
    <x v="2561"/>
    <b v="0"/>
    <n v="0"/>
    <b v="0"/>
    <s v="Category and Subcategory"/>
    <x v="218"/>
    <e v="#DIV/0!"/>
    <s v="Category and Subcategory"/>
    <x v="19"/>
    <n v="42260.528807870374"/>
    <n v="42290.528807870374"/>
    <x v="0"/>
  </r>
  <r>
    <x v="2562"/>
    <x v="0"/>
    <x v="2560"/>
    <x v="3"/>
    <x v="2185"/>
    <x v="1"/>
    <s v="country"/>
    <s v="EUR"/>
    <x v="2559"/>
    <x v="2562"/>
    <b v="0"/>
    <n v="3"/>
    <b v="0"/>
    <s v="Category and Subcategory"/>
    <x v="444"/>
    <n v="212"/>
    <s v="Category and Subcategory"/>
    <x v="19"/>
    <n v="42594.524756944447"/>
    <n v="42654.524756944447"/>
    <x v="2"/>
  </r>
  <r>
    <x v="2563"/>
    <x v="0"/>
    <x v="2561"/>
    <x v="22"/>
    <x v="2185"/>
    <x v="1"/>
    <s v="country"/>
    <s v="USD"/>
    <x v="2560"/>
    <x v="2563"/>
    <b v="0"/>
    <n v="0"/>
    <b v="0"/>
    <s v="Category and Subcategory"/>
    <x v="410"/>
    <e v="#DIV/0!"/>
    <s v="Category and Subcategory"/>
    <x v="19"/>
    <n v="42155.139479166668"/>
    <n v="42215.139479166668"/>
    <x v="0"/>
  </r>
  <r>
    <x v="2564"/>
    <x v="0"/>
    <x v="2562"/>
    <x v="79"/>
    <x v="2185"/>
    <x v="1"/>
    <s v="country"/>
    <s v="CAD"/>
    <x v="2561"/>
    <x v="2564"/>
    <b v="0"/>
    <n v="0"/>
    <b v="0"/>
    <s v="Category and Subcategory"/>
    <x v="161"/>
    <e v="#DIV/0!"/>
    <s v="Category and Subcategory"/>
    <x v="19"/>
    <n v="41822.040497685186"/>
    <n v="41852.040497685186"/>
    <x v="3"/>
  </r>
  <r>
    <x v="2565"/>
    <x v="0"/>
    <x v="2563"/>
    <x v="3"/>
    <x v="2186"/>
    <x v="1"/>
    <s v="country"/>
    <s v="USD"/>
    <x v="2562"/>
    <x v="2565"/>
    <b v="0"/>
    <n v="1"/>
    <b v="0"/>
    <s v="Category and Subcategory"/>
    <x v="444"/>
    <n v="635"/>
    <s v="Category and Subcategory"/>
    <x v="19"/>
    <n v="42440.650335648148"/>
    <n v="42499.868055555555"/>
    <x v="2"/>
  </r>
  <r>
    <x v="2566"/>
    <x v="0"/>
    <x v="2564"/>
    <x v="19"/>
    <x v="2187"/>
    <x v="1"/>
    <s v="country"/>
    <s v="USD"/>
    <x v="2563"/>
    <x v="2566"/>
    <b v="0"/>
    <n v="0"/>
    <b v="0"/>
    <s v="Category and Subcategory"/>
    <x v="161"/>
    <e v="#DIV/0!"/>
    <s v="Category and Subcategory"/>
    <x v="19"/>
    <n v="41842.980879629627"/>
    <n v="41872.980879629627"/>
    <x v="3"/>
  </r>
  <r>
    <x v="2567"/>
    <x v="0"/>
    <x v="2565"/>
    <x v="101"/>
    <x v="2187"/>
    <x v="1"/>
    <s v="country"/>
    <s v="USD"/>
    <x v="2564"/>
    <x v="2567"/>
    <b v="0"/>
    <n v="2"/>
    <b v="0"/>
    <s v="Category and Subcategory"/>
    <x v="218"/>
    <n v="316.5"/>
    <s v="Category and Subcategory"/>
    <x v="19"/>
    <n v="42087.878912037035"/>
    <n v="42117.878912037035"/>
    <x v="0"/>
  </r>
  <r>
    <x v="2568"/>
    <x v="0"/>
    <x v="2566"/>
    <x v="3"/>
    <x v="2188"/>
    <x v="1"/>
    <s v="country"/>
    <s v="GBP"/>
    <x v="2565"/>
    <x v="2568"/>
    <b v="0"/>
    <n v="1"/>
    <b v="0"/>
    <s v="Category and Subcategory"/>
    <x v="444"/>
    <n v="632"/>
    <s v="Category and Subcategory"/>
    <x v="19"/>
    <n v="42584.666597222225"/>
    <n v="42614.666597222225"/>
    <x v="2"/>
  </r>
  <r>
    <x v="2569"/>
    <x v="0"/>
    <x v="2567"/>
    <x v="115"/>
    <x v="2189"/>
    <x v="1"/>
    <s v="country"/>
    <s v="USD"/>
    <x v="2566"/>
    <x v="2569"/>
    <b v="0"/>
    <n v="2"/>
    <b v="0"/>
    <s v="Category and Subcategory"/>
    <x v="157"/>
    <n v="315.5"/>
    <s v="Category and Subcategory"/>
    <x v="19"/>
    <n v="42234.105462962965"/>
    <n v="42264.105462962965"/>
    <x v="0"/>
  </r>
  <r>
    <x v="2570"/>
    <x v="0"/>
    <x v="2568"/>
    <x v="39"/>
    <x v="2189"/>
    <x v="1"/>
    <s v="country"/>
    <s v="USD"/>
    <x v="2567"/>
    <x v="2570"/>
    <b v="0"/>
    <n v="2"/>
    <b v="0"/>
    <s v="Category and Subcategory"/>
    <x v="175"/>
    <n v="315.5"/>
    <s v="Category and Subcategory"/>
    <x v="19"/>
    <n v="42744.903182870374"/>
    <n v="42774.903182870374"/>
    <x v="1"/>
  </r>
  <r>
    <x v="2571"/>
    <x v="0"/>
    <x v="2569"/>
    <x v="57"/>
    <x v="2190"/>
    <x v="1"/>
    <s v="country"/>
    <s v="AUD"/>
    <x v="2568"/>
    <x v="2571"/>
    <b v="0"/>
    <n v="4"/>
    <b v="0"/>
    <s v="Category and Subcategory"/>
    <x v="218"/>
    <n v="157.5"/>
    <s v="Category and Subcategory"/>
    <x v="19"/>
    <n v="42449.341678240744"/>
    <n v="42509.341678240744"/>
    <x v="2"/>
  </r>
  <r>
    <x v="2572"/>
    <x v="0"/>
    <x v="2570"/>
    <x v="11"/>
    <x v="2191"/>
    <x v="1"/>
    <s v="country"/>
    <s v="USD"/>
    <x v="2569"/>
    <x v="2572"/>
    <b v="0"/>
    <n v="0"/>
    <b v="0"/>
    <s v="Category and Subcategory"/>
    <x v="161"/>
    <e v="#DIV/0!"/>
    <s v="Category and Subcategory"/>
    <x v="19"/>
    <n v="42077.119409722218"/>
    <n v="42107.119409722218"/>
    <x v="0"/>
  </r>
  <r>
    <x v="2573"/>
    <x v="0"/>
    <x v="2571"/>
    <x v="6"/>
    <x v="2192"/>
    <x v="1"/>
    <s v="country"/>
    <s v="USD"/>
    <x v="2570"/>
    <x v="2573"/>
    <b v="0"/>
    <n v="0"/>
    <b v="0"/>
    <s v="Category and Subcategory"/>
    <x v="186"/>
    <e v="#DIV/0!"/>
    <s v="Category and Subcategory"/>
    <x v="19"/>
    <n v="41829.592002314814"/>
    <n v="41874.592002314814"/>
    <x v="3"/>
  </r>
  <r>
    <x v="2574"/>
    <x v="0"/>
    <x v="2572"/>
    <x v="3"/>
    <x v="2192"/>
    <x v="1"/>
    <s v="country"/>
    <s v="USD"/>
    <x v="2571"/>
    <x v="2574"/>
    <b v="0"/>
    <n v="0"/>
    <b v="0"/>
    <s v="Category and Subcategory"/>
    <x v="444"/>
    <e v="#DIV/0!"/>
    <s v="Category and Subcategory"/>
    <x v="19"/>
    <n v="42487.825752314813"/>
    <n v="42508.825752314813"/>
    <x v="2"/>
  </r>
  <r>
    <x v="2575"/>
    <x v="0"/>
    <x v="2573"/>
    <x v="94"/>
    <x v="2193"/>
    <x v="1"/>
    <s v="country"/>
    <s v="USD"/>
    <x v="2572"/>
    <x v="2575"/>
    <b v="0"/>
    <n v="0"/>
    <b v="0"/>
    <s v="Category and Subcategory"/>
    <x v="218"/>
    <e v="#DIV/0!"/>
    <s v="Category and Subcategory"/>
    <x v="19"/>
    <n v="41986.108726851846"/>
    <n v="42016.108726851846"/>
    <x v="3"/>
  </r>
  <r>
    <x v="2576"/>
    <x v="0"/>
    <x v="2574"/>
    <x v="3"/>
    <x v="2194"/>
    <x v="1"/>
    <s v="country"/>
    <s v="USD"/>
    <x v="2573"/>
    <x v="2576"/>
    <b v="0"/>
    <n v="0"/>
    <b v="0"/>
    <s v="Category and Subcategory"/>
    <x v="444"/>
    <e v="#DIV/0!"/>
    <s v="Category and Subcategory"/>
    <x v="19"/>
    <n v="42060.00980324074"/>
    <n v="42104.968136574069"/>
    <x v="0"/>
  </r>
  <r>
    <x v="2577"/>
    <x v="0"/>
    <x v="2575"/>
    <x v="36"/>
    <x v="2195"/>
    <x v="1"/>
    <s v="country"/>
    <s v="USD"/>
    <x v="2574"/>
    <x v="2577"/>
    <b v="0"/>
    <n v="0"/>
    <b v="0"/>
    <s v="Category and Subcategory"/>
    <x v="153"/>
    <e v="#DIV/0!"/>
    <s v="Category and Subcategory"/>
    <x v="19"/>
    <n v="41830.820567129631"/>
    <n v="41855.820567129631"/>
    <x v="3"/>
  </r>
  <r>
    <x v="2578"/>
    <x v="0"/>
    <x v="2576"/>
    <x v="12"/>
    <x v="2195"/>
    <x v="1"/>
    <s v="country"/>
    <s v="USD"/>
    <x v="2575"/>
    <x v="2578"/>
    <b v="0"/>
    <n v="0"/>
    <b v="0"/>
    <s v="Category and Subcategory"/>
    <x v="157"/>
    <e v="#DIV/0!"/>
    <s v="Category and Subcategory"/>
    <x v="19"/>
    <n v="42238.022905092599"/>
    <n v="42286.708333333328"/>
    <x v="0"/>
  </r>
  <r>
    <x v="2579"/>
    <x v="0"/>
    <x v="2577"/>
    <x v="61"/>
    <x v="2195"/>
    <x v="1"/>
    <s v="country"/>
    <s v="USD"/>
    <x v="2576"/>
    <x v="2579"/>
    <b v="0"/>
    <n v="12"/>
    <b v="0"/>
    <s v="Category and Subcategory"/>
    <x v="5"/>
    <n v="51.67"/>
    <s v="Category and Subcategory"/>
    <x v="19"/>
    <n v="41837.829895833333"/>
    <n v="41897.829895833333"/>
    <x v="3"/>
  </r>
  <r>
    <x v="2580"/>
    <x v="0"/>
    <x v="2578"/>
    <x v="0"/>
    <x v="2195"/>
    <x v="1"/>
    <s v="country"/>
    <s v="USD"/>
    <x v="2577"/>
    <x v="2580"/>
    <b v="0"/>
    <n v="2"/>
    <b v="0"/>
    <s v="Category and Subcategory"/>
    <x v="406"/>
    <n v="310"/>
    <s v="Category and Subcategory"/>
    <x v="19"/>
    <n v="42110.326423611114"/>
    <n v="42140.125"/>
    <x v="0"/>
  </r>
  <r>
    <x v="2581"/>
    <x v="0"/>
    <x v="2579"/>
    <x v="10"/>
    <x v="2196"/>
    <x v="2"/>
    <s v="country"/>
    <s v="USD"/>
    <x v="2578"/>
    <x v="2581"/>
    <b v="0"/>
    <n v="11"/>
    <b v="0"/>
    <s v="Category and Subcategory"/>
    <x v="465"/>
    <n v="56.18"/>
    <s v="Category and Subcategory"/>
    <x v="19"/>
    <n v="42294.628449074073"/>
    <n v="42324.670115740737"/>
    <x v="0"/>
  </r>
  <r>
    <x v="2582"/>
    <x v="0"/>
    <x v="2580"/>
    <x v="161"/>
    <x v="2197"/>
    <x v="2"/>
    <s v="country"/>
    <s v="USD"/>
    <x v="2579"/>
    <x v="2582"/>
    <b v="0"/>
    <n v="1"/>
    <b v="0"/>
    <s v="Category and Subcategory"/>
    <x v="218"/>
    <n v="615"/>
    <s v="Category and Subcategory"/>
    <x v="19"/>
    <n v="42642.988819444443"/>
    <n v="42672.988819444443"/>
    <x v="2"/>
  </r>
  <r>
    <x v="2583"/>
    <x v="0"/>
    <x v="2581"/>
    <x v="28"/>
    <x v="2198"/>
    <x v="2"/>
    <s v="country"/>
    <s v="USD"/>
    <x v="2580"/>
    <x v="2583"/>
    <b v="0"/>
    <n v="5"/>
    <b v="0"/>
    <s v="Category and Subcategory"/>
    <x v="313"/>
    <n v="122.2"/>
    <s v="Category and Subcategory"/>
    <x v="19"/>
    <n v="42019.76944444445"/>
    <n v="42079.727777777778"/>
    <x v="0"/>
  </r>
  <r>
    <x v="2584"/>
    <x v="0"/>
    <x v="2582"/>
    <x v="3"/>
    <x v="2199"/>
    <x v="2"/>
    <s v="country"/>
    <s v="USD"/>
    <x v="2581"/>
    <x v="2584"/>
    <b v="0"/>
    <n v="0"/>
    <b v="0"/>
    <s v="Category and Subcategory"/>
    <x v="444"/>
    <e v="#DIV/0!"/>
    <s v="Category and Subcategory"/>
    <x v="19"/>
    <n v="42140.173252314817"/>
    <n v="42170.173252314817"/>
    <x v="0"/>
  </r>
  <r>
    <x v="2585"/>
    <x v="0"/>
    <x v="2583"/>
    <x v="11"/>
    <x v="2199"/>
    <x v="2"/>
    <s v="country"/>
    <s v="USD"/>
    <x v="2582"/>
    <x v="2585"/>
    <b v="0"/>
    <n v="1"/>
    <b v="0"/>
    <s v="Category and Subcategory"/>
    <x v="161"/>
    <n v="610"/>
    <s v="Category and Subcategory"/>
    <x v="19"/>
    <n v="41795.963333333333"/>
    <n v="41825.963333333333"/>
    <x v="3"/>
  </r>
  <r>
    <x v="2586"/>
    <x v="0"/>
    <x v="2584"/>
    <x v="9"/>
    <x v="2199"/>
    <x v="2"/>
    <s v="country"/>
    <s v="GBP"/>
    <x v="2583"/>
    <x v="2586"/>
    <b v="0"/>
    <n v="1"/>
    <b v="0"/>
    <s v="Category and Subcategory"/>
    <x v="409"/>
    <n v="610"/>
    <s v="Category and Subcategory"/>
    <x v="19"/>
    <n v="42333.330277777779"/>
    <n v="42363.330277777779"/>
    <x v="0"/>
  </r>
  <r>
    <x v="2587"/>
    <x v="0"/>
    <x v="2585"/>
    <x v="63"/>
    <x v="2199"/>
    <x v="2"/>
    <s v="country"/>
    <s v="USD"/>
    <x v="2584"/>
    <x v="2587"/>
    <b v="0"/>
    <n v="6"/>
    <b v="0"/>
    <s v="Category and Subcategory"/>
    <x v="218"/>
    <n v="101.67"/>
    <s v="Category and Subcategory"/>
    <x v="19"/>
    <n v="42338.675381944442"/>
    <n v="42368.675381944442"/>
    <x v="0"/>
  </r>
  <r>
    <x v="2588"/>
    <x v="0"/>
    <x v="2586"/>
    <x v="12"/>
    <x v="2200"/>
    <x v="2"/>
    <s v="country"/>
    <s v="USD"/>
    <x v="2585"/>
    <x v="2588"/>
    <b v="0"/>
    <n v="8"/>
    <b v="0"/>
    <s v="Category and Subcategory"/>
    <x v="157"/>
    <n v="75.88"/>
    <s v="Category and Subcategory"/>
    <x v="19"/>
    <n v="42042.676226851851"/>
    <n v="42094.551388888889"/>
    <x v="0"/>
  </r>
  <r>
    <x v="2589"/>
    <x v="0"/>
    <x v="2587"/>
    <x v="63"/>
    <x v="2200"/>
    <x v="2"/>
    <s v="country"/>
    <s v="DKK"/>
    <x v="2586"/>
    <x v="2589"/>
    <b v="0"/>
    <n v="1"/>
    <b v="0"/>
    <s v="Category and Subcategory"/>
    <x v="218"/>
    <n v="607"/>
    <s v="Category and Subcategory"/>
    <x v="19"/>
    <n v="42422.536192129628"/>
    <n v="42452.494525462964"/>
    <x v="2"/>
  </r>
  <r>
    <x v="2590"/>
    <x v="0"/>
    <x v="2588"/>
    <x v="9"/>
    <x v="2201"/>
    <x v="2"/>
    <s v="country"/>
    <s v="AUD"/>
    <x v="2587"/>
    <x v="2590"/>
    <b v="0"/>
    <n v="0"/>
    <b v="0"/>
    <s v="Category and Subcategory"/>
    <x v="409"/>
    <e v="#DIV/0!"/>
    <s v="Category and Subcategory"/>
    <x v="19"/>
    <n v="42388.589085648149"/>
    <n v="42395.589085648149"/>
    <x v="2"/>
  </r>
  <r>
    <x v="2591"/>
    <x v="0"/>
    <x v="2589"/>
    <x v="15"/>
    <x v="2202"/>
    <x v="2"/>
    <s v="country"/>
    <s v="USD"/>
    <x v="2588"/>
    <x v="2591"/>
    <b v="0"/>
    <n v="2"/>
    <b v="0"/>
    <s v="Category and Subcategory"/>
    <x v="149"/>
    <n v="302.5"/>
    <s v="Category and Subcategory"/>
    <x v="19"/>
    <n v="42382.906527777777"/>
    <n v="42442.864861111113"/>
    <x v="2"/>
  </r>
  <r>
    <x v="2592"/>
    <x v="0"/>
    <x v="2590"/>
    <x v="11"/>
    <x v="2202"/>
    <x v="2"/>
    <s v="country"/>
    <s v="USD"/>
    <x v="2589"/>
    <x v="2592"/>
    <b v="0"/>
    <n v="1"/>
    <b v="0"/>
    <s v="Category and Subcategory"/>
    <x v="161"/>
    <n v="605"/>
    <s v="Category and Subcategory"/>
    <x v="19"/>
    <n v="41887.801168981481"/>
    <n v="41917.801168981481"/>
    <x v="3"/>
  </r>
  <r>
    <x v="2593"/>
    <x v="0"/>
    <x v="2591"/>
    <x v="3"/>
    <x v="2202"/>
    <x v="2"/>
    <s v="country"/>
    <s v="USD"/>
    <x v="2590"/>
    <x v="2593"/>
    <b v="0"/>
    <n v="0"/>
    <b v="0"/>
    <s v="Category and Subcategory"/>
    <x v="444"/>
    <e v="#DIV/0!"/>
    <s v="Category and Subcategory"/>
    <x v="19"/>
    <n v="42089.84520833334"/>
    <n v="42119.84520833334"/>
    <x v="0"/>
  </r>
  <r>
    <x v="2594"/>
    <x v="0"/>
    <x v="2592"/>
    <x v="58"/>
    <x v="2203"/>
    <x v="2"/>
    <s v="country"/>
    <s v="USD"/>
    <x v="2591"/>
    <x v="2594"/>
    <b v="0"/>
    <n v="1"/>
    <b v="0"/>
    <s v="Category and Subcategory"/>
    <x v="218"/>
    <n v="601"/>
    <s v="Category and Subcategory"/>
    <x v="19"/>
    <n v="41828.967916666668"/>
    <n v="41858.967916666668"/>
    <x v="3"/>
  </r>
  <r>
    <x v="2595"/>
    <x v="0"/>
    <x v="2593"/>
    <x v="36"/>
    <x v="2203"/>
    <x v="2"/>
    <s v="country"/>
    <s v="USD"/>
    <x v="2592"/>
    <x v="2595"/>
    <b v="0"/>
    <n v="19"/>
    <b v="0"/>
    <s v="Category and Subcategory"/>
    <x v="153"/>
    <n v="31.63"/>
    <s v="Category and Subcategory"/>
    <x v="19"/>
    <n v="42760.244212962964"/>
    <n v="42790.244212962964"/>
    <x v="1"/>
  </r>
  <r>
    <x v="2596"/>
    <x v="0"/>
    <x v="2594"/>
    <x v="19"/>
    <x v="2204"/>
    <x v="2"/>
    <s v="country"/>
    <s v="CAD"/>
    <x v="2593"/>
    <x v="2596"/>
    <b v="0"/>
    <n v="27"/>
    <b v="0"/>
    <s v="Category and Subcategory"/>
    <x v="161"/>
    <n v="22.22"/>
    <s v="Category and Subcategory"/>
    <x v="19"/>
    <n v="41828.664456018516"/>
    <n v="41858.664456018516"/>
    <x v="3"/>
  </r>
  <r>
    <x v="2597"/>
    <x v="0"/>
    <x v="2595"/>
    <x v="15"/>
    <x v="2204"/>
    <x v="2"/>
    <s v="country"/>
    <s v="GBP"/>
    <x v="2594"/>
    <x v="2597"/>
    <b v="0"/>
    <n v="7"/>
    <b v="0"/>
    <s v="Category and Subcategory"/>
    <x v="149"/>
    <n v="85.71"/>
    <s v="Category and Subcategory"/>
    <x v="19"/>
    <n v="42510.341631944444"/>
    <n v="42540.341631944444"/>
    <x v="2"/>
  </r>
  <r>
    <x v="2598"/>
    <x v="0"/>
    <x v="2596"/>
    <x v="9"/>
    <x v="2204"/>
    <x v="2"/>
    <s v="country"/>
    <s v="USD"/>
    <x v="2595"/>
    <x v="2598"/>
    <b v="0"/>
    <n v="14"/>
    <b v="0"/>
    <s v="Category and Subcategory"/>
    <x v="409"/>
    <n v="42.86"/>
    <s v="Category and Subcategory"/>
    <x v="19"/>
    <n v="42240.840289351851"/>
    <n v="42270.840289351851"/>
    <x v="0"/>
  </r>
  <r>
    <x v="2599"/>
    <x v="0"/>
    <x v="2597"/>
    <x v="354"/>
    <x v="2204"/>
    <x v="2"/>
    <s v="country"/>
    <s v="USD"/>
    <x v="2596"/>
    <x v="2599"/>
    <b v="0"/>
    <n v="5"/>
    <b v="0"/>
    <s v="Category and Subcategory"/>
    <x v="406"/>
    <n v="120"/>
    <s v="Category and Subcategory"/>
    <x v="19"/>
    <n v="41809.754016203704"/>
    <n v="41854.754016203704"/>
    <x v="3"/>
  </r>
  <r>
    <x v="2600"/>
    <x v="0"/>
    <x v="2598"/>
    <x v="63"/>
    <x v="2205"/>
    <x v="2"/>
    <s v="country"/>
    <s v="USD"/>
    <x v="2597"/>
    <x v="2600"/>
    <b v="0"/>
    <n v="30"/>
    <b v="0"/>
    <s v="Category and Subcategory"/>
    <x v="218"/>
    <n v="19.899999999999999"/>
    <s v="Category and Subcategory"/>
    <x v="19"/>
    <n v="42394.900462962964"/>
    <n v="42454.858796296292"/>
    <x v="2"/>
  </r>
  <r>
    <x v="2601"/>
    <x v="0"/>
    <x v="2599"/>
    <x v="2"/>
    <x v="2206"/>
    <x v="0"/>
    <s v="country"/>
    <s v="USD"/>
    <x v="2598"/>
    <x v="2601"/>
    <b v="1"/>
    <n v="151"/>
    <b v="1"/>
    <s v="Category and Subcategory"/>
    <x v="475"/>
    <n v="3.94"/>
    <s v="Category and Subcategory"/>
    <x v="36"/>
    <n v="41150.902187499996"/>
    <n v="41165.165972222225"/>
    <x v="5"/>
  </r>
  <r>
    <x v="2602"/>
    <x v="0"/>
    <x v="2600"/>
    <x v="14"/>
    <x v="2207"/>
    <x v="0"/>
    <s v="country"/>
    <s v="USD"/>
    <x v="2599"/>
    <x v="2602"/>
    <b v="1"/>
    <n v="489"/>
    <b v="1"/>
    <s v="Category and Subcategory"/>
    <x v="496"/>
    <n v="1.21"/>
    <s v="Category and Subcategory"/>
    <x v="36"/>
    <n v="41915.747314814813"/>
    <n v="41955.888888888891"/>
    <x v="3"/>
  </r>
  <r>
    <x v="2603"/>
    <x v="0"/>
    <x v="2601"/>
    <x v="257"/>
    <x v="2208"/>
    <x v="0"/>
    <s v="country"/>
    <s v="USD"/>
    <x v="2600"/>
    <x v="2603"/>
    <b v="1"/>
    <n v="50"/>
    <b v="1"/>
    <s v="Category and Subcategory"/>
    <x v="304"/>
    <n v="11.84"/>
    <s v="Category and Subcategory"/>
    <x v="36"/>
    <n v="41617.912662037037"/>
    <n v="41631.912662037037"/>
    <x v="4"/>
  </r>
  <r>
    <x v="2604"/>
    <x v="0"/>
    <x v="2602"/>
    <x v="22"/>
    <x v="2209"/>
    <x v="0"/>
    <s v="country"/>
    <s v="USD"/>
    <x v="2601"/>
    <x v="2604"/>
    <b v="1"/>
    <n v="321"/>
    <b v="1"/>
    <s v="Category and Subcategory"/>
    <x v="410"/>
    <n v="1.84"/>
    <s v="Category and Subcategory"/>
    <x v="36"/>
    <n v="40998.051192129627"/>
    <n v="41028.051192129627"/>
    <x v="5"/>
  </r>
  <r>
    <x v="2605"/>
    <x v="0"/>
    <x v="2603"/>
    <x v="57"/>
    <x v="2210"/>
    <x v="0"/>
    <s v="country"/>
    <s v="USD"/>
    <x v="2602"/>
    <x v="2605"/>
    <b v="1"/>
    <n v="1762"/>
    <b v="1"/>
    <s v="Category and Subcategory"/>
    <x v="218"/>
    <n v="0.33"/>
    <s v="Category and Subcategory"/>
    <x v="36"/>
    <n v="42508.541550925926"/>
    <n v="42538.541550925926"/>
    <x v="2"/>
  </r>
  <r>
    <x v="2606"/>
    <x v="0"/>
    <x v="2604"/>
    <x v="34"/>
    <x v="2211"/>
    <x v="0"/>
    <s v="country"/>
    <s v="USD"/>
    <x v="2603"/>
    <x v="2606"/>
    <b v="1"/>
    <n v="385"/>
    <b v="1"/>
    <s v="Category and Subcategory"/>
    <x v="496"/>
    <n v="1.53"/>
    <s v="Category and Subcategory"/>
    <x v="36"/>
    <n v="41726.712754629632"/>
    <n v="41758.712754629632"/>
    <x v="3"/>
  </r>
  <r>
    <x v="2607"/>
    <x v="0"/>
    <x v="2605"/>
    <x v="6"/>
    <x v="2212"/>
    <x v="0"/>
    <s v="country"/>
    <s v="USD"/>
    <x v="2604"/>
    <x v="2607"/>
    <b v="1"/>
    <n v="398"/>
    <b v="1"/>
    <s v="Category and Subcategory"/>
    <x v="406"/>
    <n v="1.47"/>
    <s v="Category and Subcategory"/>
    <x v="36"/>
    <n v="42184.874675925923"/>
    <n v="42228.083333333328"/>
    <x v="0"/>
  </r>
  <r>
    <x v="2608"/>
    <x v="0"/>
    <x v="2606"/>
    <x v="6"/>
    <x v="2212"/>
    <x v="0"/>
    <s v="country"/>
    <s v="USD"/>
    <x v="2605"/>
    <x v="2608"/>
    <b v="1"/>
    <n v="304"/>
    <b v="1"/>
    <s v="Category and Subcategory"/>
    <x v="406"/>
    <n v="1.93"/>
    <s v="Category and Subcategory"/>
    <x v="36"/>
    <n v="42767.801712962959"/>
    <n v="42809"/>
    <x v="1"/>
  </r>
  <r>
    <x v="2609"/>
    <x v="0"/>
    <x v="2607"/>
    <x v="19"/>
    <x v="2213"/>
    <x v="0"/>
    <s v="country"/>
    <s v="USD"/>
    <x v="2606"/>
    <x v="2609"/>
    <b v="1"/>
    <n v="676"/>
    <b v="1"/>
    <s v="Category and Subcategory"/>
    <x v="161"/>
    <n v="0.87"/>
    <s v="Category and Subcategory"/>
    <x v="36"/>
    <n v="41075.237858796296"/>
    <n v="41105.237858796296"/>
    <x v="5"/>
  </r>
  <r>
    <x v="2610"/>
    <x v="0"/>
    <x v="2608"/>
    <x v="355"/>
    <x v="2214"/>
    <x v="0"/>
    <s v="country"/>
    <s v="USD"/>
    <x v="2607"/>
    <x v="2610"/>
    <b v="1"/>
    <n v="577"/>
    <b v="1"/>
    <s v="Category and Subcategory"/>
    <x v="410"/>
    <n v="1.01"/>
    <s v="Category and Subcategory"/>
    <x v="36"/>
    <n v="42564.881076388891"/>
    <n v="42604.290972222225"/>
    <x v="2"/>
  </r>
  <r>
    <x v="2611"/>
    <x v="0"/>
    <x v="2609"/>
    <x v="34"/>
    <x v="2214"/>
    <x v="0"/>
    <s v="country"/>
    <s v="EUR"/>
    <x v="2608"/>
    <x v="2611"/>
    <b v="1"/>
    <n v="3663"/>
    <b v="1"/>
    <s v="Category and Subcategory"/>
    <x v="496"/>
    <n v="0.16"/>
    <s v="Category and Subcategory"/>
    <x v="36"/>
    <n v="42704.335810185185"/>
    <n v="42737.957638888889"/>
    <x v="2"/>
  </r>
  <r>
    <x v="2612"/>
    <x v="0"/>
    <x v="2610"/>
    <x v="3"/>
    <x v="2215"/>
    <x v="0"/>
    <s v="country"/>
    <s v="USD"/>
    <x v="2609"/>
    <x v="2612"/>
    <b v="1"/>
    <n v="294"/>
    <b v="1"/>
    <s v="Category and Subcategory"/>
    <x v="444"/>
    <n v="1.97"/>
    <s v="Category and Subcategory"/>
    <x v="36"/>
    <n v="41982.143171296295"/>
    <n v="42013.143171296295"/>
    <x v="3"/>
  </r>
  <r>
    <x v="2613"/>
    <x v="0"/>
    <x v="2611"/>
    <x v="51"/>
    <x v="2216"/>
    <x v="0"/>
    <s v="country"/>
    <s v="USD"/>
    <x v="2610"/>
    <x v="2613"/>
    <b v="1"/>
    <n v="28"/>
    <b v="1"/>
    <s v="Category and Subcategory"/>
    <x v="186"/>
    <n v="20.57"/>
    <s v="Category and Subcategory"/>
    <x v="36"/>
    <n v="41143.81821759259"/>
    <n v="41173.81821759259"/>
    <x v="5"/>
  </r>
  <r>
    <x v="2614"/>
    <x v="0"/>
    <x v="2612"/>
    <x v="124"/>
    <x v="2217"/>
    <x v="0"/>
    <s v="country"/>
    <s v="USD"/>
    <x v="2611"/>
    <x v="2614"/>
    <b v="1"/>
    <n v="100"/>
    <b v="1"/>
    <s v="Category and Subcategory"/>
    <x v="496"/>
    <n v="5.7"/>
    <s v="Category and Subcategory"/>
    <x v="36"/>
    <n v="41730.708472222221"/>
    <n v="41759.208333333336"/>
    <x v="3"/>
  </r>
  <r>
    <x v="2615"/>
    <x v="0"/>
    <x v="2613"/>
    <x v="356"/>
    <x v="2217"/>
    <x v="0"/>
    <s v="country"/>
    <s v="GBP"/>
    <x v="2612"/>
    <x v="2615"/>
    <b v="0"/>
    <n v="72"/>
    <b v="1"/>
    <s v="Category and Subcategory"/>
    <x v="139"/>
    <n v="7.92"/>
    <s v="Category and Subcategory"/>
    <x v="36"/>
    <n v="42453.49726851852"/>
    <n v="42490.5"/>
    <x v="2"/>
  </r>
  <r>
    <x v="2616"/>
    <x v="0"/>
    <x v="2614"/>
    <x v="31"/>
    <x v="2217"/>
    <x v="0"/>
    <s v="country"/>
    <s v="USD"/>
    <x v="2613"/>
    <x v="2616"/>
    <b v="1"/>
    <n v="238"/>
    <b v="1"/>
    <s v="Category and Subcategory"/>
    <x v="161"/>
    <n v="2.39"/>
    <s v="Category and Subcategory"/>
    <x v="36"/>
    <n v="42211.99454861111"/>
    <n v="42241.99454861111"/>
    <x v="0"/>
  </r>
  <r>
    <x v="2617"/>
    <x v="0"/>
    <x v="2615"/>
    <x v="2"/>
    <x v="2217"/>
    <x v="0"/>
    <s v="country"/>
    <s v="USD"/>
    <x v="2614"/>
    <x v="2617"/>
    <b v="1"/>
    <n v="159"/>
    <b v="1"/>
    <s v="Category and Subcategory"/>
    <x v="348"/>
    <n v="3.58"/>
    <s v="Category and Subcategory"/>
    <x v="36"/>
    <n v="41902.874432870369"/>
    <n v="41932.874432870369"/>
    <x v="3"/>
  </r>
  <r>
    <x v="2618"/>
    <x v="0"/>
    <x v="2616"/>
    <x v="36"/>
    <x v="2217"/>
    <x v="0"/>
    <s v="country"/>
    <s v="USD"/>
    <x v="2615"/>
    <x v="2618"/>
    <b v="1"/>
    <n v="77"/>
    <b v="1"/>
    <s v="Category and Subcategory"/>
    <x v="153"/>
    <n v="7.4"/>
    <s v="Category and Subcategory"/>
    <x v="36"/>
    <n v="42279.792372685188"/>
    <n v="42339.834039351852"/>
    <x v="0"/>
  </r>
  <r>
    <x v="2619"/>
    <x v="0"/>
    <x v="2617"/>
    <x v="28"/>
    <x v="2218"/>
    <x v="0"/>
    <s v="country"/>
    <s v="USD"/>
    <x v="2616"/>
    <x v="2619"/>
    <b v="1"/>
    <n v="53"/>
    <b v="1"/>
    <s v="Category and Subcategory"/>
    <x v="278"/>
    <n v="10.66"/>
    <s v="Category and Subcategory"/>
    <x v="36"/>
    <n v="42273.884305555555"/>
    <n v="42300.458333333328"/>
    <x v="0"/>
  </r>
  <r>
    <x v="2620"/>
    <x v="0"/>
    <x v="2618"/>
    <x v="99"/>
    <x v="2218"/>
    <x v="0"/>
    <s v="country"/>
    <s v="AUD"/>
    <x v="2617"/>
    <x v="2620"/>
    <b v="1"/>
    <n v="1251"/>
    <b v="1"/>
    <s v="Category and Subcategory"/>
    <x v="218"/>
    <n v="0.45"/>
    <s v="Category and Subcategory"/>
    <x v="36"/>
    <n v="42251.16715277778"/>
    <n v="42288.041666666672"/>
    <x v="0"/>
  </r>
  <r>
    <x v="2621"/>
    <x v="0"/>
    <x v="2619"/>
    <x v="36"/>
    <x v="2219"/>
    <x v="0"/>
    <s v="country"/>
    <s v="USD"/>
    <x v="2618"/>
    <x v="2621"/>
    <b v="1"/>
    <n v="465"/>
    <b v="1"/>
    <s v="Category and Subcategory"/>
    <x v="153"/>
    <n v="1.21"/>
    <s v="Category and Subcategory"/>
    <x v="36"/>
    <n v="42115.74754629629"/>
    <n v="42145.74754629629"/>
    <x v="0"/>
  </r>
  <r>
    <x v="2622"/>
    <x v="0"/>
    <x v="2620"/>
    <x v="15"/>
    <x v="2220"/>
    <x v="0"/>
    <s v="country"/>
    <s v="EUR"/>
    <x v="2619"/>
    <x v="2622"/>
    <b v="0"/>
    <n v="74"/>
    <b v="1"/>
    <s v="Category and Subcategory"/>
    <x v="137"/>
    <n v="7.62"/>
    <s v="Category and Subcategory"/>
    <x v="36"/>
    <n v="42689.74324074074"/>
    <n v="42734.74324074074"/>
    <x v="2"/>
  </r>
  <r>
    <x v="2623"/>
    <x v="0"/>
    <x v="2621"/>
    <x v="13"/>
    <x v="2221"/>
    <x v="0"/>
    <s v="country"/>
    <s v="USD"/>
    <x v="2620"/>
    <x v="2623"/>
    <b v="0"/>
    <n v="62"/>
    <b v="1"/>
    <s v="Category and Subcategory"/>
    <x v="139"/>
    <n v="9.0500000000000007"/>
    <s v="Category and Subcategory"/>
    <x v="36"/>
    <n v="42692.256550925929"/>
    <n v="42706.256550925929"/>
    <x v="2"/>
  </r>
  <r>
    <x v="2624"/>
    <x v="0"/>
    <x v="2622"/>
    <x v="6"/>
    <x v="2222"/>
    <x v="0"/>
    <s v="country"/>
    <s v="USD"/>
    <x v="2621"/>
    <x v="2624"/>
    <b v="0"/>
    <n v="3468"/>
    <b v="1"/>
    <s v="Category and Subcategory"/>
    <x v="406"/>
    <n v="0.16"/>
    <s v="Category and Subcategory"/>
    <x v="36"/>
    <n v="41144.42155092593"/>
    <n v="41165.42155092593"/>
    <x v="5"/>
  </r>
  <r>
    <x v="2625"/>
    <x v="0"/>
    <x v="2623"/>
    <x v="325"/>
    <x v="2222"/>
    <x v="0"/>
    <s v="country"/>
    <s v="EUR"/>
    <x v="2622"/>
    <x v="2625"/>
    <b v="0"/>
    <n v="52"/>
    <b v="1"/>
    <s v="Category and Subcategory"/>
    <x v="745"/>
    <n v="10.77"/>
    <s v="Category and Subcategory"/>
    <x v="36"/>
    <n v="42658.810277777782"/>
    <n v="42683.851944444439"/>
    <x v="2"/>
  </r>
  <r>
    <x v="2626"/>
    <x v="0"/>
    <x v="2624"/>
    <x v="30"/>
    <x v="2222"/>
    <x v="0"/>
    <s v="country"/>
    <s v="USD"/>
    <x v="2623"/>
    <x v="2626"/>
    <b v="0"/>
    <n v="50"/>
    <b v="1"/>
    <s v="Category and Subcategory"/>
    <x v="495"/>
    <n v="11.2"/>
    <s v="Category and Subcategory"/>
    <x v="36"/>
    <n v="42128.628113425926"/>
    <n v="42158.628113425926"/>
    <x v="0"/>
  </r>
  <r>
    <x v="2627"/>
    <x v="0"/>
    <x v="2625"/>
    <x v="325"/>
    <x v="2223"/>
    <x v="0"/>
    <s v="country"/>
    <s v="USD"/>
    <x v="2624"/>
    <x v="2627"/>
    <b v="0"/>
    <n v="45"/>
    <b v="1"/>
    <s v="Category and Subcategory"/>
    <x v="745"/>
    <n v="12.42"/>
    <s v="Category and Subcategory"/>
    <x v="36"/>
    <n v="42304.829409722224"/>
    <n v="42334.871076388896"/>
    <x v="0"/>
  </r>
  <r>
    <x v="2628"/>
    <x v="0"/>
    <x v="2626"/>
    <x v="357"/>
    <x v="2224"/>
    <x v="0"/>
    <s v="country"/>
    <s v="USD"/>
    <x v="2625"/>
    <x v="2628"/>
    <b v="0"/>
    <n v="21"/>
    <b v="1"/>
    <s v="Category and Subcategory"/>
    <x v="267"/>
    <n v="26.57"/>
    <s v="Category and Subcategory"/>
    <x v="36"/>
    <n v="41953.966053240743"/>
    <n v="41973.966053240743"/>
    <x v="3"/>
  </r>
  <r>
    <x v="2629"/>
    <x v="0"/>
    <x v="2627"/>
    <x v="10"/>
    <x v="2225"/>
    <x v="0"/>
    <s v="country"/>
    <s v="GBP"/>
    <x v="2626"/>
    <x v="2629"/>
    <b v="0"/>
    <n v="100"/>
    <b v="1"/>
    <s v="Category and Subcategory"/>
    <x v="485"/>
    <n v="5.55"/>
    <s v="Category and Subcategory"/>
    <x v="36"/>
    <n v="42108.538449074069"/>
    <n v="42138.538449074069"/>
    <x v="0"/>
  </r>
  <r>
    <x v="2630"/>
    <x v="0"/>
    <x v="2628"/>
    <x v="13"/>
    <x v="2226"/>
    <x v="0"/>
    <s v="country"/>
    <s v="AUD"/>
    <x v="2627"/>
    <x v="2630"/>
    <b v="0"/>
    <n v="81"/>
    <b v="1"/>
    <s v="Category and Subcategory"/>
    <x v="139"/>
    <n v="6.83"/>
    <s v="Category and Subcategory"/>
    <x v="36"/>
    <n v="42524.105462962965"/>
    <n v="42551.416666666672"/>
    <x v="2"/>
  </r>
  <r>
    <x v="2631"/>
    <x v="0"/>
    <x v="2629"/>
    <x v="22"/>
    <x v="2226"/>
    <x v="0"/>
    <s v="country"/>
    <s v="USD"/>
    <x v="2628"/>
    <x v="2631"/>
    <b v="0"/>
    <n v="286"/>
    <b v="1"/>
    <s v="Category and Subcategory"/>
    <x v="410"/>
    <n v="1.93"/>
    <s v="Category and Subcategory"/>
    <x v="36"/>
    <n v="42218.169293981482"/>
    <n v="42246.169293981482"/>
    <x v="0"/>
  </r>
  <r>
    <x v="2632"/>
    <x v="0"/>
    <x v="2630"/>
    <x v="358"/>
    <x v="2227"/>
    <x v="0"/>
    <s v="country"/>
    <s v="USD"/>
    <x v="2629"/>
    <x v="2632"/>
    <b v="0"/>
    <n v="42"/>
    <b v="1"/>
    <s v="Category and Subcategory"/>
    <x v="455"/>
    <n v="13.12"/>
    <s v="Category and Subcategory"/>
    <x v="36"/>
    <n v="42494.061793981484"/>
    <n v="42519.061793981484"/>
    <x v="2"/>
  </r>
  <r>
    <x v="2633"/>
    <x v="0"/>
    <x v="2631"/>
    <x v="10"/>
    <x v="2228"/>
    <x v="0"/>
    <s v="country"/>
    <s v="USD"/>
    <x v="2630"/>
    <x v="2633"/>
    <b v="0"/>
    <n v="199"/>
    <b v="1"/>
    <s v="Category and Subcategory"/>
    <x v="485"/>
    <n v="2.76"/>
    <s v="Category and Subcategory"/>
    <x v="36"/>
    <n v="41667.823287037041"/>
    <n v="41697.958333333336"/>
    <x v="3"/>
  </r>
  <r>
    <x v="2634"/>
    <x v="0"/>
    <x v="2632"/>
    <x v="359"/>
    <x v="2228"/>
    <x v="0"/>
    <s v="country"/>
    <s v="USD"/>
    <x v="2631"/>
    <x v="2634"/>
    <b v="0"/>
    <n v="25"/>
    <b v="1"/>
    <s v="Category and Subcategory"/>
    <x v="272"/>
    <n v="22"/>
    <s v="Category and Subcategory"/>
    <x v="36"/>
    <n v="42612.656493055561"/>
    <n v="42642.656493055561"/>
    <x v="2"/>
  </r>
  <r>
    <x v="2635"/>
    <x v="0"/>
    <x v="2633"/>
    <x v="236"/>
    <x v="2228"/>
    <x v="0"/>
    <s v="country"/>
    <s v="CAD"/>
    <x v="2632"/>
    <x v="2635"/>
    <b v="0"/>
    <n v="84"/>
    <b v="1"/>
    <s v="Category and Subcategory"/>
    <x v="496"/>
    <n v="6.55"/>
    <s v="Category and Subcategory"/>
    <x v="36"/>
    <n v="42037.950937500005"/>
    <n v="42072.909270833334"/>
    <x v="0"/>
  </r>
  <r>
    <x v="2636"/>
    <x v="0"/>
    <x v="2634"/>
    <x v="28"/>
    <x v="2228"/>
    <x v="0"/>
    <s v="country"/>
    <s v="USD"/>
    <x v="2633"/>
    <x v="2636"/>
    <b v="0"/>
    <n v="50"/>
    <b v="1"/>
    <s v="Category and Subcategory"/>
    <x v="404"/>
    <n v="11"/>
    <s v="Category and Subcategory"/>
    <x v="36"/>
    <n v="42636.614745370374"/>
    <n v="42659.041666666672"/>
    <x v="2"/>
  </r>
  <r>
    <x v="2637"/>
    <x v="0"/>
    <x v="2635"/>
    <x v="2"/>
    <x v="2228"/>
    <x v="0"/>
    <s v="country"/>
    <s v="USD"/>
    <x v="2634"/>
    <x v="2637"/>
    <b v="0"/>
    <n v="26"/>
    <b v="1"/>
    <s v="Category and Subcategory"/>
    <x v="419"/>
    <n v="21.15"/>
    <s v="Category and Subcategory"/>
    <x v="36"/>
    <n v="42639.549479166672"/>
    <n v="42655.549479166672"/>
    <x v="2"/>
  </r>
  <r>
    <x v="2638"/>
    <x v="0"/>
    <x v="2636"/>
    <x v="360"/>
    <x v="2229"/>
    <x v="0"/>
    <s v="country"/>
    <s v="USD"/>
    <x v="2635"/>
    <x v="2638"/>
    <b v="0"/>
    <n v="14"/>
    <b v="1"/>
    <s v="Category and Subcategory"/>
    <x v="249"/>
    <n v="39"/>
    <s v="Category and Subcategory"/>
    <x v="36"/>
    <n v="41989.913136574076"/>
    <n v="42019.913136574076"/>
    <x v="3"/>
  </r>
  <r>
    <x v="2639"/>
    <x v="0"/>
    <x v="2637"/>
    <x v="43"/>
    <x v="2230"/>
    <x v="0"/>
    <s v="country"/>
    <s v="GBP"/>
    <x v="2636"/>
    <x v="2639"/>
    <b v="0"/>
    <n v="49"/>
    <b v="1"/>
    <s v="Category and Subcategory"/>
    <x v="335"/>
    <n v="11.12"/>
    <s v="Category and Subcategory"/>
    <x v="36"/>
    <n v="42024.86513888889"/>
    <n v="42054.86513888889"/>
    <x v="0"/>
  </r>
  <r>
    <x v="2640"/>
    <x v="0"/>
    <x v="2638"/>
    <x v="9"/>
    <x v="2230"/>
    <x v="0"/>
    <s v="country"/>
    <s v="USD"/>
    <x v="2637"/>
    <x v="2640"/>
    <b v="0"/>
    <n v="69"/>
    <b v="1"/>
    <s v="Category and Subcategory"/>
    <x v="391"/>
    <n v="7.9"/>
    <s v="Category and Subcategory"/>
    <x v="36"/>
    <n v="42103.160578703704"/>
    <n v="42163.160578703704"/>
    <x v="0"/>
  </r>
  <r>
    <x v="2641"/>
    <x v="0"/>
    <x v="2639"/>
    <x v="15"/>
    <x v="2230"/>
    <x v="2"/>
    <s v="country"/>
    <s v="USD"/>
    <x v="2638"/>
    <x v="2641"/>
    <b v="0"/>
    <n v="1"/>
    <b v="0"/>
    <s v="Category and Subcategory"/>
    <x v="498"/>
    <n v="545"/>
    <s v="Category and Subcategory"/>
    <x v="36"/>
    <n v="41880.827118055553"/>
    <n v="41897.839583333334"/>
    <x v="3"/>
  </r>
  <r>
    <x v="2642"/>
    <x v="0"/>
    <x v="2640"/>
    <x v="69"/>
    <x v="2231"/>
    <x v="2"/>
    <s v="country"/>
    <s v="EUR"/>
    <x v="2639"/>
    <x v="2642"/>
    <b v="0"/>
    <n v="0"/>
    <b v="0"/>
    <s v="Category and Subcategory"/>
    <x v="5"/>
    <e v="#DIV/0!"/>
    <s v="Category and Subcategory"/>
    <x v="36"/>
    <n v="42536.246620370366"/>
    <n v="42566.289583333331"/>
    <x v="2"/>
  </r>
  <r>
    <x v="2643"/>
    <x v="0"/>
    <x v="2641"/>
    <x v="80"/>
    <x v="2232"/>
    <x v="1"/>
    <s v="country"/>
    <s v="USD"/>
    <x v="323"/>
    <x v="2643"/>
    <b v="1"/>
    <n v="1501"/>
    <b v="0"/>
    <s v="Category and Subcategory"/>
    <x v="5"/>
    <n v="0.36"/>
    <s v="Category and Subcategory"/>
    <x v="36"/>
    <n v="42689.582349537035"/>
    <n v="42725.332638888889"/>
    <x v="2"/>
  </r>
  <r>
    <x v="2644"/>
    <x v="0"/>
    <x v="2642"/>
    <x v="57"/>
    <x v="2233"/>
    <x v="1"/>
    <s v="country"/>
    <s v="USD"/>
    <x v="2640"/>
    <x v="2644"/>
    <b v="1"/>
    <n v="52"/>
    <b v="0"/>
    <s v="Category and Subcategory"/>
    <x v="218"/>
    <n v="10.38"/>
    <s v="Category and Subcategory"/>
    <x v="36"/>
    <n v="42774.792071759264"/>
    <n v="42804.792071759264"/>
    <x v="1"/>
  </r>
  <r>
    <x v="2645"/>
    <x v="0"/>
    <x v="2643"/>
    <x v="22"/>
    <x v="2233"/>
    <x v="1"/>
    <s v="country"/>
    <s v="AUD"/>
    <x v="2641"/>
    <x v="2645"/>
    <b v="1"/>
    <n v="23"/>
    <b v="0"/>
    <s v="Category and Subcategory"/>
    <x v="410"/>
    <n v="23.48"/>
    <s v="Category and Subcategory"/>
    <x v="36"/>
    <n v="41921.842627314814"/>
    <n v="41951.884293981479"/>
    <x v="3"/>
  </r>
  <r>
    <x v="2646"/>
    <x v="0"/>
    <x v="2644"/>
    <x v="69"/>
    <x v="2234"/>
    <x v="1"/>
    <s v="country"/>
    <s v="USD"/>
    <x v="2642"/>
    <x v="2646"/>
    <b v="1"/>
    <n v="535"/>
    <b v="0"/>
    <s v="Category and Subcategory"/>
    <x v="5"/>
    <n v="1"/>
    <s v="Category and Subcategory"/>
    <x v="36"/>
    <n v="42226.313298611116"/>
    <n v="42256.313298611116"/>
    <x v="0"/>
  </r>
  <r>
    <x v="2647"/>
    <x v="0"/>
    <x v="2645"/>
    <x v="30"/>
    <x v="2235"/>
    <x v="1"/>
    <s v="country"/>
    <s v="CAD"/>
    <x v="2643"/>
    <x v="2647"/>
    <b v="0"/>
    <n v="3"/>
    <b v="0"/>
    <s v="Category and Subcategory"/>
    <x v="150"/>
    <n v="176.7"/>
    <s v="Category and Subcategory"/>
    <x v="36"/>
    <n v="42200.261793981481"/>
    <n v="42230.261793981481"/>
    <x v="0"/>
  </r>
  <r>
    <x v="2648"/>
    <x v="0"/>
    <x v="2646"/>
    <x v="14"/>
    <x v="2236"/>
    <x v="1"/>
    <s v="country"/>
    <s v="USD"/>
    <x v="2644"/>
    <x v="2648"/>
    <b v="0"/>
    <n v="6"/>
    <b v="0"/>
    <s v="Category and Subcategory"/>
    <x v="153"/>
    <n v="88.33"/>
    <s v="Category and Subcategory"/>
    <x v="36"/>
    <n v="42408.714814814812"/>
    <n v="42438.714814814812"/>
    <x v="2"/>
  </r>
  <r>
    <x v="2649"/>
    <x v="0"/>
    <x v="2647"/>
    <x v="152"/>
    <x v="2236"/>
    <x v="1"/>
    <s v="country"/>
    <s v="USD"/>
    <x v="2645"/>
    <x v="2649"/>
    <b v="0"/>
    <n v="3"/>
    <b v="0"/>
    <s v="Category and Subcategory"/>
    <x v="5"/>
    <n v="176.67"/>
    <s v="Category and Subcategory"/>
    <x v="36"/>
    <n v="42341.99700231482"/>
    <n v="42401.99700231482"/>
    <x v="0"/>
  </r>
  <r>
    <x v="2650"/>
    <x v="0"/>
    <x v="2648"/>
    <x v="127"/>
    <x v="2236"/>
    <x v="1"/>
    <s v="country"/>
    <s v="USD"/>
    <x v="2646"/>
    <x v="2650"/>
    <b v="0"/>
    <n v="5"/>
    <b v="0"/>
    <s v="Category and Subcategory"/>
    <x v="218"/>
    <n v="106"/>
    <s v="Category and Subcategory"/>
    <x v="36"/>
    <n v="42695.624340277776"/>
    <n v="42725.624340277776"/>
    <x v="2"/>
  </r>
  <r>
    <x v="2651"/>
    <x v="0"/>
    <x v="2649"/>
    <x v="361"/>
    <x v="2237"/>
    <x v="1"/>
    <s v="country"/>
    <s v="USD"/>
    <x v="2647"/>
    <x v="2651"/>
    <b v="0"/>
    <n v="17"/>
    <b v="0"/>
    <s v="Category and Subcategory"/>
    <x v="5"/>
    <n v="31.03"/>
    <s v="Category and Subcategory"/>
    <x v="36"/>
    <n v="42327.805659722217"/>
    <n v="42355.805659722217"/>
    <x v="0"/>
  </r>
  <r>
    <x v="2652"/>
    <x v="0"/>
    <x v="2650"/>
    <x v="57"/>
    <x v="2238"/>
    <x v="1"/>
    <s v="country"/>
    <s v="AUD"/>
    <x v="2648"/>
    <x v="2652"/>
    <b v="0"/>
    <n v="11"/>
    <b v="0"/>
    <s v="Category and Subcategory"/>
    <x v="218"/>
    <n v="47.91"/>
    <s v="Category and Subcategory"/>
    <x v="36"/>
    <n v="41953.158854166672"/>
    <n v="41983.158854166672"/>
    <x v="3"/>
  </r>
  <r>
    <x v="2653"/>
    <x v="0"/>
    <x v="2651"/>
    <x v="362"/>
    <x v="2239"/>
    <x v="1"/>
    <s v="country"/>
    <s v="USD"/>
    <x v="2649"/>
    <x v="2653"/>
    <b v="0"/>
    <n v="70"/>
    <b v="0"/>
    <s v="Category and Subcategory"/>
    <x v="218"/>
    <n v="7.5"/>
    <s v="Category and Subcategory"/>
    <x v="36"/>
    <n v="41771.651932870373"/>
    <n v="41803.166666666664"/>
    <x v="3"/>
  </r>
  <r>
    <x v="2654"/>
    <x v="0"/>
    <x v="2652"/>
    <x v="57"/>
    <x v="2239"/>
    <x v="1"/>
    <s v="country"/>
    <s v="USD"/>
    <x v="2650"/>
    <x v="2654"/>
    <b v="0"/>
    <n v="6"/>
    <b v="0"/>
    <s v="Category and Subcategory"/>
    <x v="218"/>
    <n v="87.5"/>
    <s v="Category and Subcategory"/>
    <x v="36"/>
    <n v="42055.600995370376"/>
    <n v="42115.559328703705"/>
    <x v="0"/>
  </r>
  <r>
    <x v="2655"/>
    <x v="0"/>
    <x v="2653"/>
    <x v="36"/>
    <x v="2239"/>
    <x v="1"/>
    <s v="country"/>
    <s v="USD"/>
    <x v="2651"/>
    <x v="2655"/>
    <b v="0"/>
    <n v="43"/>
    <b v="0"/>
    <s v="Category and Subcategory"/>
    <x v="153"/>
    <n v="12.21"/>
    <s v="Category and Subcategory"/>
    <x v="36"/>
    <n v="42381.866284722222"/>
    <n v="42409.833333333328"/>
    <x v="2"/>
  </r>
  <r>
    <x v="2656"/>
    <x v="0"/>
    <x v="2654"/>
    <x v="60"/>
    <x v="2240"/>
    <x v="1"/>
    <s v="country"/>
    <s v="USD"/>
    <x v="2652"/>
    <x v="2656"/>
    <b v="0"/>
    <n v="152"/>
    <b v="0"/>
    <s v="Category and Subcategory"/>
    <x v="5"/>
    <n v="3.43"/>
    <s v="Category and Subcategory"/>
    <x v="36"/>
    <n v="42767.688518518517"/>
    <n v="42806.791666666672"/>
    <x v="1"/>
  </r>
  <r>
    <x v="2657"/>
    <x v="0"/>
    <x v="2655"/>
    <x v="11"/>
    <x v="2241"/>
    <x v="1"/>
    <s v="country"/>
    <s v="USD"/>
    <x v="2653"/>
    <x v="2657"/>
    <b v="0"/>
    <n v="59"/>
    <b v="0"/>
    <s v="Category and Subcategory"/>
    <x v="161"/>
    <n v="8.81"/>
    <s v="Category and Subcategory"/>
    <x v="36"/>
    <n v="42551.928854166668"/>
    <n v="42585.0625"/>
    <x v="2"/>
  </r>
  <r>
    <x v="2658"/>
    <x v="0"/>
    <x v="2656"/>
    <x v="316"/>
    <x v="2241"/>
    <x v="1"/>
    <s v="country"/>
    <s v="USD"/>
    <x v="2654"/>
    <x v="2658"/>
    <b v="0"/>
    <n v="4"/>
    <b v="0"/>
    <s v="Category and Subcategory"/>
    <x v="218"/>
    <n v="130"/>
    <s v="Category and Subcategory"/>
    <x v="36"/>
    <n v="42551.884189814817"/>
    <n v="42581.884189814817"/>
    <x v="2"/>
  </r>
  <r>
    <x v="2659"/>
    <x v="0"/>
    <x v="2657"/>
    <x v="197"/>
    <x v="2241"/>
    <x v="1"/>
    <s v="country"/>
    <s v="USD"/>
    <x v="2655"/>
    <x v="2659"/>
    <b v="0"/>
    <n v="10"/>
    <b v="0"/>
    <s v="Category and Subcategory"/>
    <x v="218"/>
    <n v="52"/>
    <s v="Category and Subcategory"/>
    <x v="36"/>
    <n v="42082.069560185191"/>
    <n v="42112.069560185191"/>
    <x v="0"/>
  </r>
  <r>
    <x v="2660"/>
    <x v="0"/>
    <x v="2658"/>
    <x v="22"/>
    <x v="2241"/>
    <x v="1"/>
    <s v="country"/>
    <s v="USD"/>
    <x v="2656"/>
    <x v="2660"/>
    <b v="0"/>
    <n v="5"/>
    <b v="0"/>
    <s v="Category and Subcategory"/>
    <x v="410"/>
    <n v="104"/>
    <s v="Category and Subcategory"/>
    <x v="36"/>
    <n v="42272.713171296295"/>
    <n v="42332.754837962959"/>
    <x v="0"/>
  </r>
  <r>
    <x v="2661"/>
    <x v="0"/>
    <x v="2659"/>
    <x v="10"/>
    <x v="2241"/>
    <x v="0"/>
    <s v="country"/>
    <s v="USD"/>
    <x v="2657"/>
    <x v="2661"/>
    <b v="0"/>
    <n v="60"/>
    <b v="1"/>
    <s v="Category and Subcategory"/>
    <x v="157"/>
    <n v="8.67"/>
    <s v="Category and Subcategory"/>
    <x v="37"/>
    <n v="41542.958449074074"/>
    <n v="41572.958449074074"/>
    <x v="4"/>
  </r>
  <r>
    <x v="2662"/>
    <x v="0"/>
    <x v="2660"/>
    <x v="22"/>
    <x v="2242"/>
    <x v="0"/>
    <s v="country"/>
    <s v="USD"/>
    <x v="2658"/>
    <x v="2662"/>
    <b v="0"/>
    <n v="80"/>
    <b v="1"/>
    <s v="Category and Subcategory"/>
    <x v="410"/>
    <n v="6.49"/>
    <s v="Category and Subcategory"/>
    <x v="37"/>
    <n v="42207.746678240743"/>
    <n v="42237.746678240743"/>
    <x v="0"/>
  </r>
  <r>
    <x v="2663"/>
    <x v="0"/>
    <x v="2661"/>
    <x v="22"/>
    <x v="2243"/>
    <x v="0"/>
    <s v="country"/>
    <s v="CAD"/>
    <x v="2659"/>
    <x v="2663"/>
    <b v="0"/>
    <n v="56"/>
    <b v="1"/>
    <s v="Category and Subcategory"/>
    <x v="410"/>
    <n v="9.2100000000000009"/>
    <s v="Category and Subcategory"/>
    <x v="37"/>
    <n v="42222.622766203705"/>
    <n v="42251.625"/>
    <x v="0"/>
  </r>
  <r>
    <x v="2664"/>
    <x v="0"/>
    <x v="2662"/>
    <x v="178"/>
    <x v="2244"/>
    <x v="0"/>
    <s v="country"/>
    <s v="USD"/>
    <x v="2660"/>
    <x v="2664"/>
    <b v="0"/>
    <n v="104"/>
    <b v="1"/>
    <s v="Category and Subcategory"/>
    <x v="410"/>
    <n v="4.8899999999999997"/>
    <s v="Category and Subcategory"/>
    <x v="37"/>
    <n v="42313.02542824074"/>
    <n v="42347.290972222225"/>
    <x v="0"/>
  </r>
  <r>
    <x v="2665"/>
    <x v="0"/>
    <x v="2663"/>
    <x v="8"/>
    <x v="2244"/>
    <x v="0"/>
    <s v="country"/>
    <s v="USD"/>
    <x v="2661"/>
    <x v="2665"/>
    <b v="0"/>
    <n v="46"/>
    <b v="1"/>
    <s v="Category and Subcategory"/>
    <x v="330"/>
    <n v="11.07"/>
    <s v="Category and Subcategory"/>
    <x v="37"/>
    <n v="42083.895532407405"/>
    <n v="42128.895532407405"/>
    <x v="0"/>
  </r>
  <r>
    <x v="2666"/>
    <x v="0"/>
    <x v="2664"/>
    <x v="3"/>
    <x v="2245"/>
    <x v="0"/>
    <s v="country"/>
    <s v="USD"/>
    <x v="2662"/>
    <x v="2666"/>
    <b v="0"/>
    <n v="206"/>
    <b v="1"/>
    <s v="Category and Subcategory"/>
    <x v="496"/>
    <n v="2.46"/>
    <s v="Category and Subcategory"/>
    <x v="37"/>
    <n v="42235.764340277776"/>
    <n v="42272.875"/>
    <x v="0"/>
  </r>
  <r>
    <x v="2667"/>
    <x v="0"/>
    <x v="2665"/>
    <x v="15"/>
    <x v="2246"/>
    <x v="0"/>
    <s v="country"/>
    <s v="USD"/>
    <x v="2663"/>
    <x v="2667"/>
    <b v="0"/>
    <n v="18"/>
    <b v="1"/>
    <s v="Category and Subcategory"/>
    <x v="304"/>
    <n v="28.06"/>
    <s v="Category and Subcategory"/>
    <x v="37"/>
    <n v="42380.926111111112"/>
    <n v="42410.926111111112"/>
    <x v="2"/>
  </r>
  <r>
    <x v="2668"/>
    <x v="0"/>
    <x v="2666"/>
    <x v="28"/>
    <x v="2247"/>
    <x v="0"/>
    <s v="country"/>
    <s v="CAD"/>
    <x v="2664"/>
    <x v="2668"/>
    <b v="0"/>
    <n v="28"/>
    <b v="1"/>
    <s v="Category and Subcategory"/>
    <x v="169"/>
    <n v="18"/>
    <s v="Category and Subcategory"/>
    <x v="37"/>
    <n v="42275.588715277772"/>
    <n v="42317.60555555555"/>
    <x v="0"/>
  </r>
  <r>
    <x v="2669"/>
    <x v="0"/>
    <x v="2667"/>
    <x v="134"/>
    <x v="2247"/>
    <x v="0"/>
    <s v="country"/>
    <s v="USD"/>
    <x v="2665"/>
    <x v="2669"/>
    <b v="0"/>
    <n v="11"/>
    <b v="1"/>
    <s v="Category and Subcategory"/>
    <x v="417"/>
    <n v="45.82"/>
    <s v="Category and Subcategory"/>
    <x v="37"/>
    <n v="42319.035833333335"/>
    <n v="42379.035833333335"/>
    <x v="0"/>
  </r>
  <r>
    <x v="2670"/>
    <x v="0"/>
    <x v="2668"/>
    <x v="363"/>
    <x v="2248"/>
    <x v="2"/>
    <s v="country"/>
    <s v="AUD"/>
    <x v="2666"/>
    <x v="2670"/>
    <b v="1"/>
    <n v="60"/>
    <b v="0"/>
    <s v="Category and Subcategory"/>
    <x v="218"/>
    <n v="8.39"/>
    <s v="Category and Subcategory"/>
    <x v="37"/>
    <n v="41821.020601851851"/>
    <n v="41849.020601851851"/>
    <x v="3"/>
  </r>
  <r>
    <x v="2671"/>
    <x v="0"/>
    <x v="2669"/>
    <x v="31"/>
    <x v="2249"/>
    <x v="2"/>
    <s v="country"/>
    <s v="USD"/>
    <x v="2667"/>
    <x v="2671"/>
    <b v="1"/>
    <n v="84"/>
    <b v="0"/>
    <s v="Category and Subcategory"/>
    <x v="161"/>
    <n v="5.99"/>
    <s v="Category and Subcategory"/>
    <x v="37"/>
    <n v="41962.749027777783"/>
    <n v="41992.818055555559"/>
    <x v="3"/>
  </r>
  <r>
    <x v="2672"/>
    <x v="0"/>
    <x v="2670"/>
    <x v="3"/>
    <x v="2250"/>
    <x v="2"/>
    <s v="country"/>
    <s v="USD"/>
    <x v="2668"/>
    <x v="2672"/>
    <b v="1"/>
    <n v="47"/>
    <b v="0"/>
    <s v="Category and Subcategory"/>
    <x v="496"/>
    <n v="10.68"/>
    <s v="Category and Subcategory"/>
    <x v="37"/>
    <n v="42344.884143518517"/>
    <n v="42366.25"/>
    <x v="0"/>
  </r>
  <r>
    <x v="2673"/>
    <x v="0"/>
    <x v="2671"/>
    <x v="79"/>
    <x v="2251"/>
    <x v="2"/>
    <s v="country"/>
    <s v="USD"/>
    <x v="2669"/>
    <x v="2673"/>
    <b v="1"/>
    <n v="66"/>
    <b v="0"/>
    <s v="Category and Subcategory"/>
    <x v="218"/>
    <n v="7.59"/>
    <s v="Category and Subcategory"/>
    <x v="37"/>
    <n v="41912.541655092595"/>
    <n v="41941.947916666664"/>
    <x v="3"/>
  </r>
  <r>
    <x v="2674"/>
    <x v="0"/>
    <x v="2672"/>
    <x v="19"/>
    <x v="2252"/>
    <x v="2"/>
    <s v="country"/>
    <s v="USD"/>
    <x v="2670"/>
    <x v="2674"/>
    <b v="1"/>
    <n v="171"/>
    <b v="0"/>
    <s v="Category and Subcategory"/>
    <x v="218"/>
    <n v="2.92"/>
    <s v="Category and Subcategory"/>
    <x v="37"/>
    <n v="42529.632754629631"/>
    <n v="42556.207638888889"/>
    <x v="2"/>
  </r>
  <r>
    <x v="2675"/>
    <x v="0"/>
    <x v="2673"/>
    <x v="31"/>
    <x v="2252"/>
    <x v="2"/>
    <s v="country"/>
    <s v="USD"/>
    <x v="2671"/>
    <x v="2675"/>
    <b v="1"/>
    <n v="29"/>
    <b v="0"/>
    <s v="Category and Subcategory"/>
    <x v="161"/>
    <n v="17.239999999999998"/>
    <s v="Category and Subcategory"/>
    <x v="37"/>
    <n v="41923.857511574075"/>
    <n v="41953.899178240739"/>
    <x v="3"/>
  </r>
  <r>
    <x v="2676"/>
    <x v="0"/>
    <x v="2674"/>
    <x v="190"/>
    <x v="2252"/>
    <x v="2"/>
    <s v="country"/>
    <s v="CAD"/>
    <x v="2672"/>
    <x v="2676"/>
    <b v="0"/>
    <n v="9"/>
    <b v="0"/>
    <s v="Category and Subcategory"/>
    <x v="414"/>
    <n v="55.56"/>
    <s v="Category and Subcategory"/>
    <x v="37"/>
    <n v="42482.624699074076"/>
    <n v="42512.624699074076"/>
    <x v="2"/>
  </r>
  <r>
    <x v="2677"/>
    <x v="0"/>
    <x v="2675"/>
    <x v="330"/>
    <x v="2252"/>
    <x v="2"/>
    <s v="country"/>
    <s v="USD"/>
    <x v="2673"/>
    <x v="2677"/>
    <b v="0"/>
    <n v="27"/>
    <b v="0"/>
    <s v="Category and Subcategory"/>
    <x v="410"/>
    <n v="18.52"/>
    <s v="Category and Subcategory"/>
    <x v="37"/>
    <n v="41793.029432870368"/>
    <n v="41823.029432870368"/>
    <x v="3"/>
  </r>
  <r>
    <x v="2678"/>
    <x v="0"/>
    <x v="2676"/>
    <x v="364"/>
    <x v="2252"/>
    <x v="2"/>
    <s v="country"/>
    <s v="EUR"/>
    <x v="2674"/>
    <x v="2678"/>
    <b v="0"/>
    <n v="2"/>
    <b v="0"/>
    <s v="Category and Subcategory"/>
    <x v="5"/>
    <n v="250"/>
    <s v="Category and Subcategory"/>
    <x v="37"/>
    <n v="42241.798206018517"/>
    <n v="42271.798206018517"/>
    <x v="0"/>
  </r>
  <r>
    <x v="2679"/>
    <x v="0"/>
    <x v="2677"/>
    <x v="79"/>
    <x v="2252"/>
    <x v="2"/>
    <s v="country"/>
    <s v="USD"/>
    <x v="2675"/>
    <x v="2679"/>
    <b v="0"/>
    <n v="3"/>
    <b v="0"/>
    <s v="Category and Subcategory"/>
    <x v="218"/>
    <n v="166.67"/>
    <s v="Category and Subcategory"/>
    <x v="37"/>
    <n v="42033.001087962963"/>
    <n v="42063.001087962963"/>
    <x v="0"/>
  </r>
  <r>
    <x v="2680"/>
    <x v="0"/>
    <x v="2678"/>
    <x v="261"/>
    <x v="2252"/>
    <x v="2"/>
    <s v="country"/>
    <s v="EUR"/>
    <x v="2676"/>
    <x v="2680"/>
    <b v="0"/>
    <n v="4"/>
    <b v="0"/>
    <s v="Category and Subcategory"/>
    <x v="161"/>
    <n v="125"/>
    <s v="Category and Subcategory"/>
    <x v="37"/>
    <n v="42436.211701388893"/>
    <n v="42466.170034722221"/>
    <x v="2"/>
  </r>
  <r>
    <x v="2681"/>
    <x v="0"/>
    <x v="2679"/>
    <x v="6"/>
    <x v="2252"/>
    <x v="2"/>
    <s v="country"/>
    <s v="USD"/>
    <x v="2677"/>
    <x v="2681"/>
    <b v="0"/>
    <n v="2"/>
    <b v="0"/>
    <s v="Category and Subcategory"/>
    <x v="444"/>
    <n v="250"/>
    <s v="Category and Subcategory"/>
    <x v="19"/>
    <n v="41805.895254629628"/>
    <n v="41830.895254629628"/>
    <x v="3"/>
  </r>
  <r>
    <x v="2682"/>
    <x v="0"/>
    <x v="2680"/>
    <x v="12"/>
    <x v="2252"/>
    <x v="2"/>
    <s v="country"/>
    <s v="USD"/>
    <x v="2678"/>
    <x v="2682"/>
    <b v="0"/>
    <n v="20"/>
    <b v="0"/>
    <s v="Category and Subcategory"/>
    <x v="186"/>
    <n v="25"/>
    <s v="Category and Subcategory"/>
    <x v="19"/>
    <n v="41932.871990740743"/>
    <n v="41965.249305555553"/>
    <x v="3"/>
  </r>
  <r>
    <x v="2683"/>
    <x v="0"/>
    <x v="2681"/>
    <x v="36"/>
    <x v="2252"/>
    <x v="2"/>
    <s v="country"/>
    <s v="USD"/>
    <x v="2679"/>
    <x v="2683"/>
    <b v="0"/>
    <n v="3"/>
    <b v="0"/>
    <s v="Category and Subcategory"/>
    <x v="410"/>
    <n v="166.67"/>
    <s v="Category and Subcategory"/>
    <x v="19"/>
    <n v="42034.75509259259"/>
    <n v="42064.75509259259"/>
    <x v="0"/>
  </r>
  <r>
    <x v="2684"/>
    <x v="0"/>
    <x v="2682"/>
    <x v="54"/>
    <x v="2252"/>
    <x v="2"/>
    <s v="country"/>
    <s v="USD"/>
    <x v="2680"/>
    <x v="2684"/>
    <b v="0"/>
    <n v="4"/>
    <b v="0"/>
    <s v="Category and Subcategory"/>
    <x v="218"/>
    <n v="125"/>
    <s v="Category and Subcategory"/>
    <x v="19"/>
    <n v="41820.914641203701"/>
    <n v="41860.914641203701"/>
    <x v="3"/>
  </r>
  <r>
    <x v="2685"/>
    <x v="0"/>
    <x v="2683"/>
    <x v="63"/>
    <x v="2252"/>
    <x v="2"/>
    <s v="country"/>
    <s v="USD"/>
    <x v="2681"/>
    <x v="2685"/>
    <b v="0"/>
    <n v="1"/>
    <b v="0"/>
    <s v="Category and Subcategory"/>
    <x v="218"/>
    <n v="500"/>
    <s v="Category and Subcategory"/>
    <x v="19"/>
    <n v="42061.69594907407"/>
    <n v="42121.654282407413"/>
    <x v="0"/>
  </r>
  <r>
    <x v="2686"/>
    <x v="0"/>
    <x v="2684"/>
    <x v="11"/>
    <x v="2253"/>
    <x v="2"/>
    <s v="country"/>
    <s v="USD"/>
    <x v="2682"/>
    <x v="2686"/>
    <b v="0"/>
    <n v="0"/>
    <b v="0"/>
    <s v="Category and Subcategory"/>
    <x v="161"/>
    <e v="#DIV/0!"/>
    <s v="Category and Subcategory"/>
    <x v="19"/>
    <n v="41892.974803240737"/>
    <n v="41912.974803240737"/>
    <x v="3"/>
  </r>
  <r>
    <x v="2687"/>
    <x v="0"/>
    <x v="2685"/>
    <x v="36"/>
    <x v="2254"/>
    <x v="2"/>
    <s v="country"/>
    <s v="USD"/>
    <x v="2683"/>
    <x v="2687"/>
    <b v="0"/>
    <n v="0"/>
    <b v="0"/>
    <s v="Category and Subcategory"/>
    <x v="410"/>
    <e v="#DIV/0!"/>
    <s v="Category and Subcategory"/>
    <x v="19"/>
    <n v="42154.64025462963"/>
    <n v="42184.64025462963"/>
    <x v="0"/>
  </r>
  <r>
    <x v="2688"/>
    <x v="0"/>
    <x v="2686"/>
    <x v="63"/>
    <x v="2255"/>
    <x v="2"/>
    <s v="country"/>
    <s v="USD"/>
    <x v="2684"/>
    <x v="2688"/>
    <b v="0"/>
    <n v="14"/>
    <b v="0"/>
    <s v="Category and Subcategory"/>
    <x v="218"/>
    <n v="35"/>
    <s v="Category and Subcategory"/>
    <x v="19"/>
    <n v="42028.118865740747"/>
    <n v="42059.125"/>
    <x v="0"/>
  </r>
  <r>
    <x v="2689"/>
    <x v="0"/>
    <x v="2687"/>
    <x v="19"/>
    <x v="2256"/>
    <x v="2"/>
    <s v="country"/>
    <s v="USD"/>
    <x v="2685"/>
    <x v="2689"/>
    <b v="0"/>
    <n v="1"/>
    <b v="0"/>
    <s v="Category and Subcategory"/>
    <x v="218"/>
    <n v="488"/>
    <s v="Category and Subcategory"/>
    <x v="19"/>
    <n v="42551.961689814809"/>
    <n v="42581.961689814809"/>
    <x v="2"/>
  </r>
  <r>
    <x v="2690"/>
    <x v="0"/>
    <x v="2688"/>
    <x v="58"/>
    <x v="2257"/>
    <x v="2"/>
    <s v="country"/>
    <s v="USD"/>
    <x v="2686"/>
    <x v="2690"/>
    <b v="0"/>
    <n v="118"/>
    <b v="0"/>
    <s v="Category and Subcategory"/>
    <x v="218"/>
    <n v="4.13"/>
    <s v="Category and Subcategory"/>
    <x v="19"/>
    <n v="42113.105046296296"/>
    <n v="42158.105046296296"/>
    <x v="0"/>
  </r>
  <r>
    <x v="2691"/>
    <x v="0"/>
    <x v="2689"/>
    <x v="99"/>
    <x v="2258"/>
    <x v="2"/>
    <s v="country"/>
    <s v="CAD"/>
    <x v="2687"/>
    <x v="2691"/>
    <b v="0"/>
    <n v="2"/>
    <b v="0"/>
    <s v="Category and Subcategory"/>
    <x v="218"/>
    <n v="243"/>
    <s v="Category and Subcategory"/>
    <x v="19"/>
    <n v="42089.724039351851"/>
    <n v="42134.724039351851"/>
    <x v="0"/>
  </r>
  <r>
    <x v="2692"/>
    <x v="0"/>
    <x v="2690"/>
    <x v="8"/>
    <x v="2259"/>
    <x v="2"/>
    <s v="country"/>
    <s v="USD"/>
    <x v="2688"/>
    <x v="2692"/>
    <b v="0"/>
    <n v="1"/>
    <b v="0"/>
    <s v="Category and Subcategory"/>
    <x v="151"/>
    <n v="485"/>
    <s v="Category and Subcategory"/>
    <x v="19"/>
    <n v="42058.334027777775"/>
    <n v="42088.292361111111"/>
    <x v="0"/>
  </r>
  <r>
    <x v="2693"/>
    <x v="0"/>
    <x v="2691"/>
    <x v="10"/>
    <x v="2260"/>
    <x v="2"/>
    <s v="country"/>
    <s v="USD"/>
    <x v="2689"/>
    <x v="2693"/>
    <b v="0"/>
    <n v="3"/>
    <b v="0"/>
    <s v="Category and Subcategory"/>
    <x v="157"/>
    <n v="160.5"/>
    <s v="Category and Subcategory"/>
    <x v="19"/>
    <n v="41834.138495370367"/>
    <n v="41864.138495370367"/>
    <x v="3"/>
  </r>
  <r>
    <x v="2694"/>
    <x v="0"/>
    <x v="2692"/>
    <x v="11"/>
    <x v="2261"/>
    <x v="2"/>
    <s v="country"/>
    <s v="USD"/>
    <x v="2690"/>
    <x v="2694"/>
    <b v="0"/>
    <n v="1"/>
    <b v="0"/>
    <s v="Category and Subcategory"/>
    <x v="161"/>
    <n v="481"/>
    <s v="Category and Subcategory"/>
    <x v="19"/>
    <n v="41878.140497685185"/>
    <n v="41908.140497685185"/>
    <x v="3"/>
  </r>
  <r>
    <x v="2695"/>
    <x v="0"/>
    <x v="2693"/>
    <x v="36"/>
    <x v="2261"/>
    <x v="2"/>
    <s v="country"/>
    <s v="USD"/>
    <x v="2691"/>
    <x v="2695"/>
    <b v="0"/>
    <n v="3"/>
    <b v="0"/>
    <s v="Category and Subcategory"/>
    <x v="410"/>
    <n v="160.33000000000001"/>
    <s v="Category and Subcategory"/>
    <x v="19"/>
    <n v="42048.181921296295"/>
    <n v="42108.14025462963"/>
    <x v="0"/>
  </r>
  <r>
    <x v="2696"/>
    <x v="0"/>
    <x v="2694"/>
    <x v="127"/>
    <x v="2262"/>
    <x v="2"/>
    <s v="country"/>
    <s v="USD"/>
    <x v="2692"/>
    <x v="2696"/>
    <b v="0"/>
    <n v="38"/>
    <b v="0"/>
    <s v="Category and Subcategory"/>
    <x v="218"/>
    <n v="12.63"/>
    <s v="Category and Subcategory"/>
    <x v="19"/>
    <n v="41964.844444444447"/>
    <n v="41998.844444444447"/>
    <x v="3"/>
  </r>
  <r>
    <x v="2697"/>
    <x v="0"/>
    <x v="2695"/>
    <x v="165"/>
    <x v="2262"/>
    <x v="2"/>
    <s v="country"/>
    <s v="USD"/>
    <x v="2693"/>
    <x v="2697"/>
    <b v="0"/>
    <n v="52"/>
    <b v="0"/>
    <s v="Category and Subcategory"/>
    <x v="161"/>
    <n v="9.23"/>
    <s v="Category and Subcategory"/>
    <x v="19"/>
    <n v="42187.940081018518"/>
    <n v="42218.916666666672"/>
    <x v="0"/>
  </r>
  <r>
    <x v="2698"/>
    <x v="0"/>
    <x v="2696"/>
    <x v="6"/>
    <x v="2263"/>
    <x v="2"/>
    <s v="country"/>
    <s v="USD"/>
    <x v="2694"/>
    <x v="2698"/>
    <b v="0"/>
    <n v="2"/>
    <b v="0"/>
    <s v="Category and Subcategory"/>
    <x v="444"/>
    <n v="239"/>
    <s v="Category and Subcategory"/>
    <x v="19"/>
    <n v="41787.898240740738"/>
    <n v="41817.898240740738"/>
    <x v="3"/>
  </r>
  <r>
    <x v="2699"/>
    <x v="0"/>
    <x v="2697"/>
    <x v="365"/>
    <x v="2264"/>
    <x v="2"/>
    <s v="country"/>
    <s v="CAD"/>
    <x v="2695"/>
    <x v="2699"/>
    <b v="0"/>
    <n v="0"/>
    <b v="0"/>
    <s v="Category and Subcategory"/>
    <x v="746"/>
    <e v="#DIV/0!"/>
    <s v="Category and Subcategory"/>
    <x v="19"/>
    <n v="41829.896562499998"/>
    <n v="41859.896562499998"/>
    <x v="3"/>
  </r>
  <r>
    <x v="2700"/>
    <x v="0"/>
    <x v="2698"/>
    <x v="204"/>
    <x v="2265"/>
    <x v="2"/>
    <s v="country"/>
    <s v="USD"/>
    <x v="2696"/>
    <x v="2700"/>
    <b v="0"/>
    <n v="4"/>
    <b v="0"/>
    <s v="Category and Subcategory"/>
    <x v="496"/>
    <n v="117.25"/>
    <s v="Category and Subcategory"/>
    <x v="19"/>
    <n v="41870.87467592593"/>
    <n v="41900.87467592593"/>
    <x v="3"/>
  </r>
  <r>
    <x v="2701"/>
    <x v="0"/>
    <x v="2699"/>
    <x v="104"/>
    <x v="2266"/>
    <x v="3"/>
    <s v="country"/>
    <s v="EUR"/>
    <x v="2697"/>
    <x v="2701"/>
    <b v="0"/>
    <n v="46"/>
    <b v="0"/>
    <s v="Category and Subcategory"/>
    <x v="151"/>
    <n v="10.15"/>
    <s v="Category and Subcategory"/>
    <x v="38"/>
    <n v="42801.774699074071"/>
    <n v="42832.733032407406"/>
    <x v="1"/>
  </r>
  <r>
    <x v="2702"/>
    <x v="0"/>
    <x v="2700"/>
    <x v="3"/>
    <x v="2266"/>
    <x v="3"/>
    <s v="country"/>
    <s v="USD"/>
    <x v="2698"/>
    <x v="2702"/>
    <b v="1"/>
    <n v="26"/>
    <b v="0"/>
    <s v="Category and Subcategory"/>
    <x v="496"/>
    <n v="17.96"/>
    <s v="Category and Subcategory"/>
    <x v="38"/>
    <n v="42800.801817129628"/>
    <n v="42830.760150462964"/>
    <x v="1"/>
  </r>
  <r>
    <x v="2703"/>
    <x v="0"/>
    <x v="2701"/>
    <x v="79"/>
    <x v="2267"/>
    <x v="3"/>
    <s v="country"/>
    <s v="MXN"/>
    <x v="2699"/>
    <x v="2703"/>
    <b v="0"/>
    <n v="45"/>
    <b v="0"/>
    <s v="Category and Subcategory"/>
    <x v="218"/>
    <n v="10.29"/>
    <s v="Category and Subcategory"/>
    <x v="38"/>
    <n v="42756.690162037034"/>
    <n v="42816.648495370369"/>
    <x v="1"/>
  </r>
  <r>
    <x v="2704"/>
    <x v="0"/>
    <x v="2702"/>
    <x v="266"/>
    <x v="2267"/>
    <x v="3"/>
    <s v="country"/>
    <s v="USD"/>
    <x v="2700"/>
    <x v="2704"/>
    <b v="0"/>
    <n v="7"/>
    <b v="0"/>
    <s v="Category and Subcategory"/>
    <x v="161"/>
    <n v="66.14"/>
    <s v="Category and Subcategory"/>
    <x v="38"/>
    <n v="42787.862430555557"/>
    <n v="42830.820763888885"/>
    <x v="1"/>
  </r>
  <r>
    <x v="2705"/>
    <x v="0"/>
    <x v="2703"/>
    <x v="281"/>
    <x v="2268"/>
    <x v="3"/>
    <s v="country"/>
    <s v="USD"/>
    <x v="2701"/>
    <x v="2705"/>
    <b v="0"/>
    <n v="8"/>
    <b v="0"/>
    <s v="Category and Subcategory"/>
    <x v="410"/>
    <n v="57.5"/>
    <s v="Category and Subcategory"/>
    <x v="38"/>
    <n v="42773.916180555556"/>
    <n v="42818.874513888892"/>
    <x v="1"/>
  </r>
  <r>
    <x v="2706"/>
    <x v="0"/>
    <x v="2704"/>
    <x v="19"/>
    <x v="2268"/>
    <x v="0"/>
    <s v="country"/>
    <s v="USD"/>
    <x v="2702"/>
    <x v="2706"/>
    <b v="1"/>
    <n v="263"/>
    <b v="1"/>
    <s v="Category and Subcategory"/>
    <x v="218"/>
    <n v="1.75"/>
    <s v="Category and Subcategory"/>
    <x v="38"/>
    <n v="41899.294942129629"/>
    <n v="41928.290972222225"/>
    <x v="3"/>
  </r>
  <r>
    <x v="2707"/>
    <x v="0"/>
    <x v="2705"/>
    <x v="6"/>
    <x v="2268"/>
    <x v="0"/>
    <s v="country"/>
    <s v="USD"/>
    <x v="2703"/>
    <x v="2707"/>
    <b v="1"/>
    <n v="394"/>
    <b v="1"/>
    <s v="Category and Subcategory"/>
    <x v="444"/>
    <n v="1.17"/>
    <s v="Category and Subcategory"/>
    <x v="38"/>
    <n v="41391.782905092594"/>
    <n v="41421.290972222225"/>
    <x v="4"/>
  </r>
  <r>
    <x v="2708"/>
    <x v="0"/>
    <x v="2706"/>
    <x v="22"/>
    <x v="2268"/>
    <x v="0"/>
    <s v="country"/>
    <s v="GBP"/>
    <x v="2704"/>
    <x v="2708"/>
    <b v="1"/>
    <n v="1049"/>
    <b v="1"/>
    <s v="Category and Subcategory"/>
    <x v="161"/>
    <n v="0.44"/>
    <s v="Category and Subcategory"/>
    <x v="38"/>
    <n v="42512.698217592595"/>
    <n v="42572.698217592595"/>
    <x v="2"/>
  </r>
  <r>
    <x v="2709"/>
    <x v="0"/>
    <x v="2707"/>
    <x v="63"/>
    <x v="2268"/>
    <x v="0"/>
    <s v="country"/>
    <s v="USD"/>
    <x v="2705"/>
    <x v="2709"/>
    <b v="1"/>
    <n v="308"/>
    <b v="1"/>
    <s v="Category and Subcategory"/>
    <x v="218"/>
    <n v="1.49"/>
    <s v="Category and Subcategory"/>
    <x v="38"/>
    <n v="42612.149780092594"/>
    <n v="42647.165972222225"/>
    <x v="2"/>
  </r>
  <r>
    <x v="2710"/>
    <x v="0"/>
    <x v="2708"/>
    <x v="127"/>
    <x v="2268"/>
    <x v="0"/>
    <s v="country"/>
    <s v="USD"/>
    <x v="2706"/>
    <x v="2710"/>
    <b v="1"/>
    <n v="1088"/>
    <b v="1"/>
    <s v="Category and Subcategory"/>
    <x v="218"/>
    <n v="0.42"/>
    <s v="Category and Subcategory"/>
    <x v="38"/>
    <n v="41828.229490740741"/>
    <n v="41860.083333333336"/>
    <x v="3"/>
  </r>
  <r>
    <x v="2711"/>
    <x v="0"/>
    <x v="2709"/>
    <x v="366"/>
    <x v="2269"/>
    <x v="0"/>
    <s v="country"/>
    <s v="GBP"/>
    <x v="2707"/>
    <x v="2711"/>
    <b v="1"/>
    <n v="73"/>
    <b v="1"/>
    <s v="Category and Subcategory"/>
    <x v="465"/>
    <n v="6.23"/>
    <s v="Category and Subcategory"/>
    <x v="38"/>
    <n v="41780.745254629634"/>
    <n v="41810.917361111111"/>
    <x v="3"/>
  </r>
  <r>
    <x v="2712"/>
    <x v="0"/>
    <x v="2710"/>
    <x v="62"/>
    <x v="2270"/>
    <x v="0"/>
    <s v="country"/>
    <s v="USD"/>
    <x v="2708"/>
    <x v="2712"/>
    <b v="1"/>
    <n v="143"/>
    <b v="1"/>
    <s v="Category and Subcategory"/>
    <x v="186"/>
    <n v="3.17"/>
    <s v="Category and Subcategory"/>
    <x v="38"/>
    <n v="41432.062037037038"/>
    <n v="41468.75"/>
    <x v="4"/>
  </r>
  <r>
    <x v="2713"/>
    <x v="0"/>
    <x v="2711"/>
    <x v="60"/>
    <x v="2270"/>
    <x v="0"/>
    <s v="country"/>
    <s v="USD"/>
    <x v="2709"/>
    <x v="2713"/>
    <b v="1"/>
    <n v="1420"/>
    <b v="1"/>
    <s v="Category and Subcategory"/>
    <x v="5"/>
    <n v="0.32"/>
    <s v="Category and Subcategory"/>
    <x v="38"/>
    <n v="42322.653749999998"/>
    <n v="42362.653749999998"/>
    <x v="0"/>
  </r>
  <r>
    <x v="2714"/>
    <x v="0"/>
    <x v="2712"/>
    <x v="31"/>
    <x v="2271"/>
    <x v="0"/>
    <s v="country"/>
    <s v="USD"/>
    <x v="2710"/>
    <x v="2714"/>
    <b v="1"/>
    <n v="305"/>
    <b v="1"/>
    <s v="Category and Subcategory"/>
    <x v="161"/>
    <n v="1.48"/>
    <s v="Category and Subcategory"/>
    <x v="38"/>
    <n v="42629.655046296291"/>
    <n v="42657.958333333328"/>
    <x v="2"/>
  </r>
  <r>
    <x v="2715"/>
    <x v="0"/>
    <x v="2713"/>
    <x v="14"/>
    <x v="2272"/>
    <x v="0"/>
    <s v="country"/>
    <s v="USD"/>
    <x v="2711"/>
    <x v="2715"/>
    <b v="1"/>
    <n v="551"/>
    <b v="1"/>
    <s v="Category and Subcategory"/>
    <x v="153"/>
    <n v="0.82"/>
    <s v="Category and Subcategory"/>
    <x v="38"/>
    <n v="42387.398472222223"/>
    <n v="42421.398472222223"/>
    <x v="2"/>
  </r>
  <r>
    <x v="2716"/>
    <x v="0"/>
    <x v="2714"/>
    <x v="3"/>
    <x v="2273"/>
    <x v="0"/>
    <s v="country"/>
    <s v="EUR"/>
    <x v="2712"/>
    <x v="2716"/>
    <b v="1"/>
    <n v="187"/>
    <b v="1"/>
    <s v="Category and Subcategory"/>
    <x v="496"/>
    <n v="2.41"/>
    <s v="Category and Subcategory"/>
    <x v="38"/>
    <n v="42255.333252314813"/>
    <n v="42285.333252314813"/>
    <x v="0"/>
  </r>
  <r>
    <x v="2717"/>
    <x v="0"/>
    <x v="2715"/>
    <x v="31"/>
    <x v="2273"/>
    <x v="0"/>
    <s v="country"/>
    <s v="USD"/>
    <x v="2713"/>
    <x v="2717"/>
    <b v="1"/>
    <n v="325"/>
    <b v="1"/>
    <s v="Category and Subcategory"/>
    <x v="161"/>
    <n v="1.38"/>
    <s v="Category and Subcategory"/>
    <x v="38"/>
    <n v="41934.914918981485"/>
    <n v="41979.956585648149"/>
    <x v="3"/>
  </r>
  <r>
    <x v="2718"/>
    <x v="0"/>
    <x v="2716"/>
    <x v="102"/>
    <x v="2274"/>
    <x v="0"/>
    <s v="country"/>
    <s v="USD"/>
    <x v="2714"/>
    <x v="2718"/>
    <b v="1"/>
    <n v="148"/>
    <b v="1"/>
    <s v="Category and Subcategory"/>
    <x v="161"/>
    <n v="3.01"/>
    <s v="Category and Subcategory"/>
    <x v="38"/>
    <n v="42465.596585648149"/>
    <n v="42493.958333333328"/>
    <x v="2"/>
  </r>
  <r>
    <x v="2719"/>
    <x v="0"/>
    <x v="2717"/>
    <x v="12"/>
    <x v="2274"/>
    <x v="0"/>
    <s v="country"/>
    <s v="USD"/>
    <x v="2715"/>
    <x v="2719"/>
    <b v="0"/>
    <n v="69"/>
    <b v="1"/>
    <s v="Category and Subcategory"/>
    <x v="406"/>
    <n v="6.45"/>
    <s v="Category and Subcategory"/>
    <x v="38"/>
    <n v="42418.031180555554"/>
    <n v="42477.989513888882"/>
    <x v="2"/>
  </r>
  <r>
    <x v="2720"/>
    <x v="0"/>
    <x v="2718"/>
    <x v="31"/>
    <x v="2275"/>
    <x v="0"/>
    <s v="country"/>
    <s v="USD"/>
    <x v="2716"/>
    <x v="2720"/>
    <b v="0"/>
    <n v="173"/>
    <b v="1"/>
    <s v="Category and Subcategory"/>
    <x v="161"/>
    <n v="2.54"/>
    <s v="Category and Subcategory"/>
    <x v="38"/>
    <n v="42655.465891203698"/>
    <n v="42685.507557870369"/>
    <x v="2"/>
  </r>
  <r>
    <x v="2721"/>
    <x v="0"/>
    <x v="2719"/>
    <x v="47"/>
    <x v="2275"/>
    <x v="0"/>
    <s v="country"/>
    <s v="GBP"/>
    <x v="2717"/>
    <x v="2721"/>
    <b v="0"/>
    <n v="269"/>
    <b v="1"/>
    <s v="Category and Subcategory"/>
    <x v="272"/>
    <n v="1.64"/>
    <s v="Category and Subcategory"/>
    <x v="30"/>
    <n v="41493.543958333335"/>
    <n v="41523.791666666664"/>
    <x v="4"/>
  </r>
  <r>
    <x v="2722"/>
    <x v="0"/>
    <x v="2720"/>
    <x v="10"/>
    <x v="2276"/>
    <x v="0"/>
    <s v="country"/>
    <s v="USD"/>
    <x v="2718"/>
    <x v="2722"/>
    <b v="0"/>
    <n v="185"/>
    <b v="1"/>
    <s v="Category and Subcategory"/>
    <x v="175"/>
    <n v="2.36"/>
    <s v="Category and Subcategory"/>
    <x v="30"/>
    <n v="42704.857094907406"/>
    <n v="42764.857094907406"/>
    <x v="2"/>
  </r>
  <r>
    <x v="2723"/>
    <x v="0"/>
    <x v="2721"/>
    <x v="14"/>
    <x v="2277"/>
    <x v="0"/>
    <s v="country"/>
    <s v="USD"/>
    <x v="2719"/>
    <x v="2723"/>
    <b v="0"/>
    <n v="176"/>
    <b v="1"/>
    <s v="Category and Subcategory"/>
    <x v="153"/>
    <n v="2.4700000000000002"/>
    <s v="Category and Subcategory"/>
    <x v="30"/>
    <n v="41944.83898148148"/>
    <n v="42004.880648148144"/>
    <x v="3"/>
  </r>
  <r>
    <x v="2724"/>
    <x v="0"/>
    <x v="2722"/>
    <x v="367"/>
    <x v="2277"/>
    <x v="0"/>
    <s v="country"/>
    <s v="GBP"/>
    <x v="2720"/>
    <x v="2724"/>
    <b v="0"/>
    <n v="1019"/>
    <b v="1"/>
    <s v="Category and Subcategory"/>
    <x v="391"/>
    <n v="0.43"/>
    <s v="Category and Subcategory"/>
    <x v="30"/>
    <n v="42199.32707175926"/>
    <n v="42231.32707175926"/>
    <x v="0"/>
  </r>
  <r>
    <x v="2725"/>
    <x v="0"/>
    <x v="2723"/>
    <x v="79"/>
    <x v="2277"/>
    <x v="0"/>
    <s v="country"/>
    <s v="CAD"/>
    <x v="2721"/>
    <x v="2725"/>
    <b v="0"/>
    <n v="113"/>
    <b v="1"/>
    <s v="Category and Subcategory"/>
    <x v="218"/>
    <n v="3.85"/>
    <s v="Category and Subcategory"/>
    <x v="30"/>
    <n v="42745.744618055556"/>
    <n v="42795.744618055556"/>
    <x v="1"/>
  </r>
  <r>
    <x v="2726"/>
    <x v="0"/>
    <x v="2724"/>
    <x v="57"/>
    <x v="2278"/>
    <x v="0"/>
    <s v="country"/>
    <s v="USD"/>
    <x v="2722"/>
    <x v="2726"/>
    <b v="0"/>
    <n v="404"/>
    <b v="1"/>
    <s v="Category and Subcategory"/>
    <x v="5"/>
    <n v="1.07"/>
    <s v="Category and Subcategory"/>
    <x v="30"/>
    <n v="42452.579988425925"/>
    <n v="42482.579988425925"/>
    <x v="2"/>
  </r>
  <r>
    <x v="2727"/>
    <x v="0"/>
    <x v="2725"/>
    <x v="3"/>
    <x v="2279"/>
    <x v="0"/>
    <s v="country"/>
    <s v="USD"/>
    <x v="2723"/>
    <x v="2727"/>
    <b v="0"/>
    <n v="707"/>
    <b v="1"/>
    <s v="Category and Subcategory"/>
    <x v="153"/>
    <n v="0.61"/>
    <s v="Category and Subcategory"/>
    <x v="30"/>
    <n v="42198.676655092597"/>
    <n v="42223.676655092597"/>
    <x v="0"/>
  </r>
  <r>
    <x v="2728"/>
    <x v="0"/>
    <x v="2726"/>
    <x v="36"/>
    <x v="2279"/>
    <x v="0"/>
    <s v="country"/>
    <s v="USD"/>
    <x v="2724"/>
    <x v="2728"/>
    <b v="0"/>
    <n v="392"/>
    <b v="1"/>
    <s v="Category and Subcategory"/>
    <x v="410"/>
    <n v="1.1000000000000001"/>
    <s v="Category and Subcategory"/>
    <x v="30"/>
    <n v="42333.59993055556"/>
    <n v="42368.59993055556"/>
    <x v="0"/>
  </r>
  <r>
    <x v="2729"/>
    <x v="0"/>
    <x v="2727"/>
    <x v="51"/>
    <x v="2279"/>
    <x v="0"/>
    <s v="country"/>
    <s v="USD"/>
    <x v="2725"/>
    <x v="2729"/>
    <b v="0"/>
    <n v="23"/>
    <b v="1"/>
    <s v="Category and Subcategory"/>
    <x v="444"/>
    <n v="18.7"/>
    <s v="Category and Subcategory"/>
    <x v="30"/>
    <n v="42095.240706018521"/>
    <n v="42125.240706018521"/>
    <x v="0"/>
  </r>
  <r>
    <x v="2730"/>
    <x v="0"/>
    <x v="2728"/>
    <x v="100"/>
    <x v="2279"/>
    <x v="0"/>
    <s v="country"/>
    <s v="USD"/>
    <x v="2726"/>
    <x v="2730"/>
    <b v="0"/>
    <n v="682"/>
    <b v="1"/>
    <s v="Category and Subcategory"/>
    <x v="161"/>
    <n v="0.63"/>
    <s v="Category and Subcategory"/>
    <x v="30"/>
    <n v="41351.541377314818"/>
    <n v="41386.541377314818"/>
    <x v="4"/>
  </r>
  <r>
    <x v="2731"/>
    <x v="0"/>
    <x v="2729"/>
    <x v="11"/>
    <x v="2279"/>
    <x v="0"/>
    <s v="country"/>
    <s v="USD"/>
    <x v="2727"/>
    <x v="2731"/>
    <b v="0"/>
    <n v="37"/>
    <b v="1"/>
    <s v="Category and Subcategory"/>
    <x v="218"/>
    <n v="11.62"/>
    <s v="Category and Subcategory"/>
    <x v="30"/>
    <n v="41872.525717592594"/>
    <n v="41930.166666666664"/>
    <x v="3"/>
  </r>
  <r>
    <x v="2732"/>
    <x v="0"/>
    <x v="2730"/>
    <x v="14"/>
    <x v="2279"/>
    <x v="0"/>
    <s v="country"/>
    <s v="USD"/>
    <x v="2728"/>
    <x v="2732"/>
    <b v="0"/>
    <n v="146"/>
    <b v="1"/>
    <s v="Category and Subcategory"/>
    <x v="153"/>
    <n v="2.95"/>
    <s v="Category and Subcategory"/>
    <x v="30"/>
    <n v="41389.808194444442"/>
    <n v="41422"/>
    <x v="4"/>
  </r>
  <r>
    <x v="2733"/>
    <x v="0"/>
    <x v="2731"/>
    <x v="63"/>
    <x v="2280"/>
    <x v="0"/>
    <s v="country"/>
    <s v="USD"/>
    <x v="2729"/>
    <x v="2733"/>
    <b v="0"/>
    <n v="119"/>
    <b v="1"/>
    <s v="Category and Subcategory"/>
    <x v="218"/>
    <n v="3.59"/>
    <s v="Category and Subcategory"/>
    <x v="30"/>
    <n v="42044.272847222222"/>
    <n v="42104.231180555551"/>
    <x v="0"/>
  </r>
  <r>
    <x v="2734"/>
    <x v="0"/>
    <x v="2732"/>
    <x v="332"/>
    <x v="2281"/>
    <x v="0"/>
    <s v="country"/>
    <s v="USD"/>
    <x v="2730"/>
    <x v="2734"/>
    <b v="0"/>
    <n v="163"/>
    <b v="1"/>
    <s v="Category and Subcategory"/>
    <x v="747"/>
    <n v="2.61"/>
    <s v="Category and Subcategory"/>
    <x v="30"/>
    <n v="42626.668888888889"/>
    <n v="42656.915972222225"/>
    <x v="2"/>
  </r>
  <r>
    <x v="2735"/>
    <x v="0"/>
    <x v="2733"/>
    <x v="47"/>
    <x v="2281"/>
    <x v="0"/>
    <s v="country"/>
    <s v="GBP"/>
    <x v="2731"/>
    <x v="2735"/>
    <b v="0"/>
    <n v="339"/>
    <b v="1"/>
    <s v="Category and Subcategory"/>
    <x v="278"/>
    <n v="1.26"/>
    <s v="Category and Subcategory"/>
    <x v="30"/>
    <n v="41316.120949074073"/>
    <n v="41346.833333333336"/>
    <x v="4"/>
  </r>
  <r>
    <x v="2736"/>
    <x v="0"/>
    <x v="2734"/>
    <x v="6"/>
    <x v="2282"/>
    <x v="0"/>
    <s v="country"/>
    <s v="CAD"/>
    <x v="2732"/>
    <x v="2736"/>
    <b v="0"/>
    <n v="58"/>
    <b v="1"/>
    <s v="Category and Subcategory"/>
    <x v="496"/>
    <n v="7.33"/>
    <s v="Category and Subcategory"/>
    <x v="30"/>
    <n v="41722.666354166664"/>
    <n v="41752.666354166664"/>
    <x v="3"/>
  </r>
  <r>
    <x v="2737"/>
    <x v="0"/>
    <x v="2735"/>
    <x v="11"/>
    <x v="2282"/>
    <x v="0"/>
    <s v="country"/>
    <s v="USD"/>
    <x v="2733"/>
    <x v="2737"/>
    <b v="0"/>
    <n v="456"/>
    <b v="1"/>
    <s v="Category and Subcategory"/>
    <x v="218"/>
    <n v="0.93"/>
    <s v="Category and Subcategory"/>
    <x v="30"/>
    <n v="41611.917673611111"/>
    <n v="41654.791666666664"/>
    <x v="4"/>
  </r>
  <r>
    <x v="2738"/>
    <x v="0"/>
    <x v="2736"/>
    <x v="10"/>
    <x v="2282"/>
    <x v="0"/>
    <s v="country"/>
    <s v="USD"/>
    <x v="2734"/>
    <x v="2738"/>
    <b v="0"/>
    <n v="15"/>
    <b v="1"/>
    <s v="Category and Subcategory"/>
    <x v="175"/>
    <n v="28.33"/>
    <s v="Category and Subcategory"/>
    <x v="30"/>
    <n v="42620.143564814818"/>
    <n v="42680.143564814818"/>
    <x v="2"/>
  </r>
  <r>
    <x v="2739"/>
    <x v="0"/>
    <x v="2737"/>
    <x v="184"/>
    <x v="2282"/>
    <x v="0"/>
    <s v="country"/>
    <s v="GBP"/>
    <x v="2735"/>
    <x v="2739"/>
    <b v="0"/>
    <n v="191"/>
    <b v="1"/>
    <s v="Category and Subcategory"/>
    <x v="212"/>
    <n v="2.23"/>
    <s v="Category and Subcategory"/>
    <x v="30"/>
    <n v="41719.887928240743"/>
    <n v="41764.887928240743"/>
    <x v="3"/>
  </r>
  <r>
    <x v="2740"/>
    <x v="0"/>
    <x v="2738"/>
    <x v="43"/>
    <x v="2282"/>
    <x v="0"/>
    <s v="country"/>
    <s v="USD"/>
    <x v="2736"/>
    <x v="2740"/>
    <b v="0"/>
    <n v="17"/>
    <b v="1"/>
    <s v="Category and Subcategory"/>
    <x v="748"/>
    <n v="25"/>
    <s v="Category and Subcategory"/>
    <x v="30"/>
    <n v="42045.031851851847"/>
    <n v="42074.99018518519"/>
    <x v="0"/>
  </r>
  <r>
    <x v="2741"/>
    <x v="0"/>
    <x v="2739"/>
    <x v="6"/>
    <x v="2283"/>
    <x v="2"/>
    <s v="country"/>
    <s v="USD"/>
    <x v="2737"/>
    <x v="2741"/>
    <b v="0"/>
    <n v="4"/>
    <b v="0"/>
    <s v="Category and Subcategory"/>
    <x v="496"/>
    <n v="105.25"/>
    <s v="Category and Subcategory"/>
    <x v="39"/>
    <n v="41911.657430555555"/>
    <n v="41932.088194444441"/>
    <x v="3"/>
  </r>
  <r>
    <x v="2742"/>
    <x v="0"/>
    <x v="2740"/>
    <x v="30"/>
    <x v="2284"/>
    <x v="2"/>
    <s v="country"/>
    <s v="USD"/>
    <x v="2738"/>
    <x v="2742"/>
    <b v="0"/>
    <n v="18"/>
    <b v="0"/>
    <s v="Category and Subcategory"/>
    <x v="302"/>
    <n v="23.33"/>
    <s v="Category and Subcategory"/>
    <x v="39"/>
    <n v="41030.719756944447"/>
    <n v="41044.719756944447"/>
    <x v="5"/>
  </r>
  <r>
    <x v="2743"/>
    <x v="0"/>
    <x v="2741"/>
    <x v="368"/>
    <x v="2285"/>
    <x v="2"/>
    <s v="country"/>
    <s v="USD"/>
    <x v="2739"/>
    <x v="2743"/>
    <b v="0"/>
    <n v="0"/>
    <b v="0"/>
    <s v="Category and Subcategory"/>
    <x v="406"/>
    <e v="#DIV/0!"/>
    <s v="Category and Subcategory"/>
    <x v="39"/>
    <n v="42632.328784722224"/>
    <n v="42662.328784722224"/>
    <x v="2"/>
  </r>
  <r>
    <x v="2744"/>
    <x v="0"/>
    <x v="2742"/>
    <x v="194"/>
    <x v="2286"/>
    <x v="2"/>
    <s v="country"/>
    <s v="USD"/>
    <x v="2740"/>
    <x v="2744"/>
    <b v="0"/>
    <n v="22"/>
    <b v="0"/>
    <s v="Category and Subcategory"/>
    <x v="410"/>
    <n v="18.95"/>
    <s v="Category and Subcategory"/>
    <x v="39"/>
    <n v="40938.062476851854"/>
    <n v="40968.062476851854"/>
    <x v="5"/>
  </r>
  <r>
    <x v="2745"/>
    <x v="0"/>
    <x v="2743"/>
    <x v="6"/>
    <x v="2287"/>
    <x v="2"/>
    <s v="country"/>
    <s v="USD"/>
    <x v="2741"/>
    <x v="2745"/>
    <b v="0"/>
    <n v="49"/>
    <b v="0"/>
    <s v="Category and Subcategory"/>
    <x v="496"/>
    <n v="8.49"/>
    <s v="Category and Subcategory"/>
    <x v="39"/>
    <n v="41044.988055555557"/>
    <n v="41104.988055555557"/>
    <x v="5"/>
  </r>
  <r>
    <x v="2746"/>
    <x v="0"/>
    <x v="2744"/>
    <x v="9"/>
    <x v="2288"/>
    <x v="2"/>
    <s v="country"/>
    <s v="USD"/>
    <x v="2742"/>
    <x v="2746"/>
    <b v="0"/>
    <n v="19"/>
    <b v="0"/>
    <s v="Category and Subcategory"/>
    <x v="151"/>
    <n v="21.84"/>
    <s v="Category and Subcategory"/>
    <x v="39"/>
    <n v="41850.781377314815"/>
    <n v="41880.781377314815"/>
    <x v="3"/>
  </r>
  <r>
    <x v="2747"/>
    <x v="0"/>
    <x v="2745"/>
    <x v="2"/>
    <x v="2289"/>
    <x v="2"/>
    <s v="country"/>
    <s v="USD"/>
    <x v="2743"/>
    <x v="2747"/>
    <b v="0"/>
    <n v="4"/>
    <b v="0"/>
    <s v="Category and Subcategory"/>
    <x v="714"/>
    <n v="103.25"/>
    <s v="Category and Subcategory"/>
    <x v="39"/>
    <n v="41044.64811342593"/>
    <n v="41076.131944444445"/>
    <x v="5"/>
  </r>
  <r>
    <x v="2748"/>
    <x v="0"/>
    <x v="2746"/>
    <x v="10"/>
    <x v="2290"/>
    <x v="2"/>
    <s v="country"/>
    <s v="USD"/>
    <x v="2744"/>
    <x v="2748"/>
    <b v="0"/>
    <n v="4"/>
    <b v="0"/>
    <s v="Category and Subcategory"/>
    <x v="186"/>
    <n v="102.75"/>
    <s v="Category and Subcategory"/>
    <x v="39"/>
    <n v="42585.7106712963"/>
    <n v="42615.7106712963"/>
    <x v="2"/>
  </r>
  <r>
    <x v="2749"/>
    <x v="0"/>
    <x v="2747"/>
    <x v="3"/>
    <x v="2291"/>
    <x v="2"/>
    <s v="country"/>
    <s v="USD"/>
    <x v="2745"/>
    <x v="2749"/>
    <b v="0"/>
    <n v="2"/>
    <b v="0"/>
    <s v="Category and Subcategory"/>
    <x v="153"/>
    <n v="205"/>
    <s v="Category and Subcategory"/>
    <x v="39"/>
    <n v="42068.799039351856"/>
    <n v="42098.757372685184"/>
    <x v="0"/>
  </r>
  <r>
    <x v="2750"/>
    <x v="0"/>
    <x v="2748"/>
    <x v="369"/>
    <x v="2291"/>
    <x v="2"/>
    <s v="country"/>
    <s v="USD"/>
    <x v="2746"/>
    <x v="2750"/>
    <b v="0"/>
    <n v="0"/>
    <b v="0"/>
    <s v="Category and Subcategory"/>
    <x v="150"/>
    <e v="#DIV/0!"/>
    <s v="Category and Subcategory"/>
    <x v="39"/>
    <n v="41078.899826388886"/>
    <n v="41090.833333333336"/>
    <x v="5"/>
  </r>
  <r>
    <x v="2751"/>
    <x v="0"/>
    <x v="2749"/>
    <x v="370"/>
    <x v="2291"/>
    <x v="2"/>
    <s v="country"/>
    <s v="USD"/>
    <x v="2747"/>
    <x v="2751"/>
    <b v="0"/>
    <n v="0"/>
    <b v="0"/>
    <s v="Category and Subcategory"/>
    <x v="199"/>
    <e v="#DIV/0!"/>
    <s v="Category and Subcategory"/>
    <x v="39"/>
    <n v="41747.887060185189"/>
    <n v="41807.887060185189"/>
    <x v="3"/>
  </r>
  <r>
    <x v="2752"/>
    <x v="0"/>
    <x v="2750"/>
    <x v="225"/>
    <x v="2292"/>
    <x v="2"/>
    <s v="country"/>
    <s v="USD"/>
    <x v="2748"/>
    <x v="2752"/>
    <b v="0"/>
    <n v="14"/>
    <b v="0"/>
    <s v="Category and Subcategory"/>
    <x v="175"/>
    <n v="29.22"/>
    <s v="Category and Subcategory"/>
    <x v="39"/>
    <n v="40855.765092592592"/>
    <n v="40895.765092592592"/>
    <x v="6"/>
  </r>
  <r>
    <x v="2753"/>
    <x v="0"/>
    <x v="2751"/>
    <x v="13"/>
    <x v="2293"/>
    <x v="2"/>
    <s v="country"/>
    <s v="USD"/>
    <x v="2749"/>
    <x v="2753"/>
    <b v="0"/>
    <n v="8"/>
    <b v="0"/>
    <s v="Category and Subcategory"/>
    <x v="409"/>
    <n v="51"/>
    <s v="Category and Subcategory"/>
    <x v="39"/>
    <n v="41117.900729166664"/>
    <n v="41147.900729166664"/>
    <x v="5"/>
  </r>
  <r>
    <x v="2754"/>
    <x v="0"/>
    <x v="2752"/>
    <x v="3"/>
    <x v="2294"/>
    <x v="2"/>
    <s v="country"/>
    <s v="USD"/>
    <x v="2750"/>
    <x v="2754"/>
    <b v="0"/>
    <n v="0"/>
    <b v="0"/>
    <s v="Category and Subcategory"/>
    <x v="153"/>
    <e v="#DIV/0!"/>
    <s v="Category and Subcategory"/>
    <x v="39"/>
    <n v="41863.636006944449"/>
    <n v="41893.636006944449"/>
    <x v="3"/>
  </r>
  <r>
    <x v="2755"/>
    <x v="0"/>
    <x v="2753"/>
    <x v="2"/>
    <x v="2295"/>
    <x v="2"/>
    <s v="country"/>
    <s v="EUR"/>
    <x v="2751"/>
    <x v="2755"/>
    <b v="0"/>
    <n v="15"/>
    <b v="0"/>
    <s v="Category and Subcategory"/>
    <x v="132"/>
    <n v="26.87"/>
    <s v="Category and Subcategory"/>
    <x v="39"/>
    <n v="42072.790821759263"/>
    <n v="42102.790821759263"/>
    <x v="0"/>
  </r>
  <r>
    <x v="2756"/>
    <x v="0"/>
    <x v="2754"/>
    <x v="3"/>
    <x v="2295"/>
    <x v="2"/>
    <s v="country"/>
    <s v="USD"/>
    <x v="2752"/>
    <x v="2756"/>
    <b v="0"/>
    <n v="33"/>
    <b v="0"/>
    <s v="Category and Subcategory"/>
    <x v="153"/>
    <n v="12.21"/>
    <s v="Category and Subcategory"/>
    <x v="39"/>
    <n v="41620.90047453704"/>
    <n v="41650.90047453704"/>
    <x v="4"/>
  </r>
  <r>
    <x v="2757"/>
    <x v="0"/>
    <x v="2755"/>
    <x v="15"/>
    <x v="2295"/>
    <x v="2"/>
    <s v="country"/>
    <s v="USD"/>
    <x v="2753"/>
    <x v="2757"/>
    <b v="0"/>
    <n v="2"/>
    <b v="0"/>
    <s v="Category and Subcategory"/>
    <x v="393"/>
    <n v="201.5"/>
    <s v="Category and Subcategory"/>
    <x v="39"/>
    <n v="42573.65662037037"/>
    <n v="42588.65662037037"/>
    <x v="2"/>
  </r>
  <r>
    <x v="2758"/>
    <x v="0"/>
    <x v="2756"/>
    <x v="13"/>
    <x v="2296"/>
    <x v="2"/>
    <s v="country"/>
    <s v="AUD"/>
    <x v="2754"/>
    <x v="2758"/>
    <b v="0"/>
    <n v="6"/>
    <b v="0"/>
    <s v="Category and Subcategory"/>
    <x v="409"/>
    <n v="67"/>
    <s v="Category and Subcategory"/>
    <x v="39"/>
    <n v="42639.441932870366"/>
    <n v="42653.441932870366"/>
    <x v="2"/>
  </r>
  <r>
    <x v="2759"/>
    <x v="0"/>
    <x v="2757"/>
    <x v="28"/>
    <x v="2297"/>
    <x v="2"/>
    <s v="country"/>
    <s v="AUD"/>
    <x v="2755"/>
    <x v="2759"/>
    <b v="0"/>
    <n v="2"/>
    <b v="0"/>
    <s v="Category and Subcategory"/>
    <x v="149"/>
    <n v="200.5"/>
    <s v="Category and Subcategory"/>
    <x v="39"/>
    <n v="42524.36650462963"/>
    <n v="42567.36650462963"/>
    <x v="2"/>
  </r>
  <r>
    <x v="2760"/>
    <x v="0"/>
    <x v="2758"/>
    <x v="10"/>
    <x v="2297"/>
    <x v="2"/>
    <s v="country"/>
    <s v="GBP"/>
    <x v="2756"/>
    <x v="2760"/>
    <b v="0"/>
    <n v="0"/>
    <b v="0"/>
    <s v="Category and Subcategory"/>
    <x v="186"/>
    <e v="#DIV/0!"/>
    <s v="Category and Subcategory"/>
    <x v="39"/>
    <n v="41415.461319444446"/>
    <n v="41445.461319444446"/>
    <x v="4"/>
  </r>
  <r>
    <x v="2761"/>
    <x v="0"/>
    <x v="2759"/>
    <x v="10"/>
    <x v="2298"/>
    <x v="2"/>
    <s v="country"/>
    <s v="USD"/>
    <x v="2757"/>
    <x v="2761"/>
    <b v="0"/>
    <n v="4"/>
    <b v="0"/>
    <s v="Category and Subcategory"/>
    <x v="186"/>
    <n v="100.08"/>
    <s v="Category and Subcategory"/>
    <x v="39"/>
    <n v="41247.063576388886"/>
    <n v="41277.063576388886"/>
    <x v="5"/>
  </r>
  <r>
    <x v="2762"/>
    <x v="0"/>
    <x v="2760"/>
    <x v="53"/>
    <x v="2299"/>
    <x v="2"/>
    <s v="country"/>
    <s v="USD"/>
    <x v="2758"/>
    <x v="2762"/>
    <b v="0"/>
    <n v="1"/>
    <b v="0"/>
    <s v="Category and Subcategory"/>
    <x v="465"/>
    <n v="400"/>
    <s v="Category and Subcategory"/>
    <x v="39"/>
    <n v="40927.036979166667"/>
    <n v="40986.995312500003"/>
    <x v="5"/>
  </r>
  <r>
    <x v="2763"/>
    <x v="0"/>
    <x v="2761"/>
    <x v="371"/>
    <x v="2299"/>
    <x v="2"/>
    <s v="country"/>
    <s v="USD"/>
    <x v="2759"/>
    <x v="2763"/>
    <b v="0"/>
    <n v="3"/>
    <b v="0"/>
    <s v="Category and Subcategory"/>
    <x v="218"/>
    <n v="133.33000000000001"/>
    <s v="Category and Subcategory"/>
    <x v="39"/>
    <n v="41373.579675925925"/>
    <n v="41418.579675925925"/>
    <x v="4"/>
  </r>
  <r>
    <x v="2764"/>
    <x v="0"/>
    <x v="2762"/>
    <x v="23"/>
    <x v="2299"/>
    <x v="2"/>
    <s v="country"/>
    <s v="USD"/>
    <x v="2760"/>
    <x v="2764"/>
    <b v="0"/>
    <n v="4"/>
    <b v="0"/>
    <s v="Category and Subcategory"/>
    <x v="157"/>
    <n v="100"/>
    <s v="Category and Subcategory"/>
    <x v="39"/>
    <n v="41030.292025462964"/>
    <n v="41059.791666666664"/>
    <x v="5"/>
  </r>
  <r>
    <x v="2765"/>
    <x v="0"/>
    <x v="2763"/>
    <x v="23"/>
    <x v="2299"/>
    <x v="2"/>
    <s v="country"/>
    <s v="USD"/>
    <x v="2761"/>
    <x v="2765"/>
    <b v="0"/>
    <n v="0"/>
    <b v="0"/>
    <s v="Category and Subcategory"/>
    <x v="157"/>
    <e v="#DIV/0!"/>
    <s v="Category and Subcategory"/>
    <x v="39"/>
    <n v="41194.579027777778"/>
    <n v="41210.579027777778"/>
    <x v="5"/>
  </r>
  <r>
    <x v="2766"/>
    <x v="0"/>
    <x v="2764"/>
    <x v="10"/>
    <x v="2299"/>
    <x v="2"/>
    <s v="country"/>
    <s v="USD"/>
    <x v="2762"/>
    <x v="2766"/>
    <b v="0"/>
    <n v="4"/>
    <b v="0"/>
    <s v="Category and Subcategory"/>
    <x v="186"/>
    <n v="100"/>
    <s v="Category and Subcategory"/>
    <x v="39"/>
    <n v="40736.668032407404"/>
    <n v="40766.668032407404"/>
    <x v="6"/>
  </r>
  <r>
    <x v="2767"/>
    <x v="0"/>
    <x v="2765"/>
    <x v="23"/>
    <x v="2300"/>
    <x v="2"/>
    <s v="country"/>
    <s v="CAD"/>
    <x v="2763"/>
    <x v="2767"/>
    <b v="0"/>
    <n v="3"/>
    <b v="0"/>
    <s v="Category and Subcategory"/>
    <x v="157"/>
    <n v="132.33000000000001"/>
    <s v="Category and Subcategory"/>
    <x v="39"/>
    <n v="42172.958912037036"/>
    <n v="42232.958912037036"/>
    <x v="0"/>
  </r>
  <r>
    <x v="2768"/>
    <x v="0"/>
    <x v="2766"/>
    <x v="39"/>
    <x v="2301"/>
    <x v="2"/>
    <s v="country"/>
    <s v="USD"/>
    <x v="2764"/>
    <x v="2768"/>
    <b v="0"/>
    <n v="34"/>
    <b v="0"/>
    <s v="Category and Subcategory"/>
    <x v="444"/>
    <n v="11.65"/>
    <s v="Category and Subcategory"/>
    <x v="39"/>
    <n v="40967.614849537036"/>
    <n v="40997.573182870372"/>
    <x v="5"/>
  </r>
  <r>
    <x v="2769"/>
    <x v="0"/>
    <x v="2767"/>
    <x v="134"/>
    <x v="2302"/>
    <x v="2"/>
    <s v="country"/>
    <s v="GBP"/>
    <x v="2765"/>
    <x v="2769"/>
    <b v="0"/>
    <n v="2"/>
    <b v="0"/>
    <s v="Category and Subcategory"/>
    <x v="367"/>
    <n v="195.5"/>
    <s v="Category and Subcategory"/>
    <x v="39"/>
    <n v="41745.826273148145"/>
    <n v="41795.826273148145"/>
    <x v="3"/>
  </r>
  <r>
    <x v="2770"/>
    <x v="0"/>
    <x v="2768"/>
    <x v="22"/>
    <x v="2303"/>
    <x v="2"/>
    <s v="country"/>
    <s v="USD"/>
    <x v="2766"/>
    <x v="2770"/>
    <b v="0"/>
    <n v="33"/>
    <b v="0"/>
    <s v="Category and Subcategory"/>
    <x v="161"/>
    <n v="11.67"/>
    <s v="Category and Subcategory"/>
    <x v="39"/>
    <n v="41686.705208333333"/>
    <n v="41716.663541666669"/>
    <x v="3"/>
  </r>
  <r>
    <x v="2771"/>
    <x v="0"/>
    <x v="2769"/>
    <x v="372"/>
    <x v="2303"/>
    <x v="2"/>
    <s v="country"/>
    <s v="USD"/>
    <x v="2767"/>
    <x v="2771"/>
    <b v="0"/>
    <n v="0"/>
    <b v="0"/>
    <s v="Category and Subcategory"/>
    <x v="161"/>
    <e v="#DIV/0!"/>
    <s v="Category and Subcategory"/>
    <x v="39"/>
    <n v="41257.531712962962"/>
    <n v="41306.708333333336"/>
    <x v="5"/>
  </r>
  <r>
    <x v="2772"/>
    <x v="0"/>
    <x v="2770"/>
    <x v="6"/>
    <x v="2304"/>
    <x v="2"/>
    <s v="country"/>
    <s v="USD"/>
    <x v="2768"/>
    <x v="2772"/>
    <b v="0"/>
    <n v="0"/>
    <b v="0"/>
    <s v="Category and Subcategory"/>
    <x v="496"/>
    <e v="#DIV/0!"/>
    <s v="Category and Subcategory"/>
    <x v="39"/>
    <n v="41537.869143518517"/>
    <n v="41552.869143518517"/>
    <x v="4"/>
  </r>
  <r>
    <x v="2773"/>
    <x v="0"/>
    <x v="2771"/>
    <x v="373"/>
    <x v="2304"/>
    <x v="2"/>
    <s v="country"/>
    <s v="CAD"/>
    <x v="2769"/>
    <x v="2773"/>
    <b v="0"/>
    <n v="1"/>
    <b v="0"/>
    <s v="Category and Subcategory"/>
    <x v="311"/>
    <n v="381"/>
    <s v="Category and Subcategory"/>
    <x v="39"/>
    <n v="42474.86482638889"/>
    <n v="42484.86482638889"/>
    <x v="2"/>
  </r>
  <r>
    <x v="2774"/>
    <x v="0"/>
    <x v="2772"/>
    <x v="23"/>
    <x v="2305"/>
    <x v="2"/>
    <s v="country"/>
    <s v="USD"/>
    <x v="2770"/>
    <x v="2774"/>
    <b v="0"/>
    <n v="13"/>
    <b v="0"/>
    <s v="Category and Subcategory"/>
    <x v="157"/>
    <n v="29.23"/>
    <s v="Category and Subcategory"/>
    <x v="39"/>
    <n v="41311.126481481479"/>
    <n v="41341.126481481479"/>
    <x v="4"/>
  </r>
  <r>
    <x v="2775"/>
    <x v="0"/>
    <x v="2773"/>
    <x v="10"/>
    <x v="2305"/>
    <x v="2"/>
    <s v="country"/>
    <s v="USD"/>
    <x v="2771"/>
    <x v="2775"/>
    <b v="0"/>
    <n v="2"/>
    <b v="0"/>
    <s v="Category and Subcategory"/>
    <x v="186"/>
    <n v="190"/>
    <s v="Category and Subcategory"/>
    <x v="39"/>
    <n v="40863.013356481482"/>
    <n v="40893.013356481482"/>
    <x v="6"/>
  </r>
  <r>
    <x v="2776"/>
    <x v="0"/>
    <x v="2774"/>
    <x v="223"/>
    <x v="2305"/>
    <x v="2"/>
    <s v="country"/>
    <s v="USD"/>
    <x v="2772"/>
    <x v="2776"/>
    <b v="0"/>
    <n v="36"/>
    <b v="0"/>
    <s v="Category and Subcategory"/>
    <x v="161"/>
    <n v="10.56"/>
    <s v="Category and Subcategory"/>
    <x v="39"/>
    <n v="42136.297175925924"/>
    <n v="42167.297175925924"/>
    <x v="0"/>
  </r>
  <r>
    <x v="2777"/>
    <x v="0"/>
    <x v="2775"/>
    <x v="9"/>
    <x v="2306"/>
    <x v="2"/>
    <s v="country"/>
    <s v="USD"/>
    <x v="2773"/>
    <x v="2777"/>
    <b v="0"/>
    <n v="1"/>
    <b v="0"/>
    <s v="Category and Subcategory"/>
    <x v="199"/>
    <n v="377"/>
    <s v="Category and Subcategory"/>
    <x v="39"/>
    <n v="42172.669027777782"/>
    <n v="42202.669027777782"/>
    <x v="0"/>
  </r>
  <r>
    <x v="2778"/>
    <x v="0"/>
    <x v="2776"/>
    <x v="62"/>
    <x v="2307"/>
    <x v="2"/>
    <s v="country"/>
    <s v="USD"/>
    <x v="2774"/>
    <x v="2778"/>
    <b v="0"/>
    <n v="15"/>
    <b v="0"/>
    <s v="Category and Subcategory"/>
    <x v="406"/>
    <n v="25.07"/>
    <s v="Category and Subcategory"/>
    <x v="39"/>
    <n v="41846.978078703702"/>
    <n v="41876.978078703702"/>
    <x v="3"/>
  </r>
  <r>
    <x v="2779"/>
    <x v="0"/>
    <x v="2777"/>
    <x v="30"/>
    <x v="2307"/>
    <x v="2"/>
    <s v="country"/>
    <s v="USD"/>
    <x v="2775"/>
    <x v="2779"/>
    <b v="0"/>
    <n v="1"/>
    <b v="0"/>
    <s v="Category and Subcategory"/>
    <x v="330"/>
    <n v="376"/>
    <s v="Category and Subcategory"/>
    <x v="39"/>
    <n v="42300.585891203707"/>
    <n v="42330.627557870372"/>
    <x v="0"/>
  </r>
  <r>
    <x v="2780"/>
    <x v="0"/>
    <x v="2778"/>
    <x v="57"/>
    <x v="2308"/>
    <x v="2"/>
    <s v="country"/>
    <s v="EUR"/>
    <x v="2776"/>
    <x v="2780"/>
    <b v="0"/>
    <n v="0"/>
    <b v="0"/>
    <s v="Category and Subcategory"/>
    <x v="5"/>
    <e v="#DIV/0!"/>
    <s v="Category and Subcategory"/>
    <x v="39"/>
    <n v="42774.447777777779"/>
    <n v="42804.447777777779"/>
    <x v="1"/>
  </r>
  <r>
    <x v="2781"/>
    <x v="0"/>
    <x v="2779"/>
    <x v="21"/>
    <x v="2308"/>
    <x v="0"/>
    <s v="country"/>
    <s v="USD"/>
    <x v="2777"/>
    <x v="2781"/>
    <b v="0"/>
    <n v="28"/>
    <b v="1"/>
    <s v="Category and Subcategory"/>
    <x v="386"/>
    <n v="13.39"/>
    <s v="Category and Subcategory"/>
    <x v="6"/>
    <n v="42018.94159722222"/>
    <n v="42047.291666666672"/>
    <x v="0"/>
  </r>
  <r>
    <x v="2782"/>
    <x v="0"/>
    <x v="2780"/>
    <x v="28"/>
    <x v="2308"/>
    <x v="0"/>
    <s v="country"/>
    <s v="USD"/>
    <x v="2778"/>
    <x v="2782"/>
    <b v="0"/>
    <n v="18"/>
    <b v="1"/>
    <s v="Category and Subcategory"/>
    <x v="137"/>
    <n v="20.83"/>
    <s v="Category and Subcategory"/>
    <x v="6"/>
    <n v="42026.924976851849"/>
    <n v="42052.207638888889"/>
    <x v="0"/>
  </r>
  <r>
    <x v="2783"/>
    <x v="0"/>
    <x v="2781"/>
    <x v="28"/>
    <x v="2308"/>
    <x v="0"/>
    <s v="country"/>
    <s v="GBP"/>
    <x v="2779"/>
    <x v="2783"/>
    <b v="0"/>
    <n v="61"/>
    <b v="1"/>
    <s v="Category and Subcategory"/>
    <x v="137"/>
    <n v="6.15"/>
    <s v="Category and Subcategory"/>
    <x v="6"/>
    <n v="42103.535254629634"/>
    <n v="42117.535254629634"/>
    <x v="0"/>
  </r>
  <r>
    <x v="2784"/>
    <x v="0"/>
    <x v="2782"/>
    <x v="12"/>
    <x v="2309"/>
    <x v="0"/>
    <s v="country"/>
    <s v="USD"/>
    <x v="2780"/>
    <x v="2784"/>
    <b v="0"/>
    <n v="108"/>
    <b v="1"/>
    <s v="Category and Subcategory"/>
    <x v="444"/>
    <n v="3.44"/>
    <s v="Category and Subcategory"/>
    <x v="6"/>
    <n v="41920.787534722222"/>
    <n v="41941.787534722222"/>
    <x v="3"/>
  </r>
  <r>
    <x v="2785"/>
    <x v="0"/>
    <x v="2783"/>
    <x v="10"/>
    <x v="2310"/>
    <x v="0"/>
    <s v="country"/>
    <s v="USD"/>
    <x v="2781"/>
    <x v="2785"/>
    <b v="0"/>
    <n v="142"/>
    <b v="1"/>
    <s v="Category and Subcategory"/>
    <x v="406"/>
    <n v="2.6"/>
    <s v="Category and Subcategory"/>
    <x v="6"/>
    <n v="42558.189432870371"/>
    <n v="42587.875"/>
    <x v="2"/>
  </r>
  <r>
    <x v="2786"/>
    <x v="0"/>
    <x v="2784"/>
    <x v="30"/>
    <x v="2311"/>
    <x v="0"/>
    <s v="country"/>
    <s v="GBP"/>
    <x v="2782"/>
    <x v="2786"/>
    <b v="0"/>
    <n v="74"/>
    <b v="1"/>
    <s v="Category and Subcategory"/>
    <x v="330"/>
    <n v="4.96"/>
    <s v="Category and Subcategory"/>
    <x v="6"/>
    <n v="41815.569212962961"/>
    <n v="41829.569212962961"/>
    <x v="3"/>
  </r>
  <r>
    <x v="2787"/>
    <x v="0"/>
    <x v="2785"/>
    <x v="28"/>
    <x v="2312"/>
    <x v="0"/>
    <s v="country"/>
    <s v="USD"/>
    <x v="2783"/>
    <x v="2787"/>
    <b v="0"/>
    <n v="38"/>
    <b v="1"/>
    <s v="Category and Subcategory"/>
    <x v="498"/>
    <n v="9.5299999999999994"/>
    <s v="Category and Subcategory"/>
    <x v="6"/>
    <n v="41808.198518518519"/>
    <n v="41838.198518518519"/>
    <x v="3"/>
  </r>
  <r>
    <x v="2788"/>
    <x v="0"/>
    <x v="2786"/>
    <x v="13"/>
    <x v="2313"/>
    <x v="0"/>
    <s v="country"/>
    <s v="USD"/>
    <x v="2784"/>
    <x v="2788"/>
    <b v="0"/>
    <n v="20"/>
    <b v="1"/>
    <s v="Category and Subcategory"/>
    <x v="391"/>
    <n v="18.05"/>
    <s v="Category and Subcategory"/>
    <x v="6"/>
    <n v="42550.701886574068"/>
    <n v="42580.701886574068"/>
    <x v="2"/>
  </r>
  <r>
    <x v="2789"/>
    <x v="0"/>
    <x v="2787"/>
    <x v="9"/>
    <x v="2314"/>
    <x v="0"/>
    <s v="country"/>
    <s v="USD"/>
    <x v="2785"/>
    <x v="2789"/>
    <b v="0"/>
    <n v="24"/>
    <b v="1"/>
    <s v="Category and Subcategory"/>
    <x v="465"/>
    <n v="15"/>
    <s v="Category and Subcategory"/>
    <x v="6"/>
    <n v="42056.013124999998"/>
    <n v="42075.166666666672"/>
    <x v="0"/>
  </r>
  <r>
    <x v="2790"/>
    <x v="0"/>
    <x v="2788"/>
    <x v="9"/>
    <x v="2314"/>
    <x v="0"/>
    <s v="country"/>
    <s v="USD"/>
    <x v="2786"/>
    <x v="2790"/>
    <b v="0"/>
    <n v="66"/>
    <b v="1"/>
    <s v="Category and Subcategory"/>
    <x v="465"/>
    <n v="5.45"/>
    <s v="Category and Subcategory"/>
    <x v="6"/>
    <n v="42016.938692129625"/>
    <n v="42046.938692129625"/>
    <x v="0"/>
  </r>
  <r>
    <x v="2791"/>
    <x v="0"/>
    <x v="2789"/>
    <x v="13"/>
    <x v="2314"/>
    <x v="0"/>
    <s v="country"/>
    <s v="USD"/>
    <x v="2787"/>
    <x v="2791"/>
    <b v="0"/>
    <n v="28"/>
    <b v="1"/>
    <s v="Category and Subcategory"/>
    <x v="391"/>
    <n v="12.86"/>
    <s v="Category and Subcategory"/>
    <x v="6"/>
    <n v="42591.899988425925"/>
    <n v="42622.166666666672"/>
    <x v="2"/>
  </r>
  <r>
    <x v="2792"/>
    <x v="0"/>
    <x v="2790"/>
    <x v="13"/>
    <x v="2315"/>
    <x v="0"/>
    <s v="country"/>
    <s v="USD"/>
    <x v="2788"/>
    <x v="2792"/>
    <b v="0"/>
    <n v="24"/>
    <b v="1"/>
    <s v="Category and Subcategory"/>
    <x v="391"/>
    <n v="14.96"/>
    <s v="Category and Subcategory"/>
    <x v="6"/>
    <n v="42183.231006944443"/>
    <n v="42228.231006944443"/>
    <x v="0"/>
  </r>
  <r>
    <x v="2793"/>
    <x v="0"/>
    <x v="2791"/>
    <x v="3"/>
    <x v="2316"/>
    <x v="0"/>
    <s v="country"/>
    <s v="AUD"/>
    <x v="2789"/>
    <x v="2793"/>
    <b v="0"/>
    <n v="73"/>
    <b v="1"/>
    <s v="Category and Subcategory"/>
    <x v="153"/>
    <n v="4.9000000000000004"/>
    <s v="Category and Subcategory"/>
    <x v="6"/>
    <n v="42176.419039351851"/>
    <n v="42206.419039351851"/>
    <x v="0"/>
  </r>
  <r>
    <x v="2794"/>
    <x v="0"/>
    <x v="2792"/>
    <x v="45"/>
    <x v="2316"/>
    <x v="0"/>
    <s v="country"/>
    <s v="GBP"/>
    <x v="2790"/>
    <x v="2794"/>
    <b v="0"/>
    <n v="3"/>
    <b v="1"/>
    <s v="Category and Subcategory"/>
    <x v="749"/>
    <n v="119.33"/>
    <s v="Category and Subcategory"/>
    <x v="6"/>
    <n v="42416.691655092596"/>
    <n v="42432.791666666672"/>
    <x v="2"/>
  </r>
  <r>
    <x v="2795"/>
    <x v="0"/>
    <x v="2793"/>
    <x v="176"/>
    <x v="2317"/>
    <x v="0"/>
    <s v="country"/>
    <s v="USD"/>
    <x v="2791"/>
    <x v="2795"/>
    <b v="0"/>
    <n v="20"/>
    <b v="1"/>
    <s v="Category and Subcategory"/>
    <x v="455"/>
    <n v="17.75"/>
    <s v="Category and Subcategory"/>
    <x v="6"/>
    <n v="41780.525937500002"/>
    <n v="41796.958333333336"/>
    <x v="3"/>
  </r>
  <r>
    <x v="2796"/>
    <x v="0"/>
    <x v="2794"/>
    <x v="134"/>
    <x v="2318"/>
    <x v="0"/>
    <s v="country"/>
    <s v="GBP"/>
    <x v="2792"/>
    <x v="2796"/>
    <b v="0"/>
    <n v="21"/>
    <b v="1"/>
    <s v="Category and Subcategory"/>
    <x v="395"/>
    <n v="16.809999999999999"/>
    <s v="Category and Subcategory"/>
    <x v="6"/>
    <n v="41795.528101851851"/>
    <n v="41825.528101851851"/>
    <x v="3"/>
  </r>
  <r>
    <x v="2797"/>
    <x v="0"/>
    <x v="2795"/>
    <x v="6"/>
    <x v="2319"/>
    <x v="0"/>
    <s v="country"/>
    <s v="GBP"/>
    <x v="2793"/>
    <x v="2797"/>
    <b v="0"/>
    <n v="94"/>
    <b v="1"/>
    <s v="Category and Subcategory"/>
    <x v="153"/>
    <n v="3.73"/>
    <s v="Category and Subcategory"/>
    <x v="6"/>
    <n v="41798.94027777778"/>
    <n v="41828.94027777778"/>
    <x v="3"/>
  </r>
  <r>
    <x v="2798"/>
    <x v="0"/>
    <x v="2796"/>
    <x v="10"/>
    <x v="2319"/>
    <x v="0"/>
    <s v="country"/>
    <s v="GBP"/>
    <x v="2794"/>
    <x v="2798"/>
    <b v="0"/>
    <n v="139"/>
    <b v="1"/>
    <s v="Category and Subcategory"/>
    <x v="406"/>
    <n v="2.5299999999999998"/>
    <s v="Category and Subcategory"/>
    <x v="6"/>
    <n v="42201.675011574072"/>
    <n v="42216.666666666672"/>
    <x v="0"/>
  </r>
  <r>
    <x v="2799"/>
    <x v="0"/>
    <x v="2797"/>
    <x v="10"/>
    <x v="2320"/>
    <x v="0"/>
    <s v="country"/>
    <s v="GBP"/>
    <x v="2795"/>
    <x v="2799"/>
    <b v="0"/>
    <n v="130"/>
    <b v="1"/>
    <s v="Category and Subcategory"/>
    <x v="406"/>
    <n v="2.69"/>
    <s v="Category and Subcategory"/>
    <x v="6"/>
    <n v="42507.264699074076"/>
    <n v="42538.666666666672"/>
    <x v="2"/>
  </r>
  <r>
    <x v="2800"/>
    <x v="0"/>
    <x v="2798"/>
    <x v="28"/>
    <x v="2320"/>
    <x v="0"/>
    <s v="country"/>
    <s v="GBP"/>
    <x v="2796"/>
    <x v="2800"/>
    <b v="0"/>
    <n v="31"/>
    <b v="1"/>
    <s v="Category and Subcategory"/>
    <x v="389"/>
    <n v="11.29"/>
    <s v="Category and Subcategory"/>
    <x v="6"/>
    <n v="41948.552847222221"/>
    <n v="42008.552847222221"/>
    <x v="3"/>
  </r>
  <r>
    <x v="2801"/>
    <x v="0"/>
    <x v="2799"/>
    <x v="2"/>
    <x v="2320"/>
    <x v="0"/>
    <s v="country"/>
    <s v="AUD"/>
    <x v="2797"/>
    <x v="2801"/>
    <b v="0"/>
    <n v="13"/>
    <b v="1"/>
    <s v="Category and Subcategory"/>
    <x v="617"/>
    <n v="26.92"/>
    <s v="Category and Subcategory"/>
    <x v="6"/>
    <n v="41900.243159722224"/>
    <n v="41922.458333333336"/>
    <x v="3"/>
  </r>
  <r>
    <x v="2802"/>
    <x v="0"/>
    <x v="2800"/>
    <x v="9"/>
    <x v="2320"/>
    <x v="0"/>
    <s v="country"/>
    <s v="GBP"/>
    <x v="2798"/>
    <x v="2802"/>
    <b v="0"/>
    <n v="90"/>
    <b v="1"/>
    <s v="Category and Subcategory"/>
    <x v="465"/>
    <n v="3.89"/>
    <s v="Category and Subcategory"/>
    <x v="6"/>
    <n v="42192.64707175926"/>
    <n v="42222.64707175926"/>
    <x v="0"/>
  </r>
  <r>
    <x v="2803"/>
    <x v="0"/>
    <x v="2801"/>
    <x v="3"/>
    <x v="2321"/>
    <x v="0"/>
    <s v="country"/>
    <s v="USD"/>
    <x v="2799"/>
    <x v="2803"/>
    <b v="0"/>
    <n v="141"/>
    <b v="1"/>
    <s v="Category and Subcategory"/>
    <x v="410"/>
    <n v="2.4500000000000002"/>
    <s v="Category and Subcategory"/>
    <x v="6"/>
    <n v="42158.065694444449"/>
    <n v="42201"/>
    <x v="0"/>
  </r>
  <r>
    <x v="2804"/>
    <x v="0"/>
    <x v="2802"/>
    <x v="28"/>
    <x v="2322"/>
    <x v="0"/>
    <s v="country"/>
    <s v="GBP"/>
    <x v="2800"/>
    <x v="2804"/>
    <b v="0"/>
    <n v="23"/>
    <b v="1"/>
    <s v="Category and Subcategory"/>
    <x v="389"/>
    <n v="15"/>
    <s v="Category and Subcategory"/>
    <x v="6"/>
    <n v="41881.453587962962"/>
    <n v="41911.453587962962"/>
    <x v="3"/>
  </r>
  <r>
    <x v="2805"/>
    <x v="0"/>
    <x v="2803"/>
    <x v="44"/>
    <x v="2322"/>
    <x v="0"/>
    <s v="country"/>
    <s v="GBP"/>
    <x v="2801"/>
    <x v="2805"/>
    <b v="0"/>
    <n v="18"/>
    <b v="1"/>
    <s v="Category and Subcategory"/>
    <x v="342"/>
    <n v="19.170000000000002"/>
    <s v="Category and Subcategory"/>
    <x v="6"/>
    <n v="42213.505474537036"/>
    <n v="42238.505474537036"/>
    <x v="0"/>
  </r>
  <r>
    <x v="2806"/>
    <x v="0"/>
    <x v="2804"/>
    <x v="9"/>
    <x v="2323"/>
    <x v="0"/>
    <s v="country"/>
    <s v="GBP"/>
    <x v="2802"/>
    <x v="2806"/>
    <b v="0"/>
    <n v="76"/>
    <b v="1"/>
    <s v="Category and Subcategory"/>
    <x v="485"/>
    <n v="4.49"/>
    <s v="Category and Subcategory"/>
    <x v="6"/>
    <n v="42185.267245370371"/>
    <n v="42221.458333333328"/>
    <x v="0"/>
  </r>
  <r>
    <x v="2807"/>
    <x v="0"/>
    <x v="2805"/>
    <x v="10"/>
    <x v="2324"/>
    <x v="0"/>
    <s v="country"/>
    <s v="USD"/>
    <x v="2803"/>
    <x v="2807"/>
    <b v="0"/>
    <n v="93"/>
    <b v="1"/>
    <s v="Category and Subcategory"/>
    <x v="406"/>
    <n v="3.66"/>
    <s v="Category and Subcategory"/>
    <x v="6"/>
    <n v="42154.873124999998"/>
    <n v="42184.873124999998"/>
    <x v="0"/>
  </r>
  <r>
    <x v="2808"/>
    <x v="0"/>
    <x v="2806"/>
    <x v="37"/>
    <x v="2325"/>
    <x v="0"/>
    <s v="country"/>
    <s v="USD"/>
    <x v="2804"/>
    <x v="2808"/>
    <b v="0"/>
    <n v="69"/>
    <b v="1"/>
    <s v="Category and Subcategory"/>
    <x v="186"/>
    <n v="4.9000000000000004"/>
    <s v="Category and Subcategory"/>
    <x v="6"/>
    <n v="42208.84646990741"/>
    <n v="42238.84646990741"/>
    <x v="0"/>
  </r>
  <r>
    <x v="2809"/>
    <x v="0"/>
    <x v="2807"/>
    <x v="30"/>
    <x v="2326"/>
    <x v="0"/>
    <s v="country"/>
    <s v="USD"/>
    <x v="2805"/>
    <x v="2809"/>
    <b v="0"/>
    <n v="21"/>
    <b v="1"/>
    <s v="Category and Subcategory"/>
    <x v="199"/>
    <n v="15.95"/>
    <s v="Category and Subcategory"/>
    <x v="6"/>
    <n v="42451.496817129635"/>
    <n v="42459.610416666663"/>
    <x v="2"/>
  </r>
  <r>
    <x v="2810"/>
    <x v="0"/>
    <x v="2808"/>
    <x v="30"/>
    <x v="2326"/>
    <x v="0"/>
    <s v="country"/>
    <s v="USD"/>
    <x v="2806"/>
    <x v="2810"/>
    <b v="0"/>
    <n v="57"/>
    <b v="1"/>
    <s v="Category and Subcategory"/>
    <x v="199"/>
    <n v="5.88"/>
    <s v="Category and Subcategory"/>
    <x v="6"/>
    <n v="41759.13962962963"/>
    <n v="41791.165972222225"/>
    <x v="3"/>
  </r>
  <r>
    <x v="2811"/>
    <x v="0"/>
    <x v="2809"/>
    <x v="3"/>
    <x v="2326"/>
    <x v="0"/>
    <s v="country"/>
    <s v="GBP"/>
    <x v="2807"/>
    <x v="2811"/>
    <b v="0"/>
    <n v="108"/>
    <b v="1"/>
    <s v="Category and Subcategory"/>
    <x v="410"/>
    <n v="3.1"/>
    <s v="Category and Subcategory"/>
    <x v="6"/>
    <n v="42028.496562500004"/>
    <n v="42058.496562500004"/>
    <x v="0"/>
  </r>
  <r>
    <x v="2812"/>
    <x v="0"/>
    <x v="2810"/>
    <x v="10"/>
    <x v="2326"/>
    <x v="0"/>
    <s v="country"/>
    <s v="CAD"/>
    <x v="2808"/>
    <x v="2812"/>
    <b v="0"/>
    <n v="83"/>
    <b v="1"/>
    <s v="Category and Subcategory"/>
    <x v="406"/>
    <n v="4.04"/>
    <s v="Category and Subcategory"/>
    <x v="6"/>
    <n v="42054.74418981481"/>
    <n v="42100.166666666672"/>
    <x v="0"/>
  </r>
  <r>
    <x v="2813"/>
    <x v="0"/>
    <x v="2811"/>
    <x v="70"/>
    <x v="2327"/>
    <x v="0"/>
    <s v="country"/>
    <s v="USD"/>
    <x v="2809"/>
    <x v="2813"/>
    <b v="0"/>
    <n v="96"/>
    <b v="1"/>
    <s v="Category and Subcategory"/>
    <x v="465"/>
    <n v="3.48"/>
    <s v="Category and Subcategory"/>
    <x v="6"/>
    <n v="42693.742604166662"/>
    <n v="42718.742604166662"/>
    <x v="2"/>
  </r>
  <r>
    <x v="2814"/>
    <x v="0"/>
    <x v="2812"/>
    <x v="15"/>
    <x v="2328"/>
    <x v="0"/>
    <s v="country"/>
    <s v="GBP"/>
    <x v="2810"/>
    <x v="2814"/>
    <b v="0"/>
    <n v="64"/>
    <b v="1"/>
    <s v="Category and Subcategory"/>
    <x v="495"/>
    <n v="5.16"/>
    <s v="Category and Subcategory"/>
    <x v="6"/>
    <n v="42103.399479166663"/>
    <n v="42133.399479166663"/>
    <x v="0"/>
  </r>
  <r>
    <x v="2815"/>
    <x v="0"/>
    <x v="2813"/>
    <x v="49"/>
    <x v="2329"/>
    <x v="0"/>
    <s v="country"/>
    <s v="CAD"/>
    <x v="2811"/>
    <x v="2815"/>
    <b v="0"/>
    <n v="14"/>
    <b v="1"/>
    <s v="Category and Subcategory"/>
    <x v="669"/>
    <n v="23.36"/>
    <s v="Category and Subcategory"/>
    <x v="6"/>
    <n v="42559.776724537034"/>
    <n v="42589.776724537034"/>
    <x v="2"/>
  </r>
  <r>
    <x v="2816"/>
    <x v="0"/>
    <x v="2814"/>
    <x v="9"/>
    <x v="2330"/>
    <x v="0"/>
    <s v="country"/>
    <s v="GBP"/>
    <x v="2812"/>
    <x v="2816"/>
    <b v="0"/>
    <n v="169"/>
    <b v="1"/>
    <s v="Category and Subcategory"/>
    <x v="485"/>
    <n v="1.93"/>
    <s v="Category and Subcategory"/>
    <x v="6"/>
    <n v="42188.467499999999"/>
    <n v="42218.666666666672"/>
    <x v="0"/>
  </r>
  <r>
    <x v="2817"/>
    <x v="0"/>
    <x v="2815"/>
    <x v="20"/>
    <x v="2331"/>
    <x v="0"/>
    <s v="country"/>
    <s v="GBP"/>
    <x v="2813"/>
    <x v="2817"/>
    <b v="0"/>
    <n v="33"/>
    <b v="1"/>
    <s v="Category and Subcategory"/>
    <x v="408"/>
    <n v="9.85"/>
    <s v="Category and Subcategory"/>
    <x v="6"/>
    <n v="42023.634976851856"/>
    <n v="42063.634976851856"/>
    <x v="0"/>
  </r>
  <r>
    <x v="2818"/>
    <x v="0"/>
    <x v="2816"/>
    <x v="3"/>
    <x v="2331"/>
    <x v="0"/>
    <s v="country"/>
    <s v="USD"/>
    <x v="2814"/>
    <x v="2818"/>
    <b v="0"/>
    <n v="102"/>
    <b v="1"/>
    <s v="Category and Subcategory"/>
    <x v="410"/>
    <n v="3.19"/>
    <s v="Category and Subcategory"/>
    <x v="6"/>
    <n v="42250.598217592589"/>
    <n v="42270.598217592589"/>
    <x v="0"/>
  </r>
  <r>
    <x v="2819"/>
    <x v="0"/>
    <x v="2817"/>
    <x v="10"/>
    <x v="2331"/>
    <x v="0"/>
    <s v="country"/>
    <s v="GBP"/>
    <x v="2815"/>
    <x v="2819"/>
    <b v="0"/>
    <n v="104"/>
    <b v="1"/>
    <s v="Category and Subcategory"/>
    <x v="406"/>
    <n v="3.13"/>
    <s v="Category and Subcategory"/>
    <x v="6"/>
    <n v="42139.525567129633"/>
    <n v="42169.525567129633"/>
    <x v="0"/>
  </r>
  <r>
    <x v="2820"/>
    <x v="0"/>
    <x v="2818"/>
    <x v="48"/>
    <x v="2331"/>
    <x v="0"/>
    <s v="country"/>
    <s v="GBP"/>
    <x v="2816"/>
    <x v="2820"/>
    <b v="0"/>
    <n v="20"/>
    <b v="1"/>
    <s v="Category and Subcategory"/>
    <x v="466"/>
    <n v="16.25"/>
    <s v="Category and Subcategory"/>
    <x v="6"/>
    <n v="42401.610983796301"/>
    <n v="42426"/>
    <x v="2"/>
  </r>
  <r>
    <x v="2821"/>
    <x v="0"/>
    <x v="2819"/>
    <x v="28"/>
    <x v="2332"/>
    <x v="0"/>
    <s v="country"/>
    <s v="GBP"/>
    <x v="2817"/>
    <x v="2821"/>
    <b v="0"/>
    <n v="35"/>
    <b v="1"/>
    <s v="Category and Subcategory"/>
    <x v="411"/>
    <n v="9.14"/>
    <s v="Category and Subcategory"/>
    <x v="6"/>
    <n v="41875.922858796301"/>
    <n v="41905.922858796301"/>
    <x v="3"/>
  </r>
  <r>
    <x v="2822"/>
    <x v="0"/>
    <x v="2820"/>
    <x v="12"/>
    <x v="2332"/>
    <x v="0"/>
    <s v="country"/>
    <s v="USD"/>
    <x v="2818"/>
    <x v="2822"/>
    <b v="0"/>
    <n v="94"/>
    <b v="1"/>
    <s v="Category and Subcategory"/>
    <x v="496"/>
    <n v="3.4"/>
    <s v="Category and Subcategory"/>
    <x v="6"/>
    <n v="42060.683935185181"/>
    <n v="42090.642268518524"/>
    <x v="0"/>
  </r>
  <r>
    <x v="2823"/>
    <x v="0"/>
    <x v="2821"/>
    <x v="213"/>
    <x v="2332"/>
    <x v="0"/>
    <s v="country"/>
    <s v="GBP"/>
    <x v="2819"/>
    <x v="2823"/>
    <b v="0"/>
    <n v="14"/>
    <b v="1"/>
    <s v="Category and Subcategory"/>
    <x v="750"/>
    <n v="22.86"/>
    <s v="Category and Subcategory"/>
    <x v="6"/>
    <n v="42067.011643518519"/>
    <n v="42094.957638888889"/>
    <x v="0"/>
  </r>
  <r>
    <x v="2824"/>
    <x v="0"/>
    <x v="2822"/>
    <x v="81"/>
    <x v="2333"/>
    <x v="0"/>
    <s v="country"/>
    <s v="USD"/>
    <x v="2820"/>
    <x v="2824"/>
    <b v="0"/>
    <n v="15"/>
    <b v="1"/>
    <s v="Category and Subcategory"/>
    <x v="367"/>
    <n v="21.13"/>
    <s v="Category and Subcategory"/>
    <x v="6"/>
    <n v="42136.270787037036"/>
    <n v="42168.071527777778"/>
    <x v="0"/>
  </r>
  <r>
    <x v="2825"/>
    <x v="0"/>
    <x v="2823"/>
    <x v="9"/>
    <x v="2334"/>
    <x v="0"/>
    <s v="country"/>
    <s v="GBP"/>
    <x v="2821"/>
    <x v="2825"/>
    <b v="0"/>
    <n v="51"/>
    <b v="1"/>
    <s v="Category and Subcategory"/>
    <x v="485"/>
    <n v="6.2"/>
    <s v="Category and Subcategory"/>
    <x v="6"/>
    <n v="42312.792662037042"/>
    <n v="42342.792662037042"/>
    <x v="0"/>
  </r>
  <r>
    <x v="2826"/>
    <x v="0"/>
    <x v="2824"/>
    <x v="13"/>
    <x v="2335"/>
    <x v="0"/>
    <s v="country"/>
    <s v="USD"/>
    <x v="2822"/>
    <x v="2826"/>
    <b v="0"/>
    <n v="19"/>
    <b v="1"/>
    <s v="Category and Subcategory"/>
    <x v="422"/>
    <n v="16.420000000000002"/>
    <s v="Category and Subcategory"/>
    <x v="6"/>
    <n v="42171.034861111111"/>
    <n v="42195.291666666672"/>
    <x v="0"/>
  </r>
  <r>
    <x v="2827"/>
    <x v="0"/>
    <x v="2825"/>
    <x v="13"/>
    <x v="2336"/>
    <x v="0"/>
    <s v="country"/>
    <s v="USD"/>
    <x v="2823"/>
    <x v="2827"/>
    <b v="0"/>
    <n v="23"/>
    <b v="1"/>
    <s v="Category and Subcategory"/>
    <x v="422"/>
    <n v="13.52"/>
    <s v="Category and Subcategory"/>
    <x v="6"/>
    <n v="42494.683634259258"/>
    <n v="42524.6875"/>
    <x v="2"/>
  </r>
  <r>
    <x v="2828"/>
    <x v="0"/>
    <x v="2826"/>
    <x v="196"/>
    <x v="2337"/>
    <x v="0"/>
    <s v="country"/>
    <s v="GBP"/>
    <x v="2824"/>
    <x v="2828"/>
    <b v="0"/>
    <n v="97"/>
    <b v="1"/>
    <s v="Category and Subcategory"/>
    <x v="410"/>
    <n v="3.2"/>
    <s v="Category and Subcategory"/>
    <x v="6"/>
    <n v="42254.264687499999"/>
    <n v="42279.958333333328"/>
    <x v="0"/>
  </r>
  <r>
    <x v="2829"/>
    <x v="0"/>
    <x v="2827"/>
    <x v="30"/>
    <x v="2337"/>
    <x v="0"/>
    <s v="country"/>
    <s v="GBP"/>
    <x v="2825"/>
    <x v="2829"/>
    <b v="0"/>
    <n v="76"/>
    <b v="1"/>
    <s v="Category and Subcategory"/>
    <x v="465"/>
    <n v="4.08"/>
    <s v="Category and Subcategory"/>
    <x v="6"/>
    <n v="42495.434236111112"/>
    <n v="42523.434236111112"/>
    <x v="2"/>
  </r>
  <r>
    <x v="2830"/>
    <x v="0"/>
    <x v="2828"/>
    <x v="9"/>
    <x v="2337"/>
    <x v="0"/>
    <s v="country"/>
    <s v="USD"/>
    <x v="2826"/>
    <x v="2830"/>
    <b v="0"/>
    <n v="11"/>
    <b v="1"/>
    <s v="Category and Subcategory"/>
    <x v="157"/>
    <n v="28.18"/>
    <s v="Category and Subcategory"/>
    <x v="6"/>
    <n v="41758.839675925927"/>
    <n v="41771.165972222225"/>
    <x v="3"/>
  </r>
  <r>
    <x v="2831"/>
    <x v="0"/>
    <x v="2829"/>
    <x v="9"/>
    <x v="2337"/>
    <x v="0"/>
    <s v="country"/>
    <s v="USD"/>
    <x v="2827"/>
    <x v="2831"/>
    <b v="0"/>
    <n v="52"/>
    <b v="1"/>
    <s v="Category and Subcategory"/>
    <x v="157"/>
    <n v="5.96"/>
    <s v="Category and Subcategory"/>
    <x v="6"/>
    <n v="42171.824884259258"/>
    <n v="42201.824884259258"/>
    <x v="0"/>
  </r>
  <r>
    <x v="2832"/>
    <x v="0"/>
    <x v="2830"/>
    <x v="30"/>
    <x v="2338"/>
    <x v="0"/>
    <s v="country"/>
    <s v="GBP"/>
    <x v="2828"/>
    <x v="2832"/>
    <b v="0"/>
    <n v="95"/>
    <b v="1"/>
    <s v="Category and Subcategory"/>
    <x v="465"/>
    <n v="3.21"/>
    <s v="Category and Subcategory"/>
    <x v="6"/>
    <n v="41938.709421296298"/>
    <n v="41966.916666666672"/>
    <x v="3"/>
  </r>
  <r>
    <x v="2833"/>
    <x v="0"/>
    <x v="2831"/>
    <x v="200"/>
    <x v="2339"/>
    <x v="0"/>
    <s v="country"/>
    <s v="USD"/>
    <x v="2829"/>
    <x v="2833"/>
    <b v="0"/>
    <n v="35"/>
    <b v="1"/>
    <s v="Category and Subcategory"/>
    <x v="485"/>
    <n v="8.6300000000000008"/>
    <s v="Category and Subcategory"/>
    <x v="6"/>
    <n v="42268.127696759257"/>
    <n v="42288.083333333328"/>
    <x v="0"/>
  </r>
  <r>
    <x v="2834"/>
    <x v="0"/>
    <x v="2832"/>
    <x v="134"/>
    <x v="2340"/>
    <x v="0"/>
    <s v="country"/>
    <s v="GBP"/>
    <x v="2830"/>
    <x v="2834"/>
    <b v="0"/>
    <n v="21"/>
    <b v="1"/>
    <s v="Category and Subcategory"/>
    <x v="137"/>
    <n v="14.33"/>
    <s v="Category and Subcategory"/>
    <x v="6"/>
    <n v="42019.959837962961"/>
    <n v="42034.959837962961"/>
    <x v="0"/>
  </r>
  <r>
    <x v="2835"/>
    <x v="0"/>
    <x v="2833"/>
    <x v="28"/>
    <x v="2340"/>
    <x v="0"/>
    <s v="country"/>
    <s v="GBP"/>
    <x v="2831"/>
    <x v="2835"/>
    <b v="0"/>
    <n v="93"/>
    <b v="1"/>
    <s v="Category and Subcategory"/>
    <x v="386"/>
    <n v="3.24"/>
    <s v="Category and Subcategory"/>
    <x v="6"/>
    <n v="42313.703900462962"/>
    <n v="42343"/>
    <x v="0"/>
  </r>
  <r>
    <x v="2836"/>
    <x v="0"/>
    <x v="2834"/>
    <x v="52"/>
    <x v="2340"/>
    <x v="0"/>
    <s v="country"/>
    <s v="USD"/>
    <x v="2832"/>
    <x v="2836"/>
    <b v="0"/>
    <n v="11"/>
    <b v="1"/>
    <s v="Category and Subcategory"/>
    <x v="267"/>
    <n v="27.36"/>
    <s v="Category and Subcategory"/>
    <x v="6"/>
    <n v="42746.261782407411"/>
    <n v="42784.207638888889"/>
    <x v="1"/>
  </r>
  <r>
    <x v="2837"/>
    <x v="0"/>
    <x v="2835"/>
    <x v="16"/>
    <x v="2340"/>
    <x v="0"/>
    <s v="country"/>
    <s v="CAD"/>
    <x v="2833"/>
    <x v="2837"/>
    <b v="0"/>
    <n v="21"/>
    <b v="1"/>
    <s v="Category and Subcategory"/>
    <x v="389"/>
    <n v="14.33"/>
    <s v="Category and Subcategory"/>
    <x v="6"/>
    <n v="42307.908379629633"/>
    <n v="42347.950046296297"/>
    <x v="0"/>
  </r>
  <r>
    <x v="2838"/>
    <x v="0"/>
    <x v="2836"/>
    <x v="13"/>
    <x v="2340"/>
    <x v="0"/>
    <s v="country"/>
    <s v="USD"/>
    <x v="2834"/>
    <x v="2838"/>
    <b v="0"/>
    <n v="54"/>
    <b v="1"/>
    <s v="Category and Subcategory"/>
    <x v="330"/>
    <n v="5.57"/>
    <s v="Category and Subcategory"/>
    <x v="6"/>
    <n v="41842.607592592591"/>
    <n v="41864.916666666664"/>
    <x v="3"/>
  </r>
  <r>
    <x v="2839"/>
    <x v="0"/>
    <x v="2837"/>
    <x v="8"/>
    <x v="2341"/>
    <x v="0"/>
    <s v="country"/>
    <s v="USD"/>
    <x v="2835"/>
    <x v="2839"/>
    <b v="0"/>
    <n v="31"/>
    <b v="1"/>
    <s v="Category and Subcategory"/>
    <x v="175"/>
    <n v="9.68"/>
    <s v="Category and Subcategory"/>
    <x v="6"/>
    <n v="41853.240208333329"/>
    <n v="41876.207638888889"/>
    <x v="3"/>
  </r>
  <r>
    <x v="2840"/>
    <x v="0"/>
    <x v="2838"/>
    <x v="30"/>
    <x v="2341"/>
    <x v="0"/>
    <s v="country"/>
    <s v="GBP"/>
    <x v="2836"/>
    <x v="2840"/>
    <b v="0"/>
    <n v="132"/>
    <b v="1"/>
    <s v="Category and Subcategory"/>
    <x v="465"/>
    <n v="2.27"/>
    <s v="Category and Subcategory"/>
    <x v="6"/>
    <n v="42060.035636574074"/>
    <n v="42081.708333333328"/>
    <x v="0"/>
  </r>
  <r>
    <x v="2841"/>
    <x v="0"/>
    <x v="2839"/>
    <x v="28"/>
    <x v="2341"/>
    <x v="2"/>
    <s v="country"/>
    <s v="GBP"/>
    <x v="2837"/>
    <x v="2841"/>
    <b v="0"/>
    <n v="1"/>
    <b v="0"/>
    <s v="Category and Subcategory"/>
    <x v="386"/>
    <n v="300"/>
    <s v="Category and Subcategory"/>
    <x v="6"/>
    <n v="42291.739548611105"/>
    <n v="42351.781215277777"/>
    <x v="0"/>
  </r>
  <r>
    <x v="2842"/>
    <x v="0"/>
    <x v="2840"/>
    <x v="15"/>
    <x v="2341"/>
    <x v="2"/>
    <s v="country"/>
    <s v="GBP"/>
    <x v="2838"/>
    <x v="2842"/>
    <b v="0"/>
    <n v="0"/>
    <b v="0"/>
    <s v="Category and Subcategory"/>
    <x v="409"/>
    <e v="#DIV/0!"/>
    <s v="Category and Subcategory"/>
    <x v="6"/>
    <n v="41784.952488425923"/>
    <n v="41811.458333333336"/>
    <x v="3"/>
  </r>
  <r>
    <x v="2843"/>
    <x v="0"/>
    <x v="2841"/>
    <x v="38"/>
    <x v="2341"/>
    <x v="2"/>
    <s v="country"/>
    <s v="USD"/>
    <x v="2839"/>
    <x v="2843"/>
    <b v="0"/>
    <n v="0"/>
    <b v="0"/>
    <s v="Category and Subcategory"/>
    <x v="504"/>
    <e v="#DIV/0!"/>
    <s v="Category and Subcategory"/>
    <x v="6"/>
    <n v="42492.737847222219"/>
    <n v="42534.166666666672"/>
    <x v="2"/>
  </r>
  <r>
    <x v="2844"/>
    <x v="0"/>
    <x v="2842"/>
    <x v="131"/>
    <x v="2341"/>
    <x v="2"/>
    <s v="country"/>
    <s v="EUR"/>
    <x v="2840"/>
    <x v="2844"/>
    <b v="0"/>
    <n v="1"/>
    <b v="0"/>
    <s v="Category and Subcategory"/>
    <x v="404"/>
    <n v="300"/>
    <s v="Category and Subcategory"/>
    <x v="6"/>
    <n v="42709.546064814815"/>
    <n v="42739.546064814815"/>
    <x v="2"/>
  </r>
  <r>
    <x v="2845"/>
    <x v="0"/>
    <x v="2843"/>
    <x v="51"/>
    <x v="2341"/>
    <x v="2"/>
    <s v="country"/>
    <s v="USD"/>
    <x v="2841"/>
    <x v="2845"/>
    <b v="0"/>
    <n v="39"/>
    <b v="0"/>
    <s v="Category and Subcategory"/>
    <x v="153"/>
    <n v="7.69"/>
    <s v="Category and Subcategory"/>
    <x v="6"/>
    <n v="42103.016585648147"/>
    <n v="42163.016585648147"/>
    <x v="0"/>
  </r>
  <r>
    <x v="2846"/>
    <x v="0"/>
    <x v="2844"/>
    <x v="6"/>
    <x v="2341"/>
    <x v="2"/>
    <s v="country"/>
    <s v="USD"/>
    <x v="2842"/>
    <x v="2846"/>
    <b v="0"/>
    <n v="0"/>
    <b v="0"/>
    <s v="Category and Subcategory"/>
    <x v="153"/>
    <e v="#DIV/0!"/>
    <s v="Category and Subcategory"/>
    <x v="6"/>
    <n v="42108.692060185189"/>
    <n v="42153.692060185189"/>
    <x v="0"/>
  </r>
  <r>
    <x v="2847"/>
    <x v="0"/>
    <x v="2845"/>
    <x v="13"/>
    <x v="2341"/>
    <x v="2"/>
    <s v="country"/>
    <s v="USD"/>
    <x v="2843"/>
    <x v="2847"/>
    <b v="0"/>
    <n v="0"/>
    <b v="0"/>
    <s v="Category and Subcategory"/>
    <x v="330"/>
    <e v="#DIV/0!"/>
    <s v="Category and Subcategory"/>
    <x v="6"/>
    <n v="42453.806307870371"/>
    <n v="42513.806307870371"/>
    <x v="2"/>
  </r>
  <r>
    <x v="2848"/>
    <x v="0"/>
    <x v="2846"/>
    <x v="19"/>
    <x v="2341"/>
    <x v="2"/>
    <s v="country"/>
    <s v="USD"/>
    <x v="2844"/>
    <x v="2848"/>
    <b v="0"/>
    <n v="3"/>
    <b v="0"/>
    <s v="Category and Subcategory"/>
    <x v="218"/>
    <n v="100"/>
    <s v="Category and Subcategory"/>
    <x v="6"/>
    <n v="42123.648831018523"/>
    <n v="42153.648831018523"/>
    <x v="0"/>
  </r>
  <r>
    <x v="2849"/>
    <x v="0"/>
    <x v="2847"/>
    <x v="2"/>
    <x v="2341"/>
    <x v="2"/>
    <s v="country"/>
    <s v="GBP"/>
    <x v="2845"/>
    <x v="2849"/>
    <b v="0"/>
    <n v="1"/>
    <b v="0"/>
    <s v="Category and Subcategory"/>
    <x v="127"/>
    <m/>
    <s v="Category and Subcategory"/>
    <x v="6"/>
    <n v="42453.428240740745"/>
    <n v="42483.428240740745"/>
    <x v="2"/>
  </r>
  <r>
    <x v="2850"/>
    <x v="0"/>
    <x v="2848"/>
    <x v="6"/>
    <x v="2342"/>
    <x v="2"/>
    <s v="country"/>
    <s v="USD"/>
    <x v="2846"/>
    <x v="2850"/>
    <b v="0"/>
    <n v="13"/>
    <b v="0"/>
    <s v="Category and Subcategory"/>
    <x v="153"/>
    <n v="22.92"/>
    <s v="Category and Subcategory"/>
    <x v="6"/>
    <n v="41858.007071759261"/>
    <n v="41888.007071759261"/>
    <x v="3"/>
  </r>
  <r>
    <x v="2851"/>
    <x v="0"/>
    <x v="2849"/>
    <x v="37"/>
    <x v="2342"/>
    <x v="2"/>
    <s v="country"/>
    <s v="EUR"/>
    <x v="2847"/>
    <x v="2851"/>
    <b v="0"/>
    <n v="0"/>
    <b v="0"/>
    <s v="Category and Subcategory"/>
    <x v="406"/>
    <e v="#DIV/0!"/>
    <s v="Category and Subcategory"/>
    <x v="6"/>
    <n v="42390.002650462964"/>
    <n v="42398.970138888893"/>
    <x v="2"/>
  </r>
  <r>
    <x v="2852"/>
    <x v="0"/>
    <x v="2850"/>
    <x v="10"/>
    <x v="2343"/>
    <x v="2"/>
    <s v="country"/>
    <s v="USD"/>
    <x v="2848"/>
    <x v="2852"/>
    <b v="0"/>
    <n v="6"/>
    <b v="0"/>
    <s v="Category and Subcategory"/>
    <x v="444"/>
    <n v="48.67"/>
    <s v="Category and Subcategory"/>
    <x v="6"/>
    <n v="41781.045173611114"/>
    <n v="41811.045173611114"/>
    <x v="3"/>
  </r>
  <r>
    <x v="2853"/>
    <x v="0"/>
    <x v="2851"/>
    <x v="196"/>
    <x v="2344"/>
    <x v="2"/>
    <s v="country"/>
    <s v="CAD"/>
    <x v="2849"/>
    <x v="2853"/>
    <b v="0"/>
    <n v="0"/>
    <b v="0"/>
    <s v="Category and Subcategory"/>
    <x v="410"/>
    <e v="#DIV/0!"/>
    <s v="Category and Subcategory"/>
    <x v="6"/>
    <n v="41836.190937499996"/>
    <n v="41896.190937499996"/>
    <x v="3"/>
  </r>
  <r>
    <x v="2854"/>
    <x v="0"/>
    <x v="2852"/>
    <x v="28"/>
    <x v="2345"/>
    <x v="2"/>
    <s v="country"/>
    <s v="GBP"/>
    <x v="2850"/>
    <x v="2854"/>
    <b v="0"/>
    <n v="14"/>
    <b v="0"/>
    <s v="Category and Subcategory"/>
    <x v="661"/>
    <n v="20.64"/>
    <s v="Category and Subcategory"/>
    <x v="6"/>
    <n v="42111.71665509259"/>
    <n v="42131.71665509259"/>
    <x v="0"/>
  </r>
  <r>
    <x v="2855"/>
    <x v="0"/>
    <x v="2853"/>
    <x v="20"/>
    <x v="2345"/>
    <x v="2"/>
    <s v="country"/>
    <s v="USD"/>
    <x v="2851"/>
    <x v="2855"/>
    <b v="0"/>
    <n v="5"/>
    <b v="0"/>
    <s v="Category and Subcategory"/>
    <x v="606"/>
    <n v="57.8"/>
    <s v="Category and Subcategory"/>
    <x v="6"/>
    <n v="42370.007766203707"/>
    <n v="42398.981944444444"/>
    <x v="2"/>
  </r>
  <r>
    <x v="2856"/>
    <x v="0"/>
    <x v="2854"/>
    <x v="9"/>
    <x v="2345"/>
    <x v="2"/>
    <s v="country"/>
    <s v="USD"/>
    <x v="2852"/>
    <x v="2856"/>
    <b v="0"/>
    <n v="6"/>
    <b v="0"/>
    <s v="Category and Subcategory"/>
    <x v="157"/>
    <n v="48.17"/>
    <s v="Category and Subcategory"/>
    <x v="6"/>
    <n v="42165.037581018521"/>
    <n v="42224.898611111115"/>
    <x v="0"/>
  </r>
  <r>
    <x v="2857"/>
    <x v="0"/>
    <x v="2855"/>
    <x v="114"/>
    <x v="2346"/>
    <x v="2"/>
    <s v="country"/>
    <s v="MXN"/>
    <x v="2853"/>
    <x v="2857"/>
    <b v="0"/>
    <n v="15"/>
    <b v="0"/>
    <s v="Category and Subcategory"/>
    <x v="218"/>
    <n v="19.07"/>
    <s v="Category and Subcategory"/>
    <x v="6"/>
    <n v="42726.920081018514"/>
    <n v="42786.75"/>
    <x v="2"/>
  </r>
  <r>
    <x v="2858"/>
    <x v="0"/>
    <x v="2856"/>
    <x v="28"/>
    <x v="2347"/>
    <x v="2"/>
    <s v="country"/>
    <s v="EUR"/>
    <x v="2854"/>
    <x v="2858"/>
    <b v="0"/>
    <n v="0"/>
    <b v="0"/>
    <s v="Category and Subcategory"/>
    <x v="661"/>
    <e v="#DIV/0!"/>
    <s v="Category and Subcategory"/>
    <x v="6"/>
    <n v="41954.545081018514"/>
    <n v="41978.477777777778"/>
    <x v="3"/>
  </r>
  <r>
    <x v="2859"/>
    <x v="0"/>
    <x v="2857"/>
    <x v="13"/>
    <x v="2347"/>
    <x v="2"/>
    <s v="country"/>
    <s v="AUD"/>
    <x v="2855"/>
    <x v="2859"/>
    <b v="0"/>
    <n v="1"/>
    <b v="0"/>
    <s v="Category and Subcategory"/>
    <x v="151"/>
    <n v="285"/>
    <s v="Category and Subcategory"/>
    <x v="6"/>
    <n v="42233.362314814818"/>
    <n v="42293.362314814818"/>
    <x v="0"/>
  </r>
  <r>
    <x v="2860"/>
    <x v="0"/>
    <x v="2858"/>
    <x v="23"/>
    <x v="2348"/>
    <x v="2"/>
    <s v="country"/>
    <s v="USD"/>
    <x v="2856"/>
    <x v="2860"/>
    <b v="0"/>
    <n v="9"/>
    <b v="0"/>
    <s v="Category and Subcategory"/>
    <x v="406"/>
    <n v="31.56"/>
    <s v="Category and Subcategory"/>
    <x v="6"/>
    <n v="42480.800648148142"/>
    <n v="42540.800648148142"/>
    <x v="2"/>
  </r>
  <r>
    <x v="2861"/>
    <x v="0"/>
    <x v="2859"/>
    <x v="49"/>
    <x v="2349"/>
    <x v="2"/>
    <s v="country"/>
    <s v="AUD"/>
    <x v="2857"/>
    <x v="2861"/>
    <b v="0"/>
    <n v="3"/>
    <b v="0"/>
    <s v="Category and Subcategory"/>
    <x v="264"/>
    <n v="93.67"/>
    <s v="Category and Subcategory"/>
    <x v="6"/>
    <n v="42257.590833333335"/>
    <n v="42271.590833333335"/>
    <x v="0"/>
  </r>
  <r>
    <x v="2862"/>
    <x v="0"/>
    <x v="2860"/>
    <x v="83"/>
    <x v="2350"/>
    <x v="2"/>
    <s v="country"/>
    <s v="USD"/>
    <x v="2858"/>
    <x v="2862"/>
    <b v="0"/>
    <n v="3"/>
    <b v="0"/>
    <s v="Category and Subcategory"/>
    <x v="161"/>
    <n v="93.33"/>
    <s v="Category and Subcategory"/>
    <x v="6"/>
    <n v="41784.789687500001"/>
    <n v="41814.789687500001"/>
    <x v="3"/>
  </r>
  <r>
    <x v="2863"/>
    <x v="0"/>
    <x v="2861"/>
    <x v="63"/>
    <x v="2350"/>
    <x v="2"/>
    <s v="country"/>
    <s v="USD"/>
    <x v="2859"/>
    <x v="2863"/>
    <b v="0"/>
    <n v="1"/>
    <b v="0"/>
    <s v="Category and Subcategory"/>
    <x v="218"/>
    <n v="280"/>
    <s v="Category and Subcategory"/>
    <x v="6"/>
    <n v="41831.675034722226"/>
    <n v="41891.675034722226"/>
    <x v="3"/>
  </r>
  <r>
    <x v="2864"/>
    <x v="0"/>
    <x v="2862"/>
    <x v="30"/>
    <x v="2350"/>
    <x v="2"/>
    <s v="country"/>
    <s v="GBP"/>
    <x v="2860"/>
    <x v="2864"/>
    <b v="0"/>
    <n v="3"/>
    <b v="0"/>
    <s v="Category and Subcategory"/>
    <x v="485"/>
    <n v="93.33"/>
    <s v="Category and Subcategory"/>
    <x v="6"/>
    <n v="42172.613506944443"/>
    <n v="42202.554166666669"/>
    <x v="0"/>
  </r>
  <r>
    <x v="2865"/>
    <x v="0"/>
    <x v="2863"/>
    <x v="374"/>
    <x v="2350"/>
    <x v="2"/>
    <s v="country"/>
    <s v="USD"/>
    <x v="2861"/>
    <x v="2865"/>
    <b v="0"/>
    <n v="0"/>
    <b v="0"/>
    <s v="Category and Subcategory"/>
    <x v="157"/>
    <e v="#DIV/0!"/>
    <s v="Category and Subcategory"/>
    <x v="6"/>
    <n v="41950.114108796297"/>
    <n v="42010.114108796297"/>
    <x v="3"/>
  </r>
  <r>
    <x v="2866"/>
    <x v="0"/>
    <x v="2864"/>
    <x v="10"/>
    <x v="2350"/>
    <x v="2"/>
    <s v="country"/>
    <s v="USD"/>
    <x v="2862"/>
    <x v="2866"/>
    <b v="0"/>
    <n v="2"/>
    <b v="0"/>
    <s v="Category and Subcategory"/>
    <x v="444"/>
    <n v="140"/>
    <s v="Category and Subcategory"/>
    <x v="6"/>
    <n v="42627.955104166671"/>
    <n v="42657.916666666672"/>
    <x v="2"/>
  </r>
  <r>
    <x v="2867"/>
    <x v="0"/>
    <x v="2865"/>
    <x v="30"/>
    <x v="2350"/>
    <x v="2"/>
    <s v="country"/>
    <s v="USD"/>
    <x v="2863"/>
    <x v="2867"/>
    <b v="0"/>
    <n v="10"/>
    <b v="0"/>
    <s v="Category and Subcategory"/>
    <x v="485"/>
    <n v="28"/>
    <s v="Category and Subcategory"/>
    <x v="6"/>
    <n v="42531.195277777777"/>
    <n v="42555.166666666672"/>
    <x v="2"/>
  </r>
  <r>
    <x v="2868"/>
    <x v="0"/>
    <x v="2866"/>
    <x v="36"/>
    <x v="2351"/>
    <x v="2"/>
    <s v="country"/>
    <s v="USD"/>
    <x v="2864"/>
    <x v="2868"/>
    <b v="0"/>
    <n v="60"/>
    <b v="0"/>
    <s v="Category and Subcategory"/>
    <x v="161"/>
    <n v="4.6500000000000004"/>
    <s v="Category and Subcategory"/>
    <x v="6"/>
    <n v="42618.827013888891"/>
    <n v="42648.827013888891"/>
    <x v="2"/>
  </r>
  <r>
    <x v="2869"/>
    <x v="0"/>
    <x v="2867"/>
    <x v="22"/>
    <x v="2352"/>
    <x v="2"/>
    <s v="country"/>
    <s v="USD"/>
    <x v="2865"/>
    <x v="2869"/>
    <b v="0"/>
    <n v="5"/>
    <b v="0"/>
    <s v="Category and Subcategory"/>
    <x v="218"/>
    <n v="55.6"/>
    <s v="Category and Subcategory"/>
    <x v="6"/>
    <n v="42540.593530092592"/>
    <n v="42570.593530092592"/>
    <x v="2"/>
  </r>
  <r>
    <x v="2870"/>
    <x v="0"/>
    <x v="2868"/>
    <x v="10"/>
    <x v="2353"/>
    <x v="2"/>
    <s v="country"/>
    <s v="USD"/>
    <x v="2866"/>
    <x v="2870"/>
    <b v="0"/>
    <n v="9"/>
    <b v="0"/>
    <s v="Category and Subcategory"/>
    <x v="444"/>
    <n v="30.78"/>
    <s v="Category and Subcategory"/>
    <x v="6"/>
    <n v="41746.189409722225"/>
    <n v="41776.189409722225"/>
    <x v="3"/>
  </r>
  <r>
    <x v="2871"/>
    <x v="0"/>
    <x v="2869"/>
    <x v="3"/>
    <x v="2353"/>
    <x v="2"/>
    <s v="country"/>
    <s v="USD"/>
    <x v="2867"/>
    <x v="2871"/>
    <b v="0"/>
    <n v="13"/>
    <b v="0"/>
    <s v="Category and Subcategory"/>
    <x v="410"/>
    <n v="21.31"/>
    <s v="Category and Subcategory"/>
    <x v="6"/>
    <n v="41974.738576388889"/>
    <n v="41994.738576388889"/>
    <x v="3"/>
  </r>
  <r>
    <x v="2872"/>
    <x v="0"/>
    <x v="2870"/>
    <x v="9"/>
    <x v="2354"/>
    <x v="2"/>
    <s v="country"/>
    <s v="USD"/>
    <x v="2868"/>
    <x v="2872"/>
    <b v="0"/>
    <n v="0"/>
    <b v="0"/>
    <s v="Category and Subcategory"/>
    <x v="175"/>
    <e v="#DIV/0!"/>
    <s v="Category and Subcategory"/>
    <x v="6"/>
    <n v="42115.11618055556"/>
    <n v="42175.11618055556"/>
    <x v="0"/>
  </r>
  <r>
    <x v="2873"/>
    <x v="0"/>
    <x v="2871"/>
    <x v="30"/>
    <x v="2355"/>
    <x v="2"/>
    <s v="country"/>
    <s v="USD"/>
    <x v="2869"/>
    <x v="2873"/>
    <b v="0"/>
    <n v="8"/>
    <b v="0"/>
    <s v="Category and Subcategory"/>
    <x v="485"/>
    <n v="34.130000000000003"/>
    <s v="Category and Subcategory"/>
    <x v="6"/>
    <n v="42002.817488425921"/>
    <n v="42032.817488425921"/>
    <x v="3"/>
  </r>
  <r>
    <x v="2874"/>
    <x v="0"/>
    <x v="2872"/>
    <x v="10"/>
    <x v="2355"/>
    <x v="2"/>
    <s v="country"/>
    <s v="USD"/>
    <x v="2870"/>
    <x v="2874"/>
    <b v="0"/>
    <n v="3"/>
    <b v="0"/>
    <s v="Category and Subcategory"/>
    <x v="496"/>
    <n v="91"/>
    <s v="Category and Subcategory"/>
    <x v="6"/>
    <n v="42722.84474537037"/>
    <n v="42752.84474537037"/>
    <x v="2"/>
  </r>
  <r>
    <x v="2875"/>
    <x v="0"/>
    <x v="2873"/>
    <x v="22"/>
    <x v="2355"/>
    <x v="2"/>
    <s v="country"/>
    <s v="USD"/>
    <x v="2871"/>
    <x v="2875"/>
    <b v="0"/>
    <n v="3"/>
    <b v="0"/>
    <s v="Category and Subcategory"/>
    <x v="218"/>
    <n v="91"/>
    <s v="Category and Subcategory"/>
    <x v="6"/>
    <n v="42465.128391203703"/>
    <n v="42495.128391203703"/>
    <x v="2"/>
  </r>
  <r>
    <x v="2876"/>
    <x v="0"/>
    <x v="2874"/>
    <x v="60"/>
    <x v="2356"/>
    <x v="2"/>
    <s v="country"/>
    <s v="USD"/>
    <x v="2872"/>
    <x v="2876"/>
    <b v="0"/>
    <n v="0"/>
    <b v="0"/>
    <s v="Category and Subcategory"/>
    <x v="5"/>
    <e v="#DIV/0!"/>
    <s v="Category and Subcategory"/>
    <x v="6"/>
    <n v="42171.743969907402"/>
    <n v="42201.743969907402"/>
    <x v="0"/>
  </r>
  <r>
    <x v="2877"/>
    <x v="0"/>
    <x v="2875"/>
    <x v="12"/>
    <x v="2357"/>
    <x v="2"/>
    <s v="country"/>
    <s v="USD"/>
    <x v="2873"/>
    <x v="2877"/>
    <b v="0"/>
    <n v="6"/>
    <b v="0"/>
    <s v="Category and Subcategory"/>
    <x v="496"/>
    <n v="45.17"/>
    <s v="Category and Subcategory"/>
    <x v="6"/>
    <n v="42672.955138888887"/>
    <n v="42704.708333333328"/>
    <x v="2"/>
  </r>
  <r>
    <x v="2878"/>
    <x v="0"/>
    <x v="2876"/>
    <x v="9"/>
    <x v="2358"/>
    <x v="2"/>
    <s v="country"/>
    <s v="GBP"/>
    <x v="2874"/>
    <x v="2878"/>
    <b v="0"/>
    <n v="4"/>
    <b v="0"/>
    <s v="Category and Subcategory"/>
    <x v="175"/>
    <n v="67.5"/>
    <s v="Category and Subcategory"/>
    <x v="6"/>
    <n v="42128.615682870368"/>
    <n v="42188.615682870368"/>
    <x v="0"/>
  </r>
  <r>
    <x v="2879"/>
    <x v="0"/>
    <x v="2877"/>
    <x v="375"/>
    <x v="2358"/>
    <x v="2"/>
    <s v="country"/>
    <s v="USD"/>
    <x v="2875"/>
    <x v="2879"/>
    <b v="0"/>
    <n v="1"/>
    <b v="0"/>
    <s v="Category and Subcategory"/>
    <x v="161"/>
    <n v="270"/>
    <s v="Category and Subcategory"/>
    <x v="6"/>
    <n v="42359.725243055553"/>
    <n v="42389.725243055553"/>
    <x v="0"/>
  </r>
  <r>
    <x v="2880"/>
    <x v="0"/>
    <x v="2878"/>
    <x v="14"/>
    <x v="2358"/>
    <x v="2"/>
    <s v="country"/>
    <s v="USD"/>
    <x v="2876"/>
    <x v="2880"/>
    <b v="0"/>
    <n v="29"/>
    <b v="0"/>
    <s v="Category and Subcategory"/>
    <x v="161"/>
    <n v="9.31"/>
    <s v="Category and Subcategory"/>
    <x v="6"/>
    <n v="42192.905694444446"/>
    <n v="42236.711805555555"/>
    <x v="0"/>
  </r>
  <r>
    <x v="2881"/>
    <x v="0"/>
    <x v="2879"/>
    <x v="62"/>
    <x v="2358"/>
    <x v="2"/>
    <s v="country"/>
    <s v="USD"/>
    <x v="2877"/>
    <x v="2881"/>
    <b v="0"/>
    <n v="0"/>
    <b v="0"/>
    <s v="Category and Subcategory"/>
    <x v="496"/>
    <e v="#DIV/0!"/>
    <s v="Category and Subcategory"/>
    <x v="6"/>
    <n v="41916.597638888888"/>
    <n v="41976.639305555553"/>
    <x v="3"/>
  </r>
  <r>
    <x v="2882"/>
    <x v="0"/>
    <x v="2880"/>
    <x v="47"/>
    <x v="2359"/>
    <x v="2"/>
    <s v="country"/>
    <s v="USD"/>
    <x v="2878"/>
    <x v="2882"/>
    <b v="0"/>
    <n v="4"/>
    <b v="0"/>
    <s v="Category and Subcategory"/>
    <x v="389"/>
    <n v="66.5"/>
    <s v="Category and Subcategory"/>
    <x v="6"/>
    <n v="42461.596273148149"/>
    <n v="42491.596273148149"/>
    <x v="2"/>
  </r>
  <r>
    <x v="2883"/>
    <x v="0"/>
    <x v="2881"/>
    <x v="3"/>
    <x v="2359"/>
    <x v="2"/>
    <s v="country"/>
    <s v="USD"/>
    <x v="2879"/>
    <x v="2883"/>
    <b v="0"/>
    <n v="5"/>
    <b v="0"/>
    <s v="Category and Subcategory"/>
    <x v="410"/>
    <n v="53.2"/>
    <s v="Category and Subcategory"/>
    <x v="6"/>
    <n v="42370.90320601852"/>
    <n v="42406.207638888889"/>
    <x v="2"/>
  </r>
  <r>
    <x v="2884"/>
    <x v="0"/>
    <x v="2882"/>
    <x v="101"/>
    <x v="2360"/>
    <x v="2"/>
    <s v="country"/>
    <s v="USD"/>
    <x v="2880"/>
    <x v="2884"/>
    <b v="0"/>
    <n v="4"/>
    <b v="0"/>
    <s v="Category and Subcategory"/>
    <x v="218"/>
    <n v="66"/>
    <s v="Category and Subcategory"/>
    <x v="6"/>
    <n v="41948.727256944447"/>
    <n v="41978.727256944447"/>
    <x v="3"/>
  </r>
  <r>
    <x v="2885"/>
    <x v="0"/>
    <x v="2883"/>
    <x v="44"/>
    <x v="2361"/>
    <x v="2"/>
    <s v="country"/>
    <s v="USD"/>
    <x v="2881"/>
    <x v="2885"/>
    <b v="0"/>
    <n v="5"/>
    <b v="0"/>
    <s v="Category and Subcategory"/>
    <x v="323"/>
    <n v="52.4"/>
    <s v="Category and Subcategory"/>
    <x v="6"/>
    <n v="42047.07640046296"/>
    <n v="42077.034733796296"/>
    <x v="0"/>
  </r>
  <r>
    <x v="2886"/>
    <x v="0"/>
    <x v="2884"/>
    <x v="48"/>
    <x v="2362"/>
    <x v="2"/>
    <s v="country"/>
    <s v="USD"/>
    <x v="2882"/>
    <x v="2886"/>
    <b v="0"/>
    <n v="1"/>
    <b v="0"/>
    <s v="Category and Subcategory"/>
    <x v="669"/>
    <n v="261"/>
    <s v="Category and Subcategory"/>
    <x v="6"/>
    <n v="42261.632916666669"/>
    <n v="42266.165972222225"/>
    <x v="0"/>
  </r>
  <r>
    <x v="2887"/>
    <x v="0"/>
    <x v="2885"/>
    <x v="9"/>
    <x v="2363"/>
    <x v="2"/>
    <s v="country"/>
    <s v="USD"/>
    <x v="2883"/>
    <x v="2887"/>
    <b v="0"/>
    <n v="1"/>
    <b v="0"/>
    <s v="Category and Subcategory"/>
    <x v="175"/>
    <n v="260"/>
    <s v="Category and Subcategory"/>
    <x v="6"/>
    <n v="41985.427361111113"/>
    <n v="42015.427361111113"/>
    <x v="3"/>
  </r>
  <r>
    <x v="2888"/>
    <x v="0"/>
    <x v="2886"/>
    <x v="11"/>
    <x v="2363"/>
    <x v="2"/>
    <s v="country"/>
    <s v="USD"/>
    <x v="2884"/>
    <x v="2888"/>
    <b v="0"/>
    <n v="0"/>
    <b v="0"/>
    <s v="Category and Subcategory"/>
    <x v="218"/>
    <e v="#DIV/0!"/>
    <s v="Category and Subcategory"/>
    <x v="6"/>
    <n v="41922.535185185188"/>
    <n v="41930.207638888889"/>
    <x v="3"/>
  </r>
  <r>
    <x v="2889"/>
    <x v="0"/>
    <x v="2887"/>
    <x v="9"/>
    <x v="2363"/>
    <x v="2"/>
    <s v="country"/>
    <s v="USD"/>
    <x v="2885"/>
    <x v="2889"/>
    <b v="0"/>
    <n v="14"/>
    <b v="0"/>
    <s v="Category and Subcategory"/>
    <x v="175"/>
    <n v="18.57"/>
    <s v="Category and Subcategory"/>
    <x v="6"/>
    <n v="41850.863252314812"/>
    <n v="41880.863252314812"/>
    <x v="3"/>
  </r>
  <r>
    <x v="2890"/>
    <x v="0"/>
    <x v="2888"/>
    <x v="13"/>
    <x v="2363"/>
    <x v="2"/>
    <s v="country"/>
    <s v="USD"/>
    <x v="2886"/>
    <x v="2890"/>
    <b v="0"/>
    <n v="3"/>
    <b v="0"/>
    <s v="Category and Subcategory"/>
    <x v="199"/>
    <n v="86.67"/>
    <s v="Category and Subcategory"/>
    <x v="6"/>
    <n v="41831.742962962962"/>
    <n v="41860.125"/>
    <x v="3"/>
  </r>
  <r>
    <x v="2891"/>
    <x v="0"/>
    <x v="2889"/>
    <x v="3"/>
    <x v="2363"/>
    <x v="2"/>
    <s v="country"/>
    <s v="USD"/>
    <x v="2887"/>
    <x v="2891"/>
    <b v="0"/>
    <n v="10"/>
    <b v="0"/>
    <s v="Category and Subcategory"/>
    <x v="410"/>
    <n v="26"/>
    <s v="Category and Subcategory"/>
    <x v="6"/>
    <n v="42415.883425925931"/>
    <n v="42475.84175925926"/>
    <x v="2"/>
  </r>
  <r>
    <x v="2892"/>
    <x v="0"/>
    <x v="2890"/>
    <x v="62"/>
    <x v="2363"/>
    <x v="2"/>
    <s v="country"/>
    <s v="USD"/>
    <x v="2888"/>
    <x v="2892"/>
    <b v="0"/>
    <n v="17"/>
    <b v="0"/>
    <s v="Category and Subcategory"/>
    <x v="496"/>
    <n v="15.29"/>
    <s v="Category and Subcategory"/>
    <x v="6"/>
    <n v="41869.714166666665"/>
    <n v="41876.875"/>
    <x v="3"/>
  </r>
  <r>
    <x v="2893"/>
    <x v="0"/>
    <x v="2891"/>
    <x v="10"/>
    <x v="2363"/>
    <x v="2"/>
    <s v="country"/>
    <s v="USD"/>
    <x v="2889"/>
    <x v="2893"/>
    <b v="0"/>
    <n v="2"/>
    <b v="0"/>
    <s v="Category and Subcategory"/>
    <x v="496"/>
    <n v="130"/>
    <s v="Category and Subcategory"/>
    <x v="6"/>
    <n v="41953.773090277777"/>
    <n v="42013.083333333328"/>
    <x v="3"/>
  </r>
  <r>
    <x v="2894"/>
    <x v="0"/>
    <x v="2892"/>
    <x v="63"/>
    <x v="2364"/>
    <x v="2"/>
    <s v="country"/>
    <s v="USD"/>
    <x v="2890"/>
    <x v="2894"/>
    <b v="0"/>
    <n v="0"/>
    <b v="0"/>
    <s v="Category and Subcategory"/>
    <x v="218"/>
    <e v="#DIV/0!"/>
    <s v="Category and Subcategory"/>
    <x v="6"/>
    <n v="42037.986284722225"/>
    <n v="42097.944618055553"/>
    <x v="0"/>
  </r>
  <r>
    <x v="2895"/>
    <x v="0"/>
    <x v="2893"/>
    <x v="2"/>
    <x v="2365"/>
    <x v="2"/>
    <s v="country"/>
    <s v="USD"/>
    <x v="2891"/>
    <x v="2895"/>
    <b v="0"/>
    <n v="4"/>
    <b v="0"/>
    <s v="Category and Subcategory"/>
    <x v="301"/>
    <n v="64.5"/>
    <s v="Category and Subcategory"/>
    <x v="6"/>
    <n v="41811.555462962962"/>
    <n v="41812.875"/>
    <x v="3"/>
  </r>
  <r>
    <x v="2896"/>
    <x v="0"/>
    <x v="2894"/>
    <x v="9"/>
    <x v="2366"/>
    <x v="2"/>
    <s v="country"/>
    <s v="USD"/>
    <x v="2892"/>
    <x v="2896"/>
    <b v="0"/>
    <n v="12"/>
    <b v="0"/>
    <s v="Category and Subcategory"/>
    <x v="175"/>
    <n v="21.25"/>
    <s v="Category and Subcategory"/>
    <x v="6"/>
    <n v="42701.908807870372"/>
    <n v="42716.25"/>
    <x v="2"/>
  </r>
  <r>
    <x v="2897"/>
    <x v="0"/>
    <x v="2895"/>
    <x v="14"/>
    <x v="2367"/>
    <x v="2"/>
    <s v="country"/>
    <s v="USD"/>
    <x v="2893"/>
    <x v="2897"/>
    <b v="0"/>
    <n v="3"/>
    <b v="0"/>
    <s v="Category and Subcategory"/>
    <x v="161"/>
    <n v="84"/>
    <s v="Category and Subcategory"/>
    <x v="6"/>
    <n v="42258.646504629629"/>
    <n v="42288.645196759258"/>
    <x v="0"/>
  </r>
  <r>
    <x v="2898"/>
    <x v="0"/>
    <x v="2896"/>
    <x v="51"/>
    <x v="2367"/>
    <x v="2"/>
    <s v="country"/>
    <s v="USD"/>
    <x v="2894"/>
    <x v="2898"/>
    <b v="0"/>
    <n v="12"/>
    <b v="0"/>
    <s v="Category and Subcategory"/>
    <x v="410"/>
    <n v="21"/>
    <s v="Category and Subcategory"/>
    <x v="6"/>
    <n v="42278.664965277778"/>
    <n v="42308.664965277778"/>
    <x v="0"/>
  </r>
  <r>
    <x v="2899"/>
    <x v="0"/>
    <x v="2897"/>
    <x v="3"/>
    <x v="2368"/>
    <x v="2"/>
    <s v="country"/>
    <s v="USD"/>
    <x v="2895"/>
    <x v="2899"/>
    <b v="0"/>
    <n v="0"/>
    <b v="0"/>
    <s v="Category and Subcategory"/>
    <x v="410"/>
    <e v="#DIV/0!"/>
    <s v="Category and Subcategory"/>
    <x v="6"/>
    <n v="42515.078217592592"/>
    <n v="42575.078217592592"/>
    <x v="2"/>
  </r>
  <r>
    <x v="2900"/>
    <x v="0"/>
    <x v="2898"/>
    <x v="62"/>
    <x v="2368"/>
    <x v="2"/>
    <s v="country"/>
    <s v="USD"/>
    <x v="2896"/>
    <x v="2900"/>
    <b v="0"/>
    <n v="7"/>
    <b v="0"/>
    <s v="Category and Subcategory"/>
    <x v="496"/>
    <n v="35.86"/>
    <s v="Category and Subcategory"/>
    <x v="6"/>
    <n v="41830.234166666669"/>
    <n v="41860.234166666669"/>
    <x v="3"/>
  </r>
  <r>
    <x v="2901"/>
    <x v="0"/>
    <x v="2899"/>
    <x v="47"/>
    <x v="2369"/>
    <x v="2"/>
    <s v="country"/>
    <s v="USD"/>
    <x v="2897"/>
    <x v="2901"/>
    <b v="0"/>
    <n v="2"/>
    <b v="0"/>
    <s v="Category and Subcategory"/>
    <x v="621"/>
    <n v="125"/>
    <s v="Category and Subcategory"/>
    <x v="6"/>
    <n v="41982.904386574075"/>
    <n v="42042.904386574075"/>
    <x v="3"/>
  </r>
  <r>
    <x v="2902"/>
    <x v="0"/>
    <x v="2900"/>
    <x v="60"/>
    <x v="2369"/>
    <x v="2"/>
    <s v="country"/>
    <s v="USD"/>
    <x v="2898"/>
    <x v="2902"/>
    <b v="0"/>
    <n v="1"/>
    <b v="0"/>
    <s v="Category and Subcategory"/>
    <x v="5"/>
    <n v="250"/>
    <s v="Category and Subcategory"/>
    <x v="6"/>
    <n v="42210.439768518518"/>
    <n v="42240.439768518518"/>
    <x v="0"/>
  </r>
  <r>
    <x v="2903"/>
    <x v="0"/>
    <x v="2901"/>
    <x v="10"/>
    <x v="2369"/>
    <x v="2"/>
    <s v="country"/>
    <s v="USD"/>
    <x v="2899"/>
    <x v="2903"/>
    <b v="0"/>
    <n v="4"/>
    <b v="0"/>
    <s v="Category and Subcategory"/>
    <x v="496"/>
    <n v="62.5"/>
    <s v="Category and Subcategory"/>
    <x v="6"/>
    <n v="42196.166874999995"/>
    <n v="42256.166874999995"/>
    <x v="0"/>
  </r>
  <r>
    <x v="2904"/>
    <x v="0"/>
    <x v="2902"/>
    <x v="15"/>
    <x v="2369"/>
    <x v="2"/>
    <s v="country"/>
    <s v="GBP"/>
    <x v="2900"/>
    <x v="2904"/>
    <b v="0"/>
    <n v="4"/>
    <b v="0"/>
    <s v="Category and Subcategory"/>
    <x v="302"/>
    <n v="62.5"/>
    <s v="Category and Subcategory"/>
    <x v="6"/>
    <n v="41940.967951388891"/>
    <n v="41952.5"/>
    <x v="3"/>
  </r>
  <r>
    <x v="2905"/>
    <x v="0"/>
    <x v="2903"/>
    <x v="8"/>
    <x v="2369"/>
    <x v="2"/>
    <s v="country"/>
    <s v="USD"/>
    <x v="2901"/>
    <x v="2905"/>
    <b v="0"/>
    <n v="17"/>
    <b v="0"/>
    <s v="Category and Subcategory"/>
    <x v="406"/>
    <n v="14.71"/>
    <s v="Category and Subcategory"/>
    <x v="6"/>
    <n v="42606.056863425925"/>
    <n v="42620.056863425925"/>
    <x v="2"/>
  </r>
  <r>
    <x v="2906"/>
    <x v="0"/>
    <x v="2904"/>
    <x v="12"/>
    <x v="2369"/>
    <x v="2"/>
    <s v="country"/>
    <s v="USD"/>
    <x v="2902"/>
    <x v="2906"/>
    <b v="0"/>
    <n v="7"/>
    <b v="0"/>
    <s v="Category and Subcategory"/>
    <x v="153"/>
    <n v="35.71"/>
    <s v="Category and Subcategory"/>
    <x v="6"/>
    <n v="42199.648912037039"/>
    <n v="42217.041666666672"/>
    <x v="0"/>
  </r>
  <r>
    <x v="2907"/>
    <x v="0"/>
    <x v="2905"/>
    <x v="30"/>
    <x v="2369"/>
    <x v="2"/>
    <s v="country"/>
    <s v="USD"/>
    <x v="2903"/>
    <x v="2907"/>
    <b v="0"/>
    <n v="2"/>
    <b v="0"/>
    <s v="Category and Subcategory"/>
    <x v="157"/>
    <n v="125"/>
    <s v="Category and Subcategory"/>
    <x v="6"/>
    <n v="42444.877743055549"/>
    <n v="42504.877743055549"/>
    <x v="2"/>
  </r>
  <r>
    <x v="2908"/>
    <x v="0"/>
    <x v="2906"/>
    <x v="376"/>
    <x v="2369"/>
    <x v="2"/>
    <s v="country"/>
    <s v="USD"/>
    <x v="2904"/>
    <x v="2908"/>
    <b v="0"/>
    <n v="5"/>
    <b v="0"/>
    <s v="Category and Subcategory"/>
    <x v="410"/>
    <n v="50"/>
    <s v="Category and Subcategory"/>
    <x v="6"/>
    <n v="42499.731701388882"/>
    <n v="42529.731701388882"/>
    <x v="2"/>
  </r>
  <r>
    <x v="2909"/>
    <x v="0"/>
    <x v="2907"/>
    <x v="237"/>
    <x v="2369"/>
    <x v="2"/>
    <s v="country"/>
    <s v="USD"/>
    <x v="2905"/>
    <x v="2909"/>
    <b v="0"/>
    <n v="1"/>
    <b v="0"/>
    <s v="Category and Subcategory"/>
    <x v="5"/>
    <n v="250"/>
    <s v="Category and Subcategory"/>
    <x v="6"/>
    <n v="41929.266215277778"/>
    <n v="41968.823611111111"/>
    <x v="3"/>
  </r>
  <r>
    <x v="2910"/>
    <x v="0"/>
    <x v="2908"/>
    <x v="11"/>
    <x v="2369"/>
    <x v="2"/>
    <s v="country"/>
    <s v="GBP"/>
    <x v="2906"/>
    <x v="2910"/>
    <b v="0"/>
    <n v="1"/>
    <b v="0"/>
    <s v="Category and Subcategory"/>
    <x v="218"/>
    <n v="250"/>
    <s v="Category and Subcategory"/>
    <x v="6"/>
    <n v="42107.841284722221"/>
    <n v="42167.841284722221"/>
    <x v="0"/>
  </r>
  <r>
    <x v="2911"/>
    <x v="0"/>
    <x v="2909"/>
    <x v="40"/>
    <x v="2369"/>
    <x v="2"/>
    <s v="country"/>
    <s v="USD"/>
    <x v="2907"/>
    <x v="2911"/>
    <b v="0"/>
    <n v="14"/>
    <b v="0"/>
    <s v="Category and Subcategory"/>
    <x v="151"/>
    <n v="17.86"/>
    <s v="Category and Subcategory"/>
    <x v="6"/>
    <n v="42142.768819444449"/>
    <n v="42182.768819444449"/>
    <x v="0"/>
  </r>
  <r>
    <x v="2912"/>
    <x v="0"/>
    <x v="2910"/>
    <x v="377"/>
    <x v="2369"/>
    <x v="2"/>
    <s v="country"/>
    <s v="USD"/>
    <x v="2908"/>
    <x v="2912"/>
    <b v="0"/>
    <n v="26"/>
    <b v="0"/>
    <s v="Category and Subcategory"/>
    <x v="161"/>
    <n v="9.6199999999999992"/>
    <s v="Category and Subcategory"/>
    <x v="6"/>
    <n v="42354.131643518514"/>
    <n v="42384.131643518514"/>
    <x v="0"/>
  </r>
  <r>
    <x v="2913"/>
    <x v="0"/>
    <x v="2911"/>
    <x v="3"/>
    <x v="2369"/>
    <x v="2"/>
    <s v="country"/>
    <s v="USD"/>
    <x v="2909"/>
    <x v="2913"/>
    <b v="0"/>
    <n v="2"/>
    <b v="0"/>
    <s v="Category and Subcategory"/>
    <x v="410"/>
    <n v="125"/>
    <s v="Category and Subcategory"/>
    <x v="6"/>
    <n v="41828.922905092593"/>
    <n v="41888.922905092593"/>
    <x v="3"/>
  </r>
  <r>
    <x v="2914"/>
    <x v="0"/>
    <x v="2912"/>
    <x v="31"/>
    <x v="2369"/>
    <x v="2"/>
    <s v="country"/>
    <s v="GBP"/>
    <x v="2910"/>
    <x v="2914"/>
    <b v="0"/>
    <n v="1"/>
    <b v="0"/>
    <s v="Category and Subcategory"/>
    <x v="218"/>
    <n v="250"/>
    <s v="Category and Subcategory"/>
    <x v="6"/>
    <n v="42017.907337962963"/>
    <n v="42077.865671296298"/>
    <x v="0"/>
  </r>
  <r>
    <x v="2915"/>
    <x v="0"/>
    <x v="2913"/>
    <x v="28"/>
    <x v="2370"/>
    <x v="2"/>
    <s v="country"/>
    <s v="GBP"/>
    <x v="2911"/>
    <x v="2915"/>
    <b v="0"/>
    <n v="3"/>
    <b v="0"/>
    <s v="Category and Subcategory"/>
    <x v="504"/>
    <n v="81.67"/>
    <s v="Category and Subcategory"/>
    <x v="6"/>
    <n v="42415.398032407407"/>
    <n v="42445.356365740736"/>
    <x v="2"/>
  </r>
  <r>
    <x v="2916"/>
    <x v="0"/>
    <x v="2914"/>
    <x v="378"/>
    <x v="2371"/>
    <x v="2"/>
    <s v="country"/>
    <s v="GBP"/>
    <x v="2912"/>
    <x v="2916"/>
    <b v="0"/>
    <n v="7"/>
    <b v="0"/>
    <s v="Category and Subcategory"/>
    <x v="199"/>
    <n v="34.71"/>
    <s v="Category and Subcategory"/>
    <x v="6"/>
    <n v="41755.476724537039"/>
    <n v="41778.476724537039"/>
    <x v="3"/>
  </r>
  <r>
    <x v="2917"/>
    <x v="0"/>
    <x v="2915"/>
    <x v="13"/>
    <x v="2372"/>
    <x v="2"/>
    <s v="country"/>
    <s v="USD"/>
    <x v="2913"/>
    <x v="2917"/>
    <b v="0"/>
    <n v="9"/>
    <b v="0"/>
    <s v="Category and Subcategory"/>
    <x v="465"/>
    <n v="26.78"/>
    <s v="Category and Subcategory"/>
    <x v="6"/>
    <n v="42245.234340277777"/>
    <n v="42263.234340277777"/>
    <x v="0"/>
  </r>
  <r>
    <x v="2918"/>
    <x v="0"/>
    <x v="2916"/>
    <x v="10"/>
    <x v="2372"/>
    <x v="2"/>
    <s v="country"/>
    <s v="USD"/>
    <x v="2914"/>
    <x v="2918"/>
    <b v="0"/>
    <n v="20"/>
    <b v="0"/>
    <s v="Category and Subcategory"/>
    <x v="496"/>
    <n v="12.05"/>
    <s v="Category and Subcategory"/>
    <x v="6"/>
    <n v="42278.629710648151"/>
    <n v="42306.629710648151"/>
    <x v="0"/>
  </r>
  <r>
    <x v="2919"/>
    <x v="0"/>
    <x v="2917"/>
    <x v="20"/>
    <x v="2372"/>
    <x v="2"/>
    <s v="country"/>
    <s v="USD"/>
    <x v="2915"/>
    <x v="2919"/>
    <b v="0"/>
    <n v="6"/>
    <b v="0"/>
    <s v="Category and Subcategory"/>
    <x v="149"/>
    <n v="40.17"/>
    <s v="Category and Subcategory"/>
    <x v="6"/>
    <n v="41826.61954861111"/>
    <n v="41856.61954861111"/>
    <x v="3"/>
  </r>
  <r>
    <x v="2920"/>
    <x v="0"/>
    <x v="2918"/>
    <x v="30"/>
    <x v="2373"/>
    <x v="2"/>
    <s v="country"/>
    <s v="CAD"/>
    <x v="2916"/>
    <x v="2920"/>
    <b v="0"/>
    <n v="13"/>
    <b v="0"/>
    <s v="Category and Subcategory"/>
    <x v="157"/>
    <n v="18.46"/>
    <s v="Category and Subcategory"/>
    <x v="6"/>
    <n v="42058.792476851857"/>
    <n v="42088.750810185185"/>
    <x v="0"/>
  </r>
  <r>
    <x v="2921"/>
    <x v="0"/>
    <x v="2919"/>
    <x v="213"/>
    <x v="2373"/>
    <x v="0"/>
    <s v="country"/>
    <s v="USD"/>
    <x v="2917"/>
    <x v="2921"/>
    <b v="0"/>
    <n v="3"/>
    <b v="1"/>
    <s v="Category and Subcategory"/>
    <x v="415"/>
    <n v="80"/>
    <s v="Category and Subcategory"/>
    <x v="40"/>
    <n v="41877.886620370373"/>
    <n v="41907.886620370373"/>
    <x v="3"/>
  </r>
  <r>
    <x v="2922"/>
    <x v="0"/>
    <x v="2920"/>
    <x v="2"/>
    <x v="2374"/>
    <x v="0"/>
    <s v="country"/>
    <s v="GBP"/>
    <x v="2918"/>
    <x v="2922"/>
    <b v="0"/>
    <n v="6"/>
    <b v="1"/>
    <s v="Category and Subcategory"/>
    <x v="263"/>
    <n v="39.5"/>
    <s v="Category and Subcategory"/>
    <x v="40"/>
    <n v="42097.874155092592"/>
    <n v="42142.874155092592"/>
    <x v="0"/>
  </r>
  <r>
    <x v="2923"/>
    <x v="0"/>
    <x v="2921"/>
    <x v="43"/>
    <x v="2375"/>
    <x v="0"/>
    <s v="country"/>
    <s v="USD"/>
    <x v="2919"/>
    <x v="2923"/>
    <b v="0"/>
    <n v="10"/>
    <b v="1"/>
    <s v="Category and Subcategory"/>
    <x v="203"/>
    <n v="23.6"/>
    <s v="Category and Subcategory"/>
    <x v="40"/>
    <n v="42013.15253472222"/>
    <n v="42028.125"/>
    <x v="0"/>
  </r>
  <r>
    <x v="2924"/>
    <x v="0"/>
    <x v="2922"/>
    <x v="31"/>
    <x v="2375"/>
    <x v="0"/>
    <s v="country"/>
    <s v="USD"/>
    <x v="2920"/>
    <x v="2924"/>
    <b v="0"/>
    <n v="147"/>
    <b v="1"/>
    <s v="Category and Subcategory"/>
    <x v="218"/>
    <n v="1.61"/>
    <s v="Category and Subcategory"/>
    <x v="40"/>
    <n v="42103.556828703702"/>
    <n v="42133.165972222225"/>
    <x v="0"/>
  </r>
  <r>
    <x v="2925"/>
    <x v="0"/>
    <x v="2923"/>
    <x v="101"/>
    <x v="2376"/>
    <x v="0"/>
    <s v="country"/>
    <s v="USD"/>
    <x v="2921"/>
    <x v="2925"/>
    <b v="0"/>
    <n v="199"/>
    <b v="1"/>
    <s v="Category and Subcategory"/>
    <x v="218"/>
    <n v="1.18"/>
    <s v="Category and Subcategory"/>
    <x v="40"/>
    <n v="41863.584120370368"/>
    <n v="41893.584120370368"/>
    <x v="3"/>
  </r>
  <r>
    <x v="2926"/>
    <x v="0"/>
    <x v="2924"/>
    <x v="9"/>
    <x v="2377"/>
    <x v="0"/>
    <s v="country"/>
    <s v="USD"/>
    <x v="2922"/>
    <x v="2926"/>
    <b v="0"/>
    <n v="50"/>
    <b v="1"/>
    <s v="Category and Subcategory"/>
    <x v="186"/>
    <n v="4.68"/>
    <s v="Category and Subcategory"/>
    <x v="40"/>
    <n v="42044.765960648147"/>
    <n v="42058.765960648147"/>
    <x v="0"/>
  </r>
  <r>
    <x v="2927"/>
    <x v="0"/>
    <x v="2925"/>
    <x v="40"/>
    <x v="2377"/>
    <x v="0"/>
    <s v="country"/>
    <s v="USD"/>
    <x v="2923"/>
    <x v="2927"/>
    <b v="0"/>
    <n v="21"/>
    <b v="1"/>
    <s v="Category and Subcategory"/>
    <x v="199"/>
    <n v="11.14"/>
    <s v="Category and Subcategory"/>
    <x v="40"/>
    <n v="41806.669317129628"/>
    <n v="41835.208333333336"/>
    <x v="3"/>
  </r>
  <r>
    <x v="2928"/>
    <x v="0"/>
    <x v="2926"/>
    <x v="28"/>
    <x v="2377"/>
    <x v="0"/>
    <s v="country"/>
    <s v="USD"/>
    <x v="2924"/>
    <x v="2928"/>
    <b v="0"/>
    <n v="24"/>
    <b v="1"/>
    <s v="Category and Subcategory"/>
    <x v="228"/>
    <n v="9.75"/>
    <s v="Category and Subcategory"/>
    <x v="40"/>
    <n v="42403.998217592598"/>
    <n v="42433.998217592598"/>
    <x v="2"/>
  </r>
  <r>
    <x v="2929"/>
    <x v="0"/>
    <x v="2927"/>
    <x v="6"/>
    <x v="2378"/>
    <x v="0"/>
    <s v="country"/>
    <s v="USD"/>
    <x v="2925"/>
    <x v="2929"/>
    <b v="0"/>
    <n v="32"/>
    <b v="1"/>
    <s v="Category and Subcategory"/>
    <x v="410"/>
    <n v="7.28"/>
    <s v="Category and Subcategory"/>
    <x v="40"/>
    <n v="41754.564328703702"/>
    <n v="41784.564328703702"/>
    <x v="3"/>
  </r>
  <r>
    <x v="2930"/>
    <x v="0"/>
    <x v="2928"/>
    <x v="3"/>
    <x v="2378"/>
    <x v="0"/>
    <s v="country"/>
    <s v="GBP"/>
    <x v="2926"/>
    <x v="2930"/>
    <b v="0"/>
    <n v="62"/>
    <b v="1"/>
    <s v="Category and Subcategory"/>
    <x v="161"/>
    <n v="3.76"/>
    <s v="Category and Subcategory"/>
    <x v="40"/>
    <n v="42101.584074074075"/>
    <n v="42131.584074074075"/>
    <x v="0"/>
  </r>
  <r>
    <x v="2931"/>
    <x v="0"/>
    <x v="2929"/>
    <x v="47"/>
    <x v="2379"/>
    <x v="0"/>
    <s v="country"/>
    <s v="CAD"/>
    <x v="2927"/>
    <x v="2931"/>
    <b v="0"/>
    <n v="9"/>
    <b v="1"/>
    <s v="Category and Subcategory"/>
    <x v="255"/>
    <n v="25.56"/>
    <s v="Category and Subcategory"/>
    <x v="40"/>
    <n v="41872.291238425925"/>
    <n v="41897.255555555559"/>
    <x v="3"/>
  </r>
  <r>
    <x v="2932"/>
    <x v="0"/>
    <x v="2930"/>
    <x v="379"/>
    <x v="2379"/>
    <x v="0"/>
    <s v="country"/>
    <s v="AUD"/>
    <x v="2928"/>
    <x v="2932"/>
    <b v="0"/>
    <n v="38"/>
    <b v="1"/>
    <s v="Category and Subcategory"/>
    <x v="406"/>
    <n v="6.05"/>
    <s v="Category and Subcategory"/>
    <x v="40"/>
    <n v="42025.164780092593"/>
    <n v="42056.458333333328"/>
    <x v="0"/>
  </r>
  <r>
    <x v="2933"/>
    <x v="0"/>
    <x v="2931"/>
    <x v="30"/>
    <x v="2380"/>
    <x v="0"/>
    <s v="country"/>
    <s v="USD"/>
    <x v="2929"/>
    <x v="2933"/>
    <b v="0"/>
    <n v="54"/>
    <b v="1"/>
    <s v="Category and Subcategory"/>
    <x v="175"/>
    <n v="4.1900000000000004"/>
    <s v="Category and Subcategory"/>
    <x v="40"/>
    <n v="42495.956631944442"/>
    <n v="42525.956631944442"/>
    <x v="2"/>
  </r>
  <r>
    <x v="2934"/>
    <x v="0"/>
    <x v="2932"/>
    <x v="30"/>
    <x v="2381"/>
    <x v="0"/>
    <s v="country"/>
    <s v="CAD"/>
    <x v="2930"/>
    <x v="2934"/>
    <b v="0"/>
    <n v="37"/>
    <b v="1"/>
    <s v="Category and Subcategory"/>
    <x v="175"/>
    <n v="6.08"/>
    <s v="Category and Subcategory"/>
    <x v="40"/>
    <n v="41775.636157407411"/>
    <n v="41805.636157407411"/>
    <x v="3"/>
  </r>
  <r>
    <x v="2935"/>
    <x v="0"/>
    <x v="2933"/>
    <x v="8"/>
    <x v="2381"/>
    <x v="0"/>
    <s v="country"/>
    <s v="USD"/>
    <x v="2931"/>
    <x v="2935"/>
    <b v="0"/>
    <n v="39"/>
    <b v="1"/>
    <s v="Category and Subcategory"/>
    <x v="444"/>
    <n v="5.77"/>
    <s v="Category and Subcategory"/>
    <x v="40"/>
    <n v="42553.583425925928"/>
    <n v="42611.708333333328"/>
    <x v="2"/>
  </r>
  <r>
    <x v="2936"/>
    <x v="0"/>
    <x v="2934"/>
    <x v="28"/>
    <x v="2381"/>
    <x v="0"/>
    <s v="country"/>
    <s v="USD"/>
    <x v="2932"/>
    <x v="2936"/>
    <b v="0"/>
    <n v="34"/>
    <b v="1"/>
    <s v="Category and Subcategory"/>
    <x v="228"/>
    <n v="6.62"/>
    <s v="Category and Subcategory"/>
    <x v="40"/>
    <n v="41912.650729166664"/>
    <n v="41925.207638888889"/>
    <x v="3"/>
  </r>
  <r>
    <x v="2937"/>
    <x v="0"/>
    <x v="2935"/>
    <x v="15"/>
    <x v="2381"/>
    <x v="0"/>
    <s v="country"/>
    <s v="GBP"/>
    <x v="2933"/>
    <x v="2937"/>
    <b v="0"/>
    <n v="55"/>
    <b v="1"/>
    <s v="Category and Subcategory"/>
    <x v="330"/>
    <n v="4.09"/>
    <s v="Category and Subcategory"/>
    <x v="40"/>
    <n v="41803.457326388889"/>
    <n v="41833.457326388889"/>
    <x v="3"/>
  </r>
  <r>
    <x v="2938"/>
    <x v="0"/>
    <x v="2936"/>
    <x v="23"/>
    <x v="2381"/>
    <x v="0"/>
    <s v="country"/>
    <s v="USD"/>
    <x v="2934"/>
    <x v="2938"/>
    <b v="0"/>
    <n v="32"/>
    <b v="1"/>
    <s v="Category and Subcategory"/>
    <x v="444"/>
    <n v="7.03"/>
    <s v="Category and Subcategory"/>
    <x v="40"/>
    <n v="42004.703865740739"/>
    <n v="42034.703865740739"/>
    <x v="3"/>
  </r>
  <r>
    <x v="2939"/>
    <x v="0"/>
    <x v="2937"/>
    <x v="6"/>
    <x v="2382"/>
    <x v="0"/>
    <s v="country"/>
    <s v="USD"/>
    <x v="2935"/>
    <x v="2939"/>
    <b v="0"/>
    <n v="25"/>
    <b v="1"/>
    <s v="Category and Subcategory"/>
    <x v="410"/>
    <n v="8.92"/>
    <s v="Category and Subcategory"/>
    <x v="40"/>
    <n v="41845.809166666666"/>
    <n v="41879.041666666664"/>
    <x v="3"/>
  </r>
  <r>
    <x v="2940"/>
    <x v="0"/>
    <x v="2938"/>
    <x v="30"/>
    <x v="2382"/>
    <x v="0"/>
    <s v="country"/>
    <s v="USD"/>
    <x v="2936"/>
    <x v="2940"/>
    <b v="0"/>
    <n v="33"/>
    <b v="1"/>
    <s v="Category and Subcategory"/>
    <x v="175"/>
    <n v="6.76"/>
    <s v="Category and Subcategory"/>
    <x v="40"/>
    <n v="41982.773356481484"/>
    <n v="42022.773356481484"/>
    <x v="3"/>
  </r>
  <r>
    <x v="2941"/>
    <x v="0"/>
    <x v="2939"/>
    <x v="31"/>
    <x v="2383"/>
    <x v="2"/>
    <s v="country"/>
    <s v="USD"/>
    <x v="2937"/>
    <x v="2941"/>
    <b v="0"/>
    <n v="1"/>
    <b v="0"/>
    <s v="Category and Subcategory"/>
    <x v="218"/>
    <n v="220"/>
    <s v="Category and Subcategory"/>
    <x v="38"/>
    <n v="42034.960127314815"/>
    <n v="42064.960127314815"/>
    <x v="0"/>
  </r>
  <r>
    <x v="2942"/>
    <x v="0"/>
    <x v="2940"/>
    <x v="61"/>
    <x v="2384"/>
    <x v="2"/>
    <s v="country"/>
    <s v="CAD"/>
    <x v="2938"/>
    <x v="2942"/>
    <b v="0"/>
    <n v="202"/>
    <b v="0"/>
    <s v="Category and Subcategory"/>
    <x v="5"/>
    <n v="1.07"/>
    <s v="Category and Subcategory"/>
    <x v="38"/>
    <n v="42334.803923611107"/>
    <n v="42354.845833333333"/>
    <x v="0"/>
  </r>
  <r>
    <x v="2943"/>
    <x v="0"/>
    <x v="2941"/>
    <x v="9"/>
    <x v="2384"/>
    <x v="2"/>
    <s v="country"/>
    <s v="USD"/>
    <x v="2939"/>
    <x v="2943"/>
    <b v="0"/>
    <n v="0"/>
    <b v="0"/>
    <s v="Category and Subcategory"/>
    <x v="406"/>
    <e v="#DIV/0!"/>
    <s v="Category and Subcategory"/>
    <x v="38"/>
    <n v="42077.129398148143"/>
    <n v="42107.129398148143"/>
    <x v="0"/>
  </r>
  <r>
    <x v="2944"/>
    <x v="0"/>
    <x v="2942"/>
    <x v="3"/>
    <x v="2384"/>
    <x v="2"/>
    <s v="country"/>
    <s v="USD"/>
    <x v="2940"/>
    <x v="2944"/>
    <b v="0"/>
    <n v="1"/>
    <b v="0"/>
    <s v="Category and Subcategory"/>
    <x v="161"/>
    <n v="216"/>
    <s v="Category and Subcategory"/>
    <x v="38"/>
    <n v="42132.9143287037"/>
    <n v="42162.9143287037"/>
    <x v="0"/>
  </r>
  <r>
    <x v="2945"/>
    <x v="0"/>
    <x v="2943"/>
    <x v="63"/>
    <x v="2385"/>
    <x v="2"/>
    <s v="country"/>
    <s v="USD"/>
    <x v="2941"/>
    <x v="2945"/>
    <b v="0"/>
    <n v="0"/>
    <b v="0"/>
    <s v="Category and Subcategory"/>
    <x v="5"/>
    <e v="#DIV/0!"/>
    <s v="Category and Subcategory"/>
    <x v="38"/>
    <n v="42118.139583333337"/>
    <n v="42148.139583333337"/>
    <x v="0"/>
  </r>
  <r>
    <x v="2946"/>
    <x v="0"/>
    <x v="2944"/>
    <x v="13"/>
    <x v="2385"/>
    <x v="2"/>
    <s v="country"/>
    <s v="GBP"/>
    <x v="2942"/>
    <x v="2946"/>
    <b v="0"/>
    <n v="2"/>
    <b v="0"/>
    <s v="Category and Subcategory"/>
    <x v="485"/>
    <n v="107.5"/>
    <s v="Category and Subcategory"/>
    <x v="38"/>
    <n v="42567.531157407408"/>
    <n v="42597.531157407408"/>
    <x v="2"/>
  </r>
  <r>
    <x v="2947"/>
    <x v="0"/>
    <x v="2945"/>
    <x v="31"/>
    <x v="2385"/>
    <x v="2"/>
    <s v="country"/>
    <s v="USD"/>
    <x v="2943"/>
    <x v="2947"/>
    <b v="0"/>
    <n v="13"/>
    <b v="0"/>
    <s v="Category and Subcategory"/>
    <x v="218"/>
    <n v="16.54"/>
    <s v="Category and Subcategory"/>
    <x v="38"/>
    <n v="42649.562118055561"/>
    <n v="42698.715972222228"/>
    <x v="2"/>
  </r>
  <r>
    <x v="2948"/>
    <x v="0"/>
    <x v="2946"/>
    <x v="69"/>
    <x v="2386"/>
    <x v="2"/>
    <s v="country"/>
    <s v="USD"/>
    <x v="2944"/>
    <x v="2948"/>
    <b v="0"/>
    <n v="9"/>
    <b v="0"/>
    <s v="Category and Subcategory"/>
    <x v="5"/>
    <n v="23.78"/>
    <s v="Category and Subcategory"/>
    <x v="38"/>
    <n v="42097.649224537032"/>
    <n v="42157.649224537032"/>
    <x v="0"/>
  </r>
  <r>
    <x v="2949"/>
    <x v="0"/>
    <x v="2947"/>
    <x v="28"/>
    <x v="2387"/>
    <x v="2"/>
    <s v="country"/>
    <s v="USD"/>
    <x v="2945"/>
    <x v="2949"/>
    <b v="0"/>
    <n v="2"/>
    <b v="0"/>
    <s v="Category and Subcategory"/>
    <x v="150"/>
    <n v="106"/>
    <s v="Category and Subcategory"/>
    <x v="38"/>
    <n v="42297.823113425926"/>
    <n v="42327.864780092597"/>
    <x v="0"/>
  </r>
  <r>
    <x v="2950"/>
    <x v="0"/>
    <x v="2948"/>
    <x v="380"/>
    <x v="2387"/>
    <x v="2"/>
    <s v="country"/>
    <s v="USD"/>
    <x v="2946"/>
    <x v="2950"/>
    <b v="0"/>
    <n v="0"/>
    <b v="0"/>
    <s v="Category and Subcategory"/>
    <x v="5"/>
    <e v="#DIV/0!"/>
    <s v="Category and Subcategory"/>
    <x v="38"/>
    <n v="42362.36518518519"/>
    <n v="42392.36518518519"/>
    <x v="0"/>
  </r>
  <r>
    <x v="2951"/>
    <x v="0"/>
    <x v="2949"/>
    <x v="63"/>
    <x v="2387"/>
    <x v="1"/>
    <s v="country"/>
    <s v="USD"/>
    <x v="2947"/>
    <x v="2951"/>
    <b v="0"/>
    <n v="58"/>
    <b v="0"/>
    <s v="Category and Subcategory"/>
    <x v="5"/>
    <n v="3.66"/>
    <s v="Category and Subcategory"/>
    <x v="38"/>
    <n v="41872.802928240737"/>
    <n v="41917.802928240737"/>
    <x v="3"/>
  </r>
  <r>
    <x v="2952"/>
    <x v="0"/>
    <x v="2950"/>
    <x v="22"/>
    <x v="2388"/>
    <x v="1"/>
    <s v="country"/>
    <s v="USD"/>
    <x v="2948"/>
    <x v="2952"/>
    <b v="0"/>
    <n v="8"/>
    <b v="0"/>
    <s v="Category and Subcategory"/>
    <x v="218"/>
    <n v="26.38"/>
    <s v="Category and Subcategory"/>
    <x v="38"/>
    <n v="42628.690266203703"/>
    <n v="42660.166666666672"/>
    <x v="2"/>
  </r>
  <r>
    <x v="2953"/>
    <x v="0"/>
    <x v="2951"/>
    <x v="307"/>
    <x v="2388"/>
    <x v="1"/>
    <s v="country"/>
    <s v="USD"/>
    <x v="2949"/>
    <x v="2953"/>
    <b v="0"/>
    <n v="3"/>
    <b v="0"/>
    <s v="Category and Subcategory"/>
    <x v="5"/>
    <n v="70.33"/>
    <s v="Category and Subcategory"/>
    <x v="38"/>
    <n v="42255.791909722218"/>
    <n v="42285.791909722218"/>
    <x v="0"/>
  </r>
  <r>
    <x v="2954"/>
    <x v="0"/>
    <x v="2952"/>
    <x v="36"/>
    <x v="2389"/>
    <x v="1"/>
    <s v="country"/>
    <s v="USD"/>
    <x v="2950"/>
    <x v="2954"/>
    <b v="0"/>
    <n v="0"/>
    <b v="0"/>
    <s v="Category and Subcategory"/>
    <x v="218"/>
    <e v="#DIV/0!"/>
    <s v="Category and Subcategory"/>
    <x v="38"/>
    <n v="42790.583368055552"/>
    <n v="42810.541701388895"/>
    <x v="1"/>
  </r>
  <r>
    <x v="2955"/>
    <x v="0"/>
    <x v="2953"/>
    <x v="38"/>
    <x v="2389"/>
    <x v="1"/>
    <s v="country"/>
    <s v="USD"/>
    <x v="2951"/>
    <x v="2955"/>
    <b v="0"/>
    <n v="11"/>
    <b v="0"/>
    <s v="Category and Subcategory"/>
    <x v="391"/>
    <n v="19.09"/>
    <s v="Category and Subcategory"/>
    <x v="38"/>
    <n v="42141.741307870368"/>
    <n v="42171.741307870368"/>
    <x v="0"/>
  </r>
  <r>
    <x v="2956"/>
    <x v="0"/>
    <x v="2954"/>
    <x v="278"/>
    <x v="2390"/>
    <x v="1"/>
    <s v="country"/>
    <s v="USD"/>
    <x v="2952"/>
    <x v="2956"/>
    <b v="0"/>
    <n v="20"/>
    <b v="0"/>
    <s v="Category and Subcategory"/>
    <x v="410"/>
    <n v="10.25"/>
    <s v="Category and Subcategory"/>
    <x v="38"/>
    <n v="42464.958912037036"/>
    <n v="42494.958912037036"/>
    <x v="2"/>
  </r>
  <r>
    <x v="2957"/>
    <x v="0"/>
    <x v="2955"/>
    <x v="36"/>
    <x v="2390"/>
    <x v="1"/>
    <s v="country"/>
    <s v="USD"/>
    <x v="2953"/>
    <x v="2957"/>
    <b v="0"/>
    <n v="3"/>
    <b v="0"/>
    <s v="Category and Subcategory"/>
    <x v="218"/>
    <n v="68.33"/>
    <s v="Category and Subcategory"/>
    <x v="38"/>
    <n v="42031.011249999996"/>
    <n v="42090.969583333332"/>
    <x v="0"/>
  </r>
  <r>
    <x v="2958"/>
    <x v="0"/>
    <x v="2956"/>
    <x v="58"/>
    <x v="2390"/>
    <x v="1"/>
    <s v="country"/>
    <s v="USD"/>
    <x v="2954"/>
    <x v="2958"/>
    <b v="0"/>
    <n v="0"/>
    <b v="0"/>
    <s v="Category and Subcategory"/>
    <x v="5"/>
    <e v="#DIV/0!"/>
    <s v="Category and Subcategory"/>
    <x v="38"/>
    <n v="42438.779131944444"/>
    <n v="42498.73746527778"/>
    <x v="2"/>
  </r>
  <r>
    <x v="2959"/>
    <x v="0"/>
    <x v="2957"/>
    <x v="3"/>
    <x v="2390"/>
    <x v="1"/>
    <s v="country"/>
    <s v="GBP"/>
    <x v="2955"/>
    <x v="2959"/>
    <b v="0"/>
    <n v="0"/>
    <b v="0"/>
    <s v="Category and Subcategory"/>
    <x v="161"/>
    <e v="#DIV/0!"/>
    <s v="Category and Subcategory"/>
    <x v="38"/>
    <n v="42498.008391203708"/>
    <n v="42528.008391203708"/>
    <x v="2"/>
  </r>
  <r>
    <x v="2960"/>
    <x v="0"/>
    <x v="2958"/>
    <x v="381"/>
    <x v="2390"/>
    <x v="1"/>
    <s v="country"/>
    <s v="USD"/>
    <x v="2956"/>
    <x v="2960"/>
    <b v="0"/>
    <n v="0"/>
    <b v="0"/>
    <s v="Category and Subcategory"/>
    <x v="5"/>
    <e v="#DIV/0!"/>
    <s v="Category and Subcategory"/>
    <x v="38"/>
    <n v="41863.757210648146"/>
    <n v="41893.757210648146"/>
    <x v="3"/>
  </r>
  <r>
    <x v="2961"/>
    <x v="0"/>
    <x v="2959"/>
    <x v="10"/>
    <x v="2390"/>
    <x v="0"/>
    <s v="country"/>
    <s v="USD"/>
    <x v="2957"/>
    <x v="2961"/>
    <b v="0"/>
    <n v="108"/>
    <b v="1"/>
    <s v="Category and Subcategory"/>
    <x v="153"/>
    <n v="1.9"/>
    <s v="Category and Subcategory"/>
    <x v="6"/>
    <n v="42061.212488425925"/>
    <n v="42089.166666666672"/>
    <x v="0"/>
  </r>
  <r>
    <x v="2962"/>
    <x v="0"/>
    <x v="2960"/>
    <x v="28"/>
    <x v="2391"/>
    <x v="0"/>
    <s v="country"/>
    <s v="USD"/>
    <x v="2958"/>
    <x v="2962"/>
    <b v="0"/>
    <n v="20"/>
    <b v="1"/>
    <s v="Category and Subcategory"/>
    <x v="409"/>
    <n v="10.199999999999999"/>
    <s v="Category and Subcategory"/>
    <x v="6"/>
    <n v="42036.24428240741"/>
    <n v="42064.290972222225"/>
    <x v="0"/>
  </r>
  <r>
    <x v="2963"/>
    <x v="0"/>
    <x v="2961"/>
    <x v="3"/>
    <x v="2392"/>
    <x v="0"/>
    <s v="country"/>
    <s v="USD"/>
    <x v="2959"/>
    <x v="2963"/>
    <b v="0"/>
    <n v="98"/>
    <b v="1"/>
    <s v="Category and Subcategory"/>
    <x v="161"/>
    <n v="2.08"/>
    <s v="Category and Subcategory"/>
    <x v="6"/>
    <n v="42157.470185185186"/>
    <n v="42187.470185185186"/>
    <x v="0"/>
  </r>
  <r>
    <x v="2964"/>
    <x v="0"/>
    <x v="2962"/>
    <x v="10"/>
    <x v="2393"/>
    <x v="0"/>
    <s v="country"/>
    <s v="USD"/>
    <x v="2960"/>
    <x v="2964"/>
    <b v="0"/>
    <n v="196"/>
    <b v="1"/>
    <s v="Category and Subcategory"/>
    <x v="153"/>
    <n v="1.03"/>
    <s v="Category and Subcategory"/>
    <x v="6"/>
    <n v="41827.909942129627"/>
    <n v="41857.897222222222"/>
    <x v="3"/>
  </r>
  <r>
    <x v="2965"/>
    <x v="0"/>
    <x v="2963"/>
    <x v="15"/>
    <x v="2393"/>
    <x v="0"/>
    <s v="country"/>
    <s v="USD"/>
    <x v="2961"/>
    <x v="2965"/>
    <b v="0"/>
    <n v="39"/>
    <b v="1"/>
    <s v="Category and Subcategory"/>
    <x v="199"/>
    <n v="5.18"/>
    <s v="Category and Subcategory"/>
    <x v="6"/>
    <n v="42162.729548611111"/>
    <n v="42192.729548611111"/>
    <x v="0"/>
  </r>
  <r>
    <x v="2966"/>
    <x v="0"/>
    <x v="2964"/>
    <x v="3"/>
    <x v="2394"/>
    <x v="0"/>
    <s v="country"/>
    <s v="USD"/>
    <x v="2962"/>
    <x v="2966"/>
    <b v="0"/>
    <n v="128"/>
    <b v="1"/>
    <s v="Category and Subcategory"/>
    <x v="161"/>
    <n v="1.57"/>
    <s v="Category and Subcategory"/>
    <x v="6"/>
    <n v="42233.738564814819"/>
    <n v="42263.738564814819"/>
    <x v="0"/>
  </r>
  <r>
    <x v="2967"/>
    <x v="0"/>
    <x v="2965"/>
    <x v="10"/>
    <x v="2394"/>
    <x v="0"/>
    <s v="country"/>
    <s v="USD"/>
    <x v="2963"/>
    <x v="2967"/>
    <b v="0"/>
    <n v="71"/>
    <b v="1"/>
    <s v="Category and Subcategory"/>
    <x v="153"/>
    <n v="2.83"/>
    <s v="Category and Subcategory"/>
    <x v="6"/>
    <n v="42042.197824074072"/>
    <n v="42072.156157407408"/>
    <x v="0"/>
  </r>
  <r>
    <x v="2968"/>
    <x v="0"/>
    <x v="2966"/>
    <x v="8"/>
    <x v="2394"/>
    <x v="0"/>
    <s v="country"/>
    <s v="USD"/>
    <x v="2964"/>
    <x v="2968"/>
    <b v="0"/>
    <n v="47"/>
    <b v="1"/>
    <s v="Category and Subcategory"/>
    <x v="444"/>
    <n v="4.28"/>
    <s v="Category and Subcategory"/>
    <x v="6"/>
    <n v="42585.523842592593"/>
    <n v="42599.165972222225"/>
    <x v="2"/>
  </r>
  <r>
    <x v="2969"/>
    <x v="0"/>
    <x v="2967"/>
    <x v="28"/>
    <x v="2395"/>
    <x v="0"/>
    <s v="country"/>
    <s v="CAD"/>
    <x v="2965"/>
    <x v="2969"/>
    <b v="0"/>
    <n v="17"/>
    <b v="1"/>
    <s v="Category and Subcategory"/>
    <x v="409"/>
    <n v="11.76"/>
    <s v="Category and Subcategory"/>
    <x v="6"/>
    <n v="42097.786493055552"/>
    <n v="42127.952083333337"/>
    <x v="0"/>
  </r>
  <r>
    <x v="2970"/>
    <x v="0"/>
    <x v="2968"/>
    <x v="12"/>
    <x v="2395"/>
    <x v="0"/>
    <s v="country"/>
    <s v="USD"/>
    <x v="2966"/>
    <x v="2970"/>
    <b v="0"/>
    <n v="91"/>
    <b v="1"/>
    <s v="Category and Subcategory"/>
    <x v="410"/>
    <n v="2.2000000000000002"/>
    <s v="Category and Subcategory"/>
    <x v="6"/>
    <n v="41808.669571759259"/>
    <n v="41838.669571759259"/>
    <x v="3"/>
  </r>
  <r>
    <x v="2971"/>
    <x v="0"/>
    <x v="2969"/>
    <x v="50"/>
    <x v="2395"/>
    <x v="0"/>
    <s v="country"/>
    <s v="USD"/>
    <x v="2967"/>
    <x v="2971"/>
    <b v="0"/>
    <n v="43"/>
    <b v="1"/>
    <s v="Category and Subcategory"/>
    <x v="444"/>
    <n v="4.6500000000000004"/>
    <s v="Category and Subcategory"/>
    <x v="6"/>
    <n v="41852.658310185187"/>
    <n v="41882.658310185187"/>
    <x v="3"/>
  </r>
  <r>
    <x v="2972"/>
    <x v="0"/>
    <x v="2970"/>
    <x v="13"/>
    <x v="2395"/>
    <x v="0"/>
    <s v="country"/>
    <s v="USD"/>
    <x v="2968"/>
    <x v="2972"/>
    <b v="0"/>
    <n v="17"/>
    <b v="1"/>
    <s v="Category and Subcategory"/>
    <x v="157"/>
    <n v="11.76"/>
    <s v="Category and Subcategory"/>
    <x v="6"/>
    <n v="42694.110185185185"/>
    <n v="42709.041666666672"/>
    <x v="2"/>
  </r>
  <r>
    <x v="2973"/>
    <x v="0"/>
    <x v="2971"/>
    <x v="10"/>
    <x v="2395"/>
    <x v="0"/>
    <s v="country"/>
    <s v="USD"/>
    <x v="2969"/>
    <x v="2973"/>
    <b v="0"/>
    <n v="33"/>
    <b v="1"/>
    <s v="Category and Subcategory"/>
    <x v="153"/>
    <n v="6.06"/>
    <s v="Category and Subcategory"/>
    <x v="6"/>
    <n v="42341.818379629629"/>
    <n v="42370.166666666672"/>
    <x v="0"/>
  </r>
  <r>
    <x v="2974"/>
    <x v="0"/>
    <x v="2972"/>
    <x v="10"/>
    <x v="2395"/>
    <x v="0"/>
    <s v="country"/>
    <s v="USD"/>
    <x v="2970"/>
    <x v="2974"/>
    <b v="0"/>
    <n v="87"/>
    <b v="1"/>
    <s v="Category and Subcategory"/>
    <x v="153"/>
    <n v="2.2999999999999998"/>
    <s v="Category and Subcategory"/>
    <x v="6"/>
    <n v="41880.061006944445"/>
    <n v="41908.065972222219"/>
    <x v="3"/>
  </r>
  <r>
    <x v="2975"/>
    <x v="0"/>
    <x v="2973"/>
    <x v="6"/>
    <x v="2395"/>
    <x v="0"/>
    <s v="country"/>
    <s v="USD"/>
    <x v="2971"/>
    <x v="2975"/>
    <b v="0"/>
    <n v="113"/>
    <b v="1"/>
    <s v="Category and Subcategory"/>
    <x v="410"/>
    <n v="1.77"/>
    <s v="Category and Subcategory"/>
    <x v="6"/>
    <n v="41941.683865740742"/>
    <n v="41970.125"/>
    <x v="3"/>
  </r>
  <r>
    <x v="2976"/>
    <x v="0"/>
    <x v="2974"/>
    <x v="159"/>
    <x v="2395"/>
    <x v="0"/>
    <s v="country"/>
    <s v="GBP"/>
    <x v="2972"/>
    <x v="2976"/>
    <b v="0"/>
    <n v="14"/>
    <b v="1"/>
    <s v="Category and Subcategory"/>
    <x v="510"/>
    <n v="14.29"/>
    <s v="Category and Subcategory"/>
    <x v="6"/>
    <n v="42425.730671296296"/>
    <n v="42442.5"/>
    <x v="2"/>
  </r>
  <r>
    <x v="2977"/>
    <x v="0"/>
    <x v="2975"/>
    <x v="9"/>
    <x v="2396"/>
    <x v="0"/>
    <s v="country"/>
    <s v="USD"/>
    <x v="2973"/>
    <x v="2977"/>
    <b v="0"/>
    <n v="30"/>
    <b v="1"/>
    <s v="Category and Subcategory"/>
    <x v="406"/>
    <n v="6.63"/>
    <s v="Category and Subcategory"/>
    <x v="6"/>
    <n v="42026.88118055556"/>
    <n v="42086.093055555553"/>
    <x v="0"/>
  </r>
  <r>
    <x v="2978"/>
    <x v="0"/>
    <x v="2976"/>
    <x v="47"/>
    <x v="2397"/>
    <x v="0"/>
    <s v="country"/>
    <s v="USD"/>
    <x v="2974"/>
    <x v="2978"/>
    <b v="0"/>
    <n v="16"/>
    <b v="1"/>
    <s v="Category and Subcategory"/>
    <x v="306"/>
    <n v="12.25"/>
    <s v="Category and Subcategory"/>
    <x v="6"/>
    <n v="41922.640590277777"/>
    <n v="41932.249305555553"/>
    <x v="3"/>
  </r>
  <r>
    <x v="2979"/>
    <x v="0"/>
    <x v="2977"/>
    <x v="10"/>
    <x v="2397"/>
    <x v="0"/>
    <s v="country"/>
    <s v="USD"/>
    <x v="2975"/>
    <x v="2979"/>
    <b v="0"/>
    <n v="46"/>
    <b v="1"/>
    <s v="Category and Subcategory"/>
    <x v="153"/>
    <n v="4.26"/>
    <s v="Category and Subcategory"/>
    <x v="6"/>
    <n v="41993.824340277773"/>
    <n v="42010.25"/>
    <x v="3"/>
  </r>
  <r>
    <x v="2980"/>
    <x v="0"/>
    <x v="2978"/>
    <x v="9"/>
    <x v="2398"/>
    <x v="0"/>
    <s v="country"/>
    <s v="USD"/>
    <x v="2976"/>
    <x v="2980"/>
    <b v="0"/>
    <n v="24"/>
    <b v="1"/>
    <s v="Category and Subcategory"/>
    <x v="406"/>
    <n v="8.1300000000000008"/>
    <s v="Category and Subcategory"/>
    <x v="6"/>
    <n v="42219.915856481486"/>
    <n v="42240.083333333328"/>
    <x v="0"/>
  </r>
  <r>
    <x v="2981"/>
    <x v="0"/>
    <x v="2979"/>
    <x v="23"/>
    <x v="2398"/>
    <x v="0"/>
    <s v="country"/>
    <s v="EUR"/>
    <x v="2977"/>
    <x v="2981"/>
    <b v="1"/>
    <n v="97"/>
    <b v="1"/>
    <s v="Category and Subcategory"/>
    <x v="496"/>
    <n v="2.0099999999999998"/>
    <s v="Category and Subcategory"/>
    <x v="38"/>
    <n v="42225.559675925921"/>
    <n v="42270.559675925921"/>
    <x v="0"/>
  </r>
  <r>
    <x v="2982"/>
    <x v="0"/>
    <x v="2980"/>
    <x v="10"/>
    <x v="2398"/>
    <x v="0"/>
    <s v="country"/>
    <s v="GBP"/>
    <x v="2978"/>
    <x v="2982"/>
    <b v="1"/>
    <n v="59"/>
    <b v="1"/>
    <s v="Category and Subcategory"/>
    <x v="153"/>
    <n v="3.31"/>
    <s v="Category and Subcategory"/>
    <x v="38"/>
    <n v="42381.686840277776"/>
    <n v="42411.686840277776"/>
    <x v="2"/>
  </r>
  <r>
    <x v="2983"/>
    <x v="0"/>
    <x v="2981"/>
    <x v="382"/>
    <x v="2399"/>
    <x v="0"/>
    <s v="country"/>
    <s v="USD"/>
    <x v="2979"/>
    <x v="2983"/>
    <b v="1"/>
    <n v="1095"/>
    <b v="1"/>
    <s v="Category and Subcategory"/>
    <x v="5"/>
    <n v="0.18"/>
    <s v="Category and Subcategory"/>
    <x v="38"/>
    <n v="41894.632361111115"/>
    <n v="41954.674027777779"/>
    <x v="3"/>
  </r>
  <r>
    <x v="2984"/>
    <x v="0"/>
    <x v="2982"/>
    <x v="31"/>
    <x v="2400"/>
    <x v="0"/>
    <s v="country"/>
    <s v="USD"/>
    <x v="2980"/>
    <x v="2984"/>
    <b v="1"/>
    <n v="218"/>
    <b v="1"/>
    <s v="Category and Subcategory"/>
    <x v="218"/>
    <n v="0.87"/>
    <s v="Category and Subcategory"/>
    <x v="38"/>
    <n v="42576.278715277775"/>
    <n v="42606.278715277775"/>
    <x v="2"/>
  </r>
  <r>
    <x v="2985"/>
    <x v="0"/>
    <x v="2983"/>
    <x v="3"/>
    <x v="2400"/>
    <x v="0"/>
    <s v="country"/>
    <s v="NZD"/>
    <x v="2981"/>
    <x v="2985"/>
    <b v="0"/>
    <n v="111"/>
    <b v="1"/>
    <s v="Category and Subcategory"/>
    <x v="161"/>
    <n v="1.71"/>
    <s v="Category and Subcategory"/>
    <x v="38"/>
    <n v="42654.973703703698"/>
    <n v="42674.166666666672"/>
    <x v="2"/>
  </r>
  <r>
    <x v="2986"/>
    <x v="0"/>
    <x v="2984"/>
    <x v="262"/>
    <x v="2401"/>
    <x v="0"/>
    <s v="country"/>
    <s v="GBP"/>
    <x v="2982"/>
    <x v="2986"/>
    <b v="0"/>
    <n v="56"/>
    <b v="1"/>
    <s v="Category and Subcategory"/>
    <x v="186"/>
    <n v="3.38"/>
    <s v="Category and Subcategory"/>
    <x v="38"/>
    <n v="42431.500069444446"/>
    <n v="42491.458402777775"/>
    <x v="2"/>
  </r>
  <r>
    <x v="2987"/>
    <x v="0"/>
    <x v="2985"/>
    <x v="31"/>
    <x v="2402"/>
    <x v="0"/>
    <s v="country"/>
    <s v="USD"/>
    <x v="2983"/>
    <x v="2987"/>
    <b v="0"/>
    <n v="265"/>
    <b v="1"/>
    <s v="Category and Subcategory"/>
    <x v="218"/>
    <n v="0.71"/>
    <s v="Category and Subcategory"/>
    <x v="38"/>
    <n v="42627.307303240741"/>
    <n v="42656"/>
    <x v="2"/>
  </r>
  <r>
    <x v="2988"/>
    <x v="0"/>
    <x v="2986"/>
    <x v="28"/>
    <x v="2403"/>
    <x v="0"/>
    <s v="country"/>
    <s v="GBP"/>
    <x v="2984"/>
    <x v="2988"/>
    <b v="0"/>
    <n v="28"/>
    <b v="1"/>
    <s v="Category and Subcategory"/>
    <x v="499"/>
    <n v="6.68"/>
    <s v="Category and Subcategory"/>
    <x v="38"/>
    <n v="42511.362048611118"/>
    <n v="42541.362048611118"/>
    <x v="2"/>
  </r>
  <r>
    <x v="2989"/>
    <x v="0"/>
    <x v="2987"/>
    <x v="22"/>
    <x v="2404"/>
    <x v="0"/>
    <s v="country"/>
    <s v="USD"/>
    <x v="2985"/>
    <x v="2989"/>
    <b v="0"/>
    <n v="364"/>
    <b v="1"/>
    <s v="Category and Subcategory"/>
    <x v="218"/>
    <n v="0.51"/>
    <s v="Category and Subcategory"/>
    <x v="38"/>
    <n v="42337.02039351852"/>
    <n v="42359.207638888889"/>
    <x v="0"/>
  </r>
  <r>
    <x v="2990"/>
    <x v="0"/>
    <x v="2988"/>
    <x v="3"/>
    <x v="2405"/>
    <x v="0"/>
    <s v="country"/>
    <s v="USD"/>
    <x v="2986"/>
    <x v="2990"/>
    <b v="0"/>
    <n v="27"/>
    <b v="1"/>
    <s v="Category and Subcategory"/>
    <x v="161"/>
    <n v="6.85"/>
    <s v="Category and Subcategory"/>
    <x v="38"/>
    <n v="42341.57430555555"/>
    <n v="42376.57430555555"/>
    <x v="0"/>
  </r>
  <r>
    <x v="2991"/>
    <x v="0"/>
    <x v="2989"/>
    <x v="0"/>
    <x v="2405"/>
    <x v="0"/>
    <s v="country"/>
    <s v="USD"/>
    <x v="2987"/>
    <x v="2991"/>
    <b v="0"/>
    <n v="93"/>
    <b v="1"/>
    <s v="Category and Subcategory"/>
    <x v="161"/>
    <n v="1.99"/>
    <s v="Category and Subcategory"/>
    <x v="38"/>
    <n v="42740.837152777778"/>
    <n v="42762.837152777778"/>
    <x v="1"/>
  </r>
  <r>
    <x v="2992"/>
    <x v="0"/>
    <x v="2990"/>
    <x v="9"/>
    <x v="2406"/>
    <x v="0"/>
    <s v="country"/>
    <s v="USD"/>
    <x v="2988"/>
    <x v="2992"/>
    <b v="0"/>
    <n v="64"/>
    <b v="1"/>
    <s v="Category and Subcategory"/>
    <x v="444"/>
    <n v="2.81"/>
    <s v="Category and Subcategory"/>
    <x v="38"/>
    <n v="42622.767476851848"/>
    <n v="42652.767476851848"/>
    <x v="2"/>
  </r>
  <r>
    <x v="2993"/>
    <x v="0"/>
    <x v="2991"/>
    <x v="28"/>
    <x v="2406"/>
    <x v="0"/>
    <s v="country"/>
    <s v="USD"/>
    <x v="2989"/>
    <x v="2993"/>
    <b v="0"/>
    <n v="22"/>
    <b v="1"/>
    <s v="Category and Subcategory"/>
    <x v="391"/>
    <n v="8.18"/>
    <s v="Category and Subcategory"/>
    <x v="38"/>
    <n v="42390.838738425926"/>
    <n v="42420.838738425926"/>
    <x v="2"/>
  </r>
  <r>
    <x v="2994"/>
    <x v="0"/>
    <x v="2992"/>
    <x v="43"/>
    <x v="2406"/>
    <x v="0"/>
    <s v="country"/>
    <s v="GBP"/>
    <x v="2990"/>
    <x v="2994"/>
    <b v="0"/>
    <n v="59"/>
    <b v="1"/>
    <s v="Category and Subcategory"/>
    <x v="127"/>
    <n v="3.05"/>
    <s v="Category and Subcategory"/>
    <x v="38"/>
    <n v="41885.478842592594"/>
    <n v="41915.478842592594"/>
    <x v="3"/>
  </r>
  <r>
    <x v="2995"/>
    <x v="0"/>
    <x v="2993"/>
    <x v="36"/>
    <x v="2406"/>
    <x v="0"/>
    <s v="country"/>
    <s v="USD"/>
    <x v="2991"/>
    <x v="2995"/>
    <b v="0"/>
    <n v="249"/>
    <b v="1"/>
    <s v="Category and Subcategory"/>
    <x v="218"/>
    <n v="0.72"/>
    <s v="Category and Subcategory"/>
    <x v="38"/>
    <n v="42724.665173611109"/>
    <n v="42754.665173611109"/>
    <x v="2"/>
  </r>
  <r>
    <x v="2996"/>
    <x v="0"/>
    <x v="2994"/>
    <x v="19"/>
    <x v="2406"/>
    <x v="0"/>
    <s v="country"/>
    <s v="USD"/>
    <x v="2992"/>
    <x v="2996"/>
    <b v="0"/>
    <n v="392"/>
    <b v="1"/>
    <s v="Category and Subcategory"/>
    <x v="218"/>
    <n v="0.46"/>
    <s v="Category and Subcategory"/>
    <x v="38"/>
    <n v="42090.912500000006"/>
    <n v="42150.912500000006"/>
    <x v="0"/>
  </r>
  <r>
    <x v="2997"/>
    <x v="0"/>
    <x v="2995"/>
    <x v="3"/>
    <x v="2407"/>
    <x v="0"/>
    <s v="country"/>
    <s v="USD"/>
    <x v="2993"/>
    <x v="2997"/>
    <b v="0"/>
    <n v="115"/>
    <b v="1"/>
    <s v="Category and Subcategory"/>
    <x v="161"/>
    <n v="1.55"/>
    <s v="Category and Subcategory"/>
    <x v="38"/>
    <n v="42775.733715277776"/>
    <n v="42793.207638888889"/>
    <x v="1"/>
  </r>
  <r>
    <x v="2998"/>
    <x v="0"/>
    <x v="2996"/>
    <x v="63"/>
    <x v="2408"/>
    <x v="0"/>
    <s v="country"/>
    <s v="USD"/>
    <x v="2994"/>
    <x v="2998"/>
    <b v="0"/>
    <n v="433"/>
    <b v="1"/>
    <s v="Category and Subcategory"/>
    <x v="5"/>
    <n v="0.41"/>
    <s v="Category and Subcategory"/>
    <x v="38"/>
    <n v="41778.193622685183"/>
    <n v="41806.184027777781"/>
    <x v="3"/>
  </r>
  <r>
    <x v="2999"/>
    <x v="0"/>
    <x v="2997"/>
    <x v="383"/>
    <x v="2409"/>
    <x v="0"/>
    <s v="country"/>
    <s v="USD"/>
    <x v="807"/>
    <x v="2999"/>
    <b v="0"/>
    <n v="20"/>
    <b v="1"/>
    <s v="Category and Subcategory"/>
    <x v="199"/>
    <n v="8.85"/>
    <s v="Category and Subcategory"/>
    <x v="38"/>
    <n v="42780.740277777775"/>
    <n v="42795.083333333328"/>
    <x v="1"/>
  </r>
  <r>
    <x v="3000"/>
    <x v="0"/>
    <x v="2998"/>
    <x v="2"/>
    <x v="2409"/>
    <x v="0"/>
    <s v="country"/>
    <s v="USD"/>
    <x v="2995"/>
    <x v="3000"/>
    <b v="0"/>
    <n v="8"/>
    <b v="1"/>
    <s v="Category and Subcategory"/>
    <x v="389"/>
    <n v="22.13"/>
    <s v="Category and Subcategory"/>
    <x v="38"/>
    <n v="42752.827199074076"/>
    <n v="42766.75"/>
    <x v="1"/>
  </r>
  <r>
    <x v="3001"/>
    <x v="0"/>
    <x v="2999"/>
    <x v="384"/>
    <x v="2410"/>
    <x v="0"/>
    <s v="country"/>
    <s v="USD"/>
    <x v="2996"/>
    <x v="3001"/>
    <b v="0"/>
    <n v="175"/>
    <b v="1"/>
    <s v="Category and Subcategory"/>
    <x v="161"/>
    <n v="1"/>
    <s v="Category and Subcategory"/>
    <x v="38"/>
    <n v="42534.895625000005"/>
    <n v="42564.895625000005"/>
    <x v="2"/>
  </r>
  <r>
    <x v="3002"/>
    <x v="0"/>
    <x v="3000"/>
    <x v="39"/>
    <x v="2410"/>
    <x v="0"/>
    <s v="country"/>
    <s v="USD"/>
    <x v="2997"/>
    <x v="3002"/>
    <b v="0"/>
    <n v="104"/>
    <b v="1"/>
    <s v="Category and Subcategory"/>
    <x v="410"/>
    <n v="1.68"/>
    <s v="Category and Subcategory"/>
    <x v="38"/>
    <n v="41239.83625"/>
    <n v="41269.83625"/>
    <x v="5"/>
  </r>
  <r>
    <x v="3003"/>
    <x v="0"/>
    <x v="3001"/>
    <x v="9"/>
    <x v="2411"/>
    <x v="0"/>
    <s v="country"/>
    <s v="USD"/>
    <x v="2998"/>
    <x v="3003"/>
    <b v="0"/>
    <n v="17"/>
    <b v="1"/>
    <s v="Category and Subcategory"/>
    <x v="444"/>
    <n v="10.18"/>
    <s v="Category and Subcategory"/>
    <x v="38"/>
    <n v="42398.849259259259"/>
    <n v="42430.249305555553"/>
    <x v="2"/>
  </r>
  <r>
    <x v="3004"/>
    <x v="0"/>
    <x v="3002"/>
    <x v="79"/>
    <x v="2412"/>
    <x v="0"/>
    <s v="country"/>
    <s v="USD"/>
    <x v="2999"/>
    <x v="3004"/>
    <b v="0"/>
    <n v="277"/>
    <b v="1"/>
    <s v="Category and Subcategory"/>
    <x v="5"/>
    <n v="0.61"/>
    <s v="Category and Subcategory"/>
    <x v="38"/>
    <n v="41928.881064814814"/>
    <n v="41958.922731481478"/>
    <x v="3"/>
  </r>
  <r>
    <x v="3005"/>
    <x v="0"/>
    <x v="3003"/>
    <x v="385"/>
    <x v="2412"/>
    <x v="0"/>
    <s v="country"/>
    <s v="USD"/>
    <x v="3000"/>
    <x v="3005"/>
    <b v="0"/>
    <n v="118"/>
    <b v="1"/>
    <s v="Category and Subcategory"/>
    <x v="161"/>
    <n v="1.44"/>
    <s v="Category and Subcategory"/>
    <x v="38"/>
    <n v="41888.674826388888"/>
    <n v="41918.674826388888"/>
    <x v="3"/>
  </r>
  <r>
    <x v="3006"/>
    <x v="0"/>
    <x v="3004"/>
    <x v="6"/>
    <x v="2412"/>
    <x v="0"/>
    <s v="country"/>
    <s v="CAD"/>
    <x v="3001"/>
    <x v="3006"/>
    <b v="0"/>
    <n v="97"/>
    <b v="1"/>
    <s v="Category and Subcategory"/>
    <x v="161"/>
    <n v="1.75"/>
    <s v="Category and Subcategory"/>
    <x v="38"/>
    <n v="41957.756840277783"/>
    <n v="41987.756840277783"/>
    <x v="3"/>
  </r>
  <r>
    <x v="3007"/>
    <x v="0"/>
    <x v="3005"/>
    <x v="20"/>
    <x v="2412"/>
    <x v="0"/>
    <s v="country"/>
    <s v="USD"/>
    <x v="3002"/>
    <x v="3007"/>
    <b v="0"/>
    <n v="20"/>
    <b v="1"/>
    <s v="Category and Subcategory"/>
    <x v="139"/>
    <n v="8.5"/>
    <s v="Category and Subcategory"/>
    <x v="38"/>
    <n v="42098.216238425928"/>
    <n v="42119.216238425928"/>
    <x v="0"/>
  </r>
  <r>
    <x v="3008"/>
    <x v="0"/>
    <x v="3006"/>
    <x v="9"/>
    <x v="2412"/>
    <x v="0"/>
    <s v="country"/>
    <s v="USD"/>
    <x v="3003"/>
    <x v="3008"/>
    <b v="0"/>
    <n v="26"/>
    <b v="1"/>
    <s v="Category and Subcategory"/>
    <x v="444"/>
    <n v="6.54"/>
    <s v="Category and Subcategory"/>
    <x v="38"/>
    <n v="42360.212025462963"/>
    <n v="42390.212025462963"/>
    <x v="0"/>
  </r>
  <r>
    <x v="3009"/>
    <x v="0"/>
    <x v="3007"/>
    <x v="31"/>
    <x v="2413"/>
    <x v="0"/>
    <s v="country"/>
    <s v="USD"/>
    <x v="3004"/>
    <x v="3009"/>
    <b v="0"/>
    <n v="128"/>
    <b v="1"/>
    <s v="Category and Subcategory"/>
    <x v="218"/>
    <n v="1.29"/>
    <s v="Category and Subcategory"/>
    <x v="38"/>
    <n v="41939.569907407407"/>
    <n v="41969.611574074079"/>
    <x v="3"/>
  </r>
  <r>
    <x v="3010"/>
    <x v="0"/>
    <x v="3008"/>
    <x v="15"/>
    <x v="2413"/>
    <x v="0"/>
    <s v="country"/>
    <s v="USD"/>
    <x v="3005"/>
    <x v="3010"/>
    <b v="0"/>
    <n v="15"/>
    <b v="1"/>
    <s v="Category and Subcategory"/>
    <x v="485"/>
    <n v="11"/>
    <s v="Category and Subcategory"/>
    <x v="38"/>
    <n v="41996.832395833335"/>
    <n v="42056.832395833335"/>
    <x v="3"/>
  </r>
  <r>
    <x v="3011"/>
    <x v="0"/>
    <x v="3009"/>
    <x v="43"/>
    <x v="2414"/>
    <x v="0"/>
    <s v="country"/>
    <s v="EUR"/>
    <x v="3006"/>
    <x v="3011"/>
    <b v="0"/>
    <n v="25"/>
    <b v="1"/>
    <s v="Category and Subcategory"/>
    <x v="408"/>
    <n v="6.48"/>
    <s v="Category and Subcategory"/>
    <x v="38"/>
    <n v="42334.468935185185"/>
    <n v="42361.957638888889"/>
    <x v="0"/>
  </r>
  <r>
    <x v="3012"/>
    <x v="0"/>
    <x v="3010"/>
    <x v="23"/>
    <x v="2415"/>
    <x v="0"/>
    <s v="country"/>
    <s v="USD"/>
    <x v="3007"/>
    <x v="3012"/>
    <b v="0"/>
    <n v="55"/>
    <b v="1"/>
    <s v="Category and Subcategory"/>
    <x v="153"/>
    <n v="2.91"/>
    <s v="Category and Subcategory"/>
    <x v="38"/>
    <n v="42024.702893518523"/>
    <n v="42045.702893518523"/>
    <x v="0"/>
  </r>
  <r>
    <x v="3013"/>
    <x v="0"/>
    <x v="3011"/>
    <x v="3"/>
    <x v="2415"/>
    <x v="0"/>
    <s v="country"/>
    <s v="USD"/>
    <x v="3008"/>
    <x v="3013"/>
    <b v="0"/>
    <n v="107"/>
    <b v="1"/>
    <s v="Category and Subcategory"/>
    <x v="161"/>
    <n v="1.5"/>
    <s v="Category and Subcategory"/>
    <x v="38"/>
    <n v="42146.836215277777"/>
    <n v="42176.836215277777"/>
    <x v="0"/>
  </r>
  <r>
    <x v="3014"/>
    <x v="0"/>
    <x v="3012"/>
    <x v="31"/>
    <x v="2416"/>
    <x v="0"/>
    <s v="country"/>
    <s v="USD"/>
    <x v="3009"/>
    <x v="3014"/>
    <b v="0"/>
    <n v="557"/>
    <b v="1"/>
    <s v="Category and Subcategory"/>
    <x v="218"/>
    <n v="0.28000000000000003"/>
    <s v="Category and Subcategory"/>
    <x v="38"/>
    <n v="41920.123611111114"/>
    <n v="41948.208333333336"/>
    <x v="3"/>
  </r>
  <r>
    <x v="3015"/>
    <x v="0"/>
    <x v="3013"/>
    <x v="104"/>
    <x v="2417"/>
    <x v="0"/>
    <s v="country"/>
    <s v="USD"/>
    <x v="3010"/>
    <x v="3015"/>
    <b v="0"/>
    <n v="40"/>
    <b v="1"/>
    <s v="Category and Subcategory"/>
    <x v="496"/>
    <n v="3.88"/>
    <s v="Category and Subcategory"/>
    <x v="38"/>
    <n v="41785.72729166667"/>
    <n v="41801.166666666664"/>
    <x v="3"/>
  </r>
  <r>
    <x v="3016"/>
    <x v="0"/>
    <x v="3014"/>
    <x v="0"/>
    <x v="2418"/>
    <x v="0"/>
    <s v="country"/>
    <s v="USD"/>
    <x v="3011"/>
    <x v="3016"/>
    <b v="0"/>
    <n v="36"/>
    <b v="1"/>
    <s v="Category and Subcategory"/>
    <x v="161"/>
    <n v="4.25"/>
    <s v="Category and Subcategory"/>
    <x v="38"/>
    <n v="41778.548055555555"/>
    <n v="41838.548055555555"/>
    <x v="3"/>
  </r>
  <r>
    <x v="3017"/>
    <x v="0"/>
    <x v="3015"/>
    <x v="29"/>
    <x v="2418"/>
    <x v="0"/>
    <s v="country"/>
    <s v="USD"/>
    <x v="3012"/>
    <x v="3017"/>
    <b v="0"/>
    <n v="159"/>
    <b v="1"/>
    <s v="Category and Subcategory"/>
    <x v="218"/>
    <n v="0.96"/>
    <s v="Category and Subcategory"/>
    <x v="38"/>
    <n v="41841.850034722222"/>
    <n v="41871.850034722222"/>
    <x v="3"/>
  </r>
  <r>
    <x v="3018"/>
    <x v="0"/>
    <x v="3016"/>
    <x v="285"/>
    <x v="2418"/>
    <x v="0"/>
    <s v="country"/>
    <s v="EUR"/>
    <x v="3013"/>
    <x v="3018"/>
    <b v="0"/>
    <n v="41"/>
    <b v="1"/>
    <s v="Category and Subcategory"/>
    <x v="153"/>
    <n v="3.73"/>
    <s v="Category and Subcategory"/>
    <x v="38"/>
    <n v="42163.29833333334"/>
    <n v="42205.916666666672"/>
    <x v="0"/>
  </r>
  <r>
    <x v="3019"/>
    <x v="0"/>
    <x v="3017"/>
    <x v="36"/>
    <x v="2419"/>
    <x v="0"/>
    <s v="country"/>
    <s v="USD"/>
    <x v="3014"/>
    <x v="3019"/>
    <b v="0"/>
    <n v="226"/>
    <b v="1"/>
    <s v="Category and Subcategory"/>
    <x v="218"/>
    <n v="0.67"/>
    <s v="Category and Subcategory"/>
    <x v="38"/>
    <n v="41758.833564814813"/>
    <n v="41786.125"/>
    <x v="3"/>
  </r>
  <r>
    <x v="3020"/>
    <x v="0"/>
    <x v="3018"/>
    <x v="39"/>
    <x v="2419"/>
    <x v="0"/>
    <s v="country"/>
    <s v="USD"/>
    <x v="3015"/>
    <x v="3020"/>
    <b v="0"/>
    <n v="30"/>
    <b v="1"/>
    <s v="Category and Subcategory"/>
    <x v="161"/>
    <n v="5.03"/>
    <s v="Category and Subcategory"/>
    <x v="38"/>
    <n v="42170.846446759257"/>
    <n v="42230.846446759257"/>
    <x v="0"/>
  </r>
  <r>
    <x v="3021"/>
    <x v="0"/>
    <x v="3019"/>
    <x v="37"/>
    <x v="2419"/>
    <x v="0"/>
    <s v="country"/>
    <s v="USD"/>
    <x v="3016"/>
    <x v="3021"/>
    <b v="0"/>
    <n v="103"/>
    <b v="1"/>
    <s v="Category and Subcategory"/>
    <x v="410"/>
    <n v="1.47"/>
    <s v="Category and Subcategory"/>
    <x v="38"/>
    <n v="42660.618854166663"/>
    <n v="42696.249305555553"/>
    <x v="2"/>
  </r>
  <r>
    <x v="3022"/>
    <x v="0"/>
    <x v="3020"/>
    <x v="3"/>
    <x v="2419"/>
    <x v="0"/>
    <s v="country"/>
    <s v="USD"/>
    <x v="3017"/>
    <x v="3022"/>
    <b v="0"/>
    <n v="62"/>
    <b v="1"/>
    <s v="Category and Subcategory"/>
    <x v="161"/>
    <n v="2.44"/>
    <s v="Category and Subcategory"/>
    <x v="38"/>
    <n v="42564.95380787037"/>
    <n v="42609.95380787037"/>
    <x v="2"/>
  </r>
  <r>
    <x v="3023"/>
    <x v="0"/>
    <x v="3021"/>
    <x v="176"/>
    <x v="2419"/>
    <x v="0"/>
    <s v="country"/>
    <s v="GBP"/>
    <x v="3018"/>
    <x v="3023"/>
    <b v="0"/>
    <n v="6"/>
    <b v="1"/>
    <s v="Category and Subcategory"/>
    <x v="495"/>
    <n v="25.17"/>
    <s v="Category and Subcategory"/>
    <x v="38"/>
    <n v="42121.675763888896"/>
    <n v="42166.675763888896"/>
    <x v="0"/>
  </r>
  <r>
    <x v="3024"/>
    <x v="0"/>
    <x v="3022"/>
    <x v="10"/>
    <x v="2419"/>
    <x v="0"/>
    <s v="country"/>
    <s v="USD"/>
    <x v="3019"/>
    <x v="3024"/>
    <b v="0"/>
    <n v="182"/>
    <b v="1"/>
    <s v="Category and Subcategory"/>
    <x v="410"/>
    <n v="0.83"/>
    <s v="Category and Subcategory"/>
    <x v="38"/>
    <n v="41158.993923611109"/>
    <n v="41188.993923611109"/>
    <x v="5"/>
  </r>
  <r>
    <x v="3025"/>
    <x v="0"/>
    <x v="3023"/>
    <x v="30"/>
    <x v="2420"/>
    <x v="0"/>
    <s v="country"/>
    <s v="GBP"/>
    <x v="3020"/>
    <x v="3025"/>
    <b v="0"/>
    <n v="145"/>
    <b v="1"/>
    <s v="Category and Subcategory"/>
    <x v="444"/>
    <n v="1.03"/>
    <s v="Category and Subcategory"/>
    <x v="38"/>
    <n v="41761.509409722225"/>
    <n v="41789.666666666664"/>
    <x v="3"/>
  </r>
  <r>
    <x v="3026"/>
    <x v="0"/>
    <x v="3024"/>
    <x v="42"/>
    <x v="2420"/>
    <x v="0"/>
    <s v="country"/>
    <s v="GBP"/>
    <x v="3021"/>
    <x v="3026"/>
    <b v="0"/>
    <n v="25"/>
    <b v="1"/>
    <s v="Category and Subcategory"/>
    <x v="302"/>
    <n v="6"/>
    <s v="Category and Subcategory"/>
    <x v="38"/>
    <n v="42783.459398148145"/>
    <n v="42797.459398148145"/>
    <x v="1"/>
  </r>
  <r>
    <x v="3027"/>
    <x v="0"/>
    <x v="3025"/>
    <x v="79"/>
    <x v="2420"/>
    <x v="0"/>
    <s v="country"/>
    <s v="USD"/>
    <x v="3022"/>
    <x v="3027"/>
    <b v="0"/>
    <n v="320"/>
    <b v="1"/>
    <s v="Category and Subcategory"/>
    <x v="5"/>
    <n v="0.47"/>
    <s v="Category and Subcategory"/>
    <x v="38"/>
    <n v="42053.704293981486"/>
    <n v="42083.662627314814"/>
    <x v="0"/>
  </r>
  <r>
    <x v="3028"/>
    <x v="0"/>
    <x v="3026"/>
    <x v="10"/>
    <x v="2420"/>
    <x v="0"/>
    <s v="country"/>
    <s v="USD"/>
    <x v="3023"/>
    <x v="3028"/>
    <b v="0"/>
    <n v="99"/>
    <b v="1"/>
    <s v="Category and Subcategory"/>
    <x v="410"/>
    <n v="1.52"/>
    <s v="Category and Subcategory"/>
    <x v="38"/>
    <n v="42567.264178240745"/>
    <n v="42597.264178240745"/>
    <x v="2"/>
  </r>
  <r>
    <x v="3029"/>
    <x v="0"/>
    <x v="3027"/>
    <x v="11"/>
    <x v="2420"/>
    <x v="0"/>
    <s v="country"/>
    <s v="USD"/>
    <x v="3024"/>
    <x v="3029"/>
    <b v="0"/>
    <n v="348"/>
    <b v="1"/>
    <s v="Category and Subcategory"/>
    <x v="218"/>
    <n v="0.43"/>
    <s v="Category and Subcategory"/>
    <x v="38"/>
    <n v="41932.708877314813"/>
    <n v="41961.190972222219"/>
    <x v="3"/>
  </r>
  <r>
    <x v="3030"/>
    <x v="0"/>
    <x v="3028"/>
    <x v="257"/>
    <x v="2421"/>
    <x v="0"/>
    <s v="country"/>
    <s v="USD"/>
    <x v="3025"/>
    <x v="3030"/>
    <b v="0"/>
    <n v="41"/>
    <b v="1"/>
    <s v="Category and Subcategory"/>
    <x v="175"/>
    <n v="3.63"/>
    <s v="Category and Subcategory"/>
    <x v="38"/>
    <n v="42233.747349537036"/>
    <n v="42263.747349537036"/>
    <x v="0"/>
  </r>
  <r>
    <x v="3031"/>
    <x v="0"/>
    <x v="3029"/>
    <x v="15"/>
    <x v="2422"/>
    <x v="0"/>
    <s v="country"/>
    <s v="USD"/>
    <x v="3026"/>
    <x v="3031"/>
    <b v="0"/>
    <n v="29"/>
    <b v="1"/>
    <s v="Category and Subcategory"/>
    <x v="157"/>
    <n v="5.03"/>
    <s v="Category and Subcategory"/>
    <x v="38"/>
    <n v="42597.882488425923"/>
    <n v="42657.882488425923"/>
    <x v="2"/>
  </r>
  <r>
    <x v="3032"/>
    <x v="0"/>
    <x v="3030"/>
    <x v="28"/>
    <x v="2423"/>
    <x v="0"/>
    <s v="country"/>
    <s v="USD"/>
    <x v="3027"/>
    <x v="3032"/>
    <b v="0"/>
    <n v="25"/>
    <b v="1"/>
    <s v="Category and Subcategory"/>
    <x v="330"/>
    <n v="5.8"/>
    <s v="Category and Subcategory"/>
    <x v="38"/>
    <n v="42228.044664351852"/>
    <n v="42258.044664351852"/>
    <x v="0"/>
  </r>
  <r>
    <x v="3033"/>
    <x v="0"/>
    <x v="3031"/>
    <x v="9"/>
    <x v="2423"/>
    <x v="0"/>
    <s v="country"/>
    <s v="USD"/>
    <x v="3028"/>
    <x v="3033"/>
    <b v="0"/>
    <n v="23"/>
    <b v="1"/>
    <s v="Category and Subcategory"/>
    <x v="496"/>
    <n v="6.3"/>
    <s v="Category and Subcategory"/>
    <x v="38"/>
    <n v="42570.110243055555"/>
    <n v="42600.110243055555"/>
    <x v="2"/>
  </r>
  <r>
    <x v="3034"/>
    <x v="0"/>
    <x v="3032"/>
    <x v="57"/>
    <x v="2423"/>
    <x v="0"/>
    <s v="country"/>
    <s v="USD"/>
    <x v="3029"/>
    <x v="3034"/>
    <b v="0"/>
    <n v="1260"/>
    <b v="1"/>
    <s v="Category and Subcategory"/>
    <x v="5"/>
    <n v="0.12"/>
    <s v="Category and Subcategory"/>
    <x v="38"/>
    <n v="42644.535358796296"/>
    <n v="42675.165972222225"/>
    <x v="2"/>
  </r>
  <r>
    <x v="3035"/>
    <x v="0"/>
    <x v="3033"/>
    <x v="31"/>
    <x v="2424"/>
    <x v="0"/>
    <s v="country"/>
    <s v="USD"/>
    <x v="3030"/>
    <x v="3035"/>
    <b v="0"/>
    <n v="307"/>
    <b v="1"/>
    <s v="Category and Subcategory"/>
    <x v="218"/>
    <n v="0.46"/>
    <s v="Category and Subcategory"/>
    <x v="38"/>
    <n v="41368.560289351852"/>
    <n v="41398.560289351852"/>
    <x v="4"/>
  </r>
  <r>
    <x v="3036"/>
    <x v="0"/>
    <x v="3034"/>
    <x v="31"/>
    <x v="2425"/>
    <x v="0"/>
    <s v="country"/>
    <s v="USD"/>
    <x v="3031"/>
    <x v="3036"/>
    <b v="0"/>
    <n v="329"/>
    <b v="1"/>
    <s v="Category and Subcategory"/>
    <x v="218"/>
    <n v="0.43"/>
    <s v="Category and Subcategory"/>
    <x v="38"/>
    <n v="41466.785231481481"/>
    <n v="41502.499305555553"/>
    <x v="4"/>
  </r>
  <r>
    <x v="3037"/>
    <x v="0"/>
    <x v="3035"/>
    <x v="2"/>
    <x v="2425"/>
    <x v="0"/>
    <s v="country"/>
    <s v="USD"/>
    <x v="3032"/>
    <x v="3037"/>
    <b v="0"/>
    <n v="32"/>
    <b v="1"/>
    <s v="Category and Subcategory"/>
    <x v="139"/>
    <n v="4.41"/>
    <s v="Category and Subcategory"/>
    <x v="38"/>
    <n v="40378.893206018518"/>
    <n v="40453.207638888889"/>
    <x v="7"/>
  </r>
  <r>
    <x v="3038"/>
    <x v="0"/>
    <x v="3036"/>
    <x v="28"/>
    <x v="2426"/>
    <x v="0"/>
    <s v="country"/>
    <s v="USD"/>
    <x v="3033"/>
    <x v="3038"/>
    <b v="0"/>
    <n v="27"/>
    <b v="1"/>
    <s v="Category and Subcategory"/>
    <x v="151"/>
    <n v="5.19"/>
    <s v="Category and Subcategory"/>
    <x v="38"/>
    <n v="42373.252280092594"/>
    <n v="42433.252280092594"/>
    <x v="2"/>
  </r>
  <r>
    <x v="3039"/>
    <x v="0"/>
    <x v="3037"/>
    <x v="22"/>
    <x v="2426"/>
    <x v="0"/>
    <s v="country"/>
    <s v="USD"/>
    <x v="3034"/>
    <x v="3039"/>
    <b v="0"/>
    <n v="236"/>
    <b v="1"/>
    <s v="Category and Subcategory"/>
    <x v="218"/>
    <n v="0.59"/>
    <s v="Category and Subcategory"/>
    <x v="38"/>
    <n v="41610.794421296298"/>
    <n v="41637.332638888889"/>
    <x v="4"/>
  </r>
  <r>
    <x v="3040"/>
    <x v="0"/>
    <x v="3038"/>
    <x v="9"/>
    <x v="2426"/>
    <x v="0"/>
    <s v="country"/>
    <s v="USD"/>
    <x v="3035"/>
    <x v="3040"/>
    <b v="0"/>
    <n v="42"/>
    <b v="1"/>
    <s v="Category and Subcategory"/>
    <x v="496"/>
    <n v="3.33"/>
    <s v="Category and Subcategory"/>
    <x v="38"/>
    <n v="42177.791909722218"/>
    <n v="42181.958333333328"/>
    <x v="0"/>
  </r>
  <r>
    <x v="3041"/>
    <x v="0"/>
    <x v="3039"/>
    <x v="386"/>
    <x v="2426"/>
    <x v="0"/>
    <s v="country"/>
    <s v="USD"/>
    <x v="3036"/>
    <x v="3041"/>
    <b v="0"/>
    <n v="95"/>
    <b v="1"/>
    <s v="Category and Subcategory"/>
    <x v="161"/>
    <n v="1.47"/>
    <s v="Category and Subcategory"/>
    <x v="38"/>
    <n v="42359.868611111116"/>
    <n v="42389.868611111116"/>
    <x v="0"/>
  </r>
  <r>
    <x v="3042"/>
    <x v="0"/>
    <x v="3040"/>
    <x v="15"/>
    <x v="2427"/>
    <x v="0"/>
    <s v="country"/>
    <s v="GBP"/>
    <x v="3037"/>
    <x v="3042"/>
    <b v="0"/>
    <n v="37"/>
    <b v="1"/>
    <s v="Category and Subcategory"/>
    <x v="175"/>
    <n v="3.73"/>
    <s v="Category and Subcategory"/>
    <x v="38"/>
    <n v="42253.688043981485"/>
    <n v="42283.688043981485"/>
    <x v="0"/>
  </r>
  <r>
    <x v="3043"/>
    <x v="0"/>
    <x v="3041"/>
    <x v="36"/>
    <x v="2428"/>
    <x v="0"/>
    <s v="country"/>
    <s v="CAD"/>
    <x v="3038"/>
    <x v="3043"/>
    <b v="0"/>
    <n v="128"/>
    <b v="1"/>
    <s v="Category and Subcategory"/>
    <x v="218"/>
    <n v="1.07"/>
    <s v="Category and Subcategory"/>
    <x v="38"/>
    <n v="42083.070590277777"/>
    <n v="42110.118055555555"/>
    <x v="0"/>
  </r>
  <r>
    <x v="3044"/>
    <x v="0"/>
    <x v="3042"/>
    <x v="14"/>
    <x v="2429"/>
    <x v="0"/>
    <s v="country"/>
    <s v="USD"/>
    <x v="3039"/>
    <x v="3044"/>
    <b v="0"/>
    <n v="156"/>
    <b v="1"/>
    <s v="Category and Subcategory"/>
    <x v="218"/>
    <n v="0.87"/>
    <s v="Category and Subcategory"/>
    <x v="38"/>
    <n v="42387.7268287037"/>
    <n v="42402.7268287037"/>
    <x v="2"/>
  </r>
  <r>
    <x v="3045"/>
    <x v="0"/>
    <x v="3043"/>
    <x v="23"/>
    <x v="2430"/>
    <x v="0"/>
    <s v="country"/>
    <s v="USD"/>
    <x v="3040"/>
    <x v="3045"/>
    <b v="0"/>
    <n v="64"/>
    <b v="1"/>
    <s v="Category and Subcategory"/>
    <x v="410"/>
    <n v="2.11"/>
    <s v="Category and Subcategory"/>
    <x v="38"/>
    <n v="41843.155729166669"/>
    <n v="41873.155729166669"/>
    <x v="3"/>
  </r>
  <r>
    <x v="3046"/>
    <x v="0"/>
    <x v="3044"/>
    <x v="278"/>
    <x v="2430"/>
    <x v="0"/>
    <s v="country"/>
    <s v="USD"/>
    <x v="3041"/>
    <x v="3046"/>
    <b v="0"/>
    <n v="58"/>
    <b v="1"/>
    <s v="Category and Subcategory"/>
    <x v="161"/>
    <n v="2.33"/>
    <s v="Category and Subcategory"/>
    <x v="38"/>
    <n v="41862.803078703706"/>
    <n v="41892.202777777777"/>
    <x v="3"/>
  </r>
  <r>
    <x v="3047"/>
    <x v="0"/>
    <x v="3045"/>
    <x v="2"/>
    <x v="2430"/>
    <x v="0"/>
    <s v="country"/>
    <s v="USD"/>
    <x v="3042"/>
    <x v="3047"/>
    <b v="0"/>
    <n v="20"/>
    <b v="1"/>
    <s v="Category and Subcategory"/>
    <x v="393"/>
    <n v="6.75"/>
    <s v="Category and Subcategory"/>
    <x v="38"/>
    <n v="42443.989050925928"/>
    <n v="42487.552777777775"/>
    <x v="2"/>
  </r>
  <r>
    <x v="3048"/>
    <x v="0"/>
    <x v="3046"/>
    <x v="10"/>
    <x v="2430"/>
    <x v="0"/>
    <s v="country"/>
    <s v="USD"/>
    <x v="3043"/>
    <x v="3048"/>
    <b v="0"/>
    <n v="47"/>
    <b v="1"/>
    <s v="Category and Subcategory"/>
    <x v="410"/>
    <n v="2.87"/>
    <s v="Category and Subcategory"/>
    <x v="38"/>
    <n v="41975.901180555549"/>
    <n v="42004.890277777777"/>
    <x v="3"/>
  </r>
  <r>
    <x v="3049"/>
    <x v="0"/>
    <x v="3047"/>
    <x v="192"/>
    <x v="2431"/>
    <x v="0"/>
    <s v="country"/>
    <s v="USD"/>
    <x v="3044"/>
    <x v="3049"/>
    <b v="0"/>
    <n v="54"/>
    <b v="1"/>
    <s v="Category and Subcategory"/>
    <x v="153"/>
    <n v="2.46"/>
    <s v="Category and Subcategory"/>
    <x v="38"/>
    <n v="42139.014525462961"/>
    <n v="42169.014525462961"/>
    <x v="0"/>
  </r>
  <r>
    <x v="3050"/>
    <x v="0"/>
    <x v="3048"/>
    <x v="20"/>
    <x v="2432"/>
    <x v="0"/>
    <s v="country"/>
    <s v="USD"/>
    <x v="3045"/>
    <x v="3050"/>
    <b v="0"/>
    <n v="9"/>
    <b v="1"/>
    <s v="Category and Subcategory"/>
    <x v="495"/>
    <n v="14.67"/>
    <s v="Category and Subcategory"/>
    <x v="38"/>
    <n v="42465.16851851852"/>
    <n v="42495.16851851852"/>
    <x v="2"/>
  </r>
  <r>
    <x v="3051"/>
    <x v="0"/>
    <x v="3049"/>
    <x v="8"/>
    <x v="2432"/>
    <x v="2"/>
    <s v="country"/>
    <s v="GBP"/>
    <x v="3046"/>
    <x v="3051"/>
    <b v="1"/>
    <n v="35"/>
    <b v="0"/>
    <s v="Category and Subcategory"/>
    <x v="153"/>
    <n v="3.77"/>
    <s v="Category and Subcategory"/>
    <x v="38"/>
    <n v="42744.416030092587"/>
    <n v="42774.416030092587"/>
    <x v="1"/>
  </r>
  <r>
    <x v="3052"/>
    <x v="0"/>
    <x v="3050"/>
    <x v="63"/>
    <x v="2433"/>
    <x v="2"/>
    <s v="country"/>
    <s v="USD"/>
    <x v="3047"/>
    <x v="3052"/>
    <b v="0"/>
    <n v="2"/>
    <b v="0"/>
    <s v="Category and Subcategory"/>
    <x v="5"/>
    <n v="65.5"/>
    <s v="Category and Subcategory"/>
    <x v="38"/>
    <n v="42122.670069444444"/>
    <n v="42152.665972222225"/>
    <x v="0"/>
  </r>
  <r>
    <x v="3053"/>
    <x v="0"/>
    <x v="3051"/>
    <x v="3"/>
    <x v="2433"/>
    <x v="2"/>
    <s v="country"/>
    <s v="USD"/>
    <x v="3048"/>
    <x v="3053"/>
    <b v="0"/>
    <n v="3"/>
    <b v="0"/>
    <s v="Category and Subcategory"/>
    <x v="218"/>
    <n v="43.67"/>
    <s v="Category and Subcategory"/>
    <x v="38"/>
    <n v="41862.761724537035"/>
    <n v="41914.165972222225"/>
    <x v="3"/>
  </r>
  <r>
    <x v="3054"/>
    <x v="0"/>
    <x v="3052"/>
    <x v="43"/>
    <x v="2433"/>
    <x v="2"/>
    <s v="country"/>
    <s v="USD"/>
    <x v="3049"/>
    <x v="3054"/>
    <b v="0"/>
    <n v="0"/>
    <b v="0"/>
    <s v="Category and Subcategory"/>
    <x v="395"/>
    <e v="#DIV/0!"/>
    <s v="Category and Subcategory"/>
    <x v="38"/>
    <n v="42027.832800925928"/>
    <n v="42065.044444444444"/>
    <x v="0"/>
  </r>
  <r>
    <x v="3055"/>
    <x v="0"/>
    <x v="3053"/>
    <x v="22"/>
    <x v="2434"/>
    <x v="2"/>
    <s v="country"/>
    <s v="USD"/>
    <x v="3050"/>
    <x v="3055"/>
    <b v="0"/>
    <n v="1"/>
    <b v="0"/>
    <s v="Category and Subcategory"/>
    <x v="218"/>
    <n v="130"/>
    <s v="Category and Subcategory"/>
    <x v="38"/>
    <n v="41953.95821759259"/>
    <n v="42013.95821759259"/>
    <x v="3"/>
  </r>
  <r>
    <x v="3056"/>
    <x v="0"/>
    <x v="3054"/>
    <x v="31"/>
    <x v="2434"/>
    <x v="2"/>
    <s v="country"/>
    <s v="USD"/>
    <x v="3051"/>
    <x v="3056"/>
    <b v="0"/>
    <n v="0"/>
    <b v="0"/>
    <s v="Category and Subcategory"/>
    <x v="218"/>
    <e v="#DIV/0!"/>
    <s v="Category and Subcategory"/>
    <x v="38"/>
    <n v="41851.636388888888"/>
    <n v="41911.636388888888"/>
    <x v="3"/>
  </r>
  <r>
    <x v="3057"/>
    <x v="0"/>
    <x v="3055"/>
    <x v="63"/>
    <x v="2434"/>
    <x v="2"/>
    <s v="country"/>
    <s v="GBP"/>
    <x v="3052"/>
    <x v="3057"/>
    <b v="0"/>
    <n v="0"/>
    <b v="0"/>
    <s v="Category and Subcategory"/>
    <x v="5"/>
    <e v="#DIV/0!"/>
    <s v="Category and Subcategory"/>
    <x v="38"/>
    <n v="42433.650590277779"/>
    <n v="42463.608923611115"/>
    <x v="2"/>
  </r>
  <r>
    <x v="3058"/>
    <x v="0"/>
    <x v="3056"/>
    <x v="102"/>
    <x v="2434"/>
    <x v="2"/>
    <s v="country"/>
    <s v="EUR"/>
    <x v="3053"/>
    <x v="3058"/>
    <b v="0"/>
    <n v="3"/>
    <b v="0"/>
    <s v="Category and Subcategory"/>
    <x v="218"/>
    <n v="43.33"/>
    <s v="Category and Subcategory"/>
    <x v="38"/>
    <n v="42460.374305555553"/>
    <n v="42510.374305555553"/>
    <x v="2"/>
  </r>
  <r>
    <x v="3059"/>
    <x v="0"/>
    <x v="3057"/>
    <x v="36"/>
    <x v="2434"/>
    <x v="2"/>
    <s v="country"/>
    <s v="USD"/>
    <x v="3054"/>
    <x v="3059"/>
    <b v="0"/>
    <n v="11"/>
    <b v="0"/>
    <s v="Category and Subcategory"/>
    <x v="218"/>
    <n v="11.82"/>
    <s v="Category and Subcategory"/>
    <x v="38"/>
    <n v="41829.935717592591"/>
    <n v="41859.935717592591"/>
    <x v="3"/>
  </r>
  <r>
    <x v="3060"/>
    <x v="0"/>
    <x v="3058"/>
    <x v="135"/>
    <x v="2435"/>
    <x v="2"/>
    <s v="country"/>
    <s v="USD"/>
    <x v="3055"/>
    <x v="3060"/>
    <b v="0"/>
    <n v="6"/>
    <b v="0"/>
    <s v="Category and Subcategory"/>
    <x v="5"/>
    <n v="21.5"/>
    <s v="Category and Subcategory"/>
    <x v="38"/>
    <n v="42245.274699074071"/>
    <n v="42275.274699074071"/>
    <x v="0"/>
  </r>
  <r>
    <x v="3061"/>
    <x v="0"/>
    <x v="3059"/>
    <x v="80"/>
    <x v="2436"/>
    <x v="2"/>
    <s v="country"/>
    <s v="USD"/>
    <x v="3056"/>
    <x v="3061"/>
    <b v="0"/>
    <n v="0"/>
    <b v="0"/>
    <s v="Category and Subcategory"/>
    <x v="5"/>
    <e v="#DIV/0!"/>
    <s v="Category and Subcategory"/>
    <x v="38"/>
    <n v="41834.784120370372"/>
    <n v="41864.784120370372"/>
    <x v="3"/>
  </r>
  <r>
    <x v="3062"/>
    <x v="0"/>
    <x v="3060"/>
    <x v="3"/>
    <x v="2436"/>
    <x v="2"/>
    <s v="country"/>
    <s v="USD"/>
    <x v="3057"/>
    <x v="3062"/>
    <b v="0"/>
    <n v="67"/>
    <b v="0"/>
    <s v="Category and Subcategory"/>
    <x v="218"/>
    <n v="1.91"/>
    <s v="Category and Subcategory"/>
    <x v="38"/>
    <n v="42248.535787037035"/>
    <n v="42277.75"/>
    <x v="0"/>
  </r>
  <r>
    <x v="3063"/>
    <x v="0"/>
    <x v="3061"/>
    <x v="9"/>
    <x v="2437"/>
    <x v="2"/>
    <s v="country"/>
    <s v="USD"/>
    <x v="3058"/>
    <x v="3063"/>
    <b v="0"/>
    <n v="23"/>
    <b v="0"/>
    <s v="Category and Subcategory"/>
    <x v="153"/>
    <n v="5.48"/>
    <s v="Category and Subcategory"/>
    <x v="38"/>
    <n v="42630.922893518517"/>
    <n v="42665.922893518517"/>
    <x v="2"/>
  </r>
  <r>
    <x v="3064"/>
    <x v="0"/>
    <x v="3062"/>
    <x v="96"/>
    <x v="2437"/>
    <x v="2"/>
    <s v="country"/>
    <s v="USD"/>
    <x v="3059"/>
    <x v="3064"/>
    <b v="0"/>
    <n v="72"/>
    <b v="0"/>
    <s v="Category and Subcategory"/>
    <x v="5"/>
    <n v="1.75"/>
    <s v="Category and Subcategory"/>
    <x v="38"/>
    <n v="42299.130162037036"/>
    <n v="42330.290972222225"/>
    <x v="0"/>
  </r>
  <r>
    <x v="3065"/>
    <x v="0"/>
    <x v="3063"/>
    <x v="31"/>
    <x v="2437"/>
    <x v="2"/>
    <s v="country"/>
    <s v="USD"/>
    <x v="3060"/>
    <x v="3065"/>
    <b v="0"/>
    <n v="2"/>
    <b v="0"/>
    <s v="Category and Subcategory"/>
    <x v="218"/>
    <n v="63"/>
    <s v="Category and Subcategory"/>
    <x v="38"/>
    <n v="41825.055231481485"/>
    <n v="41850.055231481485"/>
    <x v="3"/>
  </r>
  <r>
    <x v="3066"/>
    <x v="0"/>
    <x v="3064"/>
    <x v="90"/>
    <x v="2438"/>
    <x v="2"/>
    <s v="country"/>
    <s v="AUD"/>
    <x v="3061"/>
    <x v="3066"/>
    <b v="0"/>
    <n v="15"/>
    <b v="0"/>
    <s v="Category and Subcategory"/>
    <x v="5"/>
    <n v="8.33"/>
    <s v="Category and Subcategory"/>
    <x v="38"/>
    <n v="42531.228437500002"/>
    <n v="42561.228437500002"/>
    <x v="2"/>
  </r>
  <r>
    <x v="3067"/>
    <x v="0"/>
    <x v="3065"/>
    <x v="6"/>
    <x v="2438"/>
    <x v="2"/>
    <s v="country"/>
    <s v="NZD"/>
    <x v="3062"/>
    <x v="3067"/>
    <b v="0"/>
    <n v="1"/>
    <b v="0"/>
    <s v="Category and Subcategory"/>
    <x v="161"/>
    <n v="125"/>
    <s v="Category and Subcategory"/>
    <x v="38"/>
    <n v="42226.938414351855"/>
    <n v="42256.938414351855"/>
    <x v="0"/>
  </r>
  <r>
    <x v="3068"/>
    <x v="0"/>
    <x v="3066"/>
    <x v="65"/>
    <x v="2438"/>
    <x v="2"/>
    <s v="country"/>
    <s v="USD"/>
    <x v="3063"/>
    <x v="3068"/>
    <b v="0"/>
    <n v="2"/>
    <b v="0"/>
    <s v="Category and Subcategory"/>
    <x v="5"/>
    <n v="62.5"/>
    <s v="Category and Subcategory"/>
    <x v="38"/>
    <n v="42263.691574074073"/>
    <n v="42293.691574074073"/>
    <x v="0"/>
  </r>
  <r>
    <x v="3069"/>
    <x v="0"/>
    <x v="3067"/>
    <x v="28"/>
    <x v="2438"/>
    <x v="2"/>
    <s v="country"/>
    <s v="USD"/>
    <x v="3064"/>
    <x v="3069"/>
    <b v="0"/>
    <n v="7"/>
    <b v="0"/>
    <s v="Category and Subcategory"/>
    <x v="199"/>
    <n v="17.86"/>
    <s v="Category and Subcategory"/>
    <x v="38"/>
    <n v="41957.833726851852"/>
    <n v="41987.833726851852"/>
    <x v="3"/>
  </r>
  <r>
    <x v="3070"/>
    <x v="0"/>
    <x v="3068"/>
    <x v="3"/>
    <x v="2438"/>
    <x v="2"/>
    <s v="country"/>
    <s v="GBP"/>
    <x v="3065"/>
    <x v="3070"/>
    <b v="0"/>
    <n v="16"/>
    <b v="0"/>
    <s v="Category and Subcategory"/>
    <x v="218"/>
    <n v="7.81"/>
    <s v="Category and Subcategory"/>
    <x v="38"/>
    <n v="42690.733437499999"/>
    <n v="42711.733437499999"/>
    <x v="2"/>
  </r>
  <r>
    <x v="3071"/>
    <x v="0"/>
    <x v="3069"/>
    <x v="14"/>
    <x v="2438"/>
    <x v="2"/>
    <s v="country"/>
    <s v="USD"/>
    <x v="3066"/>
    <x v="3071"/>
    <b v="0"/>
    <n v="117"/>
    <b v="0"/>
    <s v="Category and Subcategory"/>
    <x v="218"/>
    <n v="1.07"/>
    <s v="Category and Subcategory"/>
    <x v="38"/>
    <n v="42097.732418981483"/>
    <n v="42115.249305555553"/>
    <x v="0"/>
  </r>
  <r>
    <x v="3072"/>
    <x v="0"/>
    <x v="3070"/>
    <x v="14"/>
    <x v="2438"/>
    <x v="2"/>
    <s v="country"/>
    <s v="USD"/>
    <x v="3067"/>
    <x v="3072"/>
    <b v="0"/>
    <n v="2"/>
    <b v="0"/>
    <s v="Category and Subcategory"/>
    <x v="218"/>
    <n v="62.5"/>
    <s v="Category and Subcategory"/>
    <x v="38"/>
    <n v="42658.690532407403"/>
    <n v="42673.073611111111"/>
    <x v="2"/>
  </r>
  <r>
    <x v="3073"/>
    <x v="0"/>
    <x v="3071"/>
    <x v="387"/>
    <x v="2438"/>
    <x v="2"/>
    <s v="country"/>
    <s v="USD"/>
    <x v="3068"/>
    <x v="3073"/>
    <b v="0"/>
    <n v="7"/>
    <b v="0"/>
    <s v="Category and Subcategory"/>
    <x v="5"/>
    <n v="17.86"/>
    <s v="Category and Subcategory"/>
    <x v="38"/>
    <n v="42111.684027777781"/>
    <n v="42169.804861111115"/>
    <x v="0"/>
  </r>
  <r>
    <x v="3074"/>
    <x v="0"/>
    <x v="3072"/>
    <x v="31"/>
    <x v="2439"/>
    <x v="2"/>
    <s v="country"/>
    <s v="EUR"/>
    <x v="3069"/>
    <x v="3074"/>
    <b v="0"/>
    <n v="3"/>
    <b v="0"/>
    <s v="Category and Subcategory"/>
    <x v="5"/>
    <n v="41.33"/>
    <s v="Category and Subcategory"/>
    <x v="38"/>
    <n v="42409.571284722217"/>
    <n v="42439.571284722217"/>
    <x v="2"/>
  </r>
  <r>
    <x v="3075"/>
    <x v="0"/>
    <x v="3073"/>
    <x v="36"/>
    <x v="2439"/>
    <x v="2"/>
    <s v="country"/>
    <s v="USD"/>
    <x v="3070"/>
    <x v="3075"/>
    <b v="0"/>
    <n v="20"/>
    <b v="0"/>
    <s v="Category and Subcategory"/>
    <x v="218"/>
    <n v="6.2"/>
    <s v="Category and Subcategory"/>
    <x v="38"/>
    <n v="42551.102314814809"/>
    <n v="42601.102314814809"/>
    <x v="2"/>
  </r>
  <r>
    <x v="3076"/>
    <x v="0"/>
    <x v="3074"/>
    <x v="3"/>
    <x v="2440"/>
    <x v="2"/>
    <s v="country"/>
    <s v="USD"/>
    <x v="3071"/>
    <x v="3076"/>
    <b v="0"/>
    <n v="50"/>
    <b v="0"/>
    <s v="Category and Subcategory"/>
    <x v="218"/>
    <n v="2.46"/>
    <s v="Category and Subcategory"/>
    <x v="38"/>
    <n v="42226.651886574073"/>
    <n v="42286.651886574073"/>
    <x v="0"/>
  </r>
  <r>
    <x v="3077"/>
    <x v="0"/>
    <x v="3075"/>
    <x v="29"/>
    <x v="2440"/>
    <x v="2"/>
    <s v="country"/>
    <s v="CAD"/>
    <x v="3072"/>
    <x v="3077"/>
    <b v="0"/>
    <n v="2"/>
    <b v="0"/>
    <s v="Category and Subcategory"/>
    <x v="218"/>
    <n v="61.5"/>
    <s v="Category and Subcategory"/>
    <x v="38"/>
    <n v="42766.956921296296"/>
    <n v="42796.956921296296"/>
    <x v="1"/>
  </r>
  <r>
    <x v="3078"/>
    <x v="0"/>
    <x v="3076"/>
    <x v="127"/>
    <x v="2441"/>
    <x v="2"/>
    <s v="country"/>
    <s v="USD"/>
    <x v="3073"/>
    <x v="3078"/>
    <b v="0"/>
    <n v="3"/>
    <b v="0"/>
    <s v="Category and Subcategory"/>
    <x v="5"/>
    <n v="40"/>
    <s v="Category and Subcategory"/>
    <x v="38"/>
    <n v="42031.138831018514"/>
    <n v="42061.138831018514"/>
    <x v="0"/>
  </r>
  <r>
    <x v="3079"/>
    <x v="0"/>
    <x v="3077"/>
    <x v="388"/>
    <x v="2441"/>
    <x v="2"/>
    <s v="country"/>
    <s v="USD"/>
    <x v="3074"/>
    <x v="3079"/>
    <b v="0"/>
    <n v="27"/>
    <b v="0"/>
    <s v="Category and Subcategory"/>
    <x v="5"/>
    <n v="4.4400000000000004"/>
    <s v="Category and Subcategory"/>
    <x v="38"/>
    <n v="42055.713368055556"/>
    <n v="42085.671701388885"/>
    <x v="0"/>
  </r>
  <r>
    <x v="3080"/>
    <x v="0"/>
    <x v="3078"/>
    <x v="71"/>
    <x v="2441"/>
    <x v="2"/>
    <s v="country"/>
    <s v="USD"/>
    <x v="3075"/>
    <x v="3080"/>
    <b v="0"/>
    <n v="7"/>
    <b v="0"/>
    <s v="Category and Subcategory"/>
    <x v="5"/>
    <n v="17.14"/>
    <s v="Category and Subcategory"/>
    <x v="38"/>
    <n v="41940.028287037036"/>
    <n v="42000.0699537037"/>
    <x v="3"/>
  </r>
  <r>
    <x v="3081"/>
    <x v="0"/>
    <x v="3079"/>
    <x v="80"/>
    <x v="2441"/>
    <x v="2"/>
    <s v="country"/>
    <s v="USD"/>
    <x v="3076"/>
    <x v="3081"/>
    <b v="0"/>
    <n v="5"/>
    <b v="0"/>
    <s v="Category and Subcategory"/>
    <x v="5"/>
    <n v="24"/>
    <s v="Category and Subcategory"/>
    <x v="38"/>
    <n v="42237.181608796294"/>
    <n v="42267.181608796294"/>
    <x v="0"/>
  </r>
  <r>
    <x v="3082"/>
    <x v="0"/>
    <x v="3080"/>
    <x v="7"/>
    <x v="2441"/>
    <x v="2"/>
    <s v="country"/>
    <s v="USD"/>
    <x v="3077"/>
    <x v="3082"/>
    <b v="0"/>
    <n v="0"/>
    <b v="0"/>
    <s v="Category and Subcategory"/>
    <x v="218"/>
    <e v="#DIV/0!"/>
    <s v="Category and Subcategory"/>
    <x v="38"/>
    <n v="42293.922986111109"/>
    <n v="42323.96465277778"/>
    <x v="0"/>
  </r>
  <r>
    <x v="3083"/>
    <x v="0"/>
    <x v="3081"/>
    <x v="22"/>
    <x v="2441"/>
    <x v="2"/>
    <s v="country"/>
    <s v="USD"/>
    <x v="3078"/>
    <x v="3083"/>
    <b v="0"/>
    <n v="3"/>
    <b v="0"/>
    <s v="Category and Subcategory"/>
    <x v="218"/>
    <n v="40"/>
    <s v="Category and Subcategory"/>
    <x v="38"/>
    <n v="41853.563402777778"/>
    <n v="41883.208333333336"/>
    <x v="3"/>
  </r>
  <r>
    <x v="3084"/>
    <x v="0"/>
    <x v="3082"/>
    <x v="389"/>
    <x v="2442"/>
    <x v="2"/>
    <s v="country"/>
    <s v="USD"/>
    <x v="3079"/>
    <x v="3084"/>
    <b v="0"/>
    <n v="6"/>
    <b v="0"/>
    <s v="Category and Subcategory"/>
    <x v="410"/>
    <n v="19.670000000000002"/>
    <s v="Category and Subcategory"/>
    <x v="38"/>
    <n v="42100.723738425921"/>
    <n v="42129.783333333333"/>
    <x v="0"/>
  </r>
  <r>
    <x v="3085"/>
    <x v="0"/>
    <x v="3083"/>
    <x v="31"/>
    <x v="2442"/>
    <x v="2"/>
    <s v="country"/>
    <s v="USD"/>
    <x v="3080"/>
    <x v="3085"/>
    <b v="0"/>
    <n v="9"/>
    <b v="0"/>
    <s v="Category and Subcategory"/>
    <x v="5"/>
    <n v="13.11"/>
    <s v="Category and Subcategory"/>
    <x v="38"/>
    <n v="42246.883784722217"/>
    <n v="42276.883784722217"/>
    <x v="0"/>
  </r>
  <r>
    <x v="3086"/>
    <x v="0"/>
    <x v="3084"/>
    <x v="22"/>
    <x v="2443"/>
    <x v="2"/>
    <s v="country"/>
    <s v="EUR"/>
    <x v="3081"/>
    <x v="3086"/>
    <b v="0"/>
    <n v="3"/>
    <b v="0"/>
    <s v="Category and Subcategory"/>
    <x v="218"/>
    <n v="38.67"/>
    <s v="Category and Subcategory"/>
    <x v="38"/>
    <n v="42173.67082175926"/>
    <n v="42233.67082175926"/>
    <x v="0"/>
  </r>
  <r>
    <x v="3087"/>
    <x v="0"/>
    <x v="3085"/>
    <x v="22"/>
    <x v="2443"/>
    <x v="2"/>
    <s v="country"/>
    <s v="USD"/>
    <x v="3082"/>
    <x v="3087"/>
    <b v="0"/>
    <n v="2"/>
    <b v="0"/>
    <s v="Category and Subcategory"/>
    <x v="218"/>
    <n v="58"/>
    <s v="Category and Subcategory"/>
    <x v="38"/>
    <n v="42665.150347222225"/>
    <n v="42725.192013888889"/>
    <x v="2"/>
  </r>
  <r>
    <x v="3088"/>
    <x v="0"/>
    <x v="3086"/>
    <x v="99"/>
    <x v="2443"/>
    <x v="2"/>
    <s v="country"/>
    <s v="USD"/>
    <x v="3083"/>
    <x v="3088"/>
    <b v="0"/>
    <n v="3"/>
    <b v="0"/>
    <s v="Category and Subcategory"/>
    <x v="5"/>
    <n v="38.67"/>
    <s v="Category and Subcategory"/>
    <x v="38"/>
    <n v="41981.57230324074"/>
    <n v="42012.570138888885"/>
    <x v="3"/>
  </r>
  <r>
    <x v="3089"/>
    <x v="0"/>
    <x v="3087"/>
    <x v="31"/>
    <x v="2444"/>
    <x v="2"/>
    <s v="country"/>
    <s v="USD"/>
    <x v="3084"/>
    <x v="3089"/>
    <b v="0"/>
    <n v="45"/>
    <b v="0"/>
    <s v="Category and Subcategory"/>
    <x v="5"/>
    <n v="2.56"/>
    <s v="Category and Subcategory"/>
    <x v="38"/>
    <n v="42528.542627314819"/>
    <n v="42560.082638888889"/>
    <x v="2"/>
  </r>
  <r>
    <x v="3090"/>
    <x v="0"/>
    <x v="3088"/>
    <x v="390"/>
    <x v="2444"/>
    <x v="2"/>
    <s v="country"/>
    <s v="USD"/>
    <x v="3085"/>
    <x v="3090"/>
    <b v="0"/>
    <n v="9"/>
    <b v="0"/>
    <s v="Category and Subcategory"/>
    <x v="5"/>
    <n v="12.78"/>
    <s v="Category and Subcategory"/>
    <x v="38"/>
    <n v="42065.818807870368"/>
    <n v="42125.777141203704"/>
    <x v="0"/>
  </r>
  <r>
    <x v="3091"/>
    <x v="0"/>
    <x v="3089"/>
    <x v="10"/>
    <x v="2444"/>
    <x v="2"/>
    <s v="country"/>
    <s v="USD"/>
    <x v="3086"/>
    <x v="3091"/>
    <b v="0"/>
    <n v="9"/>
    <b v="0"/>
    <s v="Category and Subcategory"/>
    <x v="161"/>
    <n v="12.78"/>
    <s v="Category and Subcategory"/>
    <x v="38"/>
    <n v="42566.948414351849"/>
    <n v="42596.948414351849"/>
    <x v="2"/>
  </r>
  <r>
    <x v="3092"/>
    <x v="0"/>
    <x v="3090"/>
    <x v="57"/>
    <x v="2444"/>
    <x v="2"/>
    <s v="country"/>
    <s v="USD"/>
    <x v="3087"/>
    <x v="3092"/>
    <b v="0"/>
    <n v="21"/>
    <b v="0"/>
    <s v="Category and Subcategory"/>
    <x v="5"/>
    <n v="5.48"/>
    <s v="Category and Subcategory"/>
    <x v="38"/>
    <n v="42255.619351851856"/>
    <n v="42292.916666666672"/>
    <x v="0"/>
  </r>
  <r>
    <x v="3093"/>
    <x v="0"/>
    <x v="3091"/>
    <x v="23"/>
    <x v="2445"/>
    <x v="2"/>
    <s v="country"/>
    <s v="CAD"/>
    <x v="2806"/>
    <x v="3093"/>
    <b v="0"/>
    <n v="17"/>
    <b v="0"/>
    <s v="Category and Subcategory"/>
    <x v="410"/>
    <n v="6.71"/>
    <s v="Category and Subcategory"/>
    <x v="38"/>
    <n v="41760.909039351849"/>
    <n v="41791.165972222225"/>
    <x v="3"/>
  </r>
  <r>
    <x v="3094"/>
    <x v="0"/>
    <x v="3092"/>
    <x v="57"/>
    <x v="2446"/>
    <x v="2"/>
    <s v="country"/>
    <s v="USD"/>
    <x v="3088"/>
    <x v="3094"/>
    <b v="0"/>
    <n v="1"/>
    <b v="0"/>
    <s v="Category and Subcategory"/>
    <x v="5"/>
    <n v="113"/>
    <s v="Category and Subcategory"/>
    <x v="38"/>
    <n v="42207.795787037037"/>
    <n v="42267.795787037037"/>
    <x v="0"/>
  </r>
  <r>
    <x v="3095"/>
    <x v="0"/>
    <x v="3093"/>
    <x v="391"/>
    <x v="2447"/>
    <x v="2"/>
    <s v="country"/>
    <s v="USD"/>
    <x v="3089"/>
    <x v="3095"/>
    <b v="0"/>
    <n v="1"/>
    <b v="0"/>
    <s v="Category and Subcategory"/>
    <x v="218"/>
    <n v="110"/>
    <s v="Category and Subcategory"/>
    <x v="38"/>
    <n v="42523.025231481486"/>
    <n v="42583.025231481486"/>
    <x v="2"/>
  </r>
  <r>
    <x v="3096"/>
    <x v="0"/>
    <x v="3094"/>
    <x v="22"/>
    <x v="2447"/>
    <x v="2"/>
    <s v="country"/>
    <s v="USD"/>
    <x v="3090"/>
    <x v="3096"/>
    <b v="0"/>
    <n v="14"/>
    <b v="0"/>
    <s v="Category and Subcategory"/>
    <x v="218"/>
    <n v="7.86"/>
    <s v="Category and Subcategory"/>
    <x v="38"/>
    <n v="42114.825532407413"/>
    <n v="42144.825532407413"/>
    <x v="0"/>
  </r>
  <r>
    <x v="3097"/>
    <x v="0"/>
    <x v="3095"/>
    <x v="3"/>
    <x v="2447"/>
    <x v="2"/>
    <s v="country"/>
    <s v="GBP"/>
    <x v="3091"/>
    <x v="3097"/>
    <b v="0"/>
    <n v="42"/>
    <b v="0"/>
    <s v="Category and Subcategory"/>
    <x v="218"/>
    <n v="2.62"/>
    <s v="Category and Subcategory"/>
    <x v="38"/>
    <n v="42629.503483796296"/>
    <n v="42650.583333333328"/>
    <x v="2"/>
  </r>
  <r>
    <x v="3098"/>
    <x v="0"/>
    <x v="3096"/>
    <x v="392"/>
    <x v="2447"/>
    <x v="2"/>
    <s v="country"/>
    <s v="USD"/>
    <x v="3092"/>
    <x v="3098"/>
    <b v="0"/>
    <n v="27"/>
    <b v="0"/>
    <s v="Category and Subcategory"/>
    <x v="5"/>
    <n v="4.07"/>
    <s v="Category and Subcategory"/>
    <x v="38"/>
    <n v="42359.792233796295"/>
    <n v="42408.01180555555"/>
    <x v="0"/>
  </r>
  <r>
    <x v="3099"/>
    <x v="0"/>
    <x v="3097"/>
    <x v="13"/>
    <x v="2447"/>
    <x v="2"/>
    <s v="country"/>
    <s v="USD"/>
    <x v="3093"/>
    <x v="3099"/>
    <b v="0"/>
    <n v="5"/>
    <b v="0"/>
    <s v="Category and Subcategory"/>
    <x v="444"/>
    <n v="22"/>
    <s v="Category and Subcategory"/>
    <x v="38"/>
    <n v="42382.189710648148"/>
    <n v="42412.189710648148"/>
    <x v="2"/>
  </r>
  <r>
    <x v="3100"/>
    <x v="0"/>
    <x v="3098"/>
    <x v="14"/>
    <x v="2447"/>
    <x v="2"/>
    <s v="country"/>
    <s v="USD"/>
    <x v="3094"/>
    <x v="3100"/>
    <b v="0"/>
    <n v="13"/>
    <b v="0"/>
    <s v="Category and Subcategory"/>
    <x v="218"/>
    <n v="8.4600000000000009"/>
    <s v="Category and Subcategory"/>
    <x v="38"/>
    <n v="41902.622395833336"/>
    <n v="41932.622395833336"/>
    <x v="3"/>
  </r>
  <r>
    <x v="3101"/>
    <x v="0"/>
    <x v="3099"/>
    <x v="30"/>
    <x v="2447"/>
    <x v="2"/>
    <s v="country"/>
    <s v="EUR"/>
    <x v="3095"/>
    <x v="3101"/>
    <b v="0"/>
    <n v="12"/>
    <b v="0"/>
    <s v="Category and Subcategory"/>
    <x v="153"/>
    <n v="9.17"/>
    <s v="Category and Subcategory"/>
    <x v="38"/>
    <n v="42171.383530092593"/>
    <n v="42201.330555555556"/>
    <x v="0"/>
  </r>
  <r>
    <x v="3102"/>
    <x v="0"/>
    <x v="3100"/>
    <x v="194"/>
    <x v="2448"/>
    <x v="2"/>
    <s v="country"/>
    <s v="GBP"/>
    <x v="3096"/>
    <x v="3102"/>
    <b v="0"/>
    <n v="90"/>
    <b v="0"/>
    <s v="Category and Subcategory"/>
    <x v="218"/>
    <n v="1.21"/>
    <s v="Category and Subcategory"/>
    <x v="38"/>
    <n v="42555.340486111112"/>
    <n v="42605.340486111112"/>
    <x v="2"/>
  </r>
  <r>
    <x v="3103"/>
    <x v="0"/>
    <x v="3101"/>
    <x v="393"/>
    <x v="2449"/>
    <x v="2"/>
    <s v="country"/>
    <s v="USD"/>
    <x v="3097"/>
    <x v="3103"/>
    <b v="0"/>
    <n v="2"/>
    <b v="0"/>
    <s v="Category and Subcategory"/>
    <x v="410"/>
    <n v="54"/>
    <s v="Category and Subcategory"/>
    <x v="38"/>
    <n v="42107.156319444446"/>
    <n v="42167.156319444446"/>
    <x v="0"/>
  </r>
  <r>
    <x v="3104"/>
    <x v="0"/>
    <x v="3102"/>
    <x v="23"/>
    <x v="2449"/>
    <x v="2"/>
    <s v="country"/>
    <s v="AUD"/>
    <x v="3098"/>
    <x v="3104"/>
    <b v="0"/>
    <n v="5"/>
    <b v="0"/>
    <s v="Category and Subcategory"/>
    <x v="410"/>
    <n v="21.6"/>
    <s v="Category and Subcategory"/>
    <x v="38"/>
    <n v="42006.908692129626"/>
    <n v="42038.083333333328"/>
    <x v="0"/>
  </r>
  <r>
    <x v="3105"/>
    <x v="0"/>
    <x v="3103"/>
    <x v="394"/>
    <x v="2450"/>
    <x v="2"/>
    <s v="country"/>
    <s v="USD"/>
    <x v="3099"/>
    <x v="3105"/>
    <b v="0"/>
    <n v="31"/>
    <b v="0"/>
    <s v="Category and Subcategory"/>
    <x v="161"/>
    <n v="3.45"/>
    <s v="Category and Subcategory"/>
    <x v="38"/>
    <n v="41876.718935185185"/>
    <n v="41931.208333333336"/>
    <x v="3"/>
  </r>
  <r>
    <x v="3106"/>
    <x v="0"/>
    <x v="3104"/>
    <x v="28"/>
    <x v="2451"/>
    <x v="2"/>
    <s v="country"/>
    <s v="GBP"/>
    <x v="3100"/>
    <x v="3106"/>
    <b v="0"/>
    <n v="4"/>
    <b v="0"/>
    <s v="Category and Subcategory"/>
    <x v="485"/>
    <n v="26.5"/>
    <s v="Category and Subcategory"/>
    <x v="38"/>
    <n v="42241.429120370376"/>
    <n v="42263.916666666672"/>
    <x v="0"/>
  </r>
  <r>
    <x v="3107"/>
    <x v="0"/>
    <x v="3105"/>
    <x v="79"/>
    <x v="2451"/>
    <x v="2"/>
    <s v="country"/>
    <s v="USD"/>
    <x v="3101"/>
    <x v="3107"/>
    <b v="0"/>
    <n v="29"/>
    <b v="0"/>
    <s v="Category and Subcategory"/>
    <x v="5"/>
    <n v="3.66"/>
    <s v="Category and Subcategory"/>
    <x v="38"/>
    <n v="42128.814247685179"/>
    <n v="42135.814247685179"/>
    <x v="0"/>
  </r>
  <r>
    <x v="3108"/>
    <x v="0"/>
    <x v="3106"/>
    <x v="63"/>
    <x v="2451"/>
    <x v="2"/>
    <s v="country"/>
    <s v="USD"/>
    <x v="3102"/>
    <x v="3108"/>
    <b v="0"/>
    <n v="2"/>
    <b v="0"/>
    <s v="Category and Subcategory"/>
    <x v="5"/>
    <n v="53"/>
    <s v="Category and Subcategory"/>
    <x v="38"/>
    <n v="42062.680486111116"/>
    <n v="42122.638819444444"/>
    <x v="0"/>
  </r>
  <r>
    <x v="3109"/>
    <x v="0"/>
    <x v="3107"/>
    <x v="228"/>
    <x v="2451"/>
    <x v="2"/>
    <s v="country"/>
    <s v="USD"/>
    <x v="3103"/>
    <x v="3109"/>
    <b v="0"/>
    <n v="114"/>
    <b v="0"/>
    <s v="Category and Subcategory"/>
    <x v="5"/>
    <n v="0.93"/>
    <s v="Category and Subcategory"/>
    <x v="38"/>
    <n v="41844.125115740739"/>
    <n v="41879.125115740739"/>
    <x v="3"/>
  </r>
  <r>
    <x v="3110"/>
    <x v="0"/>
    <x v="3108"/>
    <x v="31"/>
    <x v="2451"/>
    <x v="2"/>
    <s v="country"/>
    <s v="USD"/>
    <x v="3104"/>
    <x v="3110"/>
    <b v="0"/>
    <n v="1"/>
    <b v="0"/>
    <s v="Category and Subcategory"/>
    <x v="5"/>
    <n v="106"/>
    <s v="Category and Subcategory"/>
    <x v="38"/>
    <n v="42745.031469907408"/>
    <n v="42785.031469907408"/>
    <x v="1"/>
  </r>
  <r>
    <x v="3111"/>
    <x v="0"/>
    <x v="3109"/>
    <x v="22"/>
    <x v="2451"/>
    <x v="2"/>
    <s v="country"/>
    <s v="USD"/>
    <x v="3105"/>
    <x v="3111"/>
    <b v="0"/>
    <n v="76"/>
    <b v="0"/>
    <s v="Category and Subcategory"/>
    <x v="218"/>
    <n v="1.39"/>
    <s v="Category and Subcategory"/>
    <x v="38"/>
    <n v="41885.595138888886"/>
    <n v="41916.595138888886"/>
    <x v="3"/>
  </r>
  <r>
    <x v="3112"/>
    <x v="0"/>
    <x v="3110"/>
    <x v="34"/>
    <x v="2452"/>
    <x v="2"/>
    <s v="country"/>
    <s v="USD"/>
    <x v="3106"/>
    <x v="3112"/>
    <b v="0"/>
    <n v="9"/>
    <b v="0"/>
    <s v="Category and Subcategory"/>
    <x v="218"/>
    <n v="11.67"/>
    <s v="Category and Subcategory"/>
    <x v="38"/>
    <n v="42615.121921296297"/>
    <n v="42675.121921296297"/>
    <x v="2"/>
  </r>
  <r>
    <x v="3113"/>
    <x v="0"/>
    <x v="3111"/>
    <x v="395"/>
    <x v="2452"/>
    <x v="2"/>
    <s v="country"/>
    <s v="USD"/>
    <x v="3107"/>
    <x v="3113"/>
    <b v="0"/>
    <n v="37"/>
    <b v="0"/>
    <s v="Category and Subcategory"/>
    <x v="5"/>
    <n v="2.84"/>
    <s v="Category and Subcategory"/>
    <x v="38"/>
    <n v="42081.731273148151"/>
    <n v="42111.731273148151"/>
    <x v="0"/>
  </r>
  <r>
    <x v="3114"/>
    <x v="0"/>
    <x v="3112"/>
    <x v="96"/>
    <x v="2452"/>
    <x v="2"/>
    <s v="country"/>
    <s v="USD"/>
    <x v="3108"/>
    <x v="3114"/>
    <b v="0"/>
    <n v="0"/>
    <b v="0"/>
    <s v="Category and Subcategory"/>
    <x v="5"/>
    <e v="#DIV/0!"/>
    <s v="Category and Subcategory"/>
    <x v="38"/>
    <n v="41843.632523148146"/>
    <n v="41903.632523148146"/>
    <x v="3"/>
  </r>
  <r>
    <x v="3115"/>
    <x v="0"/>
    <x v="3113"/>
    <x v="3"/>
    <x v="2452"/>
    <x v="2"/>
    <s v="country"/>
    <s v="SEK"/>
    <x v="3109"/>
    <x v="3115"/>
    <b v="0"/>
    <n v="1"/>
    <b v="0"/>
    <s v="Category and Subcategory"/>
    <x v="218"/>
    <n v="105"/>
    <s v="Category and Subcategory"/>
    <x v="38"/>
    <n v="42496.447071759263"/>
    <n v="42526.447071759263"/>
    <x v="2"/>
  </r>
  <r>
    <x v="3116"/>
    <x v="0"/>
    <x v="3114"/>
    <x v="47"/>
    <x v="2452"/>
    <x v="2"/>
    <s v="country"/>
    <s v="USD"/>
    <x v="3110"/>
    <x v="3116"/>
    <b v="0"/>
    <n v="10"/>
    <b v="0"/>
    <s v="Category and Subcategory"/>
    <x v="151"/>
    <n v="10.5"/>
    <s v="Category and Subcategory"/>
    <x v="38"/>
    <n v="42081.515335648146"/>
    <n v="42095.515335648146"/>
    <x v="0"/>
  </r>
  <r>
    <x v="3117"/>
    <x v="0"/>
    <x v="3115"/>
    <x v="28"/>
    <x v="2452"/>
    <x v="2"/>
    <s v="country"/>
    <s v="GBP"/>
    <x v="3111"/>
    <x v="3117"/>
    <b v="0"/>
    <n v="1"/>
    <b v="0"/>
    <s v="Category and Subcategory"/>
    <x v="485"/>
    <n v="105"/>
    <s v="Category and Subcategory"/>
    <x v="38"/>
    <n v="42509.374537037031"/>
    <n v="42517.55"/>
    <x v="2"/>
  </r>
  <r>
    <x v="3118"/>
    <x v="0"/>
    <x v="3116"/>
    <x v="69"/>
    <x v="2453"/>
    <x v="2"/>
    <s v="country"/>
    <s v="SEK"/>
    <x v="3112"/>
    <x v="3118"/>
    <b v="0"/>
    <n v="2"/>
    <b v="0"/>
    <s v="Category and Subcategory"/>
    <x v="5"/>
    <n v="52"/>
    <s v="Category and Subcategory"/>
    <x v="38"/>
    <n v="42534.649571759262"/>
    <n v="42553.649571759262"/>
    <x v="2"/>
  </r>
  <r>
    <x v="3119"/>
    <x v="0"/>
    <x v="3117"/>
    <x v="3"/>
    <x v="2454"/>
    <x v="2"/>
    <s v="country"/>
    <s v="USD"/>
    <x v="3113"/>
    <x v="3119"/>
    <b v="0"/>
    <n v="1"/>
    <b v="0"/>
    <s v="Category and Subcategory"/>
    <x v="218"/>
    <n v="102"/>
    <s v="Category and Subcategory"/>
    <x v="38"/>
    <n v="42060.04550925926"/>
    <n v="42090.003842592589"/>
    <x v="0"/>
  </r>
  <r>
    <x v="3120"/>
    <x v="0"/>
    <x v="3118"/>
    <x v="396"/>
    <x v="2454"/>
    <x v="2"/>
    <s v="country"/>
    <s v="EUR"/>
    <x v="3114"/>
    <x v="3120"/>
    <b v="0"/>
    <n v="10"/>
    <b v="0"/>
    <s v="Category and Subcategory"/>
    <x v="5"/>
    <n v="10.199999999999999"/>
    <s v="Category and Subcategory"/>
    <x v="38"/>
    <n v="42435.942083333335"/>
    <n v="42495.900416666671"/>
    <x v="2"/>
  </r>
  <r>
    <x v="3121"/>
    <x v="0"/>
    <x v="3119"/>
    <x v="15"/>
    <x v="2455"/>
    <x v="1"/>
    <s v="country"/>
    <s v="CAD"/>
    <x v="3115"/>
    <x v="3121"/>
    <b v="0"/>
    <n v="1"/>
    <b v="0"/>
    <s v="Category and Subcategory"/>
    <x v="406"/>
    <n v="101"/>
    <s v="Category and Subcategory"/>
    <x v="38"/>
    <n v="41848.679803240739"/>
    <n v="41908.679803240739"/>
    <x v="3"/>
  </r>
  <r>
    <x v="3122"/>
    <x v="0"/>
    <x v="3120"/>
    <x v="212"/>
    <x v="2455"/>
    <x v="1"/>
    <s v="country"/>
    <s v="USD"/>
    <x v="3116"/>
    <x v="3122"/>
    <b v="0"/>
    <n v="2"/>
    <b v="0"/>
    <s v="Category and Subcategory"/>
    <x v="455"/>
    <n v="50.5"/>
    <s v="Category and Subcategory"/>
    <x v="38"/>
    <n v="42678.932083333333"/>
    <n v="42683.973750000005"/>
    <x v="2"/>
  </r>
  <r>
    <x v="3123"/>
    <x v="0"/>
    <x v="3121"/>
    <x v="152"/>
    <x v="2455"/>
    <x v="1"/>
    <s v="country"/>
    <s v="USD"/>
    <x v="3117"/>
    <x v="3123"/>
    <b v="0"/>
    <n v="348"/>
    <b v="0"/>
    <s v="Category and Subcategory"/>
    <x v="5"/>
    <n v="0.28999999999999998"/>
    <s v="Category and Subcategory"/>
    <x v="38"/>
    <n v="42530.993032407408"/>
    <n v="42560.993032407408"/>
    <x v="2"/>
  </r>
  <r>
    <x v="3124"/>
    <x v="0"/>
    <x v="3122"/>
    <x v="397"/>
    <x v="2455"/>
    <x v="1"/>
    <s v="country"/>
    <s v="USD"/>
    <x v="3118"/>
    <x v="3124"/>
    <b v="0"/>
    <n v="4"/>
    <b v="0"/>
    <s v="Category and Subcategory"/>
    <x v="5"/>
    <n v="25.25"/>
    <s v="Category and Subcategory"/>
    <x v="38"/>
    <n v="41977.780104166668"/>
    <n v="42037.780104166668"/>
    <x v="3"/>
  </r>
  <r>
    <x v="3125"/>
    <x v="0"/>
    <x v="3123"/>
    <x v="86"/>
    <x v="2456"/>
    <x v="1"/>
    <s v="country"/>
    <s v="USD"/>
    <x v="3119"/>
    <x v="3125"/>
    <b v="0"/>
    <n v="0"/>
    <b v="0"/>
    <s v="Category and Subcategory"/>
    <x v="5"/>
    <e v="#DIV/0!"/>
    <s v="Category and Subcategory"/>
    <x v="38"/>
    <n v="42346.20685185185"/>
    <n v="42376.20685185185"/>
    <x v="0"/>
  </r>
  <r>
    <x v="3126"/>
    <x v="0"/>
    <x v="3124"/>
    <x v="31"/>
    <x v="2456"/>
    <x v="1"/>
    <s v="country"/>
    <s v="USD"/>
    <x v="3120"/>
    <x v="3126"/>
    <b v="0"/>
    <n v="17"/>
    <b v="0"/>
    <s v="Category and Subcategory"/>
    <x v="5"/>
    <n v="5.88"/>
    <s v="Category and Subcategory"/>
    <x v="38"/>
    <n v="42427.01807870371"/>
    <n v="42456.976412037038"/>
    <x v="2"/>
  </r>
  <r>
    <x v="3127"/>
    <x v="0"/>
    <x v="3125"/>
    <x v="57"/>
    <x v="2456"/>
    <x v="1"/>
    <s v="country"/>
    <s v="USD"/>
    <x v="3121"/>
    <x v="3127"/>
    <b v="0"/>
    <n v="0"/>
    <b v="0"/>
    <s v="Category and Subcategory"/>
    <x v="5"/>
    <e v="#DIV/0!"/>
    <s v="Category and Subcategory"/>
    <x v="38"/>
    <n v="42034.856817129628"/>
    <n v="42064.856817129628"/>
    <x v="0"/>
  </r>
  <r>
    <x v="3128"/>
    <x v="0"/>
    <x v="3126"/>
    <x v="36"/>
    <x v="2456"/>
    <x v="3"/>
    <s v="country"/>
    <s v="USD"/>
    <x v="3122"/>
    <x v="3128"/>
    <b v="0"/>
    <n v="117"/>
    <b v="0"/>
    <s v="Category and Subcategory"/>
    <x v="218"/>
    <n v="0.85"/>
    <s v="Category and Subcategory"/>
    <x v="6"/>
    <n v="42780.825706018513"/>
    <n v="42810.784039351856"/>
    <x v="1"/>
  </r>
  <r>
    <x v="3129"/>
    <x v="0"/>
    <x v="3127"/>
    <x v="21"/>
    <x v="2456"/>
    <x v="3"/>
    <s v="country"/>
    <s v="USD"/>
    <x v="3123"/>
    <x v="3129"/>
    <b v="0"/>
    <n v="1"/>
    <b v="0"/>
    <s v="Category and Subcategory"/>
    <x v="186"/>
    <n v="100"/>
    <s v="Category and Subcategory"/>
    <x v="6"/>
    <n v="42803.842812499999"/>
    <n v="42843.801145833335"/>
    <x v="1"/>
  </r>
  <r>
    <x v="3130"/>
    <x v="0"/>
    <x v="3128"/>
    <x v="3"/>
    <x v="2456"/>
    <x v="3"/>
    <s v="country"/>
    <s v="USD"/>
    <x v="3124"/>
    <x v="3130"/>
    <b v="0"/>
    <n v="4"/>
    <b v="0"/>
    <s v="Category and Subcategory"/>
    <x v="218"/>
    <n v="25"/>
    <s v="Category and Subcategory"/>
    <x v="6"/>
    <n v="42808.640231481477"/>
    <n v="42839.207638888889"/>
    <x v="1"/>
  </r>
  <r>
    <x v="3131"/>
    <x v="0"/>
    <x v="3129"/>
    <x v="393"/>
    <x v="2456"/>
    <x v="3"/>
    <s v="country"/>
    <s v="USD"/>
    <x v="3125"/>
    <x v="3131"/>
    <b v="0"/>
    <n v="12"/>
    <b v="0"/>
    <s v="Category and Subcategory"/>
    <x v="161"/>
    <n v="8.33"/>
    <s v="Category and Subcategory"/>
    <x v="6"/>
    <n v="42803.579224537039"/>
    <n v="42833.537557870368"/>
    <x v="1"/>
  </r>
  <r>
    <x v="3132"/>
    <x v="0"/>
    <x v="3130"/>
    <x v="11"/>
    <x v="2456"/>
    <x v="3"/>
    <s v="country"/>
    <s v="USD"/>
    <x v="3126"/>
    <x v="3132"/>
    <b v="0"/>
    <n v="1"/>
    <b v="0"/>
    <s v="Category and Subcategory"/>
    <x v="5"/>
    <n v="100"/>
    <s v="Category and Subcategory"/>
    <x v="6"/>
    <n v="42786.350231481483"/>
    <n v="42846.308564814812"/>
    <x v="1"/>
  </r>
  <r>
    <x v="3133"/>
    <x v="0"/>
    <x v="3131"/>
    <x v="2"/>
    <x v="2456"/>
    <x v="3"/>
    <s v="country"/>
    <s v="GBP"/>
    <x v="3127"/>
    <x v="3133"/>
    <b v="0"/>
    <n v="16"/>
    <b v="0"/>
    <s v="Category and Subcategory"/>
    <x v="409"/>
    <n v="6.25"/>
    <s v="Category and Subcategory"/>
    <x v="6"/>
    <n v="42788.565208333333"/>
    <n v="42818.523541666669"/>
    <x v="1"/>
  </r>
  <r>
    <x v="3134"/>
    <x v="0"/>
    <x v="3132"/>
    <x v="28"/>
    <x v="2456"/>
    <x v="3"/>
    <s v="country"/>
    <s v="GBP"/>
    <x v="3128"/>
    <x v="3134"/>
    <b v="0"/>
    <n v="12"/>
    <b v="0"/>
    <s v="Category and Subcategory"/>
    <x v="157"/>
    <n v="8.33"/>
    <s v="Category and Subcategory"/>
    <x v="6"/>
    <n v="42800.720127314817"/>
    <n v="42821.678460648152"/>
    <x v="1"/>
  </r>
  <r>
    <x v="3135"/>
    <x v="0"/>
    <x v="3133"/>
    <x v="398"/>
    <x v="2456"/>
    <x v="3"/>
    <s v="country"/>
    <s v="USD"/>
    <x v="3129"/>
    <x v="3135"/>
    <b v="0"/>
    <n v="7"/>
    <b v="0"/>
    <s v="Category and Subcategory"/>
    <x v="199"/>
    <n v="14.29"/>
    <s v="Category and Subcategory"/>
    <x v="6"/>
    <n v="42807.151863425926"/>
    <n v="42829.151863425926"/>
    <x v="1"/>
  </r>
  <r>
    <x v="3136"/>
    <x v="0"/>
    <x v="3134"/>
    <x v="2"/>
    <x v="2456"/>
    <x v="3"/>
    <s v="country"/>
    <s v="GBP"/>
    <x v="3130"/>
    <x v="3136"/>
    <b v="0"/>
    <n v="22"/>
    <b v="0"/>
    <s v="Category and Subcategory"/>
    <x v="409"/>
    <n v="4.55"/>
    <s v="Category and Subcategory"/>
    <x v="6"/>
    <n v="42789.462430555555"/>
    <n v="42825.957638888889"/>
    <x v="1"/>
  </r>
  <r>
    <x v="3137"/>
    <x v="0"/>
    <x v="3135"/>
    <x v="15"/>
    <x v="2456"/>
    <x v="3"/>
    <s v="country"/>
    <s v="USD"/>
    <x v="3131"/>
    <x v="3137"/>
    <b v="0"/>
    <n v="1"/>
    <b v="0"/>
    <s v="Category and Subcategory"/>
    <x v="406"/>
    <n v="100"/>
    <s v="Category and Subcategory"/>
    <x v="6"/>
    <n v="42807.885057870371"/>
    <n v="42858.8"/>
    <x v="1"/>
  </r>
  <r>
    <x v="3138"/>
    <x v="0"/>
    <x v="3136"/>
    <x v="48"/>
    <x v="2456"/>
    <x v="3"/>
    <s v="country"/>
    <s v="GBP"/>
    <x v="3132"/>
    <x v="3138"/>
    <b v="0"/>
    <n v="0"/>
    <b v="0"/>
    <s v="Category and Subcategory"/>
    <x v="169"/>
    <e v="#DIV/0!"/>
    <s v="Category and Subcategory"/>
    <x v="6"/>
    <n v="42809.645914351851"/>
    <n v="42828.645914351851"/>
    <x v="1"/>
  </r>
  <r>
    <x v="3139"/>
    <x v="0"/>
    <x v="3137"/>
    <x v="63"/>
    <x v="2456"/>
    <x v="3"/>
    <s v="country"/>
    <s v="MXN"/>
    <x v="3133"/>
    <x v="3139"/>
    <b v="0"/>
    <n v="6"/>
    <b v="0"/>
    <s v="Category and Subcategory"/>
    <x v="5"/>
    <n v="16.670000000000002"/>
    <s v="Category and Subcategory"/>
    <x v="6"/>
    <n v="42785.270370370374"/>
    <n v="42819.189583333333"/>
    <x v="1"/>
  </r>
  <r>
    <x v="3140"/>
    <x v="0"/>
    <x v="3138"/>
    <x v="3"/>
    <x v="2456"/>
    <x v="3"/>
    <s v="country"/>
    <s v="EUR"/>
    <x v="3134"/>
    <x v="3140"/>
    <b v="0"/>
    <n v="4"/>
    <b v="0"/>
    <s v="Category and Subcategory"/>
    <x v="218"/>
    <n v="25"/>
    <s v="Category and Subcategory"/>
    <x v="6"/>
    <n v="42802.718784722223"/>
    <n v="42832.677118055552"/>
    <x v="1"/>
  </r>
  <r>
    <x v="3141"/>
    <x v="0"/>
    <x v="3139"/>
    <x v="2"/>
    <x v="2456"/>
    <x v="3"/>
    <s v="country"/>
    <s v="EUR"/>
    <x v="3135"/>
    <x v="3141"/>
    <b v="0"/>
    <n v="8"/>
    <b v="0"/>
    <s v="Category and Subcategory"/>
    <x v="409"/>
    <n v="12.5"/>
    <s v="Category and Subcategory"/>
    <x v="6"/>
    <n v="42800.753333333334"/>
    <n v="42841.833333333328"/>
    <x v="1"/>
  </r>
  <r>
    <x v="3142"/>
    <x v="0"/>
    <x v="3140"/>
    <x v="181"/>
    <x v="2456"/>
    <x v="3"/>
    <s v="country"/>
    <s v="GBP"/>
    <x v="3136"/>
    <x v="3142"/>
    <b v="0"/>
    <n v="3"/>
    <b v="0"/>
    <s v="Category and Subcategory"/>
    <x v="153"/>
    <n v="33.33"/>
    <s v="Category and Subcategory"/>
    <x v="6"/>
    <n v="42783.513182870374"/>
    <n v="42813.471516203703"/>
    <x v="1"/>
  </r>
  <r>
    <x v="3143"/>
    <x v="0"/>
    <x v="3141"/>
    <x v="176"/>
    <x v="2456"/>
    <x v="3"/>
    <s v="country"/>
    <s v="GBP"/>
    <x v="3137"/>
    <x v="3143"/>
    <b v="0"/>
    <n v="0"/>
    <b v="0"/>
    <s v="Category and Subcategory"/>
    <x v="151"/>
    <e v="#DIV/0!"/>
    <s v="Category and Subcategory"/>
    <x v="6"/>
    <n v="42808.358287037037"/>
    <n v="42834.358287037037"/>
    <x v="1"/>
  </r>
  <r>
    <x v="3144"/>
    <x v="0"/>
    <x v="3142"/>
    <x v="3"/>
    <x v="2456"/>
    <x v="3"/>
    <s v="country"/>
    <s v="USD"/>
    <x v="3138"/>
    <x v="3144"/>
    <b v="0"/>
    <n v="30"/>
    <b v="0"/>
    <s v="Category and Subcategory"/>
    <x v="218"/>
    <n v="3.33"/>
    <s v="Category and Subcategory"/>
    <x v="6"/>
    <n v="42796.538275462968"/>
    <n v="42813.25"/>
    <x v="1"/>
  </r>
  <r>
    <x v="3145"/>
    <x v="0"/>
    <x v="3143"/>
    <x v="31"/>
    <x v="2456"/>
    <x v="3"/>
    <s v="country"/>
    <s v="USD"/>
    <x v="3139"/>
    <x v="3145"/>
    <b v="0"/>
    <n v="0"/>
    <b v="0"/>
    <s v="Category and Subcategory"/>
    <x v="5"/>
    <e v="#DIV/0!"/>
    <s v="Category and Subcategory"/>
    <x v="6"/>
    <n v="42762.040902777779"/>
    <n v="42821.999236111107"/>
    <x v="1"/>
  </r>
  <r>
    <x v="3146"/>
    <x v="0"/>
    <x v="3144"/>
    <x v="63"/>
    <x v="2456"/>
    <x v="3"/>
    <s v="country"/>
    <s v="MXN"/>
    <x v="3140"/>
    <x v="3146"/>
    <b v="0"/>
    <n v="12"/>
    <b v="0"/>
    <s v="Category and Subcategory"/>
    <x v="5"/>
    <n v="8.33"/>
    <s v="Category and Subcategory"/>
    <x v="6"/>
    <n v="42796.682476851856"/>
    <n v="42841.640810185185"/>
    <x v="1"/>
  </r>
  <r>
    <x v="3147"/>
    <x v="0"/>
    <x v="3145"/>
    <x v="22"/>
    <x v="2456"/>
    <x v="0"/>
    <s v="country"/>
    <s v="USD"/>
    <x v="3141"/>
    <x v="3147"/>
    <b v="1"/>
    <n v="213"/>
    <b v="1"/>
    <s v="Category and Subcategory"/>
    <x v="218"/>
    <n v="0.47"/>
    <s v="Category and Subcategory"/>
    <x v="6"/>
    <n v="41909.969386574077"/>
    <n v="41950.011053240742"/>
    <x v="3"/>
  </r>
  <r>
    <x v="3148"/>
    <x v="0"/>
    <x v="3146"/>
    <x v="40"/>
    <x v="2456"/>
    <x v="0"/>
    <s v="country"/>
    <s v="USD"/>
    <x v="3142"/>
    <x v="3148"/>
    <b v="1"/>
    <n v="57"/>
    <b v="1"/>
    <s v="Category and Subcategory"/>
    <x v="444"/>
    <n v="1.75"/>
    <s v="Category and Subcategory"/>
    <x v="6"/>
    <n v="41891.665324074071"/>
    <n v="41913.166666666664"/>
    <x v="3"/>
  </r>
  <r>
    <x v="3149"/>
    <x v="0"/>
    <x v="3147"/>
    <x v="21"/>
    <x v="2456"/>
    <x v="0"/>
    <s v="country"/>
    <s v="USD"/>
    <x v="3143"/>
    <x v="3149"/>
    <b v="1"/>
    <n v="25"/>
    <b v="1"/>
    <s v="Category and Subcategory"/>
    <x v="186"/>
    <n v="4"/>
    <s v="Category and Subcategory"/>
    <x v="6"/>
    <n v="41226.017361111109"/>
    <n v="41250.083333333336"/>
    <x v="5"/>
  </r>
  <r>
    <x v="3150"/>
    <x v="0"/>
    <x v="3148"/>
    <x v="8"/>
    <x v="2457"/>
    <x v="0"/>
    <s v="country"/>
    <s v="USD"/>
    <x v="3144"/>
    <x v="3150"/>
    <b v="1"/>
    <n v="104"/>
    <b v="1"/>
    <s v="Category and Subcategory"/>
    <x v="410"/>
    <n v="0.92"/>
    <s v="Category and Subcategory"/>
    <x v="6"/>
    <n v="40478.263923611114"/>
    <n v="40568.166666666664"/>
    <x v="7"/>
  </r>
  <r>
    <x v="3151"/>
    <x v="0"/>
    <x v="3149"/>
    <x v="8"/>
    <x v="2458"/>
    <x v="0"/>
    <s v="country"/>
    <s v="USD"/>
    <x v="3145"/>
    <x v="3151"/>
    <b v="1"/>
    <n v="34"/>
    <b v="1"/>
    <s v="Category and Subcategory"/>
    <x v="410"/>
    <n v="2.79"/>
    <s v="Category and Subcategory"/>
    <x v="6"/>
    <n v="41862.83997685185"/>
    <n v="41892.83997685185"/>
    <x v="3"/>
  </r>
  <r>
    <x v="3152"/>
    <x v="0"/>
    <x v="3150"/>
    <x v="41"/>
    <x v="2458"/>
    <x v="0"/>
    <s v="country"/>
    <s v="GBP"/>
    <x v="3146"/>
    <x v="3152"/>
    <b v="1"/>
    <n v="67"/>
    <b v="1"/>
    <s v="Category and Subcategory"/>
    <x v="153"/>
    <n v="1.42"/>
    <s v="Category and Subcategory"/>
    <x v="6"/>
    <n v="41550.867673611108"/>
    <n v="41580.867673611108"/>
    <x v="4"/>
  </r>
  <r>
    <x v="3153"/>
    <x v="0"/>
    <x v="3151"/>
    <x v="9"/>
    <x v="2458"/>
    <x v="0"/>
    <s v="country"/>
    <s v="USD"/>
    <x v="3147"/>
    <x v="3153"/>
    <b v="1"/>
    <n v="241"/>
    <b v="1"/>
    <s v="Category and Subcategory"/>
    <x v="410"/>
    <n v="0.39"/>
    <s v="Category and Subcategory"/>
    <x v="6"/>
    <n v="40633.154363425929"/>
    <n v="40664.207638888889"/>
    <x v="6"/>
  </r>
  <r>
    <x v="3154"/>
    <x v="0"/>
    <x v="3152"/>
    <x v="39"/>
    <x v="2458"/>
    <x v="0"/>
    <s v="country"/>
    <s v="USD"/>
    <x v="3148"/>
    <x v="3154"/>
    <b v="1"/>
    <n v="123"/>
    <b v="1"/>
    <s v="Category and Subcategory"/>
    <x v="218"/>
    <n v="0.77"/>
    <s v="Category and Subcategory"/>
    <x v="6"/>
    <n v="40970.875671296293"/>
    <n v="41000.834004629629"/>
    <x v="5"/>
  </r>
  <r>
    <x v="3155"/>
    <x v="0"/>
    <x v="3153"/>
    <x v="10"/>
    <x v="2459"/>
    <x v="0"/>
    <s v="country"/>
    <s v="GBP"/>
    <x v="3149"/>
    <x v="3155"/>
    <b v="1"/>
    <n v="302"/>
    <b v="1"/>
    <s v="Category and Subcategory"/>
    <x v="161"/>
    <n v="0.31"/>
    <s v="Category and Subcategory"/>
    <x v="6"/>
    <n v="41233.499131944445"/>
    <n v="41263.499131944445"/>
    <x v="5"/>
  </r>
  <r>
    <x v="3156"/>
    <x v="0"/>
    <x v="3154"/>
    <x v="62"/>
    <x v="2459"/>
    <x v="0"/>
    <s v="country"/>
    <s v="USD"/>
    <x v="3150"/>
    <x v="3156"/>
    <b v="1"/>
    <n v="89"/>
    <b v="1"/>
    <s v="Category and Subcategory"/>
    <x v="161"/>
    <n v="1.06"/>
    <s v="Category and Subcategory"/>
    <x v="6"/>
    <n v="41026.953055555554"/>
    <n v="41061.953055555554"/>
    <x v="5"/>
  </r>
  <r>
    <x v="3157"/>
    <x v="0"/>
    <x v="3155"/>
    <x v="23"/>
    <x v="2460"/>
    <x v="0"/>
    <s v="country"/>
    <s v="USD"/>
    <x v="3151"/>
    <x v="3157"/>
    <b v="1"/>
    <n v="41"/>
    <b v="1"/>
    <s v="Category and Subcategory"/>
    <x v="161"/>
    <n v="2.27"/>
    <s v="Category and Subcategory"/>
    <x v="6"/>
    <n v="41829.788252314815"/>
    <n v="41839.208333333336"/>
    <x v="3"/>
  </r>
  <r>
    <x v="3158"/>
    <x v="0"/>
    <x v="3156"/>
    <x v="10"/>
    <x v="2461"/>
    <x v="0"/>
    <s v="country"/>
    <s v="USD"/>
    <x v="3152"/>
    <x v="3158"/>
    <b v="1"/>
    <n v="69"/>
    <b v="1"/>
    <s v="Category and Subcategory"/>
    <x v="161"/>
    <n v="1.33"/>
    <s v="Category and Subcategory"/>
    <x v="6"/>
    <n v="41447.839722222219"/>
    <n v="41477.839722222219"/>
    <x v="4"/>
  </r>
  <r>
    <x v="3159"/>
    <x v="0"/>
    <x v="3157"/>
    <x v="15"/>
    <x v="2462"/>
    <x v="0"/>
    <s v="country"/>
    <s v="USD"/>
    <x v="3153"/>
    <x v="3159"/>
    <b v="1"/>
    <n v="52"/>
    <b v="1"/>
    <s v="Category and Subcategory"/>
    <x v="444"/>
    <n v="1.75"/>
    <s v="Category and Subcategory"/>
    <x v="6"/>
    <n v="40884.066678240742"/>
    <n v="40926.958333333336"/>
    <x v="6"/>
  </r>
  <r>
    <x v="3160"/>
    <x v="0"/>
    <x v="3158"/>
    <x v="37"/>
    <x v="2463"/>
    <x v="0"/>
    <s v="country"/>
    <s v="USD"/>
    <x v="3154"/>
    <x v="3160"/>
    <b v="1"/>
    <n v="57"/>
    <b v="1"/>
    <s v="Category and Subcategory"/>
    <x v="161"/>
    <n v="1.58"/>
    <s v="Category and Subcategory"/>
    <x v="6"/>
    <n v="41841.26489583333"/>
    <n v="41864.207638888889"/>
    <x v="3"/>
  </r>
  <r>
    <x v="3161"/>
    <x v="0"/>
    <x v="3159"/>
    <x v="13"/>
    <x v="2463"/>
    <x v="0"/>
    <s v="country"/>
    <s v="GBP"/>
    <x v="3155"/>
    <x v="3161"/>
    <b v="1"/>
    <n v="74"/>
    <b v="1"/>
    <s v="Category and Subcategory"/>
    <x v="496"/>
    <n v="1.22"/>
    <s v="Category and Subcategory"/>
    <x v="6"/>
    <n v="41897.536134259259"/>
    <n v="41927.536134259259"/>
    <x v="3"/>
  </r>
  <r>
    <x v="3162"/>
    <x v="0"/>
    <x v="3160"/>
    <x v="23"/>
    <x v="2463"/>
    <x v="0"/>
    <s v="country"/>
    <s v="USD"/>
    <x v="3156"/>
    <x v="3162"/>
    <b v="1"/>
    <n v="63"/>
    <b v="1"/>
    <s v="Category and Subcategory"/>
    <x v="161"/>
    <n v="1.43"/>
    <s v="Category and Subcategory"/>
    <x v="6"/>
    <n v="41799.685902777775"/>
    <n v="41827.083333333336"/>
    <x v="3"/>
  </r>
  <r>
    <x v="3163"/>
    <x v="0"/>
    <x v="3161"/>
    <x v="93"/>
    <x v="2463"/>
    <x v="0"/>
    <s v="country"/>
    <s v="USD"/>
    <x v="3157"/>
    <x v="3163"/>
    <b v="1"/>
    <n v="72"/>
    <b v="1"/>
    <s v="Category and Subcategory"/>
    <x v="218"/>
    <n v="1.25"/>
    <s v="Category and Subcategory"/>
    <x v="6"/>
    <n v="41775.753761574073"/>
    <n v="41805.753761574073"/>
    <x v="3"/>
  </r>
  <r>
    <x v="3164"/>
    <x v="0"/>
    <x v="3162"/>
    <x v="30"/>
    <x v="2463"/>
    <x v="0"/>
    <s v="country"/>
    <s v="USD"/>
    <x v="3158"/>
    <x v="3164"/>
    <b v="1"/>
    <n v="71"/>
    <b v="1"/>
    <s v="Category and Subcategory"/>
    <x v="153"/>
    <n v="1.27"/>
    <s v="Category and Subcategory"/>
    <x v="6"/>
    <n v="41766.80572916667"/>
    <n v="41799.80572916667"/>
    <x v="3"/>
  </r>
  <r>
    <x v="3165"/>
    <x v="0"/>
    <x v="3163"/>
    <x v="47"/>
    <x v="2463"/>
    <x v="0"/>
    <s v="country"/>
    <s v="USD"/>
    <x v="73"/>
    <x v="3165"/>
    <b v="1"/>
    <n v="21"/>
    <b v="1"/>
    <s v="Category and Subcategory"/>
    <x v="465"/>
    <n v="4.29"/>
    <s v="Category and Subcategory"/>
    <x v="6"/>
    <n v="40644.159259259257"/>
    <n v="40666.165972222225"/>
    <x v="6"/>
  </r>
  <r>
    <x v="3166"/>
    <x v="0"/>
    <x v="3164"/>
    <x v="19"/>
    <x v="2463"/>
    <x v="0"/>
    <s v="country"/>
    <s v="USD"/>
    <x v="3159"/>
    <x v="3166"/>
    <b v="1"/>
    <n v="930"/>
    <b v="1"/>
    <s v="Category and Subcategory"/>
    <x v="5"/>
    <n v="0.1"/>
    <s v="Category and Subcategory"/>
    <x v="6"/>
    <n v="41940.69158564815"/>
    <n v="41969.332638888889"/>
    <x v="3"/>
  </r>
  <r>
    <x v="3167"/>
    <x v="0"/>
    <x v="3165"/>
    <x v="9"/>
    <x v="2464"/>
    <x v="0"/>
    <s v="country"/>
    <s v="USD"/>
    <x v="3160"/>
    <x v="3167"/>
    <b v="1"/>
    <n v="55"/>
    <b v="1"/>
    <s v="Category and Subcategory"/>
    <x v="410"/>
    <n v="1.56"/>
    <s v="Category and Subcategory"/>
    <x v="6"/>
    <n v="41839.175706018519"/>
    <n v="41853.175706018519"/>
    <x v="3"/>
  </r>
  <r>
    <x v="3168"/>
    <x v="0"/>
    <x v="3166"/>
    <x v="30"/>
    <x v="2464"/>
    <x v="0"/>
    <s v="country"/>
    <s v="USD"/>
    <x v="3161"/>
    <x v="3168"/>
    <b v="1"/>
    <n v="61"/>
    <b v="1"/>
    <s v="Category and Subcategory"/>
    <x v="410"/>
    <n v="1.41"/>
    <s v="Category and Subcategory"/>
    <x v="6"/>
    <n v="41772.105937500004"/>
    <n v="41803.916666666664"/>
    <x v="3"/>
  </r>
  <r>
    <x v="3169"/>
    <x v="0"/>
    <x v="3167"/>
    <x v="6"/>
    <x v="2465"/>
    <x v="0"/>
    <s v="country"/>
    <s v="USD"/>
    <x v="3162"/>
    <x v="3169"/>
    <b v="1"/>
    <n v="82"/>
    <b v="1"/>
    <s v="Category and Subcategory"/>
    <x v="218"/>
    <n v="1.04"/>
    <s v="Category and Subcategory"/>
    <x v="6"/>
    <n v="41591.737974537034"/>
    <n v="41621.207638888889"/>
    <x v="4"/>
  </r>
  <r>
    <x v="3170"/>
    <x v="0"/>
    <x v="3168"/>
    <x v="13"/>
    <x v="2465"/>
    <x v="0"/>
    <s v="country"/>
    <s v="USD"/>
    <x v="3163"/>
    <x v="3170"/>
    <b v="1"/>
    <n v="71"/>
    <b v="1"/>
    <s v="Category and Subcategory"/>
    <x v="153"/>
    <n v="1.2"/>
    <s v="Category and Subcategory"/>
    <x v="6"/>
    <n v="41789.080370370371"/>
    <n v="41822.166666666664"/>
    <x v="3"/>
  </r>
  <r>
    <x v="3171"/>
    <x v="0"/>
    <x v="3169"/>
    <x v="39"/>
    <x v="2465"/>
    <x v="0"/>
    <s v="country"/>
    <s v="GBP"/>
    <x v="3164"/>
    <x v="3171"/>
    <b v="1"/>
    <n v="117"/>
    <b v="1"/>
    <s v="Category and Subcategory"/>
    <x v="218"/>
    <n v="0.73"/>
    <s v="Category and Subcategory"/>
    <x v="6"/>
    <n v="42466.608310185184"/>
    <n v="42496.608310185184"/>
    <x v="2"/>
  </r>
  <r>
    <x v="3172"/>
    <x v="0"/>
    <x v="3170"/>
    <x v="13"/>
    <x v="2465"/>
    <x v="0"/>
    <s v="country"/>
    <s v="USD"/>
    <x v="3165"/>
    <x v="3172"/>
    <b v="1"/>
    <n v="29"/>
    <b v="1"/>
    <s v="Category and Subcategory"/>
    <x v="153"/>
    <n v="2.93"/>
    <s v="Category and Subcategory"/>
    <x v="6"/>
    <n v="40923.729953703703"/>
    <n v="40953.729953703703"/>
    <x v="5"/>
  </r>
  <r>
    <x v="3173"/>
    <x v="0"/>
    <x v="3171"/>
    <x v="3"/>
    <x v="2465"/>
    <x v="0"/>
    <s v="country"/>
    <s v="USD"/>
    <x v="3166"/>
    <x v="3173"/>
    <b v="1"/>
    <n v="74"/>
    <b v="1"/>
    <s v="Category and Subcategory"/>
    <x v="218"/>
    <n v="1.1499999999999999"/>
    <s v="Category and Subcategory"/>
    <x v="6"/>
    <n v="41878.878379629627"/>
    <n v="41908.878379629627"/>
    <x v="3"/>
  </r>
  <r>
    <x v="3174"/>
    <x v="0"/>
    <x v="3172"/>
    <x v="9"/>
    <x v="2465"/>
    <x v="0"/>
    <s v="country"/>
    <s v="USD"/>
    <x v="3167"/>
    <x v="3174"/>
    <b v="1"/>
    <n v="23"/>
    <b v="1"/>
    <s v="Category and Subcategory"/>
    <x v="410"/>
    <n v="3.7"/>
    <s v="Category and Subcategory"/>
    <x v="6"/>
    <n v="41862.864675925928"/>
    <n v="41876.864675925928"/>
    <x v="3"/>
  </r>
  <r>
    <x v="3175"/>
    <x v="0"/>
    <x v="3173"/>
    <x v="10"/>
    <x v="2465"/>
    <x v="0"/>
    <s v="country"/>
    <s v="USD"/>
    <x v="3168"/>
    <x v="3175"/>
    <b v="1"/>
    <n v="60"/>
    <b v="1"/>
    <s v="Category and Subcategory"/>
    <x v="161"/>
    <n v="1.42"/>
    <s v="Category and Subcategory"/>
    <x v="6"/>
    <n v="40531.886886574073"/>
    <n v="40591.886886574073"/>
    <x v="7"/>
  </r>
  <r>
    <x v="3176"/>
    <x v="0"/>
    <x v="3174"/>
    <x v="168"/>
    <x v="2466"/>
    <x v="0"/>
    <s v="country"/>
    <s v="USD"/>
    <x v="3169"/>
    <x v="3176"/>
    <b v="1"/>
    <n v="55"/>
    <b v="1"/>
    <s v="Category and Subcategory"/>
    <x v="153"/>
    <n v="1.51"/>
    <s v="Category and Subcategory"/>
    <x v="6"/>
    <n v="41477.930914351848"/>
    <n v="41504.625"/>
    <x v="4"/>
  </r>
  <r>
    <x v="3177"/>
    <x v="0"/>
    <x v="3175"/>
    <x v="30"/>
    <x v="2467"/>
    <x v="0"/>
    <s v="country"/>
    <s v="USD"/>
    <x v="3170"/>
    <x v="3177"/>
    <b v="1"/>
    <n v="51"/>
    <b v="1"/>
    <s v="Category and Subcategory"/>
    <x v="410"/>
    <n v="1.61"/>
    <s v="Category and Subcategory"/>
    <x v="6"/>
    <n v="41781.666770833333"/>
    <n v="41811.666770833333"/>
    <x v="3"/>
  </r>
  <r>
    <x v="3178"/>
    <x v="0"/>
    <x v="3176"/>
    <x v="15"/>
    <x v="2468"/>
    <x v="0"/>
    <s v="country"/>
    <s v="GBP"/>
    <x v="3171"/>
    <x v="3178"/>
    <b v="1"/>
    <n v="78"/>
    <b v="1"/>
    <s v="Category and Subcategory"/>
    <x v="496"/>
    <n v="1.05"/>
    <s v="Category and Subcategory"/>
    <x v="6"/>
    <n v="41806.605034722219"/>
    <n v="41836.605034722219"/>
    <x v="3"/>
  </r>
  <r>
    <x v="3179"/>
    <x v="0"/>
    <x v="3177"/>
    <x v="285"/>
    <x v="2468"/>
    <x v="0"/>
    <s v="country"/>
    <s v="USD"/>
    <x v="3172"/>
    <x v="3179"/>
    <b v="1"/>
    <n v="62"/>
    <b v="1"/>
    <s v="Category and Subcategory"/>
    <x v="161"/>
    <n v="1.32"/>
    <s v="Category and Subcategory"/>
    <x v="6"/>
    <n v="41375.702210648145"/>
    <n v="41400.702210648145"/>
    <x v="4"/>
  </r>
  <r>
    <x v="3180"/>
    <x v="0"/>
    <x v="3178"/>
    <x v="38"/>
    <x v="2469"/>
    <x v="0"/>
    <s v="country"/>
    <s v="GBP"/>
    <x v="3173"/>
    <x v="3180"/>
    <b v="1"/>
    <n v="45"/>
    <b v="1"/>
    <s v="Category and Subcategory"/>
    <x v="406"/>
    <n v="1.8"/>
    <s v="Category and Subcategory"/>
    <x v="6"/>
    <n v="41780.412604166668"/>
    <n v="41810.412604166668"/>
    <x v="3"/>
  </r>
  <r>
    <x v="3181"/>
    <x v="0"/>
    <x v="3179"/>
    <x v="2"/>
    <x v="2469"/>
    <x v="0"/>
    <s v="country"/>
    <s v="GBP"/>
    <x v="3174"/>
    <x v="3181"/>
    <b v="1"/>
    <n v="15"/>
    <b v="1"/>
    <s v="Category and Subcategory"/>
    <x v="422"/>
    <n v="5.4"/>
    <s v="Category and Subcategory"/>
    <x v="6"/>
    <n v="41779.310034722221"/>
    <n v="41805.666666666664"/>
    <x v="3"/>
  </r>
  <r>
    <x v="3182"/>
    <x v="0"/>
    <x v="3180"/>
    <x v="39"/>
    <x v="2470"/>
    <x v="0"/>
    <s v="country"/>
    <s v="USD"/>
    <x v="3175"/>
    <x v="3182"/>
    <b v="1"/>
    <n v="151"/>
    <b v="1"/>
    <s v="Category and Subcategory"/>
    <x v="218"/>
    <n v="0.53"/>
    <s v="Category and Subcategory"/>
    <x v="6"/>
    <n v="40883.949317129627"/>
    <n v="40939.708333333336"/>
    <x v="6"/>
  </r>
  <r>
    <x v="3183"/>
    <x v="0"/>
    <x v="3181"/>
    <x v="30"/>
    <x v="2470"/>
    <x v="0"/>
    <s v="country"/>
    <s v="USD"/>
    <x v="3176"/>
    <x v="3183"/>
    <b v="1"/>
    <n v="68"/>
    <b v="1"/>
    <s v="Category and Subcategory"/>
    <x v="410"/>
    <n v="1.18"/>
    <s v="Category and Subcategory"/>
    <x v="6"/>
    <n v="41491.79478009259"/>
    <n v="41509.79478009259"/>
    <x v="4"/>
  </r>
  <r>
    <x v="3184"/>
    <x v="0"/>
    <x v="3182"/>
    <x v="270"/>
    <x v="2470"/>
    <x v="0"/>
    <s v="country"/>
    <s v="USD"/>
    <x v="3177"/>
    <x v="3184"/>
    <b v="1"/>
    <n v="46"/>
    <b v="1"/>
    <s v="Category and Subcategory"/>
    <x v="161"/>
    <n v="1.74"/>
    <s v="Category and Subcategory"/>
    <x v="6"/>
    <n v="41791.993414351848"/>
    <n v="41821.993414351848"/>
    <x v="3"/>
  </r>
  <r>
    <x v="3185"/>
    <x v="0"/>
    <x v="3183"/>
    <x v="28"/>
    <x v="2470"/>
    <x v="0"/>
    <s v="country"/>
    <s v="GBP"/>
    <x v="3178"/>
    <x v="3185"/>
    <b v="1"/>
    <n v="24"/>
    <b v="1"/>
    <s v="Category and Subcategory"/>
    <x v="186"/>
    <n v="3.33"/>
    <s v="Category and Subcategory"/>
    <x v="6"/>
    <n v="41829.977326388893"/>
    <n v="41836.977326388893"/>
    <x v="3"/>
  </r>
  <r>
    <x v="3186"/>
    <x v="0"/>
    <x v="3184"/>
    <x v="50"/>
    <x v="2470"/>
    <x v="0"/>
    <s v="country"/>
    <s v="GBP"/>
    <x v="3179"/>
    <x v="3186"/>
    <b v="1"/>
    <n v="70"/>
    <b v="1"/>
    <s v="Category and Subcategory"/>
    <x v="410"/>
    <n v="1.1399999999999999"/>
    <s v="Category and Subcategory"/>
    <x v="6"/>
    <n v="41868.924050925925"/>
    <n v="41898.875"/>
    <x v="3"/>
  </r>
  <r>
    <x v="3187"/>
    <x v="0"/>
    <x v="3185"/>
    <x v="36"/>
    <x v="2471"/>
    <x v="0"/>
    <s v="country"/>
    <s v="USD"/>
    <x v="3180"/>
    <x v="3187"/>
    <b v="1"/>
    <n v="244"/>
    <b v="1"/>
    <s v="Category and Subcategory"/>
    <x v="218"/>
    <n v="0.32"/>
    <s v="Category and Subcategory"/>
    <x v="6"/>
    <n v="41835.666354166664"/>
    <n v="41855.666354166664"/>
    <x v="3"/>
  </r>
  <r>
    <x v="3188"/>
    <x v="0"/>
    <x v="3186"/>
    <x v="48"/>
    <x v="2472"/>
    <x v="2"/>
    <s v="country"/>
    <s v="GBP"/>
    <x v="3181"/>
    <x v="3188"/>
    <b v="0"/>
    <n v="9"/>
    <b v="0"/>
    <s v="Category and Subcategory"/>
    <x v="212"/>
    <n v="8.56"/>
    <s v="Category and Subcategory"/>
    <x v="40"/>
    <n v="42144.415532407409"/>
    <n v="42165.415532407409"/>
    <x v="0"/>
  </r>
  <r>
    <x v="3189"/>
    <x v="0"/>
    <x v="3187"/>
    <x v="56"/>
    <x v="2473"/>
    <x v="2"/>
    <s v="country"/>
    <s v="SEK"/>
    <x v="3182"/>
    <x v="3189"/>
    <b v="0"/>
    <n v="19"/>
    <b v="0"/>
    <s v="Category and Subcategory"/>
    <x v="5"/>
    <n v="4"/>
    <s v="Category and Subcategory"/>
    <x v="40"/>
    <n v="42118.346435185187"/>
    <n v="42148.346435185187"/>
    <x v="0"/>
  </r>
  <r>
    <x v="3190"/>
    <x v="0"/>
    <x v="3188"/>
    <x v="23"/>
    <x v="2473"/>
    <x v="2"/>
    <s v="country"/>
    <s v="CAD"/>
    <x v="3183"/>
    <x v="3190"/>
    <b v="0"/>
    <n v="0"/>
    <b v="0"/>
    <s v="Category and Subcategory"/>
    <x v="161"/>
    <e v="#DIV/0!"/>
    <s v="Category and Subcategory"/>
    <x v="40"/>
    <n v="42683.151331018518"/>
    <n v="42713.192997685182"/>
    <x v="2"/>
  </r>
  <r>
    <x v="3191"/>
    <x v="0"/>
    <x v="3189"/>
    <x v="192"/>
    <x v="2474"/>
    <x v="2"/>
    <s v="country"/>
    <s v="USD"/>
    <x v="3184"/>
    <x v="3191"/>
    <b v="0"/>
    <n v="4"/>
    <b v="0"/>
    <s v="Category and Subcategory"/>
    <x v="161"/>
    <n v="18.75"/>
    <s v="Category and Subcategory"/>
    <x v="40"/>
    <n v="42538.755428240736"/>
    <n v="42598.755428240736"/>
    <x v="2"/>
  </r>
  <r>
    <x v="3192"/>
    <x v="0"/>
    <x v="3190"/>
    <x v="3"/>
    <x v="2474"/>
    <x v="2"/>
    <s v="country"/>
    <s v="GBP"/>
    <x v="3185"/>
    <x v="3192"/>
    <b v="0"/>
    <n v="8"/>
    <b v="0"/>
    <s v="Category and Subcategory"/>
    <x v="218"/>
    <n v="9.3800000000000008"/>
    <s v="Category and Subcategory"/>
    <x v="40"/>
    <n v="42018.94049768518"/>
    <n v="42063.916666666672"/>
    <x v="0"/>
  </r>
  <r>
    <x v="3193"/>
    <x v="0"/>
    <x v="3191"/>
    <x v="10"/>
    <x v="2474"/>
    <x v="2"/>
    <s v="country"/>
    <s v="GBP"/>
    <x v="3186"/>
    <x v="3193"/>
    <b v="0"/>
    <n v="24"/>
    <b v="0"/>
    <s v="Category and Subcategory"/>
    <x v="161"/>
    <n v="3.13"/>
    <s v="Category and Subcategory"/>
    <x v="40"/>
    <n v="42010.968240740738"/>
    <n v="42055.968240740738"/>
    <x v="0"/>
  </r>
  <r>
    <x v="3194"/>
    <x v="0"/>
    <x v="3192"/>
    <x v="34"/>
    <x v="2474"/>
    <x v="2"/>
    <s v="country"/>
    <s v="USD"/>
    <x v="3187"/>
    <x v="3194"/>
    <b v="0"/>
    <n v="0"/>
    <b v="0"/>
    <s v="Category and Subcategory"/>
    <x v="218"/>
    <e v="#DIV/0!"/>
    <s v="Category and Subcategory"/>
    <x v="40"/>
    <n v="42182.062476851846"/>
    <n v="42212.062476851846"/>
    <x v="0"/>
  </r>
  <r>
    <x v="3195"/>
    <x v="0"/>
    <x v="3193"/>
    <x v="8"/>
    <x v="2474"/>
    <x v="2"/>
    <s v="country"/>
    <s v="USD"/>
    <x v="3188"/>
    <x v="3195"/>
    <b v="0"/>
    <n v="39"/>
    <b v="0"/>
    <s v="Category and Subcategory"/>
    <x v="161"/>
    <n v="1.92"/>
    <s v="Category and Subcategory"/>
    <x v="40"/>
    <n v="42017.594236111108"/>
    <n v="42047.594236111108"/>
    <x v="0"/>
  </r>
  <r>
    <x v="3196"/>
    <x v="0"/>
    <x v="3194"/>
    <x v="399"/>
    <x v="2474"/>
    <x v="2"/>
    <s v="country"/>
    <s v="USD"/>
    <x v="3189"/>
    <x v="3196"/>
    <b v="0"/>
    <n v="6"/>
    <b v="0"/>
    <s v="Category and Subcategory"/>
    <x v="5"/>
    <n v="12.5"/>
    <s v="Category and Subcategory"/>
    <x v="40"/>
    <n v="42157.598090277781"/>
    <n v="42217.583333333328"/>
    <x v="0"/>
  </r>
  <r>
    <x v="3197"/>
    <x v="0"/>
    <x v="3195"/>
    <x v="3"/>
    <x v="2474"/>
    <x v="2"/>
    <s v="country"/>
    <s v="NOK"/>
    <x v="3190"/>
    <x v="3197"/>
    <b v="0"/>
    <n v="4"/>
    <b v="0"/>
    <s v="Category and Subcategory"/>
    <x v="218"/>
    <n v="18.75"/>
    <s v="Category and Subcategory"/>
    <x v="40"/>
    <n v="42009.493263888886"/>
    <n v="42039.493263888886"/>
    <x v="0"/>
  </r>
  <r>
    <x v="3198"/>
    <x v="0"/>
    <x v="3196"/>
    <x v="11"/>
    <x v="2474"/>
    <x v="2"/>
    <s v="country"/>
    <s v="DKK"/>
    <x v="3191"/>
    <x v="3198"/>
    <b v="0"/>
    <n v="3"/>
    <b v="0"/>
    <s v="Category and Subcategory"/>
    <x v="5"/>
    <n v="25"/>
    <s v="Category and Subcategory"/>
    <x v="40"/>
    <n v="42013.424502314811"/>
    <n v="42051.424502314811"/>
    <x v="0"/>
  </r>
  <r>
    <x v="3199"/>
    <x v="0"/>
    <x v="3197"/>
    <x v="10"/>
    <x v="2474"/>
    <x v="2"/>
    <s v="country"/>
    <s v="USD"/>
    <x v="3192"/>
    <x v="3199"/>
    <b v="0"/>
    <n v="53"/>
    <b v="0"/>
    <s v="Category and Subcategory"/>
    <x v="161"/>
    <n v="1.42"/>
    <s v="Category and Subcategory"/>
    <x v="40"/>
    <n v="41858.761782407404"/>
    <n v="41888.875"/>
    <x v="3"/>
  </r>
  <r>
    <x v="3200"/>
    <x v="0"/>
    <x v="3198"/>
    <x v="63"/>
    <x v="2474"/>
    <x v="2"/>
    <s v="country"/>
    <s v="USD"/>
    <x v="3193"/>
    <x v="3200"/>
    <b v="0"/>
    <n v="1"/>
    <b v="0"/>
    <s v="Category and Subcategory"/>
    <x v="5"/>
    <n v="75"/>
    <s v="Category and Subcategory"/>
    <x v="40"/>
    <n v="42460.320613425924"/>
    <n v="42490.231944444444"/>
    <x v="2"/>
  </r>
  <r>
    <x v="3201"/>
    <x v="0"/>
    <x v="3199"/>
    <x v="13"/>
    <x v="2474"/>
    <x v="2"/>
    <s v="country"/>
    <s v="GBP"/>
    <x v="3194"/>
    <x v="3201"/>
    <b v="0"/>
    <n v="2"/>
    <b v="0"/>
    <s v="Category and Subcategory"/>
    <x v="153"/>
    <n v="37.5"/>
    <s v="Category and Subcategory"/>
    <x v="40"/>
    <n v="41861.767094907409"/>
    <n v="41882.767094907409"/>
    <x v="3"/>
  </r>
  <r>
    <x v="3202"/>
    <x v="0"/>
    <x v="3200"/>
    <x v="10"/>
    <x v="2474"/>
    <x v="2"/>
    <s v="country"/>
    <s v="USD"/>
    <x v="3195"/>
    <x v="3202"/>
    <b v="0"/>
    <n v="25"/>
    <b v="0"/>
    <s v="Category and Subcategory"/>
    <x v="161"/>
    <n v="3"/>
    <s v="Category and Subcategory"/>
    <x v="40"/>
    <n v="42293.853541666671"/>
    <n v="42352.249305555553"/>
    <x v="0"/>
  </r>
  <r>
    <x v="3203"/>
    <x v="0"/>
    <x v="3201"/>
    <x v="28"/>
    <x v="2475"/>
    <x v="2"/>
    <s v="country"/>
    <s v="USD"/>
    <x v="3196"/>
    <x v="3203"/>
    <b v="0"/>
    <n v="6"/>
    <b v="0"/>
    <s v="Category and Subcategory"/>
    <x v="406"/>
    <n v="12.33"/>
    <s v="Category and Subcategory"/>
    <x v="40"/>
    <n v="42242.988680555558"/>
    <n v="42272.988680555558"/>
    <x v="0"/>
  </r>
  <r>
    <x v="3204"/>
    <x v="0"/>
    <x v="3202"/>
    <x v="2"/>
    <x v="2476"/>
    <x v="2"/>
    <s v="country"/>
    <s v="USD"/>
    <x v="3197"/>
    <x v="3204"/>
    <b v="0"/>
    <n v="0"/>
    <b v="0"/>
    <s v="Category and Subcategory"/>
    <x v="330"/>
    <e v="#DIV/0!"/>
    <s v="Category and Subcategory"/>
    <x v="40"/>
    <n v="42172.686099537037"/>
    <n v="42202.676388888889"/>
    <x v="0"/>
  </r>
  <r>
    <x v="3205"/>
    <x v="0"/>
    <x v="3203"/>
    <x v="6"/>
    <x v="2477"/>
    <x v="2"/>
    <s v="country"/>
    <s v="GBP"/>
    <x v="3198"/>
    <x v="3205"/>
    <b v="0"/>
    <n v="12"/>
    <b v="0"/>
    <s v="Category and Subcategory"/>
    <x v="218"/>
    <n v="6"/>
    <s v="Category and Subcategory"/>
    <x v="40"/>
    <n v="42095.374675925923"/>
    <n v="42125.374675925923"/>
    <x v="0"/>
  </r>
  <r>
    <x v="3206"/>
    <x v="0"/>
    <x v="3204"/>
    <x v="10"/>
    <x v="2477"/>
    <x v="2"/>
    <s v="country"/>
    <s v="USD"/>
    <x v="3199"/>
    <x v="3206"/>
    <b v="0"/>
    <n v="0"/>
    <b v="0"/>
    <s v="Category and Subcategory"/>
    <x v="218"/>
    <e v="#DIV/0!"/>
    <s v="Category and Subcategory"/>
    <x v="40"/>
    <n v="42236.276053240741"/>
    <n v="42266.276053240741"/>
    <x v="0"/>
  </r>
  <r>
    <x v="3207"/>
    <x v="0"/>
    <x v="3205"/>
    <x v="62"/>
    <x v="2478"/>
    <x v="2"/>
    <s v="country"/>
    <s v="USD"/>
    <x v="3200"/>
    <x v="3207"/>
    <b v="0"/>
    <n v="36"/>
    <b v="0"/>
    <s v="Category and Subcategory"/>
    <x v="218"/>
    <n v="1.97"/>
    <s v="Category and Subcategory"/>
    <x v="40"/>
    <n v="42057.277858796297"/>
    <n v="42117.236192129625"/>
    <x v="0"/>
  </r>
  <r>
    <x v="3208"/>
    <x v="0"/>
    <x v="3206"/>
    <x v="10"/>
    <x v="2478"/>
    <x v="0"/>
    <s v="country"/>
    <s v="USD"/>
    <x v="3201"/>
    <x v="3208"/>
    <b v="1"/>
    <n v="82"/>
    <b v="1"/>
    <s v="Category and Subcategory"/>
    <x v="218"/>
    <n v="0.87"/>
    <s v="Category and Subcategory"/>
    <x v="6"/>
    <n v="41827.605057870373"/>
    <n v="41848.605057870373"/>
    <x v="3"/>
  </r>
  <r>
    <x v="3209"/>
    <x v="0"/>
    <x v="3207"/>
    <x v="196"/>
    <x v="2479"/>
    <x v="0"/>
    <s v="country"/>
    <s v="USD"/>
    <x v="3202"/>
    <x v="3209"/>
    <b v="1"/>
    <n v="226"/>
    <b v="1"/>
    <s v="Category and Subcategory"/>
    <x v="218"/>
    <n v="0.31"/>
    <s v="Category and Subcategory"/>
    <x v="6"/>
    <n v="41778.637245370373"/>
    <n v="41810.958333333336"/>
    <x v="3"/>
  </r>
  <r>
    <x v="3210"/>
    <x v="0"/>
    <x v="3208"/>
    <x v="9"/>
    <x v="2479"/>
    <x v="0"/>
    <s v="country"/>
    <s v="USD"/>
    <x v="3203"/>
    <x v="3210"/>
    <b v="1"/>
    <n v="60"/>
    <b v="1"/>
    <s v="Category and Subcategory"/>
    <x v="161"/>
    <n v="1.17"/>
    <s v="Category and Subcategory"/>
    <x v="6"/>
    <n v="41013.936562499999"/>
    <n v="41061.165972222225"/>
    <x v="5"/>
  </r>
  <r>
    <x v="3211"/>
    <x v="0"/>
    <x v="3209"/>
    <x v="165"/>
    <x v="2479"/>
    <x v="0"/>
    <s v="country"/>
    <s v="USD"/>
    <x v="3204"/>
    <x v="3211"/>
    <b v="1"/>
    <n v="322"/>
    <b v="1"/>
    <s v="Category and Subcategory"/>
    <x v="5"/>
    <n v="0.22"/>
    <s v="Category and Subcategory"/>
    <x v="6"/>
    <n v="41834.586574074077"/>
    <n v="41866.083333333336"/>
    <x v="3"/>
  </r>
  <r>
    <x v="3212"/>
    <x v="0"/>
    <x v="3210"/>
    <x v="23"/>
    <x v="2479"/>
    <x v="0"/>
    <s v="country"/>
    <s v="USD"/>
    <x v="3205"/>
    <x v="3212"/>
    <b v="1"/>
    <n v="94"/>
    <b v="1"/>
    <s v="Category and Subcategory"/>
    <x v="161"/>
    <n v="0.74"/>
    <s v="Category and Subcategory"/>
    <x v="6"/>
    <n v="41829.795729166668"/>
    <n v="41859.795729166668"/>
    <x v="3"/>
  </r>
  <r>
    <x v="3213"/>
    <x v="0"/>
    <x v="3211"/>
    <x v="12"/>
    <x v="2479"/>
    <x v="0"/>
    <s v="country"/>
    <s v="GBP"/>
    <x v="3206"/>
    <x v="3213"/>
    <b v="1"/>
    <n v="47"/>
    <b v="1"/>
    <s v="Category and Subcategory"/>
    <x v="218"/>
    <n v="1.49"/>
    <s v="Category and Subcategory"/>
    <x v="6"/>
    <n v="42171.763414351852"/>
    <n v="42211.763414351852"/>
    <x v="0"/>
  </r>
  <r>
    <x v="3214"/>
    <x v="0"/>
    <x v="3212"/>
    <x v="14"/>
    <x v="2479"/>
    <x v="0"/>
    <s v="country"/>
    <s v="GBP"/>
    <x v="3207"/>
    <x v="3214"/>
    <b v="1"/>
    <n v="115"/>
    <b v="1"/>
    <s v="Category and Subcategory"/>
    <x v="218"/>
    <n v="0.61"/>
    <s v="Category and Subcategory"/>
    <x v="6"/>
    <n v="42337.792511574073"/>
    <n v="42374.996527777781"/>
    <x v="0"/>
  </r>
  <r>
    <x v="3215"/>
    <x v="0"/>
    <x v="3213"/>
    <x v="19"/>
    <x v="2479"/>
    <x v="0"/>
    <s v="country"/>
    <s v="USD"/>
    <x v="3208"/>
    <x v="3215"/>
    <b v="1"/>
    <n v="134"/>
    <b v="1"/>
    <s v="Category and Subcategory"/>
    <x v="5"/>
    <n v="0.52"/>
    <s v="Category and Subcategory"/>
    <x v="6"/>
    <n v="42219.665173611109"/>
    <n v="42257.165972222225"/>
    <x v="0"/>
  </r>
  <r>
    <x v="3216"/>
    <x v="0"/>
    <x v="3214"/>
    <x v="13"/>
    <x v="2479"/>
    <x v="0"/>
    <s v="country"/>
    <s v="GBP"/>
    <x v="3209"/>
    <x v="3216"/>
    <b v="1"/>
    <n v="35"/>
    <b v="1"/>
    <s v="Category and Subcategory"/>
    <x v="153"/>
    <n v="2"/>
    <s v="Category and Subcategory"/>
    <x v="6"/>
    <n v="42165.462627314817"/>
    <n v="42196.604166666672"/>
    <x v="0"/>
  </r>
  <r>
    <x v="3217"/>
    <x v="0"/>
    <x v="3215"/>
    <x v="37"/>
    <x v="2479"/>
    <x v="0"/>
    <s v="country"/>
    <s v="USD"/>
    <x v="3210"/>
    <x v="3217"/>
    <b v="1"/>
    <n v="104"/>
    <b v="1"/>
    <s v="Category and Subcategory"/>
    <x v="161"/>
    <n v="0.67"/>
    <s v="Category and Subcategory"/>
    <x v="6"/>
    <n v="42648.546111111107"/>
    <n v="42678.546111111107"/>
    <x v="2"/>
  </r>
  <r>
    <x v="3218"/>
    <x v="0"/>
    <x v="3216"/>
    <x v="14"/>
    <x v="2480"/>
    <x v="0"/>
    <s v="country"/>
    <s v="GBP"/>
    <x v="3211"/>
    <x v="3218"/>
    <b v="1"/>
    <n v="184"/>
    <b v="1"/>
    <s v="Category and Subcategory"/>
    <x v="218"/>
    <n v="0.38"/>
    <s v="Category and Subcategory"/>
    <x v="6"/>
    <n v="41971.002152777779"/>
    <n v="42004"/>
    <x v="3"/>
  </r>
  <r>
    <x v="3219"/>
    <x v="0"/>
    <x v="3217"/>
    <x v="22"/>
    <x v="2481"/>
    <x v="0"/>
    <s v="country"/>
    <s v="USD"/>
    <x v="3212"/>
    <x v="3219"/>
    <b v="1"/>
    <n v="119"/>
    <b v="1"/>
    <s v="Category and Subcategory"/>
    <x v="5"/>
    <n v="0.57999999999999996"/>
    <s v="Category and Subcategory"/>
    <x v="6"/>
    <n v="42050.983182870375"/>
    <n v="42085.941516203704"/>
    <x v="0"/>
  </r>
  <r>
    <x v="3220"/>
    <x v="0"/>
    <x v="3218"/>
    <x v="36"/>
    <x v="2482"/>
    <x v="0"/>
    <s v="country"/>
    <s v="USD"/>
    <x v="3213"/>
    <x v="3220"/>
    <b v="1"/>
    <n v="59"/>
    <b v="1"/>
    <s v="Category and Subcategory"/>
    <x v="5"/>
    <n v="1.1499999999999999"/>
    <s v="Category and Subcategory"/>
    <x v="6"/>
    <n v="42772.833379629628"/>
    <n v="42806.875"/>
    <x v="1"/>
  </r>
  <r>
    <x v="3221"/>
    <x v="0"/>
    <x v="3219"/>
    <x v="23"/>
    <x v="2482"/>
    <x v="0"/>
    <s v="country"/>
    <s v="GBP"/>
    <x v="3214"/>
    <x v="3221"/>
    <b v="1"/>
    <n v="113"/>
    <b v="1"/>
    <s v="Category and Subcategory"/>
    <x v="161"/>
    <n v="0.6"/>
    <s v="Category and Subcategory"/>
    <x v="6"/>
    <n v="42155.696793981479"/>
    <n v="42190.696793981479"/>
    <x v="0"/>
  </r>
  <r>
    <x v="3222"/>
    <x v="0"/>
    <x v="3220"/>
    <x v="30"/>
    <x v="2483"/>
    <x v="0"/>
    <s v="country"/>
    <s v="USD"/>
    <x v="3215"/>
    <x v="3222"/>
    <b v="1"/>
    <n v="84"/>
    <b v="1"/>
    <s v="Category and Subcategory"/>
    <x v="410"/>
    <n v="0.8"/>
    <s v="Category and Subcategory"/>
    <x v="6"/>
    <n v="42270.582141203704"/>
    <n v="42301.895138888889"/>
    <x v="0"/>
  </r>
  <r>
    <x v="3223"/>
    <x v="0"/>
    <x v="3221"/>
    <x v="379"/>
    <x v="2484"/>
    <x v="0"/>
    <s v="country"/>
    <s v="USD"/>
    <x v="3216"/>
    <x v="3223"/>
    <b v="1"/>
    <n v="74"/>
    <b v="1"/>
    <s v="Category and Subcategory"/>
    <x v="161"/>
    <n v="0.88"/>
    <s v="Category and Subcategory"/>
    <x v="6"/>
    <n v="42206.835370370376"/>
    <n v="42236.835370370376"/>
    <x v="0"/>
  </r>
  <r>
    <x v="3224"/>
    <x v="0"/>
    <x v="3222"/>
    <x v="11"/>
    <x v="2484"/>
    <x v="0"/>
    <s v="country"/>
    <s v="USD"/>
    <x v="3217"/>
    <x v="3224"/>
    <b v="1"/>
    <n v="216"/>
    <b v="1"/>
    <s v="Category and Subcategory"/>
    <x v="5"/>
    <n v="0.3"/>
    <s v="Category and Subcategory"/>
    <x v="6"/>
    <n v="42697.850844907407"/>
    <n v="42745.208333333328"/>
    <x v="2"/>
  </r>
  <r>
    <x v="3225"/>
    <x v="0"/>
    <x v="3223"/>
    <x v="13"/>
    <x v="2484"/>
    <x v="0"/>
    <s v="country"/>
    <s v="USD"/>
    <x v="3218"/>
    <x v="3225"/>
    <b v="1"/>
    <n v="39"/>
    <b v="1"/>
    <s v="Category and Subcategory"/>
    <x v="410"/>
    <n v="1.67"/>
    <s v="Category and Subcategory"/>
    <x v="6"/>
    <n v="42503.559467592597"/>
    <n v="42524.875"/>
    <x v="2"/>
  </r>
  <r>
    <x v="3226"/>
    <x v="0"/>
    <x v="3224"/>
    <x v="38"/>
    <x v="2484"/>
    <x v="0"/>
    <s v="country"/>
    <s v="GBP"/>
    <x v="3219"/>
    <x v="3226"/>
    <b v="1"/>
    <n v="21"/>
    <b v="1"/>
    <s v="Category and Subcategory"/>
    <x v="496"/>
    <n v="3.1"/>
    <s v="Category and Subcategory"/>
    <x v="6"/>
    <n v="42277.583472222221"/>
    <n v="42307.583472222221"/>
    <x v="0"/>
  </r>
  <r>
    <x v="3227"/>
    <x v="0"/>
    <x v="3225"/>
    <x v="38"/>
    <x v="2484"/>
    <x v="0"/>
    <s v="country"/>
    <s v="GBP"/>
    <x v="3220"/>
    <x v="3227"/>
    <b v="0"/>
    <n v="30"/>
    <b v="1"/>
    <s v="Category and Subcategory"/>
    <x v="496"/>
    <n v="2.17"/>
    <s v="Category and Subcategory"/>
    <x v="6"/>
    <n v="42722.882361111115"/>
    <n v="42752.882361111115"/>
    <x v="2"/>
  </r>
  <r>
    <x v="3228"/>
    <x v="0"/>
    <x v="3226"/>
    <x v="39"/>
    <x v="2484"/>
    <x v="0"/>
    <s v="country"/>
    <s v="USD"/>
    <x v="3221"/>
    <x v="3228"/>
    <b v="1"/>
    <n v="37"/>
    <b v="1"/>
    <s v="Category and Subcategory"/>
    <x v="218"/>
    <n v="1.76"/>
    <s v="Category and Subcategory"/>
    <x v="6"/>
    <n v="42323.70930555556"/>
    <n v="42355.207638888889"/>
    <x v="0"/>
  </r>
  <r>
    <x v="3229"/>
    <x v="0"/>
    <x v="3227"/>
    <x v="22"/>
    <x v="2484"/>
    <x v="0"/>
    <s v="country"/>
    <s v="USD"/>
    <x v="3222"/>
    <x v="3229"/>
    <b v="1"/>
    <n v="202"/>
    <b v="1"/>
    <s v="Category and Subcategory"/>
    <x v="5"/>
    <n v="0.32"/>
    <s v="Category and Subcategory"/>
    <x v="6"/>
    <n v="41933.291643518518"/>
    <n v="41963.333310185189"/>
    <x v="3"/>
  </r>
  <r>
    <x v="3230"/>
    <x v="0"/>
    <x v="3228"/>
    <x v="27"/>
    <x v="2485"/>
    <x v="0"/>
    <s v="country"/>
    <s v="USD"/>
    <x v="341"/>
    <x v="3230"/>
    <b v="1"/>
    <n v="37"/>
    <b v="1"/>
    <s v="Category and Subcategory"/>
    <x v="161"/>
    <n v="1.73"/>
    <s v="Category and Subcategory"/>
    <x v="6"/>
    <n v="41898.168125000004"/>
    <n v="41913.165972222225"/>
    <x v="3"/>
  </r>
  <r>
    <x v="3231"/>
    <x v="0"/>
    <x v="3229"/>
    <x v="28"/>
    <x v="2486"/>
    <x v="0"/>
    <s v="country"/>
    <s v="USD"/>
    <x v="3223"/>
    <x v="3231"/>
    <b v="0"/>
    <n v="28"/>
    <b v="1"/>
    <s v="Category and Subcategory"/>
    <x v="444"/>
    <n v="2.25"/>
    <s v="Category and Subcategory"/>
    <x v="6"/>
    <n v="42446.943831018521"/>
    <n v="42476.943831018521"/>
    <x v="2"/>
  </r>
  <r>
    <x v="3232"/>
    <x v="0"/>
    <x v="3230"/>
    <x v="28"/>
    <x v="2487"/>
    <x v="0"/>
    <s v="country"/>
    <s v="USD"/>
    <x v="3224"/>
    <x v="3232"/>
    <b v="1"/>
    <n v="26"/>
    <b v="1"/>
    <s v="Category and Subcategory"/>
    <x v="444"/>
    <n v="2.38"/>
    <s v="Category and Subcategory"/>
    <x v="6"/>
    <n v="42463.81385416667"/>
    <n v="42494.165972222225"/>
    <x v="2"/>
  </r>
  <r>
    <x v="3233"/>
    <x v="0"/>
    <x v="3231"/>
    <x v="10"/>
    <x v="2488"/>
    <x v="0"/>
    <s v="country"/>
    <s v="USD"/>
    <x v="3225"/>
    <x v="3233"/>
    <b v="0"/>
    <n v="61"/>
    <b v="1"/>
    <s v="Category and Subcategory"/>
    <x v="218"/>
    <n v="1"/>
    <s v="Category and Subcategory"/>
    <x v="6"/>
    <n v="42766.805034722223"/>
    <n v="42796.805034722223"/>
    <x v="1"/>
  </r>
  <r>
    <x v="3234"/>
    <x v="0"/>
    <x v="3232"/>
    <x v="23"/>
    <x v="2488"/>
    <x v="0"/>
    <s v="country"/>
    <s v="GBP"/>
    <x v="3226"/>
    <x v="3234"/>
    <b v="0"/>
    <n v="115"/>
    <b v="1"/>
    <s v="Category and Subcategory"/>
    <x v="161"/>
    <n v="0.53"/>
    <s v="Category and Subcategory"/>
    <x v="6"/>
    <n v="42734.789444444439"/>
    <n v="42767.979861111111"/>
    <x v="2"/>
  </r>
  <r>
    <x v="3235"/>
    <x v="0"/>
    <x v="3233"/>
    <x v="36"/>
    <x v="2488"/>
    <x v="0"/>
    <s v="country"/>
    <s v="USD"/>
    <x v="3227"/>
    <x v="3235"/>
    <b v="1"/>
    <n v="181"/>
    <b v="1"/>
    <s v="Category and Subcategory"/>
    <x v="5"/>
    <n v="0.34"/>
    <s v="Category and Subcategory"/>
    <x v="6"/>
    <n v="42522.347812499997"/>
    <n v="42552.347812499997"/>
    <x v="2"/>
  </r>
  <r>
    <x v="3236"/>
    <x v="0"/>
    <x v="3234"/>
    <x v="22"/>
    <x v="2488"/>
    <x v="0"/>
    <s v="country"/>
    <s v="USD"/>
    <x v="3228"/>
    <x v="3236"/>
    <b v="0"/>
    <n v="110"/>
    <b v="1"/>
    <s v="Category and Subcategory"/>
    <x v="5"/>
    <n v="0.55000000000000004"/>
    <s v="Category and Subcategory"/>
    <x v="6"/>
    <n v="42702.917048611111"/>
    <n v="42732.917048611111"/>
    <x v="2"/>
  </r>
  <r>
    <x v="3237"/>
    <x v="0"/>
    <x v="3235"/>
    <x v="19"/>
    <x v="2489"/>
    <x v="0"/>
    <s v="country"/>
    <s v="USD"/>
    <x v="3229"/>
    <x v="3237"/>
    <b v="1"/>
    <n v="269"/>
    <b v="1"/>
    <s v="Category and Subcategory"/>
    <x v="5"/>
    <n v="0.22"/>
    <s v="Category and Subcategory"/>
    <x v="6"/>
    <n v="42252.474351851852"/>
    <n v="42276.165972222225"/>
    <x v="0"/>
  </r>
  <r>
    <x v="3238"/>
    <x v="0"/>
    <x v="3236"/>
    <x v="70"/>
    <x v="2489"/>
    <x v="0"/>
    <s v="country"/>
    <s v="GBP"/>
    <x v="3230"/>
    <x v="3238"/>
    <b v="1"/>
    <n v="79"/>
    <b v="1"/>
    <s v="Category and Subcategory"/>
    <x v="161"/>
    <n v="0.76"/>
    <s v="Category and Subcategory"/>
    <x v="6"/>
    <n v="42156.510393518518"/>
    <n v="42186.510393518518"/>
    <x v="0"/>
  </r>
  <r>
    <x v="3239"/>
    <x v="0"/>
    <x v="3237"/>
    <x v="400"/>
    <x v="2489"/>
    <x v="0"/>
    <s v="country"/>
    <s v="GBP"/>
    <x v="3231"/>
    <x v="3239"/>
    <b v="1"/>
    <n v="104"/>
    <b v="1"/>
    <s v="Category and Subcategory"/>
    <x v="218"/>
    <n v="0.57999999999999996"/>
    <s v="Category and Subcategory"/>
    <x v="6"/>
    <n v="42278.089039351849"/>
    <n v="42302.999305555553"/>
    <x v="0"/>
  </r>
  <r>
    <x v="3240"/>
    <x v="0"/>
    <x v="3238"/>
    <x v="9"/>
    <x v="2489"/>
    <x v="0"/>
    <s v="country"/>
    <s v="GBP"/>
    <x v="3232"/>
    <x v="3240"/>
    <b v="0"/>
    <n v="34"/>
    <b v="1"/>
    <s v="Category and Subcategory"/>
    <x v="161"/>
    <n v="1.76"/>
    <s v="Category and Subcategory"/>
    <x v="6"/>
    <n v="42754.693842592591"/>
    <n v="42782.958333333328"/>
    <x v="1"/>
  </r>
  <r>
    <x v="3241"/>
    <x v="0"/>
    <x v="3239"/>
    <x v="0"/>
    <x v="2489"/>
    <x v="0"/>
    <s v="country"/>
    <s v="USD"/>
    <x v="3233"/>
    <x v="3241"/>
    <b v="1"/>
    <n v="167"/>
    <b v="1"/>
    <s v="Category and Subcategory"/>
    <x v="218"/>
    <n v="0.36"/>
    <s v="Category and Subcategory"/>
    <x v="6"/>
    <n v="41893.324884259258"/>
    <n v="41926.290972222225"/>
    <x v="3"/>
  </r>
  <r>
    <x v="3242"/>
    <x v="0"/>
    <x v="3240"/>
    <x v="3"/>
    <x v="2489"/>
    <x v="0"/>
    <s v="country"/>
    <s v="USD"/>
    <x v="3234"/>
    <x v="3242"/>
    <b v="1"/>
    <n v="183"/>
    <b v="1"/>
    <s v="Category and Subcategory"/>
    <x v="218"/>
    <n v="0.33"/>
    <s v="Category and Subcategory"/>
    <x v="6"/>
    <n v="41871.755694444444"/>
    <n v="41901.755694444444"/>
    <x v="3"/>
  </r>
  <r>
    <x v="3243"/>
    <x v="0"/>
    <x v="3241"/>
    <x v="6"/>
    <x v="2489"/>
    <x v="0"/>
    <s v="country"/>
    <s v="USD"/>
    <x v="3235"/>
    <x v="3243"/>
    <b v="1"/>
    <n v="71"/>
    <b v="1"/>
    <s v="Category and Subcategory"/>
    <x v="218"/>
    <n v="0.85"/>
    <s v="Category and Subcategory"/>
    <x v="6"/>
    <n v="42262.096782407403"/>
    <n v="42286"/>
    <x v="0"/>
  </r>
  <r>
    <x v="3244"/>
    <x v="0"/>
    <x v="3242"/>
    <x v="183"/>
    <x v="2490"/>
    <x v="0"/>
    <s v="country"/>
    <s v="GBP"/>
    <x v="3236"/>
    <x v="3244"/>
    <b v="0"/>
    <n v="69"/>
    <b v="1"/>
    <s v="Category and Subcategory"/>
    <x v="153"/>
    <n v="0.86"/>
    <s v="Category and Subcategory"/>
    <x v="6"/>
    <n v="42675.694236111114"/>
    <n v="42705.735902777778"/>
    <x v="2"/>
  </r>
  <r>
    <x v="3245"/>
    <x v="0"/>
    <x v="3243"/>
    <x v="223"/>
    <x v="2490"/>
    <x v="0"/>
    <s v="country"/>
    <s v="USD"/>
    <x v="3237"/>
    <x v="3245"/>
    <b v="0"/>
    <n v="270"/>
    <b v="1"/>
    <s v="Category and Subcategory"/>
    <x v="5"/>
    <n v="0.22"/>
    <s v="Category and Subcategory"/>
    <x v="6"/>
    <n v="42135.60020833333"/>
    <n v="42167.083333333328"/>
    <x v="0"/>
  </r>
  <r>
    <x v="3246"/>
    <x v="0"/>
    <x v="3244"/>
    <x v="3"/>
    <x v="2491"/>
    <x v="0"/>
    <s v="country"/>
    <s v="USD"/>
    <x v="3238"/>
    <x v="3246"/>
    <b v="1"/>
    <n v="193"/>
    <b v="1"/>
    <s v="Category and Subcategory"/>
    <x v="218"/>
    <n v="0.3"/>
    <s v="Category and Subcategory"/>
    <x v="6"/>
    <n v="42230.472222222219"/>
    <n v="42259.165972222225"/>
    <x v="0"/>
  </r>
  <r>
    <x v="3247"/>
    <x v="0"/>
    <x v="3245"/>
    <x v="30"/>
    <x v="2492"/>
    <x v="0"/>
    <s v="country"/>
    <s v="GBP"/>
    <x v="3239"/>
    <x v="3247"/>
    <b v="1"/>
    <n v="57"/>
    <b v="1"/>
    <s v="Category and Subcategory"/>
    <x v="161"/>
    <n v="0.98"/>
    <s v="Category and Subcategory"/>
    <x v="6"/>
    <n v="42167.434166666666"/>
    <n v="42197.434166666666"/>
    <x v="0"/>
  </r>
  <r>
    <x v="3248"/>
    <x v="0"/>
    <x v="3246"/>
    <x v="14"/>
    <x v="2492"/>
    <x v="0"/>
    <s v="country"/>
    <s v="USD"/>
    <x v="3240"/>
    <x v="3248"/>
    <b v="1"/>
    <n v="200"/>
    <b v="1"/>
    <s v="Category and Subcategory"/>
    <x v="5"/>
    <n v="0.28000000000000003"/>
    <s v="Category and Subcategory"/>
    <x v="6"/>
    <n v="42068.888391203705"/>
    <n v="42098.846724537041"/>
    <x v="0"/>
  </r>
  <r>
    <x v="3249"/>
    <x v="0"/>
    <x v="3247"/>
    <x v="62"/>
    <x v="2492"/>
    <x v="0"/>
    <s v="country"/>
    <s v="USD"/>
    <x v="3241"/>
    <x v="3249"/>
    <b v="1"/>
    <n v="88"/>
    <b v="1"/>
    <s v="Category and Subcategory"/>
    <x v="218"/>
    <n v="0.64"/>
    <s v="Category and Subcategory"/>
    <x v="6"/>
    <n v="42145.746689814812"/>
    <n v="42175.746689814812"/>
    <x v="0"/>
  </r>
  <r>
    <x v="3250"/>
    <x v="0"/>
    <x v="3248"/>
    <x v="31"/>
    <x v="2493"/>
    <x v="0"/>
    <s v="country"/>
    <s v="USD"/>
    <x v="3242"/>
    <x v="3250"/>
    <b v="1"/>
    <n v="213"/>
    <b v="1"/>
    <s v="Category and Subcategory"/>
    <x v="5"/>
    <n v="0.26"/>
    <s v="Category and Subcategory"/>
    <x v="6"/>
    <n v="41918.742175925923"/>
    <n v="41948.783842592595"/>
    <x v="3"/>
  </r>
  <r>
    <x v="3251"/>
    <x v="0"/>
    <x v="3249"/>
    <x v="15"/>
    <x v="2493"/>
    <x v="0"/>
    <s v="country"/>
    <s v="USD"/>
    <x v="3243"/>
    <x v="3251"/>
    <b v="1"/>
    <n v="20"/>
    <b v="1"/>
    <s v="Category and Subcategory"/>
    <x v="153"/>
    <n v="2.75"/>
    <s v="Category and Subcategory"/>
    <x v="6"/>
    <n v="42146.731087962966"/>
    <n v="42176.731087962966"/>
    <x v="0"/>
  </r>
  <r>
    <x v="3252"/>
    <x v="0"/>
    <x v="3250"/>
    <x v="268"/>
    <x v="2493"/>
    <x v="0"/>
    <s v="country"/>
    <s v="GBP"/>
    <x v="3244"/>
    <x v="3252"/>
    <b v="1"/>
    <n v="50"/>
    <b v="1"/>
    <s v="Category and Subcategory"/>
    <x v="161"/>
    <n v="1.1000000000000001"/>
    <s v="Category and Subcategory"/>
    <x v="6"/>
    <n v="42590.472685185188"/>
    <n v="42620.472685185188"/>
    <x v="2"/>
  </r>
  <r>
    <x v="3253"/>
    <x v="0"/>
    <x v="3251"/>
    <x v="22"/>
    <x v="2493"/>
    <x v="0"/>
    <s v="country"/>
    <s v="USD"/>
    <x v="3245"/>
    <x v="3253"/>
    <b v="1"/>
    <n v="115"/>
    <b v="1"/>
    <s v="Category and Subcategory"/>
    <x v="5"/>
    <n v="0.48"/>
    <s v="Category and Subcategory"/>
    <x v="6"/>
    <n v="42602.576712962968"/>
    <n v="42621.15625"/>
    <x v="2"/>
  </r>
  <r>
    <x v="3254"/>
    <x v="0"/>
    <x v="3252"/>
    <x v="93"/>
    <x v="2493"/>
    <x v="0"/>
    <s v="country"/>
    <s v="GBP"/>
    <x v="3246"/>
    <x v="3254"/>
    <b v="1"/>
    <n v="186"/>
    <b v="1"/>
    <s v="Category and Subcategory"/>
    <x v="5"/>
    <n v="0.3"/>
    <s v="Category and Subcategory"/>
    <x v="6"/>
    <n v="42059.085752314815"/>
    <n v="42089.044085648144"/>
    <x v="0"/>
  </r>
  <r>
    <x v="3255"/>
    <x v="0"/>
    <x v="3253"/>
    <x v="43"/>
    <x v="2493"/>
    <x v="0"/>
    <s v="country"/>
    <s v="GBP"/>
    <x v="3247"/>
    <x v="3255"/>
    <b v="1"/>
    <n v="18"/>
    <b v="1"/>
    <s v="Category and Subcategory"/>
    <x v="391"/>
    <n v="3.06"/>
    <s v="Category and Subcategory"/>
    <x v="6"/>
    <n v="41889.768229166664"/>
    <n v="41919.768229166664"/>
    <x v="3"/>
  </r>
  <r>
    <x v="3256"/>
    <x v="0"/>
    <x v="3254"/>
    <x v="3"/>
    <x v="2493"/>
    <x v="0"/>
    <s v="country"/>
    <s v="USD"/>
    <x v="3248"/>
    <x v="3256"/>
    <b v="1"/>
    <n v="176"/>
    <b v="1"/>
    <s v="Category and Subcategory"/>
    <x v="218"/>
    <n v="0.31"/>
    <s v="Category and Subcategory"/>
    <x v="6"/>
    <n v="42144.573807870373"/>
    <n v="42166.165972222225"/>
    <x v="0"/>
  </r>
  <r>
    <x v="3257"/>
    <x v="0"/>
    <x v="3255"/>
    <x v="13"/>
    <x v="2493"/>
    <x v="0"/>
    <s v="country"/>
    <s v="GBP"/>
    <x v="3249"/>
    <x v="3257"/>
    <b v="0"/>
    <n v="41"/>
    <b v="1"/>
    <s v="Category and Subcategory"/>
    <x v="410"/>
    <n v="1.34"/>
    <s v="Category and Subcategory"/>
    <x v="6"/>
    <n v="42758.559629629628"/>
    <n v="42788.559629629628"/>
    <x v="1"/>
  </r>
  <r>
    <x v="3258"/>
    <x v="0"/>
    <x v="3256"/>
    <x v="39"/>
    <x v="2494"/>
    <x v="0"/>
    <s v="country"/>
    <s v="USD"/>
    <x v="3250"/>
    <x v="3258"/>
    <b v="1"/>
    <n v="75"/>
    <b v="1"/>
    <s v="Category and Subcategory"/>
    <x v="218"/>
    <n v="0.71"/>
    <s v="Category and Subcategory"/>
    <x v="6"/>
    <n v="41982.887280092589"/>
    <n v="42012.887280092589"/>
    <x v="3"/>
  </r>
  <r>
    <x v="3259"/>
    <x v="0"/>
    <x v="3257"/>
    <x v="165"/>
    <x v="2494"/>
    <x v="0"/>
    <s v="country"/>
    <s v="USD"/>
    <x v="3251"/>
    <x v="3259"/>
    <b v="1"/>
    <n v="97"/>
    <b v="1"/>
    <s v="Category and Subcategory"/>
    <x v="5"/>
    <n v="0.55000000000000004"/>
    <s v="Category and Subcategory"/>
    <x v="6"/>
    <n v="42614.760937500003"/>
    <n v="42644.165972222225"/>
    <x v="2"/>
  </r>
  <r>
    <x v="3260"/>
    <x v="0"/>
    <x v="3258"/>
    <x v="10"/>
    <x v="2494"/>
    <x v="0"/>
    <s v="country"/>
    <s v="USD"/>
    <x v="3252"/>
    <x v="3260"/>
    <b v="1"/>
    <n v="73"/>
    <b v="1"/>
    <s v="Category and Subcategory"/>
    <x v="218"/>
    <n v="0.73"/>
    <s v="Category and Subcategory"/>
    <x v="6"/>
    <n v="42303.672662037032"/>
    <n v="42338.714328703703"/>
    <x v="0"/>
  </r>
  <r>
    <x v="3261"/>
    <x v="0"/>
    <x v="3259"/>
    <x v="126"/>
    <x v="2494"/>
    <x v="0"/>
    <s v="country"/>
    <s v="USD"/>
    <x v="3253"/>
    <x v="3261"/>
    <b v="1"/>
    <n v="49"/>
    <b v="1"/>
    <s v="Category and Subcategory"/>
    <x v="161"/>
    <n v="1.08"/>
    <s v="Category and Subcategory"/>
    <x v="6"/>
    <n v="42171.725416666668"/>
    <n v="42201.725416666668"/>
    <x v="0"/>
  </r>
  <r>
    <x v="3262"/>
    <x v="0"/>
    <x v="3260"/>
    <x v="401"/>
    <x v="2495"/>
    <x v="0"/>
    <s v="country"/>
    <s v="USD"/>
    <x v="3254"/>
    <x v="3262"/>
    <b v="1"/>
    <n v="134"/>
    <b v="1"/>
    <s v="Category and Subcategory"/>
    <x v="5"/>
    <n v="0.39"/>
    <s v="Category and Subcategory"/>
    <x v="6"/>
    <n v="41964.315532407403"/>
    <n v="41995.166666666672"/>
    <x v="3"/>
  </r>
  <r>
    <x v="3263"/>
    <x v="0"/>
    <x v="3261"/>
    <x v="30"/>
    <x v="2495"/>
    <x v="0"/>
    <s v="country"/>
    <s v="USD"/>
    <x v="3255"/>
    <x v="3263"/>
    <b v="1"/>
    <n v="68"/>
    <b v="1"/>
    <s v="Category and Subcategory"/>
    <x v="161"/>
    <n v="0.76"/>
    <s v="Category and Subcategory"/>
    <x v="6"/>
    <n v="42284.516064814816"/>
    <n v="42307.875"/>
    <x v="0"/>
  </r>
  <r>
    <x v="3264"/>
    <x v="0"/>
    <x v="3262"/>
    <x v="30"/>
    <x v="2495"/>
    <x v="0"/>
    <s v="country"/>
    <s v="USD"/>
    <x v="3256"/>
    <x v="3264"/>
    <b v="1"/>
    <n v="49"/>
    <b v="1"/>
    <s v="Category and Subcategory"/>
    <x v="161"/>
    <n v="1.06"/>
    <s v="Category and Subcategory"/>
    <x v="6"/>
    <n v="42016.800208333334"/>
    <n v="42032.916666666672"/>
    <x v="0"/>
  </r>
  <r>
    <x v="3265"/>
    <x v="0"/>
    <x v="3263"/>
    <x v="200"/>
    <x v="2496"/>
    <x v="0"/>
    <s v="country"/>
    <s v="EUR"/>
    <x v="3257"/>
    <x v="3265"/>
    <b v="1"/>
    <n v="63"/>
    <b v="1"/>
    <s v="Category and Subcategory"/>
    <x v="161"/>
    <n v="0.81"/>
    <s v="Category and Subcategory"/>
    <x v="6"/>
    <n v="42311.711979166663"/>
    <n v="42341.708333333328"/>
    <x v="0"/>
  </r>
  <r>
    <x v="3266"/>
    <x v="0"/>
    <x v="3264"/>
    <x v="12"/>
    <x v="2496"/>
    <x v="0"/>
    <s v="country"/>
    <s v="USD"/>
    <x v="3258"/>
    <x v="3266"/>
    <b v="1"/>
    <n v="163"/>
    <b v="1"/>
    <s v="Category and Subcategory"/>
    <x v="218"/>
    <n v="0.31"/>
    <s v="Category and Subcategory"/>
    <x v="6"/>
    <n v="42136.536134259266"/>
    <n v="42167.875"/>
    <x v="0"/>
  </r>
  <r>
    <x v="3267"/>
    <x v="0"/>
    <x v="3265"/>
    <x v="36"/>
    <x v="2496"/>
    <x v="0"/>
    <s v="country"/>
    <s v="USD"/>
    <x v="3259"/>
    <x v="3267"/>
    <b v="1"/>
    <n v="288"/>
    <b v="1"/>
    <s v="Category and Subcategory"/>
    <x v="5"/>
    <n v="0.18"/>
    <s v="Category and Subcategory"/>
    <x v="6"/>
    <n v="42172.757638888885"/>
    <n v="42202.757638888885"/>
    <x v="0"/>
  </r>
  <r>
    <x v="3268"/>
    <x v="0"/>
    <x v="3266"/>
    <x v="13"/>
    <x v="2496"/>
    <x v="0"/>
    <s v="country"/>
    <s v="USD"/>
    <x v="3260"/>
    <x v="3268"/>
    <b v="1"/>
    <n v="42"/>
    <b v="1"/>
    <s v="Category and Subcategory"/>
    <x v="410"/>
    <n v="1.21"/>
    <s v="Category and Subcategory"/>
    <x v="6"/>
    <n v="42590.90425925926"/>
    <n v="42606.90425925926"/>
    <x v="2"/>
  </r>
  <r>
    <x v="3269"/>
    <x v="0"/>
    <x v="3267"/>
    <x v="6"/>
    <x v="2496"/>
    <x v="0"/>
    <s v="country"/>
    <s v="GBP"/>
    <x v="3261"/>
    <x v="3269"/>
    <b v="1"/>
    <n v="70"/>
    <b v="1"/>
    <s v="Category and Subcategory"/>
    <x v="218"/>
    <n v="0.73"/>
    <s v="Category and Subcategory"/>
    <x v="6"/>
    <n v="42137.395798611105"/>
    <n v="42171.458333333328"/>
    <x v="0"/>
  </r>
  <r>
    <x v="3270"/>
    <x v="0"/>
    <x v="3268"/>
    <x v="40"/>
    <x v="2496"/>
    <x v="0"/>
    <s v="country"/>
    <s v="GBP"/>
    <x v="3262"/>
    <x v="3270"/>
    <b v="1"/>
    <n v="30"/>
    <b v="1"/>
    <s v="Category and Subcategory"/>
    <x v="410"/>
    <n v="1.7"/>
    <s v="Category and Subcategory"/>
    <x v="6"/>
    <n v="42167.533159722225"/>
    <n v="42197.533159722225"/>
    <x v="0"/>
  </r>
  <r>
    <x v="3271"/>
    <x v="0"/>
    <x v="3269"/>
    <x v="15"/>
    <x v="2496"/>
    <x v="0"/>
    <s v="country"/>
    <s v="GBP"/>
    <x v="3263"/>
    <x v="3271"/>
    <b v="1"/>
    <n v="51"/>
    <b v="1"/>
    <s v="Category and Subcategory"/>
    <x v="410"/>
    <n v="1"/>
    <s v="Category and Subcategory"/>
    <x v="6"/>
    <n v="41915.437210648146"/>
    <n v="41945.478877314818"/>
    <x v="3"/>
  </r>
  <r>
    <x v="3272"/>
    <x v="0"/>
    <x v="3270"/>
    <x v="3"/>
    <x v="2496"/>
    <x v="0"/>
    <s v="country"/>
    <s v="USD"/>
    <x v="3264"/>
    <x v="3272"/>
    <b v="1"/>
    <n v="145"/>
    <b v="1"/>
    <s v="Category and Subcategory"/>
    <x v="218"/>
    <n v="0.35"/>
    <s v="Category and Subcategory"/>
    <x v="6"/>
    <n v="42284.500104166669"/>
    <n v="42314.541770833333"/>
    <x v="0"/>
  </r>
  <r>
    <x v="3273"/>
    <x v="0"/>
    <x v="3271"/>
    <x v="23"/>
    <x v="2496"/>
    <x v="0"/>
    <s v="country"/>
    <s v="USD"/>
    <x v="3265"/>
    <x v="3273"/>
    <b v="1"/>
    <n v="21"/>
    <b v="1"/>
    <s v="Category and Subcategory"/>
    <x v="218"/>
    <n v="2.4300000000000002"/>
    <s v="Category and Subcategory"/>
    <x v="6"/>
    <n v="42611.801412037035"/>
    <n v="42627.791666666672"/>
    <x v="2"/>
  </r>
  <r>
    <x v="3274"/>
    <x v="0"/>
    <x v="3272"/>
    <x v="289"/>
    <x v="2497"/>
    <x v="0"/>
    <s v="country"/>
    <s v="USD"/>
    <x v="3266"/>
    <x v="3274"/>
    <b v="1"/>
    <n v="286"/>
    <b v="1"/>
    <s v="Category and Subcategory"/>
    <x v="5"/>
    <n v="0.17"/>
    <s v="Category and Subcategory"/>
    <x v="6"/>
    <n v="42400.704537037032"/>
    <n v="42444.875"/>
    <x v="2"/>
  </r>
  <r>
    <x v="3275"/>
    <x v="0"/>
    <x v="3273"/>
    <x v="40"/>
    <x v="2497"/>
    <x v="0"/>
    <s v="country"/>
    <s v="USD"/>
    <x v="3267"/>
    <x v="3275"/>
    <b v="1"/>
    <n v="12"/>
    <b v="1"/>
    <s v="Category and Subcategory"/>
    <x v="410"/>
    <n v="4.17"/>
    <s v="Category and Subcategory"/>
    <x v="6"/>
    <n v="42017.88045138889"/>
    <n v="42044.1875"/>
    <x v="0"/>
  </r>
  <r>
    <x v="3276"/>
    <x v="0"/>
    <x v="3274"/>
    <x v="37"/>
    <x v="2497"/>
    <x v="0"/>
    <s v="country"/>
    <s v="CAD"/>
    <x v="3268"/>
    <x v="3276"/>
    <b v="1"/>
    <n v="100"/>
    <b v="1"/>
    <s v="Category and Subcategory"/>
    <x v="218"/>
    <n v="0.5"/>
    <s v="Category and Subcategory"/>
    <x v="6"/>
    <n v="42426.949988425928"/>
    <n v="42461.165972222225"/>
    <x v="2"/>
  </r>
  <r>
    <x v="3277"/>
    <x v="0"/>
    <x v="3275"/>
    <x v="10"/>
    <x v="2497"/>
    <x v="0"/>
    <s v="country"/>
    <s v="GBP"/>
    <x v="3269"/>
    <x v="3277"/>
    <b v="1"/>
    <n v="100"/>
    <b v="1"/>
    <s v="Category and Subcategory"/>
    <x v="218"/>
    <n v="0.5"/>
    <s v="Category and Subcategory"/>
    <x v="6"/>
    <n v="41931.682939814818"/>
    <n v="41961.724606481483"/>
    <x v="3"/>
  </r>
  <r>
    <x v="3278"/>
    <x v="0"/>
    <x v="3276"/>
    <x v="30"/>
    <x v="2497"/>
    <x v="0"/>
    <s v="country"/>
    <s v="GBP"/>
    <x v="3270"/>
    <x v="3278"/>
    <b v="1"/>
    <n v="34"/>
    <b v="1"/>
    <s v="Category and Subcategory"/>
    <x v="161"/>
    <n v="1.47"/>
    <s v="Category and Subcategory"/>
    <x v="6"/>
    <n v="42124.848414351851"/>
    <n v="42154.848414351851"/>
    <x v="0"/>
  </r>
  <r>
    <x v="3279"/>
    <x v="0"/>
    <x v="3277"/>
    <x v="238"/>
    <x v="2497"/>
    <x v="0"/>
    <s v="country"/>
    <s v="USD"/>
    <x v="3271"/>
    <x v="3279"/>
    <b v="0"/>
    <n v="63"/>
    <b v="1"/>
    <s v="Category and Subcategory"/>
    <x v="218"/>
    <n v="0.79"/>
    <s v="Category and Subcategory"/>
    <x v="6"/>
    <n v="42431.102534722217"/>
    <n v="42461.06086805556"/>
    <x v="2"/>
  </r>
  <r>
    <x v="3280"/>
    <x v="0"/>
    <x v="3278"/>
    <x v="13"/>
    <x v="2497"/>
    <x v="0"/>
    <s v="country"/>
    <s v="USD"/>
    <x v="3272"/>
    <x v="3280"/>
    <b v="0"/>
    <n v="30"/>
    <b v="1"/>
    <s v="Category and Subcategory"/>
    <x v="410"/>
    <n v="1.67"/>
    <s v="Category and Subcategory"/>
    <x v="6"/>
    <n v="42121.756921296299"/>
    <n v="42156.208333333328"/>
    <x v="0"/>
  </r>
  <r>
    <x v="3281"/>
    <x v="0"/>
    <x v="3279"/>
    <x v="10"/>
    <x v="2497"/>
    <x v="0"/>
    <s v="country"/>
    <s v="USD"/>
    <x v="3273"/>
    <x v="3281"/>
    <b v="0"/>
    <n v="47"/>
    <b v="1"/>
    <s v="Category and Subcategory"/>
    <x v="218"/>
    <n v="1.06"/>
    <s v="Category and Subcategory"/>
    <x v="6"/>
    <n v="42219.019733796296"/>
    <n v="42249.019733796296"/>
    <x v="0"/>
  </r>
  <r>
    <x v="3282"/>
    <x v="0"/>
    <x v="3280"/>
    <x v="310"/>
    <x v="2497"/>
    <x v="0"/>
    <s v="country"/>
    <s v="USD"/>
    <x v="3274"/>
    <x v="3282"/>
    <b v="0"/>
    <n v="237"/>
    <b v="1"/>
    <s v="Category and Subcategory"/>
    <x v="5"/>
    <n v="0.21"/>
    <s v="Category and Subcategory"/>
    <x v="6"/>
    <n v="42445.19430555556"/>
    <n v="42489.19430555556"/>
    <x v="2"/>
  </r>
  <r>
    <x v="3283"/>
    <x v="0"/>
    <x v="3281"/>
    <x v="134"/>
    <x v="2497"/>
    <x v="0"/>
    <s v="country"/>
    <s v="GBP"/>
    <x v="3275"/>
    <x v="3283"/>
    <b v="0"/>
    <n v="47"/>
    <b v="1"/>
    <s v="Category and Subcategory"/>
    <x v="444"/>
    <n v="1.06"/>
    <s v="Category and Subcategory"/>
    <x v="6"/>
    <n v="42379.74418981481"/>
    <n v="42410.875"/>
    <x v="2"/>
  </r>
  <r>
    <x v="3284"/>
    <x v="0"/>
    <x v="3282"/>
    <x v="9"/>
    <x v="2497"/>
    <x v="0"/>
    <s v="country"/>
    <s v="USD"/>
    <x v="3276"/>
    <x v="3284"/>
    <b v="0"/>
    <n v="15"/>
    <b v="1"/>
    <s v="Category and Subcategory"/>
    <x v="161"/>
    <n v="3.33"/>
    <s v="Category and Subcategory"/>
    <x v="6"/>
    <n v="42380.884872685187"/>
    <n v="42398.249305555553"/>
    <x v="2"/>
  </r>
  <r>
    <x v="3285"/>
    <x v="0"/>
    <x v="3283"/>
    <x v="402"/>
    <x v="2497"/>
    <x v="0"/>
    <s v="country"/>
    <s v="USD"/>
    <x v="3277"/>
    <x v="3285"/>
    <b v="0"/>
    <n v="81"/>
    <b v="1"/>
    <s v="Category and Subcategory"/>
    <x v="218"/>
    <n v="0.62"/>
    <s v="Category and Subcategory"/>
    <x v="6"/>
    <n v="42762.942430555559"/>
    <n v="42794.208333333328"/>
    <x v="1"/>
  </r>
  <r>
    <x v="3286"/>
    <x v="0"/>
    <x v="3284"/>
    <x v="36"/>
    <x v="2497"/>
    <x v="0"/>
    <s v="country"/>
    <s v="USD"/>
    <x v="3278"/>
    <x v="3286"/>
    <b v="0"/>
    <n v="122"/>
    <b v="1"/>
    <s v="Category and Subcategory"/>
    <x v="5"/>
    <n v="0.41"/>
    <s v="Category and Subcategory"/>
    <x v="6"/>
    <n v="42567.840069444443"/>
    <n v="42597.840069444443"/>
    <x v="2"/>
  </r>
  <r>
    <x v="3287"/>
    <x v="0"/>
    <x v="3285"/>
    <x v="30"/>
    <x v="2497"/>
    <x v="0"/>
    <s v="country"/>
    <s v="CAD"/>
    <x v="3279"/>
    <x v="3287"/>
    <b v="0"/>
    <n v="34"/>
    <b v="1"/>
    <s v="Category and Subcategory"/>
    <x v="161"/>
    <n v="1.47"/>
    <s v="Category and Subcategory"/>
    <x v="6"/>
    <n v="42311.750324074077"/>
    <n v="42336.750324074077"/>
    <x v="0"/>
  </r>
  <r>
    <x v="3288"/>
    <x v="0"/>
    <x v="3286"/>
    <x v="3"/>
    <x v="2497"/>
    <x v="0"/>
    <s v="country"/>
    <s v="GBP"/>
    <x v="3280"/>
    <x v="3288"/>
    <b v="0"/>
    <n v="207"/>
    <b v="1"/>
    <s v="Category and Subcategory"/>
    <x v="218"/>
    <n v="0.24"/>
    <s v="Category and Subcategory"/>
    <x v="6"/>
    <n v="42505.774479166663"/>
    <n v="42541.958333333328"/>
    <x v="2"/>
  </r>
  <r>
    <x v="3289"/>
    <x v="0"/>
    <x v="3287"/>
    <x v="2"/>
    <x v="2497"/>
    <x v="0"/>
    <s v="country"/>
    <s v="GBP"/>
    <x v="3281"/>
    <x v="3289"/>
    <b v="0"/>
    <n v="25"/>
    <b v="1"/>
    <s v="Category and Subcategory"/>
    <x v="157"/>
    <n v="2"/>
    <s v="Category and Subcategory"/>
    <x v="6"/>
    <n v="42758.368078703701"/>
    <n v="42786.368078703701"/>
    <x v="1"/>
  </r>
  <r>
    <x v="3290"/>
    <x v="0"/>
    <x v="3288"/>
    <x v="13"/>
    <x v="2497"/>
    <x v="0"/>
    <s v="country"/>
    <s v="GBP"/>
    <x v="3282"/>
    <x v="3290"/>
    <b v="0"/>
    <n v="72"/>
    <b v="1"/>
    <s v="Category and Subcategory"/>
    <x v="410"/>
    <n v="0.69"/>
    <s v="Category and Subcategory"/>
    <x v="6"/>
    <n v="42775.51494212963"/>
    <n v="42805.51494212963"/>
    <x v="1"/>
  </r>
  <r>
    <x v="3291"/>
    <x v="0"/>
    <x v="3289"/>
    <x v="2"/>
    <x v="2497"/>
    <x v="0"/>
    <s v="country"/>
    <s v="USD"/>
    <x v="3283"/>
    <x v="3291"/>
    <b v="0"/>
    <n v="14"/>
    <b v="1"/>
    <s v="Category and Subcategory"/>
    <x v="157"/>
    <n v="3.57"/>
    <s v="Category and Subcategory"/>
    <x v="6"/>
    <n v="42232.702546296292"/>
    <n v="42264.165972222225"/>
    <x v="0"/>
  </r>
  <r>
    <x v="3292"/>
    <x v="0"/>
    <x v="3290"/>
    <x v="403"/>
    <x v="2497"/>
    <x v="0"/>
    <s v="country"/>
    <s v="GBP"/>
    <x v="3284"/>
    <x v="3292"/>
    <b v="0"/>
    <n v="15"/>
    <b v="1"/>
    <s v="Category and Subcategory"/>
    <x v="169"/>
    <n v="3.33"/>
    <s v="Category and Subcategory"/>
    <x v="6"/>
    <n v="42282.770231481481"/>
    <n v="42342.811898148153"/>
    <x v="0"/>
  </r>
  <r>
    <x v="3293"/>
    <x v="0"/>
    <x v="3291"/>
    <x v="37"/>
    <x v="2497"/>
    <x v="0"/>
    <s v="country"/>
    <s v="NZD"/>
    <x v="3285"/>
    <x v="3293"/>
    <b v="0"/>
    <n v="91"/>
    <b v="1"/>
    <s v="Category and Subcategory"/>
    <x v="218"/>
    <n v="0.55000000000000004"/>
    <s v="Category and Subcategory"/>
    <x v="6"/>
    <n v="42768.425370370373"/>
    <n v="42798.425370370373"/>
    <x v="1"/>
  </r>
  <r>
    <x v="3294"/>
    <x v="0"/>
    <x v="3292"/>
    <x v="20"/>
    <x v="2497"/>
    <x v="0"/>
    <s v="country"/>
    <s v="GBP"/>
    <x v="3286"/>
    <x v="3294"/>
    <b v="0"/>
    <n v="24"/>
    <b v="1"/>
    <s v="Category and Subcategory"/>
    <x v="186"/>
    <n v="2.08"/>
    <s v="Category and Subcategory"/>
    <x v="6"/>
    <n v="42141.541134259256"/>
    <n v="42171.541134259256"/>
    <x v="0"/>
  </r>
  <r>
    <x v="3295"/>
    <x v="0"/>
    <x v="3293"/>
    <x v="176"/>
    <x v="2497"/>
    <x v="0"/>
    <s v="country"/>
    <s v="GBP"/>
    <x v="3287"/>
    <x v="3295"/>
    <b v="0"/>
    <n v="27"/>
    <b v="1"/>
    <s v="Category and Subcategory"/>
    <x v="406"/>
    <n v="1.85"/>
    <s v="Category and Subcategory"/>
    <x v="6"/>
    <n v="42609.442465277782"/>
    <n v="42639.442465277782"/>
    <x v="2"/>
  </r>
  <r>
    <x v="3296"/>
    <x v="0"/>
    <x v="3294"/>
    <x v="15"/>
    <x v="2497"/>
    <x v="0"/>
    <s v="country"/>
    <s v="GBP"/>
    <x v="3288"/>
    <x v="3296"/>
    <b v="0"/>
    <n v="47"/>
    <b v="1"/>
    <s v="Category and Subcategory"/>
    <x v="410"/>
    <n v="1.06"/>
    <s v="Category and Subcategory"/>
    <x v="6"/>
    <n v="42309.756620370375"/>
    <n v="42330.916666666672"/>
    <x v="0"/>
  </r>
  <r>
    <x v="3297"/>
    <x v="0"/>
    <x v="3295"/>
    <x v="62"/>
    <x v="2497"/>
    <x v="0"/>
    <s v="country"/>
    <s v="GBP"/>
    <x v="3289"/>
    <x v="3297"/>
    <b v="0"/>
    <n v="44"/>
    <b v="1"/>
    <s v="Category and Subcategory"/>
    <x v="218"/>
    <n v="1.1399999999999999"/>
    <s v="Category and Subcategory"/>
    <x v="6"/>
    <n v="42193.771481481483"/>
    <n v="42212.957638888889"/>
    <x v="0"/>
  </r>
  <r>
    <x v="3298"/>
    <x v="0"/>
    <x v="3296"/>
    <x v="3"/>
    <x v="2497"/>
    <x v="0"/>
    <s v="country"/>
    <s v="USD"/>
    <x v="3290"/>
    <x v="3298"/>
    <b v="0"/>
    <n v="72"/>
    <b v="1"/>
    <s v="Category and Subcategory"/>
    <x v="218"/>
    <n v="0.69"/>
    <s v="Category and Subcategory"/>
    <x v="6"/>
    <n v="42239.957962962959"/>
    <n v="42260"/>
    <x v="0"/>
  </r>
  <r>
    <x v="3299"/>
    <x v="0"/>
    <x v="3297"/>
    <x v="9"/>
    <x v="2497"/>
    <x v="0"/>
    <s v="country"/>
    <s v="USD"/>
    <x v="3291"/>
    <x v="3299"/>
    <b v="0"/>
    <n v="63"/>
    <b v="1"/>
    <s v="Category and Subcategory"/>
    <x v="161"/>
    <n v="0.79"/>
    <s v="Category and Subcategory"/>
    <x v="6"/>
    <n v="42261.917395833334"/>
    <n v="42291.917395833334"/>
    <x v="0"/>
  </r>
  <r>
    <x v="3300"/>
    <x v="0"/>
    <x v="3298"/>
    <x v="9"/>
    <x v="2497"/>
    <x v="0"/>
    <s v="country"/>
    <s v="USD"/>
    <x v="3292"/>
    <x v="3300"/>
    <b v="0"/>
    <n v="88"/>
    <b v="1"/>
    <s v="Category and Subcategory"/>
    <x v="161"/>
    <n v="0.56999999999999995"/>
    <s v="Category and Subcategory"/>
    <x v="6"/>
    <n v="42102.743773148148"/>
    <n v="42123.743773148148"/>
    <x v="0"/>
  </r>
  <r>
    <x v="3301"/>
    <x v="0"/>
    <x v="3299"/>
    <x v="9"/>
    <x v="2497"/>
    <x v="0"/>
    <s v="country"/>
    <s v="USD"/>
    <x v="3293"/>
    <x v="3301"/>
    <b v="0"/>
    <n v="70"/>
    <b v="1"/>
    <s v="Category and Subcategory"/>
    <x v="161"/>
    <n v="0.71"/>
    <s v="Category and Subcategory"/>
    <x v="6"/>
    <n v="42538.73583333334"/>
    <n v="42583.290972222225"/>
    <x v="2"/>
  </r>
  <r>
    <x v="3302"/>
    <x v="0"/>
    <x v="3300"/>
    <x v="33"/>
    <x v="2497"/>
    <x v="0"/>
    <s v="country"/>
    <s v="EUR"/>
    <x v="3294"/>
    <x v="3302"/>
    <b v="0"/>
    <n v="50"/>
    <b v="1"/>
    <s v="Category and Subcategory"/>
    <x v="218"/>
    <n v="1"/>
    <s v="Category and Subcategory"/>
    <x v="6"/>
    <n v="42681.35157407407"/>
    <n v="42711.35157407407"/>
    <x v="2"/>
  </r>
  <r>
    <x v="3303"/>
    <x v="0"/>
    <x v="3301"/>
    <x v="40"/>
    <x v="2497"/>
    <x v="0"/>
    <s v="country"/>
    <s v="USD"/>
    <x v="3295"/>
    <x v="3303"/>
    <b v="0"/>
    <n v="35"/>
    <b v="1"/>
    <s v="Category and Subcategory"/>
    <x v="410"/>
    <n v="1.43"/>
    <s v="Category and Subcategory"/>
    <x v="6"/>
    <n v="42056.65143518518"/>
    <n v="42091.609768518523"/>
    <x v="0"/>
  </r>
  <r>
    <x v="3304"/>
    <x v="0"/>
    <x v="3302"/>
    <x v="36"/>
    <x v="2497"/>
    <x v="0"/>
    <s v="country"/>
    <s v="USD"/>
    <x v="3296"/>
    <x v="3304"/>
    <b v="0"/>
    <n v="175"/>
    <b v="1"/>
    <s v="Category and Subcategory"/>
    <x v="5"/>
    <n v="0.28999999999999998"/>
    <s v="Category and Subcategory"/>
    <x v="6"/>
    <n v="42696.624444444446"/>
    <n v="42726.624444444446"/>
    <x v="2"/>
  </r>
  <r>
    <x v="3305"/>
    <x v="0"/>
    <x v="3303"/>
    <x v="23"/>
    <x v="2497"/>
    <x v="0"/>
    <s v="country"/>
    <s v="USD"/>
    <x v="3297"/>
    <x v="3305"/>
    <b v="0"/>
    <n v="20"/>
    <b v="1"/>
    <s v="Category and Subcategory"/>
    <x v="218"/>
    <n v="2.5"/>
    <s v="Category and Subcategory"/>
    <x v="6"/>
    <n v="42186.855879629627"/>
    <n v="42216.855879629627"/>
    <x v="0"/>
  </r>
  <r>
    <x v="3306"/>
    <x v="0"/>
    <x v="3304"/>
    <x v="15"/>
    <x v="2498"/>
    <x v="0"/>
    <s v="country"/>
    <s v="USD"/>
    <x v="3298"/>
    <x v="3306"/>
    <b v="0"/>
    <n v="54"/>
    <b v="1"/>
    <s v="Category and Subcategory"/>
    <x v="410"/>
    <n v="0.89"/>
    <s v="Category and Subcategory"/>
    <x v="6"/>
    <n v="42493.219236111108"/>
    <n v="42531.125"/>
    <x v="2"/>
  </r>
  <r>
    <x v="3307"/>
    <x v="0"/>
    <x v="3305"/>
    <x v="28"/>
    <x v="2499"/>
    <x v="0"/>
    <s v="country"/>
    <s v="USD"/>
    <x v="3299"/>
    <x v="3307"/>
    <b v="0"/>
    <n v="20"/>
    <b v="1"/>
    <s v="Category and Subcategory"/>
    <x v="496"/>
    <n v="2.38"/>
    <s v="Category and Subcategory"/>
    <x v="6"/>
    <n v="42475.057164351849"/>
    <n v="42505.057164351849"/>
    <x v="2"/>
  </r>
  <r>
    <x v="3308"/>
    <x v="0"/>
    <x v="3306"/>
    <x v="8"/>
    <x v="2500"/>
    <x v="0"/>
    <s v="country"/>
    <s v="USD"/>
    <x v="3300"/>
    <x v="3308"/>
    <b v="0"/>
    <n v="57"/>
    <b v="1"/>
    <s v="Category and Subcategory"/>
    <x v="218"/>
    <n v="0.82"/>
    <s v="Category and Subcategory"/>
    <x v="6"/>
    <n v="42452.876909722225"/>
    <n v="42473.876909722225"/>
    <x v="2"/>
  </r>
  <r>
    <x v="3309"/>
    <x v="0"/>
    <x v="3307"/>
    <x v="18"/>
    <x v="2500"/>
    <x v="0"/>
    <s v="country"/>
    <s v="GBP"/>
    <x v="3301"/>
    <x v="3309"/>
    <b v="0"/>
    <n v="31"/>
    <b v="1"/>
    <s v="Category and Subcategory"/>
    <x v="199"/>
    <n v="1.52"/>
    <s v="Category and Subcategory"/>
    <x v="6"/>
    <n v="42628.650208333333"/>
    <n v="42659.650208333333"/>
    <x v="2"/>
  </r>
  <r>
    <x v="3310"/>
    <x v="0"/>
    <x v="3308"/>
    <x v="115"/>
    <x v="2501"/>
    <x v="0"/>
    <s v="country"/>
    <s v="USD"/>
    <x v="3302"/>
    <x v="3310"/>
    <b v="0"/>
    <n v="31"/>
    <b v="1"/>
    <s v="Category and Subcategory"/>
    <x v="218"/>
    <n v="1.45"/>
    <s v="Category and Subcategory"/>
    <x v="6"/>
    <n v="42253.928530092591"/>
    <n v="42283.928530092591"/>
    <x v="0"/>
  </r>
  <r>
    <x v="3311"/>
    <x v="0"/>
    <x v="3309"/>
    <x v="30"/>
    <x v="2501"/>
    <x v="0"/>
    <s v="country"/>
    <s v="USD"/>
    <x v="3303"/>
    <x v="3311"/>
    <b v="0"/>
    <n v="45"/>
    <b v="1"/>
    <s v="Category and Subcategory"/>
    <x v="161"/>
    <n v="1"/>
    <s v="Category and Subcategory"/>
    <x v="6"/>
    <n v="42264.29178240741"/>
    <n v="42294.29178240741"/>
    <x v="0"/>
  </r>
  <r>
    <x v="3312"/>
    <x v="0"/>
    <x v="3310"/>
    <x v="30"/>
    <x v="2501"/>
    <x v="0"/>
    <s v="country"/>
    <s v="USD"/>
    <x v="3304"/>
    <x v="3312"/>
    <b v="0"/>
    <n v="41"/>
    <b v="1"/>
    <s v="Category and Subcategory"/>
    <x v="161"/>
    <n v="1.1000000000000001"/>
    <s v="Category and Subcategory"/>
    <x v="6"/>
    <n v="42664.809560185182"/>
    <n v="42685.916666666672"/>
    <x v="2"/>
  </r>
  <r>
    <x v="3313"/>
    <x v="0"/>
    <x v="3311"/>
    <x v="13"/>
    <x v="2501"/>
    <x v="0"/>
    <s v="country"/>
    <s v="USD"/>
    <x v="3305"/>
    <x v="3313"/>
    <b v="0"/>
    <n v="29"/>
    <b v="1"/>
    <s v="Category and Subcategory"/>
    <x v="161"/>
    <n v="1.55"/>
    <s v="Category and Subcategory"/>
    <x v="6"/>
    <n v="42382.244409722218"/>
    <n v="42396.041666666672"/>
    <x v="2"/>
  </r>
  <r>
    <x v="3314"/>
    <x v="0"/>
    <x v="3312"/>
    <x v="134"/>
    <x v="2501"/>
    <x v="0"/>
    <s v="country"/>
    <s v="GBP"/>
    <x v="3306"/>
    <x v="3314"/>
    <b v="0"/>
    <n v="58"/>
    <b v="1"/>
    <s v="Category and Subcategory"/>
    <x v="444"/>
    <n v="0.78"/>
    <s v="Category and Subcategory"/>
    <x v="6"/>
    <n v="42105.267488425925"/>
    <n v="42132.836805555555"/>
    <x v="0"/>
  </r>
  <r>
    <x v="3315"/>
    <x v="0"/>
    <x v="3313"/>
    <x v="23"/>
    <x v="2501"/>
    <x v="0"/>
    <s v="country"/>
    <s v="GBP"/>
    <x v="3307"/>
    <x v="3315"/>
    <b v="0"/>
    <n v="89"/>
    <b v="1"/>
    <s v="Category and Subcategory"/>
    <x v="218"/>
    <n v="0.51"/>
    <s v="Category and Subcategory"/>
    <x v="6"/>
    <n v="42466.303715277783"/>
    <n v="42496.303715277783"/>
    <x v="2"/>
  </r>
  <r>
    <x v="3316"/>
    <x v="0"/>
    <x v="3314"/>
    <x v="404"/>
    <x v="2501"/>
    <x v="0"/>
    <s v="country"/>
    <s v="USD"/>
    <x v="3308"/>
    <x v="3316"/>
    <b v="0"/>
    <n v="125"/>
    <b v="1"/>
    <s v="Category and Subcategory"/>
    <x v="5"/>
    <n v="0.36"/>
    <s v="Category and Subcategory"/>
    <x v="6"/>
    <n v="41826.871238425927"/>
    <n v="41859.57916666667"/>
    <x v="3"/>
  </r>
  <r>
    <x v="3317"/>
    <x v="0"/>
    <x v="3315"/>
    <x v="405"/>
    <x v="2501"/>
    <x v="0"/>
    <s v="country"/>
    <s v="USD"/>
    <x v="3309"/>
    <x v="3317"/>
    <b v="0"/>
    <n v="18"/>
    <b v="1"/>
    <s v="Category and Subcategory"/>
    <x v="153"/>
    <n v="2.5"/>
    <s v="Category and Subcategory"/>
    <x v="6"/>
    <n v="42499.039629629624"/>
    <n v="42529.039629629624"/>
    <x v="2"/>
  </r>
  <r>
    <x v="3318"/>
    <x v="0"/>
    <x v="3316"/>
    <x v="13"/>
    <x v="2501"/>
    <x v="0"/>
    <s v="country"/>
    <s v="CAD"/>
    <x v="3310"/>
    <x v="3318"/>
    <b v="0"/>
    <n v="32"/>
    <b v="1"/>
    <s v="Category and Subcategory"/>
    <x v="161"/>
    <n v="1.41"/>
    <s v="Category and Subcategory"/>
    <x v="6"/>
    <n v="42431.302002314813"/>
    <n v="42471.104166666672"/>
    <x v="2"/>
  </r>
  <r>
    <x v="3319"/>
    <x v="0"/>
    <x v="3317"/>
    <x v="2"/>
    <x v="2501"/>
    <x v="0"/>
    <s v="country"/>
    <s v="GBP"/>
    <x v="3311"/>
    <x v="3319"/>
    <b v="0"/>
    <n v="16"/>
    <b v="1"/>
    <s v="Category and Subcategory"/>
    <x v="175"/>
    <n v="2.81"/>
    <s v="Category and Subcategory"/>
    <x v="6"/>
    <n v="41990.585486111115"/>
    <n v="42035.585486111115"/>
    <x v="3"/>
  </r>
  <r>
    <x v="3320"/>
    <x v="0"/>
    <x v="3318"/>
    <x v="30"/>
    <x v="2501"/>
    <x v="0"/>
    <s v="country"/>
    <s v="USD"/>
    <x v="3312"/>
    <x v="3320"/>
    <b v="0"/>
    <n v="38"/>
    <b v="1"/>
    <s v="Category and Subcategory"/>
    <x v="161"/>
    <n v="1.18"/>
    <s v="Category and Subcategory"/>
    <x v="6"/>
    <n v="42513.045798611114"/>
    <n v="42543.045798611114"/>
    <x v="2"/>
  </r>
  <r>
    <x v="3321"/>
    <x v="0"/>
    <x v="3319"/>
    <x v="2"/>
    <x v="2501"/>
    <x v="0"/>
    <s v="country"/>
    <s v="USD"/>
    <x v="3313"/>
    <x v="3321"/>
    <b v="0"/>
    <n v="15"/>
    <b v="1"/>
    <s v="Category and Subcategory"/>
    <x v="175"/>
    <n v="3"/>
    <s v="Category and Subcategory"/>
    <x v="6"/>
    <n v="41914.100289351853"/>
    <n v="41928.165972222225"/>
    <x v="3"/>
  </r>
  <r>
    <x v="3322"/>
    <x v="0"/>
    <x v="3320"/>
    <x v="126"/>
    <x v="2501"/>
    <x v="0"/>
    <s v="country"/>
    <s v="USD"/>
    <x v="3314"/>
    <x v="3322"/>
    <b v="0"/>
    <n v="23"/>
    <b v="1"/>
    <s v="Category and Subcategory"/>
    <x v="218"/>
    <n v="1.96"/>
    <s v="Category and Subcategory"/>
    <x v="6"/>
    <n v="42521.010370370372"/>
    <n v="42543.163194444445"/>
    <x v="2"/>
  </r>
  <r>
    <x v="3323"/>
    <x v="0"/>
    <x v="3321"/>
    <x v="28"/>
    <x v="2501"/>
    <x v="0"/>
    <s v="country"/>
    <s v="GBP"/>
    <x v="3315"/>
    <x v="3323"/>
    <b v="0"/>
    <n v="49"/>
    <b v="1"/>
    <s v="Category and Subcategory"/>
    <x v="496"/>
    <n v="0.92"/>
    <s v="Category and Subcategory"/>
    <x v="6"/>
    <n v="42608.36583333333"/>
    <n v="42638.36583333333"/>
    <x v="2"/>
  </r>
  <r>
    <x v="3324"/>
    <x v="0"/>
    <x v="3322"/>
    <x v="15"/>
    <x v="2501"/>
    <x v="0"/>
    <s v="country"/>
    <s v="EUR"/>
    <x v="3316"/>
    <x v="3324"/>
    <b v="0"/>
    <n v="10"/>
    <b v="1"/>
    <s v="Category and Subcategory"/>
    <x v="410"/>
    <n v="4.5"/>
    <s v="Category and Subcategory"/>
    <x v="6"/>
    <n v="42512.58321759259"/>
    <n v="42526.58321759259"/>
    <x v="2"/>
  </r>
  <r>
    <x v="3325"/>
    <x v="0"/>
    <x v="3323"/>
    <x v="44"/>
    <x v="2501"/>
    <x v="0"/>
    <s v="country"/>
    <s v="GBP"/>
    <x v="3317"/>
    <x v="3325"/>
    <b v="0"/>
    <n v="15"/>
    <b v="1"/>
    <s v="Category and Subcategory"/>
    <x v="485"/>
    <n v="3"/>
    <s v="Category and Subcategory"/>
    <x v="6"/>
    <n v="42064.785613425927"/>
    <n v="42099.743946759263"/>
    <x v="0"/>
  </r>
  <r>
    <x v="3326"/>
    <x v="0"/>
    <x v="3324"/>
    <x v="6"/>
    <x v="2502"/>
    <x v="0"/>
    <s v="country"/>
    <s v="USD"/>
    <x v="3318"/>
    <x v="3326"/>
    <b v="0"/>
    <n v="57"/>
    <b v="1"/>
    <s v="Category and Subcategory"/>
    <x v="218"/>
    <n v="0.74"/>
    <s v="Category and Subcategory"/>
    <x v="6"/>
    <n v="42041.714178240742"/>
    <n v="42071.67251157407"/>
    <x v="0"/>
  </r>
  <r>
    <x v="3327"/>
    <x v="0"/>
    <x v="3325"/>
    <x v="134"/>
    <x v="2503"/>
    <x v="0"/>
    <s v="country"/>
    <s v="GBP"/>
    <x v="3319"/>
    <x v="3327"/>
    <b v="0"/>
    <n v="33"/>
    <b v="1"/>
    <s v="Category and Subcategory"/>
    <x v="496"/>
    <n v="1.27"/>
    <s v="Category and Subcategory"/>
    <x v="6"/>
    <n v="42468.374606481477"/>
    <n v="42498.374606481477"/>
    <x v="2"/>
  </r>
  <r>
    <x v="3328"/>
    <x v="0"/>
    <x v="3326"/>
    <x v="40"/>
    <x v="2503"/>
    <x v="0"/>
    <s v="country"/>
    <s v="USD"/>
    <x v="3320"/>
    <x v="3328"/>
    <b v="0"/>
    <n v="9"/>
    <b v="1"/>
    <s v="Category and Subcategory"/>
    <x v="161"/>
    <n v="4.67"/>
    <s v="Category and Subcategory"/>
    <x v="6"/>
    <n v="41822.57503472222"/>
    <n v="41825.041666666664"/>
    <x v="3"/>
  </r>
  <r>
    <x v="3329"/>
    <x v="0"/>
    <x v="3327"/>
    <x v="28"/>
    <x v="2504"/>
    <x v="0"/>
    <s v="country"/>
    <s v="GBP"/>
    <x v="3321"/>
    <x v="3329"/>
    <b v="0"/>
    <n v="26"/>
    <b v="1"/>
    <s v="Category and Subcategory"/>
    <x v="153"/>
    <n v="1.58"/>
    <s v="Category and Subcategory"/>
    <x v="6"/>
    <n v="41837.323009259257"/>
    <n v="41847.958333333336"/>
    <x v="3"/>
  </r>
  <r>
    <x v="3330"/>
    <x v="0"/>
    <x v="3328"/>
    <x v="15"/>
    <x v="2504"/>
    <x v="0"/>
    <s v="country"/>
    <s v="GBP"/>
    <x v="3322"/>
    <x v="3330"/>
    <b v="0"/>
    <n v="69"/>
    <b v="1"/>
    <s v="Category and Subcategory"/>
    <x v="410"/>
    <n v="0.59"/>
    <s v="Category and Subcategory"/>
    <x v="6"/>
    <n v="42065.887361111112"/>
    <n v="42095.845694444448"/>
    <x v="0"/>
  </r>
  <r>
    <x v="3331"/>
    <x v="0"/>
    <x v="3329"/>
    <x v="10"/>
    <x v="2504"/>
    <x v="0"/>
    <s v="country"/>
    <s v="USD"/>
    <x v="3323"/>
    <x v="3331"/>
    <b v="0"/>
    <n v="65"/>
    <b v="1"/>
    <s v="Category and Subcategory"/>
    <x v="218"/>
    <n v="0.63"/>
    <s v="Category and Subcategory"/>
    <x v="6"/>
    <n v="42248.697754629626"/>
    <n v="42283.697754629626"/>
    <x v="0"/>
  </r>
  <r>
    <x v="3332"/>
    <x v="0"/>
    <x v="3330"/>
    <x v="12"/>
    <x v="2505"/>
    <x v="0"/>
    <s v="country"/>
    <s v="USD"/>
    <x v="3324"/>
    <x v="3332"/>
    <b v="0"/>
    <n v="83"/>
    <b v="1"/>
    <s v="Category and Subcategory"/>
    <x v="218"/>
    <n v="0.48"/>
    <s v="Category and Subcategory"/>
    <x v="6"/>
    <n v="41809.860300925924"/>
    <n v="41839.860300925924"/>
    <x v="3"/>
  </r>
  <r>
    <x v="3333"/>
    <x v="0"/>
    <x v="3331"/>
    <x v="8"/>
    <x v="2505"/>
    <x v="0"/>
    <s v="country"/>
    <s v="USD"/>
    <x v="3325"/>
    <x v="3333"/>
    <b v="0"/>
    <n v="111"/>
    <b v="1"/>
    <s v="Category and Subcategory"/>
    <x v="218"/>
    <n v="0.36"/>
    <s v="Category and Subcategory"/>
    <x v="6"/>
    <n v="42148.676851851851"/>
    <n v="42170.676851851851"/>
    <x v="0"/>
  </r>
  <r>
    <x v="3334"/>
    <x v="0"/>
    <x v="3332"/>
    <x v="406"/>
    <x v="2505"/>
    <x v="0"/>
    <s v="country"/>
    <s v="USD"/>
    <x v="3326"/>
    <x v="3334"/>
    <b v="0"/>
    <n v="46"/>
    <b v="1"/>
    <s v="Category and Subcategory"/>
    <x v="218"/>
    <n v="0.87"/>
    <s v="Category and Subcategory"/>
    <x v="6"/>
    <n v="42185.521087962959"/>
    <n v="42215.521087962959"/>
    <x v="0"/>
  </r>
  <r>
    <x v="3335"/>
    <x v="0"/>
    <x v="3333"/>
    <x v="10"/>
    <x v="2505"/>
    <x v="0"/>
    <s v="country"/>
    <s v="GBP"/>
    <x v="3327"/>
    <x v="3335"/>
    <b v="0"/>
    <n v="63"/>
    <b v="1"/>
    <s v="Category and Subcategory"/>
    <x v="218"/>
    <n v="0.63"/>
    <s v="Category and Subcategory"/>
    <x v="6"/>
    <n v="41827.674143518518"/>
    <n v="41854.958333333336"/>
    <x v="3"/>
  </r>
  <r>
    <x v="3336"/>
    <x v="0"/>
    <x v="3334"/>
    <x v="49"/>
    <x v="2505"/>
    <x v="0"/>
    <s v="country"/>
    <s v="GBP"/>
    <x v="3328"/>
    <x v="3336"/>
    <b v="0"/>
    <n v="9"/>
    <b v="1"/>
    <s v="Category and Subcategory"/>
    <x v="422"/>
    <n v="4.4400000000000004"/>
    <s v="Category and Subcategory"/>
    <x v="6"/>
    <n v="42437.398680555561"/>
    <n v="42465.35701388889"/>
    <x v="2"/>
  </r>
  <r>
    <x v="3337"/>
    <x v="0"/>
    <x v="3335"/>
    <x v="30"/>
    <x v="2505"/>
    <x v="0"/>
    <s v="country"/>
    <s v="GBP"/>
    <x v="3329"/>
    <x v="3337"/>
    <b v="0"/>
    <n v="34"/>
    <b v="1"/>
    <s v="Category and Subcategory"/>
    <x v="161"/>
    <n v="1.18"/>
    <s v="Category and Subcategory"/>
    <x v="6"/>
    <n v="41901.282025462962"/>
    <n v="41922.875"/>
    <x v="3"/>
  </r>
  <r>
    <x v="3338"/>
    <x v="0"/>
    <x v="3336"/>
    <x v="36"/>
    <x v="2505"/>
    <x v="0"/>
    <s v="country"/>
    <s v="USD"/>
    <x v="3330"/>
    <x v="3338"/>
    <b v="0"/>
    <n v="112"/>
    <b v="1"/>
    <s v="Category and Subcategory"/>
    <x v="5"/>
    <n v="0.36"/>
    <s v="Category and Subcategory"/>
    <x v="6"/>
    <n v="42769.574999999997"/>
    <n v="42790.574999999997"/>
    <x v="1"/>
  </r>
  <r>
    <x v="3339"/>
    <x v="0"/>
    <x v="3337"/>
    <x v="6"/>
    <x v="2505"/>
    <x v="0"/>
    <s v="country"/>
    <s v="USD"/>
    <x v="3331"/>
    <x v="3339"/>
    <b v="0"/>
    <n v="47"/>
    <b v="1"/>
    <s v="Category and Subcategory"/>
    <x v="218"/>
    <n v="0.85"/>
    <s v="Category and Subcategory"/>
    <x v="6"/>
    <n v="42549.665717592594"/>
    <n v="42579.665717592594"/>
    <x v="2"/>
  </r>
  <r>
    <x v="3340"/>
    <x v="0"/>
    <x v="3338"/>
    <x v="9"/>
    <x v="2505"/>
    <x v="0"/>
    <s v="country"/>
    <s v="USD"/>
    <x v="3332"/>
    <x v="3340"/>
    <b v="0"/>
    <n v="38"/>
    <b v="1"/>
    <s v="Category and Subcategory"/>
    <x v="218"/>
    <n v="1.05"/>
    <s v="Category and Subcategory"/>
    <x v="6"/>
    <n v="42685.974004629628"/>
    <n v="42710.974004629628"/>
    <x v="2"/>
  </r>
  <r>
    <x v="3341"/>
    <x v="0"/>
    <x v="3339"/>
    <x v="295"/>
    <x v="2505"/>
    <x v="0"/>
    <s v="country"/>
    <s v="GBP"/>
    <x v="3333"/>
    <x v="3341"/>
    <b v="0"/>
    <n v="28"/>
    <b v="1"/>
    <s v="Category and Subcategory"/>
    <x v="218"/>
    <n v="1.43"/>
    <s v="Category and Subcategory"/>
    <x v="6"/>
    <n v="42510.798854166671"/>
    <n v="42533.708333333328"/>
    <x v="2"/>
  </r>
  <r>
    <x v="3342"/>
    <x v="0"/>
    <x v="3340"/>
    <x v="12"/>
    <x v="2505"/>
    <x v="0"/>
    <s v="country"/>
    <s v="USD"/>
    <x v="3334"/>
    <x v="3342"/>
    <b v="0"/>
    <n v="78"/>
    <b v="1"/>
    <s v="Category and Subcategory"/>
    <x v="218"/>
    <n v="0.51"/>
    <s v="Category and Subcategory"/>
    <x v="6"/>
    <n v="42062.296412037031"/>
    <n v="42095.207638888889"/>
    <x v="0"/>
  </r>
  <r>
    <x v="3343"/>
    <x v="0"/>
    <x v="3341"/>
    <x v="176"/>
    <x v="2505"/>
    <x v="0"/>
    <s v="country"/>
    <s v="GBP"/>
    <x v="3335"/>
    <x v="3343"/>
    <b v="0"/>
    <n v="23"/>
    <b v="1"/>
    <s v="Category and Subcategory"/>
    <x v="444"/>
    <n v="1.74"/>
    <s v="Category and Subcategory"/>
    <x v="6"/>
    <n v="42452.916481481487"/>
    <n v="42473.554166666669"/>
    <x v="2"/>
  </r>
  <r>
    <x v="3344"/>
    <x v="0"/>
    <x v="3342"/>
    <x v="37"/>
    <x v="2505"/>
    <x v="0"/>
    <s v="country"/>
    <s v="USD"/>
    <x v="3336"/>
    <x v="3344"/>
    <b v="0"/>
    <n v="40"/>
    <b v="1"/>
    <s v="Category and Subcategory"/>
    <x v="218"/>
    <n v="1"/>
    <s v="Category and Subcategory"/>
    <x v="6"/>
    <n v="41851.200150462959"/>
    <n v="41881.200150462959"/>
    <x v="3"/>
  </r>
  <r>
    <x v="3345"/>
    <x v="0"/>
    <x v="3343"/>
    <x v="2"/>
    <x v="2506"/>
    <x v="0"/>
    <s v="country"/>
    <s v="USD"/>
    <x v="3337"/>
    <x v="3345"/>
    <b v="0"/>
    <n v="13"/>
    <b v="1"/>
    <s v="Category and Subcategory"/>
    <x v="186"/>
    <n v="3"/>
    <s v="Category and Subcategory"/>
    <x v="6"/>
    <n v="42053.106111111112"/>
    <n v="42112.025694444441"/>
    <x v="0"/>
  </r>
  <r>
    <x v="3346"/>
    <x v="0"/>
    <x v="3344"/>
    <x v="15"/>
    <x v="2506"/>
    <x v="0"/>
    <s v="country"/>
    <s v="USD"/>
    <x v="3338"/>
    <x v="3346"/>
    <b v="0"/>
    <n v="18"/>
    <b v="1"/>
    <s v="Category and Subcategory"/>
    <x v="410"/>
    <n v="2.17"/>
    <s v="Category and Subcategory"/>
    <x v="6"/>
    <n v="42054.024421296301"/>
    <n v="42061.024421296301"/>
    <x v="0"/>
  </r>
  <r>
    <x v="3347"/>
    <x v="0"/>
    <x v="3345"/>
    <x v="13"/>
    <x v="2507"/>
    <x v="0"/>
    <s v="country"/>
    <s v="GBP"/>
    <x v="3339"/>
    <x v="3347"/>
    <b v="0"/>
    <n v="22"/>
    <b v="1"/>
    <s v="Category and Subcategory"/>
    <x v="161"/>
    <n v="1.73"/>
    <s v="Category and Subcategory"/>
    <x v="6"/>
    <n v="42484.551550925928"/>
    <n v="42498.875"/>
    <x v="2"/>
  </r>
  <r>
    <x v="3348"/>
    <x v="0"/>
    <x v="3346"/>
    <x v="62"/>
    <x v="2508"/>
    <x v="0"/>
    <s v="country"/>
    <s v="USD"/>
    <x v="3340"/>
    <x v="3348"/>
    <b v="0"/>
    <n v="79"/>
    <b v="1"/>
    <s v="Category and Subcategory"/>
    <x v="218"/>
    <n v="0.47"/>
    <s v="Category and Subcategory"/>
    <x v="6"/>
    <n v="42466.558796296296"/>
    <n v="42490.165972222225"/>
    <x v="2"/>
  </r>
  <r>
    <x v="3349"/>
    <x v="0"/>
    <x v="3347"/>
    <x v="28"/>
    <x v="2509"/>
    <x v="0"/>
    <s v="country"/>
    <s v="USD"/>
    <x v="3341"/>
    <x v="3349"/>
    <b v="0"/>
    <n v="14"/>
    <b v="1"/>
    <s v="Category and Subcategory"/>
    <x v="153"/>
    <n v="2.57"/>
    <s v="Category and Subcategory"/>
    <x v="6"/>
    <n v="42513.110787037032"/>
    <n v="42534.708333333328"/>
    <x v="2"/>
  </r>
  <r>
    <x v="3350"/>
    <x v="0"/>
    <x v="3348"/>
    <x v="8"/>
    <x v="2509"/>
    <x v="0"/>
    <s v="country"/>
    <s v="EUR"/>
    <x v="3342"/>
    <x v="3350"/>
    <b v="0"/>
    <n v="51"/>
    <b v="1"/>
    <s v="Category and Subcategory"/>
    <x v="218"/>
    <n v="0.71"/>
    <s v="Category and Subcategory"/>
    <x v="6"/>
    <n v="42302.701516203699"/>
    <n v="42337.958333333328"/>
    <x v="0"/>
  </r>
  <r>
    <x v="3351"/>
    <x v="0"/>
    <x v="3349"/>
    <x v="10"/>
    <x v="2509"/>
    <x v="0"/>
    <s v="country"/>
    <s v="GBP"/>
    <x v="3343"/>
    <x v="3351"/>
    <b v="0"/>
    <n v="54"/>
    <b v="1"/>
    <s v="Category and Subcategory"/>
    <x v="218"/>
    <n v="0.67"/>
    <s v="Category and Subcategory"/>
    <x v="6"/>
    <n v="41806.395428240743"/>
    <n v="41843.458333333336"/>
    <x v="3"/>
  </r>
  <r>
    <x v="3352"/>
    <x v="0"/>
    <x v="3350"/>
    <x v="10"/>
    <x v="2509"/>
    <x v="0"/>
    <s v="country"/>
    <s v="GBP"/>
    <x v="3344"/>
    <x v="3352"/>
    <b v="0"/>
    <n v="70"/>
    <b v="1"/>
    <s v="Category and Subcategory"/>
    <x v="218"/>
    <n v="0.51"/>
    <s v="Category and Subcategory"/>
    <x v="6"/>
    <n v="42495.992800925931"/>
    <n v="42552.958333333328"/>
    <x v="2"/>
  </r>
  <r>
    <x v="3353"/>
    <x v="0"/>
    <x v="3351"/>
    <x v="2"/>
    <x v="2510"/>
    <x v="0"/>
    <s v="country"/>
    <s v="GBP"/>
    <x v="3345"/>
    <x v="3353"/>
    <b v="0"/>
    <n v="44"/>
    <b v="1"/>
    <s v="Category and Subcategory"/>
    <x v="406"/>
    <n v="0.8"/>
    <s v="Category and Subcategory"/>
    <x v="6"/>
    <n v="42479.432291666672"/>
    <n v="42492.958333333328"/>
    <x v="2"/>
  </r>
  <r>
    <x v="3354"/>
    <x v="0"/>
    <x v="3352"/>
    <x v="9"/>
    <x v="2510"/>
    <x v="0"/>
    <s v="country"/>
    <s v="USD"/>
    <x v="3346"/>
    <x v="3354"/>
    <b v="0"/>
    <n v="55"/>
    <b v="1"/>
    <s v="Category and Subcategory"/>
    <x v="218"/>
    <n v="0.64"/>
    <s v="Category and Subcategory"/>
    <x v="6"/>
    <n v="42270.7269212963"/>
    <n v="42306.167361111111"/>
    <x v="0"/>
  </r>
  <r>
    <x v="3355"/>
    <x v="0"/>
    <x v="3353"/>
    <x v="257"/>
    <x v="2510"/>
    <x v="0"/>
    <s v="country"/>
    <s v="GBP"/>
    <x v="3347"/>
    <x v="3355"/>
    <b v="0"/>
    <n v="15"/>
    <b v="1"/>
    <s v="Category and Subcategory"/>
    <x v="161"/>
    <n v="2.33"/>
    <s v="Category and Subcategory"/>
    <x v="6"/>
    <n v="42489.619525462964"/>
    <n v="42500.470138888893"/>
    <x v="2"/>
  </r>
  <r>
    <x v="3356"/>
    <x v="0"/>
    <x v="3354"/>
    <x v="15"/>
    <x v="2510"/>
    <x v="0"/>
    <s v="country"/>
    <s v="GBP"/>
    <x v="3348"/>
    <x v="3356"/>
    <b v="0"/>
    <n v="27"/>
    <b v="1"/>
    <s v="Category and Subcategory"/>
    <x v="161"/>
    <n v="1.3"/>
    <s v="Category and Subcategory"/>
    <x v="6"/>
    <n v="42536.815648148149"/>
    <n v="42566.815648148149"/>
    <x v="2"/>
  </r>
  <r>
    <x v="3357"/>
    <x v="0"/>
    <x v="3355"/>
    <x v="13"/>
    <x v="2510"/>
    <x v="0"/>
    <s v="country"/>
    <s v="GBP"/>
    <x v="3349"/>
    <x v="3357"/>
    <b v="0"/>
    <n v="21"/>
    <b v="1"/>
    <s v="Category and Subcategory"/>
    <x v="161"/>
    <n v="1.67"/>
    <s v="Category and Subcategory"/>
    <x v="6"/>
    <n v="41822.417939814812"/>
    <n v="41852.417939814812"/>
    <x v="3"/>
  </r>
  <r>
    <x v="3358"/>
    <x v="0"/>
    <x v="3356"/>
    <x v="3"/>
    <x v="2510"/>
    <x v="0"/>
    <s v="country"/>
    <s v="USD"/>
    <x v="3350"/>
    <x v="3358"/>
    <b v="0"/>
    <n v="162"/>
    <b v="1"/>
    <s v="Category and Subcategory"/>
    <x v="5"/>
    <n v="0.22"/>
    <s v="Category and Subcategory"/>
    <x v="6"/>
    <n v="41932.311099537037"/>
    <n v="41962.352766203709"/>
    <x v="3"/>
  </r>
  <r>
    <x v="3359"/>
    <x v="0"/>
    <x v="3357"/>
    <x v="23"/>
    <x v="2510"/>
    <x v="0"/>
    <s v="country"/>
    <s v="USD"/>
    <x v="3351"/>
    <x v="3359"/>
    <b v="0"/>
    <n v="23"/>
    <b v="1"/>
    <s v="Category and Subcategory"/>
    <x v="218"/>
    <n v="1.52"/>
    <s v="Category and Subcategory"/>
    <x v="6"/>
    <n v="42746.057106481487"/>
    <n v="42791.057106481487"/>
    <x v="1"/>
  </r>
  <r>
    <x v="3360"/>
    <x v="0"/>
    <x v="3358"/>
    <x v="7"/>
    <x v="2510"/>
    <x v="0"/>
    <s v="country"/>
    <s v="SGD"/>
    <x v="3352"/>
    <x v="3360"/>
    <b v="0"/>
    <n v="72"/>
    <b v="1"/>
    <s v="Category and Subcategory"/>
    <x v="5"/>
    <n v="0.49"/>
    <s v="Category and Subcategory"/>
    <x v="6"/>
    <n v="42697.082673611112"/>
    <n v="42718.665972222225"/>
    <x v="2"/>
  </r>
  <r>
    <x v="3361"/>
    <x v="0"/>
    <x v="3359"/>
    <x v="10"/>
    <x v="2510"/>
    <x v="0"/>
    <s v="country"/>
    <s v="USD"/>
    <x v="3353"/>
    <x v="3361"/>
    <b v="0"/>
    <n v="68"/>
    <b v="1"/>
    <s v="Category and Subcategory"/>
    <x v="218"/>
    <n v="0.51"/>
    <s v="Category and Subcategory"/>
    <x v="6"/>
    <n v="41866.025347222225"/>
    <n v="41883.665972222225"/>
    <x v="3"/>
  </r>
  <r>
    <x v="3362"/>
    <x v="0"/>
    <x v="3360"/>
    <x v="2"/>
    <x v="2510"/>
    <x v="0"/>
    <s v="country"/>
    <s v="USD"/>
    <x v="3354"/>
    <x v="3362"/>
    <b v="0"/>
    <n v="20"/>
    <b v="1"/>
    <s v="Category and Subcategory"/>
    <x v="406"/>
    <n v="1.75"/>
    <s v="Category and Subcategory"/>
    <x v="6"/>
    <n v="42056.091631944444"/>
    <n v="42070.204861111109"/>
    <x v="0"/>
  </r>
  <r>
    <x v="3363"/>
    <x v="0"/>
    <x v="3361"/>
    <x v="407"/>
    <x v="2510"/>
    <x v="0"/>
    <s v="country"/>
    <s v="USD"/>
    <x v="3355"/>
    <x v="3363"/>
    <b v="0"/>
    <n v="26"/>
    <b v="1"/>
    <s v="Category and Subcategory"/>
    <x v="5"/>
    <n v="1.35"/>
    <s v="Category and Subcategory"/>
    <x v="6"/>
    <n v="41851.771354166667"/>
    <n v="41870.666666666664"/>
    <x v="3"/>
  </r>
  <r>
    <x v="3364"/>
    <x v="0"/>
    <x v="3362"/>
    <x v="9"/>
    <x v="2511"/>
    <x v="0"/>
    <s v="country"/>
    <s v="GBP"/>
    <x v="3266"/>
    <x v="3364"/>
    <b v="0"/>
    <n v="72"/>
    <b v="1"/>
    <s v="Category and Subcategory"/>
    <x v="218"/>
    <n v="0.49"/>
    <s v="Category and Subcategory"/>
    <x v="6"/>
    <n v="42422.977418981478"/>
    <n v="42444.875"/>
    <x v="2"/>
  </r>
  <r>
    <x v="3365"/>
    <x v="0"/>
    <x v="3363"/>
    <x v="30"/>
    <x v="2512"/>
    <x v="0"/>
    <s v="country"/>
    <s v="USD"/>
    <x v="3356"/>
    <x v="3365"/>
    <b v="0"/>
    <n v="3"/>
    <b v="1"/>
    <s v="Category and Subcategory"/>
    <x v="218"/>
    <n v="11.33"/>
    <s v="Category and Subcategory"/>
    <x v="6"/>
    <n v="42321.101759259262"/>
    <n v="42351.101759259262"/>
    <x v="0"/>
  </r>
  <r>
    <x v="3366"/>
    <x v="0"/>
    <x v="3364"/>
    <x v="2"/>
    <x v="2512"/>
    <x v="0"/>
    <s v="country"/>
    <s v="USD"/>
    <x v="3357"/>
    <x v="3366"/>
    <b v="0"/>
    <n v="18"/>
    <b v="1"/>
    <s v="Category and Subcategory"/>
    <x v="406"/>
    <n v="1.89"/>
    <s v="Category and Subcategory"/>
    <x v="6"/>
    <n v="42107.067557870367"/>
    <n v="42137.067557870367"/>
    <x v="0"/>
  </r>
  <r>
    <x v="3367"/>
    <x v="0"/>
    <x v="3365"/>
    <x v="47"/>
    <x v="2512"/>
    <x v="0"/>
    <s v="country"/>
    <s v="GBP"/>
    <x v="3358"/>
    <x v="3367"/>
    <b v="0"/>
    <n v="30"/>
    <b v="1"/>
    <s v="Category and Subcategory"/>
    <x v="496"/>
    <n v="1.1299999999999999"/>
    <s v="Category and Subcategory"/>
    <x v="6"/>
    <n v="42192.933958333335"/>
    <n v="42217.933958333335"/>
    <x v="0"/>
  </r>
  <r>
    <x v="3368"/>
    <x v="0"/>
    <x v="3366"/>
    <x v="28"/>
    <x v="2513"/>
    <x v="0"/>
    <s v="country"/>
    <s v="USD"/>
    <x v="3359"/>
    <x v="3368"/>
    <b v="0"/>
    <n v="23"/>
    <b v="1"/>
    <s v="Category and Subcategory"/>
    <x v="410"/>
    <n v="1.39"/>
    <s v="Category and Subcategory"/>
    <x v="6"/>
    <n v="41969.199756944443"/>
    <n v="42005.208333333328"/>
    <x v="3"/>
  </r>
  <r>
    <x v="3369"/>
    <x v="0"/>
    <x v="3367"/>
    <x v="10"/>
    <x v="2513"/>
    <x v="0"/>
    <s v="country"/>
    <s v="EUR"/>
    <x v="3360"/>
    <x v="3369"/>
    <b v="0"/>
    <n v="54"/>
    <b v="1"/>
    <s v="Category and Subcategory"/>
    <x v="218"/>
    <n v="0.59"/>
    <s v="Category and Subcategory"/>
    <x v="6"/>
    <n v="42690.041435185187"/>
    <n v="42750.041435185187"/>
    <x v="2"/>
  </r>
  <r>
    <x v="3370"/>
    <x v="0"/>
    <x v="3368"/>
    <x v="15"/>
    <x v="2513"/>
    <x v="0"/>
    <s v="country"/>
    <s v="USD"/>
    <x v="3361"/>
    <x v="3370"/>
    <b v="0"/>
    <n v="26"/>
    <b v="1"/>
    <s v="Category and Subcategory"/>
    <x v="161"/>
    <n v="1.23"/>
    <s v="Category and Subcategory"/>
    <x v="6"/>
    <n v="42690.334317129629"/>
    <n v="42721.333333333328"/>
    <x v="2"/>
  </r>
  <r>
    <x v="3371"/>
    <x v="0"/>
    <x v="3369"/>
    <x v="48"/>
    <x v="2514"/>
    <x v="0"/>
    <s v="country"/>
    <s v="USD"/>
    <x v="3362"/>
    <x v="3371"/>
    <b v="0"/>
    <n v="9"/>
    <b v="1"/>
    <s v="Category and Subcategory"/>
    <x v="422"/>
    <n v="3.44"/>
    <s v="Category and Subcategory"/>
    <x v="6"/>
    <n v="42312.874594907407"/>
    <n v="42340.874594907407"/>
    <x v="0"/>
  </r>
  <r>
    <x v="3372"/>
    <x v="0"/>
    <x v="3370"/>
    <x v="28"/>
    <x v="2514"/>
    <x v="0"/>
    <s v="country"/>
    <s v="USD"/>
    <x v="2835"/>
    <x v="3372"/>
    <b v="0"/>
    <n v="27"/>
    <b v="1"/>
    <s v="Category and Subcategory"/>
    <x v="410"/>
    <n v="1.1499999999999999"/>
    <s v="Category and Subcategory"/>
    <x v="6"/>
    <n v="41855.548101851848"/>
    <n v="41876.207638888889"/>
    <x v="3"/>
  </r>
  <r>
    <x v="3373"/>
    <x v="0"/>
    <x v="3371"/>
    <x v="13"/>
    <x v="2515"/>
    <x v="0"/>
    <s v="country"/>
    <s v="GBP"/>
    <x v="3363"/>
    <x v="3373"/>
    <b v="0"/>
    <n v="30"/>
    <b v="1"/>
    <s v="Category and Subcategory"/>
    <x v="161"/>
    <n v="1"/>
    <s v="Category and Subcategory"/>
    <x v="6"/>
    <n v="42179.854629629626"/>
    <n v="42203.666666666672"/>
    <x v="0"/>
  </r>
  <r>
    <x v="3374"/>
    <x v="0"/>
    <x v="3372"/>
    <x v="8"/>
    <x v="2515"/>
    <x v="0"/>
    <s v="country"/>
    <s v="CAD"/>
    <x v="3364"/>
    <x v="3374"/>
    <b v="0"/>
    <n v="52"/>
    <b v="1"/>
    <s v="Category and Subcategory"/>
    <x v="218"/>
    <n v="0.57999999999999996"/>
    <s v="Category and Subcategory"/>
    <x v="6"/>
    <n v="42275.731666666667"/>
    <n v="42305.731666666667"/>
    <x v="0"/>
  </r>
  <r>
    <x v="3375"/>
    <x v="0"/>
    <x v="3373"/>
    <x v="9"/>
    <x v="2515"/>
    <x v="0"/>
    <s v="country"/>
    <s v="GBP"/>
    <x v="3365"/>
    <x v="3375"/>
    <b v="0"/>
    <n v="17"/>
    <b v="1"/>
    <s v="Category and Subcategory"/>
    <x v="218"/>
    <n v="1.76"/>
    <s v="Category and Subcategory"/>
    <x v="6"/>
    <n v="41765.610798611109"/>
    <n v="41777.610798611109"/>
    <x v="3"/>
  </r>
  <r>
    <x v="3376"/>
    <x v="0"/>
    <x v="3374"/>
    <x v="6"/>
    <x v="2515"/>
    <x v="0"/>
    <s v="country"/>
    <s v="USD"/>
    <x v="3366"/>
    <x v="3376"/>
    <b v="0"/>
    <n v="19"/>
    <b v="1"/>
    <s v="Category and Subcategory"/>
    <x v="5"/>
    <n v="1.58"/>
    <s v="Category and Subcategory"/>
    <x v="6"/>
    <n v="42059.701319444444"/>
    <n v="42119.659652777773"/>
    <x v="0"/>
  </r>
  <r>
    <x v="3377"/>
    <x v="0"/>
    <x v="3375"/>
    <x v="6"/>
    <x v="2515"/>
    <x v="0"/>
    <s v="country"/>
    <s v="GBP"/>
    <x v="3367"/>
    <x v="3377"/>
    <b v="0"/>
    <n v="77"/>
    <b v="1"/>
    <s v="Category and Subcategory"/>
    <x v="5"/>
    <n v="0.39"/>
    <s v="Category and Subcategory"/>
    <x v="6"/>
    <n v="42053.732627314821"/>
    <n v="42083.705555555556"/>
    <x v="0"/>
  </r>
  <r>
    <x v="3378"/>
    <x v="0"/>
    <x v="3376"/>
    <x v="131"/>
    <x v="2515"/>
    <x v="0"/>
    <s v="country"/>
    <s v="GBP"/>
    <x v="3368"/>
    <x v="3378"/>
    <b v="0"/>
    <n v="21"/>
    <b v="1"/>
    <s v="Category and Subcategory"/>
    <x v="496"/>
    <n v="1.43"/>
    <s v="Category and Subcategory"/>
    <x v="6"/>
    <n v="41858.355393518519"/>
    <n v="41882.547222222223"/>
    <x v="3"/>
  </r>
  <r>
    <x v="3379"/>
    <x v="0"/>
    <x v="3377"/>
    <x v="13"/>
    <x v="2515"/>
    <x v="0"/>
    <s v="country"/>
    <s v="GBP"/>
    <x v="3369"/>
    <x v="3379"/>
    <b v="0"/>
    <n v="38"/>
    <b v="1"/>
    <s v="Category and Subcategory"/>
    <x v="161"/>
    <n v="0.79"/>
    <s v="Category and Subcategory"/>
    <x v="6"/>
    <n v="42225.513888888891"/>
    <n v="42242.958333333328"/>
    <x v="0"/>
  </r>
  <r>
    <x v="3380"/>
    <x v="0"/>
    <x v="3378"/>
    <x v="9"/>
    <x v="2515"/>
    <x v="0"/>
    <s v="country"/>
    <s v="USD"/>
    <x v="3370"/>
    <x v="3380"/>
    <b v="0"/>
    <n v="28"/>
    <b v="1"/>
    <s v="Category and Subcategory"/>
    <x v="218"/>
    <n v="1.07"/>
    <s v="Category and Subcategory"/>
    <x v="6"/>
    <n v="41937.95344907407"/>
    <n v="41972.995115740734"/>
    <x v="3"/>
  </r>
  <r>
    <x v="3381"/>
    <x v="0"/>
    <x v="3379"/>
    <x v="23"/>
    <x v="2515"/>
    <x v="0"/>
    <s v="country"/>
    <s v="USD"/>
    <x v="3371"/>
    <x v="3381"/>
    <b v="0"/>
    <n v="48"/>
    <b v="1"/>
    <s v="Category and Subcategory"/>
    <x v="218"/>
    <n v="0.63"/>
    <s v="Category and Subcategory"/>
    <x v="6"/>
    <n v="42044.184988425928"/>
    <n v="42074.143321759257"/>
    <x v="0"/>
  </r>
  <r>
    <x v="3382"/>
    <x v="0"/>
    <x v="3380"/>
    <x v="8"/>
    <x v="2515"/>
    <x v="0"/>
    <s v="country"/>
    <s v="GBP"/>
    <x v="3372"/>
    <x v="3382"/>
    <b v="0"/>
    <n v="46"/>
    <b v="1"/>
    <s v="Category and Subcategory"/>
    <x v="218"/>
    <n v="0.65"/>
    <s v="Category and Subcategory"/>
    <x v="6"/>
    <n v="42559.431203703702"/>
    <n v="42583.957638888889"/>
    <x v="2"/>
  </r>
  <r>
    <x v="3383"/>
    <x v="0"/>
    <x v="3381"/>
    <x v="257"/>
    <x v="2515"/>
    <x v="0"/>
    <s v="country"/>
    <s v="USD"/>
    <x v="3373"/>
    <x v="3383"/>
    <b v="0"/>
    <n v="30"/>
    <b v="1"/>
    <s v="Category and Subcategory"/>
    <x v="161"/>
    <n v="1"/>
    <s v="Category and Subcategory"/>
    <x v="6"/>
    <n v="42524.782638888893"/>
    <n v="42544.782638888893"/>
    <x v="2"/>
  </r>
  <r>
    <x v="3384"/>
    <x v="0"/>
    <x v="3382"/>
    <x v="12"/>
    <x v="2515"/>
    <x v="0"/>
    <s v="country"/>
    <s v="USD"/>
    <x v="3374"/>
    <x v="3384"/>
    <b v="0"/>
    <n v="64"/>
    <b v="1"/>
    <s v="Category and Subcategory"/>
    <x v="218"/>
    <n v="0.47"/>
    <s v="Category and Subcategory"/>
    <x v="6"/>
    <n v="42292.087592592594"/>
    <n v="42329.125"/>
    <x v="0"/>
  </r>
  <r>
    <x v="3385"/>
    <x v="0"/>
    <x v="3383"/>
    <x v="13"/>
    <x v="2515"/>
    <x v="0"/>
    <s v="country"/>
    <s v="USD"/>
    <x v="3375"/>
    <x v="3385"/>
    <b v="0"/>
    <n v="15"/>
    <b v="1"/>
    <s v="Category and Subcategory"/>
    <x v="161"/>
    <n v="2"/>
    <s v="Category and Subcategory"/>
    <x v="6"/>
    <n v="41953.8675"/>
    <n v="41983.8675"/>
    <x v="3"/>
  </r>
  <r>
    <x v="3386"/>
    <x v="0"/>
    <x v="3384"/>
    <x v="13"/>
    <x v="2516"/>
    <x v="0"/>
    <s v="country"/>
    <s v="USD"/>
    <x v="3376"/>
    <x v="3386"/>
    <b v="0"/>
    <n v="41"/>
    <b v="1"/>
    <s v="Category and Subcategory"/>
    <x v="218"/>
    <n v="0.71"/>
    <s v="Category and Subcategory"/>
    <x v="6"/>
    <n v="41946.644745370373"/>
    <n v="41976.644745370373"/>
    <x v="3"/>
  </r>
  <r>
    <x v="3387"/>
    <x v="0"/>
    <x v="3385"/>
    <x v="9"/>
    <x v="2516"/>
    <x v="0"/>
    <s v="country"/>
    <s v="USD"/>
    <x v="3377"/>
    <x v="3387"/>
    <b v="0"/>
    <n v="35"/>
    <b v="1"/>
    <s v="Category and Subcategory"/>
    <x v="218"/>
    <n v="0.83"/>
    <s v="Category and Subcategory"/>
    <x v="6"/>
    <n v="41947.762592592589"/>
    <n v="41987.762592592597"/>
    <x v="3"/>
  </r>
  <r>
    <x v="3388"/>
    <x v="0"/>
    <x v="3386"/>
    <x v="15"/>
    <x v="2516"/>
    <x v="0"/>
    <s v="country"/>
    <s v="GBP"/>
    <x v="3378"/>
    <x v="3388"/>
    <b v="0"/>
    <n v="45"/>
    <b v="1"/>
    <s v="Category and Subcategory"/>
    <x v="161"/>
    <n v="0.64"/>
    <s v="Category and Subcategory"/>
    <x v="6"/>
    <n v="42143.461122685185"/>
    <n v="42173.461122685185"/>
    <x v="0"/>
  </r>
  <r>
    <x v="3389"/>
    <x v="0"/>
    <x v="3387"/>
    <x v="3"/>
    <x v="2516"/>
    <x v="0"/>
    <s v="country"/>
    <s v="USD"/>
    <x v="3379"/>
    <x v="3389"/>
    <b v="0"/>
    <n v="62"/>
    <b v="1"/>
    <s v="Category and Subcategory"/>
    <x v="5"/>
    <n v="0.47"/>
    <s v="Category and Subcategory"/>
    <x v="6"/>
    <n v="42494.563449074078"/>
    <n v="42524.563449074078"/>
    <x v="2"/>
  </r>
  <r>
    <x v="3390"/>
    <x v="0"/>
    <x v="3388"/>
    <x v="15"/>
    <x v="2517"/>
    <x v="0"/>
    <s v="country"/>
    <s v="USD"/>
    <x v="3380"/>
    <x v="3390"/>
    <b v="0"/>
    <n v="22"/>
    <b v="1"/>
    <s v="Category and Subcategory"/>
    <x v="161"/>
    <n v="1.27"/>
    <s v="Category and Subcategory"/>
    <x v="6"/>
    <n v="41815.774826388886"/>
    <n v="41830.774826388886"/>
    <x v="3"/>
  </r>
  <r>
    <x v="3391"/>
    <x v="0"/>
    <x v="3389"/>
    <x v="2"/>
    <x v="2517"/>
    <x v="0"/>
    <s v="country"/>
    <s v="USD"/>
    <x v="3381"/>
    <x v="3391"/>
    <b v="0"/>
    <n v="18"/>
    <b v="1"/>
    <s v="Category and Subcategory"/>
    <x v="444"/>
    <n v="1.56"/>
    <s v="Category and Subcategory"/>
    <x v="6"/>
    <n v="41830.545694444445"/>
    <n v="41859.936111111114"/>
    <x v="3"/>
  </r>
  <r>
    <x v="3392"/>
    <x v="0"/>
    <x v="3390"/>
    <x v="2"/>
    <x v="2518"/>
    <x v="0"/>
    <s v="country"/>
    <s v="GBP"/>
    <x v="3382"/>
    <x v="3392"/>
    <b v="0"/>
    <n v="12"/>
    <b v="1"/>
    <s v="Category and Subcategory"/>
    <x v="496"/>
    <n v="2.25"/>
    <s v="Category and Subcategory"/>
    <x v="6"/>
    <n v="42446.845543981486"/>
    <n v="42496.845543981486"/>
    <x v="2"/>
  </r>
  <r>
    <x v="3393"/>
    <x v="0"/>
    <x v="3391"/>
    <x v="15"/>
    <x v="2519"/>
    <x v="0"/>
    <s v="country"/>
    <s v="USD"/>
    <x v="3383"/>
    <x v="3393"/>
    <b v="0"/>
    <n v="44"/>
    <b v="1"/>
    <s v="Category and Subcategory"/>
    <x v="161"/>
    <n v="0.59"/>
    <s v="Category and Subcategory"/>
    <x v="6"/>
    <n v="41923.921643518523"/>
    <n v="41949.031944444447"/>
    <x v="3"/>
  </r>
  <r>
    <x v="3394"/>
    <x v="0"/>
    <x v="3392"/>
    <x v="131"/>
    <x v="2520"/>
    <x v="0"/>
    <s v="country"/>
    <s v="GBP"/>
    <x v="3384"/>
    <x v="3394"/>
    <b v="0"/>
    <n v="27"/>
    <b v="1"/>
    <s v="Category and Subcategory"/>
    <x v="496"/>
    <n v="0.96"/>
    <s v="Category and Subcategory"/>
    <x v="6"/>
    <n v="41817.59542824074"/>
    <n v="41847.59542824074"/>
    <x v="3"/>
  </r>
  <r>
    <x v="3395"/>
    <x v="0"/>
    <x v="3393"/>
    <x v="2"/>
    <x v="2520"/>
    <x v="0"/>
    <s v="country"/>
    <s v="GBP"/>
    <x v="3385"/>
    <x v="3395"/>
    <b v="0"/>
    <n v="38"/>
    <b v="1"/>
    <s v="Category and Subcategory"/>
    <x v="496"/>
    <n v="0.68"/>
    <s v="Category and Subcategory"/>
    <x v="6"/>
    <n v="42140.712314814817"/>
    <n v="42154.756944444445"/>
    <x v="0"/>
  </r>
  <r>
    <x v="3396"/>
    <x v="0"/>
    <x v="3394"/>
    <x v="15"/>
    <x v="2520"/>
    <x v="0"/>
    <s v="country"/>
    <s v="USD"/>
    <x v="2806"/>
    <x v="3396"/>
    <b v="0"/>
    <n v="28"/>
    <b v="1"/>
    <s v="Category and Subcategory"/>
    <x v="161"/>
    <n v="0.93"/>
    <s v="Category and Subcategory"/>
    <x v="6"/>
    <n v="41764.44663194444"/>
    <n v="41791.165972222225"/>
    <x v="3"/>
  </r>
  <r>
    <x v="3397"/>
    <x v="0"/>
    <x v="3395"/>
    <x v="49"/>
    <x v="2520"/>
    <x v="0"/>
    <s v="country"/>
    <s v="GBP"/>
    <x v="3386"/>
    <x v="3397"/>
    <b v="0"/>
    <n v="24"/>
    <b v="1"/>
    <s v="Category and Subcategory"/>
    <x v="157"/>
    <n v="1.08"/>
    <s v="Category and Subcategory"/>
    <x v="6"/>
    <n v="42378.478344907402"/>
    <n v="42418.916666666672"/>
    <x v="2"/>
  </r>
  <r>
    <x v="3398"/>
    <x v="0"/>
    <x v="3396"/>
    <x v="23"/>
    <x v="2520"/>
    <x v="0"/>
    <s v="country"/>
    <s v="USD"/>
    <x v="3387"/>
    <x v="3398"/>
    <b v="0"/>
    <n v="65"/>
    <b v="1"/>
    <s v="Category and Subcategory"/>
    <x v="218"/>
    <n v="0.4"/>
    <s v="Category and Subcategory"/>
    <x v="6"/>
    <n v="41941.75203703704"/>
    <n v="41964.708333333328"/>
    <x v="3"/>
  </r>
  <r>
    <x v="3399"/>
    <x v="0"/>
    <x v="3397"/>
    <x v="38"/>
    <x v="2520"/>
    <x v="0"/>
    <s v="country"/>
    <s v="GBP"/>
    <x v="3388"/>
    <x v="3399"/>
    <b v="0"/>
    <n v="46"/>
    <b v="1"/>
    <s v="Category and Subcategory"/>
    <x v="161"/>
    <n v="0.56999999999999995"/>
    <s v="Category and Subcategory"/>
    <x v="6"/>
    <n v="42026.920428240745"/>
    <n v="42056.920428240745"/>
    <x v="0"/>
  </r>
  <r>
    <x v="3400"/>
    <x v="0"/>
    <x v="3398"/>
    <x v="3"/>
    <x v="2520"/>
    <x v="0"/>
    <s v="country"/>
    <s v="USD"/>
    <x v="3389"/>
    <x v="3400"/>
    <b v="0"/>
    <n v="85"/>
    <b v="1"/>
    <s v="Category and Subcategory"/>
    <x v="5"/>
    <n v="0.31"/>
    <s v="Category and Subcategory"/>
    <x v="6"/>
    <n v="41834.953865740739"/>
    <n v="41879.953865740739"/>
    <x v="3"/>
  </r>
  <r>
    <x v="3401"/>
    <x v="0"/>
    <x v="3399"/>
    <x v="193"/>
    <x v="2520"/>
    <x v="0"/>
    <s v="country"/>
    <s v="GBP"/>
    <x v="3390"/>
    <x v="3401"/>
    <b v="0"/>
    <n v="66"/>
    <b v="1"/>
    <s v="Category and Subcategory"/>
    <x v="218"/>
    <n v="0.39"/>
    <s v="Category and Subcategory"/>
    <x v="6"/>
    <n v="42193.723912037036"/>
    <n v="42223.723912037036"/>
    <x v="0"/>
  </r>
  <r>
    <x v="3402"/>
    <x v="0"/>
    <x v="3400"/>
    <x v="36"/>
    <x v="2520"/>
    <x v="0"/>
    <s v="country"/>
    <s v="USD"/>
    <x v="3391"/>
    <x v="3402"/>
    <b v="0"/>
    <n v="165"/>
    <b v="1"/>
    <s v="Category and Subcategory"/>
    <x v="5"/>
    <n v="0.16"/>
    <s v="Category and Subcategory"/>
    <x v="6"/>
    <n v="42290.61855324074"/>
    <n v="42320.104861111111"/>
    <x v="0"/>
  </r>
  <r>
    <x v="3403"/>
    <x v="0"/>
    <x v="3401"/>
    <x v="13"/>
    <x v="2520"/>
    <x v="0"/>
    <s v="country"/>
    <s v="GBP"/>
    <x v="3392"/>
    <x v="3403"/>
    <b v="0"/>
    <n v="17"/>
    <b v="1"/>
    <s v="Category and Subcategory"/>
    <x v="218"/>
    <n v="1.53"/>
    <s v="Category and Subcategory"/>
    <x v="6"/>
    <n v="42150.462083333332"/>
    <n v="42180.462083333332"/>
    <x v="0"/>
  </r>
  <r>
    <x v="3404"/>
    <x v="0"/>
    <x v="3402"/>
    <x v="2"/>
    <x v="2520"/>
    <x v="0"/>
    <s v="country"/>
    <s v="USD"/>
    <x v="3393"/>
    <x v="3404"/>
    <b v="0"/>
    <n v="3"/>
    <b v="1"/>
    <s v="Category and Subcategory"/>
    <x v="496"/>
    <n v="8.67"/>
    <s v="Category and Subcategory"/>
    <x v="6"/>
    <n v="42152.503495370373"/>
    <n v="42172.503495370373"/>
    <x v="0"/>
  </r>
  <r>
    <x v="3405"/>
    <x v="0"/>
    <x v="3403"/>
    <x v="18"/>
    <x v="2520"/>
    <x v="0"/>
    <s v="country"/>
    <s v="GBP"/>
    <x v="3394"/>
    <x v="3405"/>
    <b v="0"/>
    <n v="17"/>
    <b v="1"/>
    <s v="Category and Subcategory"/>
    <x v="406"/>
    <n v="1.53"/>
    <s v="Category and Subcategory"/>
    <x v="6"/>
    <n v="42410.017199074078"/>
    <n v="42430.999305555553"/>
    <x v="2"/>
  </r>
  <r>
    <x v="3406"/>
    <x v="0"/>
    <x v="3404"/>
    <x v="3"/>
    <x v="2521"/>
    <x v="0"/>
    <s v="country"/>
    <s v="USD"/>
    <x v="3395"/>
    <x v="3406"/>
    <b v="0"/>
    <n v="91"/>
    <b v="1"/>
    <s v="Category and Subcategory"/>
    <x v="5"/>
    <n v="0.27"/>
    <s v="Category and Subcategory"/>
    <x v="6"/>
    <n v="41791.492777777778"/>
    <n v="41836.492777777778"/>
    <x v="3"/>
  </r>
  <r>
    <x v="3407"/>
    <x v="0"/>
    <x v="3405"/>
    <x v="13"/>
    <x v="2521"/>
    <x v="0"/>
    <s v="country"/>
    <s v="GBP"/>
    <x v="3396"/>
    <x v="3407"/>
    <b v="0"/>
    <n v="67"/>
    <b v="1"/>
    <s v="Category and Subcategory"/>
    <x v="218"/>
    <n v="0.37"/>
    <s v="Category and Subcategory"/>
    <x v="6"/>
    <n v="41796.422326388885"/>
    <n v="41826.422326388885"/>
    <x v="3"/>
  </r>
  <r>
    <x v="3408"/>
    <x v="0"/>
    <x v="3406"/>
    <x v="2"/>
    <x v="2521"/>
    <x v="0"/>
    <s v="country"/>
    <s v="USD"/>
    <x v="3397"/>
    <x v="3408"/>
    <b v="0"/>
    <n v="18"/>
    <b v="1"/>
    <s v="Category and Subcategory"/>
    <x v="496"/>
    <n v="1.39"/>
    <s v="Category and Subcategory"/>
    <x v="6"/>
    <n v="41808.991944444446"/>
    <n v="41838.991944444446"/>
    <x v="3"/>
  </r>
  <r>
    <x v="3409"/>
    <x v="0"/>
    <x v="3407"/>
    <x v="2"/>
    <x v="2521"/>
    <x v="0"/>
    <s v="country"/>
    <s v="GBP"/>
    <x v="3398"/>
    <x v="3409"/>
    <b v="0"/>
    <n v="21"/>
    <b v="1"/>
    <s v="Category and Subcategory"/>
    <x v="496"/>
    <n v="1.19"/>
    <s v="Category and Subcategory"/>
    <x v="6"/>
    <n v="42544.814328703709"/>
    <n v="42582.873611111107"/>
    <x v="2"/>
  </r>
  <r>
    <x v="3410"/>
    <x v="0"/>
    <x v="3408"/>
    <x v="9"/>
    <x v="2521"/>
    <x v="0"/>
    <s v="country"/>
    <s v="USD"/>
    <x v="3399"/>
    <x v="3410"/>
    <b v="0"/>
    <n v="40"/>
    <b v="1"/>
    <s v="Category and Subcategory"/>
    <x v="218"/>
    <n v="0.63"/>
    <s v="Category and Subcategory"/>
    <x v="6"/>
    <n v="42500.041550925926"/>
    <n v="42527.291666666672"/>
    <x v="2"/>
  </r>
  <r>
    <x v="3411"/>
    <x v="0"/>
    <x v="3409"/>
    <x v="36"/>
    <x v="2521"/>
    <x v="0"/>
    <s v="country"/>
    <s v="USD"/>
    <x v="3400"/>
    <x v="3411"/>
    <b v="0"/>
    <n v="78"/>
    <b v="1"/>
    <s v="Category and Subcategory"/>
    <x v="5"/>
    <n v="0.32"/>
    <s v="Category and Subcategory"/>
    <x v="6"/>
    <n v="42265.022824074069"/>
    <n v="42285.022824074069"/>
    <x v="0"/>
  </r>
  <r>
    <x v="3412"/>
    <x v="0"/>
    <x v="3410"/>
    <x v="9"/>
    <x v="2521"/>
    <x v="0"/>
    <s v="country"/>
    <s v="GBP"/>
    <x v="3401"/>
    <x v="3412"/>
    <b v="0"/>
    <n v="26"/>
    <b v="1"/>
    <s v="Category and Subcategory"/>
    <x v="218"/>
    <n v="0.96"/>
    <s v="Category and Subcategory"/>
    <x v="6"/>
    <n v="41879.959050925929"/>
    <n v="41909.959050925929"/>
    <x v="3"/>
  </r>
  <r>
    <x v="3413"/>
    <x v="0"/>
    <x v="3411"/>
    <x v="2"/>
    <x v="2521"/>
    <x v="0"/>
    <s v="country"/>
    <s v="USD"/>
    <x v="3402"/>
    <x v="3413"/>
    <b v="0"/>
    <n v="14"/>
    <b v="1"/>
    <s v="Category and Subcategory"/>
    <x v="496"/>
    <n v="1.79"/>
    <s v="Category and Subcategory"/>
    <x v="6"/>
    <n v="42053.733078703706"/>
    <n v="42063.207638888889"/>
    <x v="0"/>
  </r>
  <r>
    <x v="3414"/>
    <x v="0"/>
    <x v="3412"/>
    <x v="9"/>
    <x v="2521"/>
    <x v="0"/>
    <s v="country"/>
    <s v="USD"/>
    <x v="3403"/>
    <x v="3414"/>
    <b v="0"/>
    <n v="44"/>
    <b v="1"/>
    <s v="Category and Subcategory"/>
    <x v="218"/>
    <n v="0.56999999999999995"/>
    <s v="Category and Subcategory"/>
    <x v="6"/>
    <n v="42675.832465277781"/>
    <n v="42705.332638888889"/>
    <x v="2"/>
  </r>
  <r>
    <x v="3415"/>
    <x v="0"/>
    <x v="3413"/>
    <x v="48"/>
    <x v="2521"/>
    <x v="0"/>
    <s v="country"/>
    <s v="USD"/>
    <x v="3404"/>
    <x v="3415"/>
    <b v="0"/>
    <n v="9"/>
    <b v="1"/>
    <s v="Category and Subcategory"/>
    <x v="199"/>
    <n v="2.78"/>
    <s v="Category and Subcategory"/>
    <x v="6"/>
    <n v="42467.144166666665"/>
    <n v="42477.979166666672"/>
    <x v="2"/>
  </r>
  <r>
    <x v="3416"/>
    <x v="0"/>
    <x v="3414"/>
    <x v="23"/>
    <x v="2521"/>
    <x v="0"/>
    <s v="country"/>
    <s v="GBP"/>
    <x v="3405"/>
    <x v="3416"/>
    <b v="0"/>
    <n v="30"/>
    <b v="1"/>
    <s v="Category and Subcategory"/>
    <x v="218"/>
    <n v="0.83"/>
    <s v="Category and Subcategory"/>
    <x v="6"/>
    <n v="42089.412557870368"/>
    <n v="42117.770833333328"/>
    <x v="0"/>
  </r>
  <r>
    <x v="3417"/>
    <x v="0"/>
    <x v="3415"/>
    <x v="180"/>
    <x v="2521"/>
    <x v="0"/>
    <s v="country"/>
    <s v="USD"/>
    <x v="3406"/>
    <x v="3417"/>
    <b v="0"/>
    <n v="45"/>
    <b v="1"/>
    <s v="Category and Subcategory"/>
    <x v="218"/>
    <n v="0.56000000000000005"/>
    <s v="Category and Subcategory"/>
    <x v="6"/>
    <n v="41894.91375"/>
    <n v="41938.029861111114"/>
    <x v="3"/>
  </r>
  <r>
    <x v="3418"/>
    <x v="0"/>
    <x v="3416"/>
    <x v="23"/>
    <x v="2521"/>
    <x v="0"/>
    <s v="country"/>
    <s v="USD"/>
    <x v="3407"/>
    <x v="3418"/>
    <b v="0"/>
    <n v="56"/>
    <b v="1"/>
    <s v="Category and Subcategory"/>
    <x v="218"/>
    <n v="0.45"/>
    <s v="Category and Subcategory"/>
    <x v="6"/>
    <n v="41752.83457175926"/>
    <n v="41782.83457175926"/>
    <x v="3"/>
  </r>
  <r>
    <x v="3419"/>
    <x v="0"/>
    <x v="3417"/>
    <x v="181"/>
    <x v="2521"/>
    <x v="0"/>
    <s v="country"/>
    <s v="EUR"/>
    <x v="3408"/>
    <x v="3419"/>
    <b v="0"/>
    <n v="46"/>
    <b v="1"/>
    <s v="Category and Subcategory"/>
    <x v="218"/>
    <n v="0.54"/>
    <s v="Category and Subcategory"/>
    <x v="6"/>
    <n v="42448.821585648147"/>
    <n v="42466.895833333328"/>
    <x v="2"/>
  </r>
  <r>
    <x v="3420"/>
    <x v="0"/>
    <x v="3418"/>
    <x v="176"/>
    <x v="2521"/>
    <x v="0"/>
    <s v="country"/>
    <s v="GBP"/>
    <x v="3409"/>
    <x v="3420"/>
    <b v="0"/>
    <n v="34"/>
    <b v="1"/>
    <s v="Category and Subcategory"/>
    <x v="153"/>
    <n v="0.74"/>
    <s v="Category and Subcategory"/>
    <x v="6"/>
    <n v="42405.090300925927"/>
    <n v="42414"/>
    <x v="2"/>
  </r>
  <r>
    <x v="3421"/>
    <x v="0"/>
    <x v="3419"/>
    <x v="3"/>
    <x v="2521"/>
    <x v="0"/>
    <s v="country"/>
    <s v="USD"/>
    <x v="3410"/>
    <x v="3421"/>
    <b v="0"/>
    <n v="98"/>
    <b v="1"/>
    <s v="Category and Subcategory"/>
    <x v="5"/>
    <n v="0.26"/>
    <s v="Category and Subcategory"/>
    <x v="6"/>
    <n v="42037.791238425925"/>
    <n v="42067.791238425925"/>
    <x v="0"/>
  </r>
  <r>
    <x v="3422"/>
    <x v="0"/>
    <x v="3420"/>
    <x v="9"/>
    <x v="2521"/>
    <x v="0"/>
    <s v="country"/>
    <s v="GBP"/>
    <x v="2232"/>
    <x v="3422"/>
    <b v="0"/>
    <n v="46"/>
    <b v="1"/>
    <s v="Category and Subcategory"/>
    <x v="218"/>
    <n v="0.54"/>
    <s v="Category and Subcategory"/>
    <x v="6"/>
    <n v="42323.562222222223"/>
    <n v="42352"/>
    <x v="0"/>
  </r>
  <r>
    <x v="3423"/>
    <x v="0"/>
    <x v="3421"/>
    <x v="49"/>
    <x v="2521"/>
    <x v="0"/>
    <s v="country"/>
    <s v="USD"/>
    <x v="3411"/>
    <x v="3423"/>
    <b v="0"/>
    <n v="10"/>
    <b v="1"/>
    <s v="Category and Subcategory"/>
    <x v="157"/>
    <n v="2.5"/>
    <s v="Category and Subcategory"/>
    <x v="6"/>
    <n v="42088.911354166667"/>
    <n v="42118.911354166667"/>
    <x v="0"/>
  </r>
  <r>
    <x v="3424"/>
    <x v="0"/>
    <x v="3422"/>
    <x v="12"/>
    <x v="2521"/>
    <x v="0"/>
    <s v="country"/>
    <s v="USD"/>
    <x v="3412"/>
    <x v="3424"/>
    <b v="0"/>
    <n v="76"/>
    <b v="1"/>
    <s v="Category and Subcategory"/>
    <x v="5"/>
    <n v="0.33"/>
    <s v="Category and Subcategory"/>
    <x v="6"/>
    <n v="42018.676898148144"/>
    <n v="42040.290972222225"/>
    <x v="0"/>
  </r>
  <r>
    <x v="3425"/>
    <x v="0"/>
    <x v="3423"/>
    <x v="11"/>
    <x v="2521"/>
    <x v="0"/>
    <s v="country"/>
    <s v="USD"/>
    <x v="3413"/>
    <x v="3425"/>
    <b v="0"/>
    <n v="104"/>
    <b v="1"/>
    <s v="Category and Subcategory"/>
    <x v="5"/>
    <n v="0.24"/>
    <s v="Category and Subcategory"/>
    <x v="6"/>
    <n v="41884.617314814815"/>
    <n v="41916.617314814815"/>
    <x v="3"/>
  </r>
  <r>
    <x v="3426"/>
    <x v="0"/>
    <x v="3424"/>
    <x v="192"/>
    <x v="2521"/>
    <x v="0"/>
    <s v="country"/>
    <s v="USD"/>
    <x v="3414"/>
    <x v="3426"/>
    <b v="0"/>
    <n v="87"/>
    <b v="1"/>
    <s v="Category and Subcategory"/>
    <x v="218"/>
    <n v="0.28999999999999998"/>
    <s v="Category and Subcategory"/>
    <x v="6"/>
    <n v="41884.056747685187"/>
    <n v="41903.083333333336"/>
    <x v="3"/>
  </r>
  <r>
    <x v="3427"/>
    <x v="0"/>
    <x v="3425"/>
    <x v="15"/>
    <x v="2521"/>
    <x v="0"/>
    <s v="country"/>
    <s v="GBP"/>
    <x v="3415"/>
    <x v="3427"/>
    <b v="0"/>
    <n v="29"/>
    <b v="1"/>
    <s v="Category and Subcategory"/>
    <x v="161"/>
    <n v="0.86"/>
    <s v="Category and Subcategory"/>
    <x v="6"/>
    <n v="41792.645277777774"/>
    <n v="41822.645277777774"/>
    <x v="3"/>
  </r>
  <r>
    <x v="3428"/>
    <x v="0"/>
    <x v="3426"/>
    <x v="13"/>
    <x v="2521"/>
    <x v="0"/>
    <s v="country"/>
    <s v="GBP"/>
    <x v="3416"/>
    <x v="3428"/>
    <b v="0"/>
    <n v="51"/>
    <b v="1"/>
    <s v="Category and Subcategory"/>
    <x v="218"/>
    <n v="0.49"/>
    <s v="Category and Subcategory"/>
    <x v="6"/>
    <n v="42038.720451388886"/>
    <n v="42063.708333333328"/>
    <x v="0"/>
  </r>
  <r>
    <x v="3429"/>
    <x v="0"/>
    <x v="3427"/>
    <x v="325"/>
    <x v="2521"/>
    <x v="0"/>
    <s v="country"/>
    <s v="GBP"/>
    <x v="3417"/>
    <x v="3429"/>
    <b v="0"/>
    <n v="12"/>
    <b v="1"/>
    <s v="Category and Subcategory"/>
    <x v="302"/>
    <n v="2.08"/>
    <s v="Category and Subcategory"/>
    <x v="6"/>
    <n v="42662.021539351852"/>
    <n v="42676.021539351852"/>
    <x v="2"/>
  </r>
  <r>
    <x v="3430"/>
    <x v="0"/>
    <x v="3428"/>
    <x v="13"/>
    <x v="2521"/>
    <x v="0"/>
    <s v="country"/>
    <s v="GBP"/>
    <x v="3418"/>
    <x v="3430"/>
    <b v="0"/>
    <n v="72"/>
    <b v="1"/>
    <s v="Category and Subcategory"/>
    <x v="218"/>
    <n v="0.35"/>
    <s v="Category and Subcategory"/>
    <x v="6"/>
    <n v="41820.945613425924"/>
    <n v="41850.945613425924"/>
    <x v="3"/>
  </r>
  <r>
    <x v="3431"/>
    <x v="0"/>
    <x v="3429"/>
    <x v="13"/>
    <x v="2521"/>
    <x v="0"/>
    <s v="country"/>
    <s v="USD"/>
    <x v="3419"/>
    <x v="3431"/>
    <b v="0"/>
    <n v="21"/>
    <b v="1"/>
    <s v="Category and Subcategory"/>
    <x v="218"/>
    <n v="1.19"/>
    <s v="Category and Subcategory"/>
    <x v="6"/>
    <n v="41839.730937500004"/>
    <n v="41869.730937500004"/>
    <x v="3"/>
  </r>
  <r>
    <x v="3432"/>
    <x v="0"/>
    <x v="3430"/>
    <x v="13"/>
    <x v="2521"/>
    <x v="0"/>
    <s v="country"/>
    <s v="USD"/>
    <x v="3420"/>
    <x v="3432"/>
    <b v="0"/>
    <n v="42"/>
    <b v="1"/>
    <s v="Category and Subcategory"/>
    <x v="218"/>
    <n v="0.6"/>
    <s v="Category and Subcategory"/>
    <x v="6"/>
    <n v="42380.581180555557"/>
    <n v="42405.916666666672"/>
    <x v="2"/>
  </r>
  <r>
    <x v="3433"/>
    <x v="0"/>
    <x v="3431"/>
    <x v="196"/>
    <x v="2521"/>
    <x v="0"/>
    <s v="country"/>
    <s v="USD"/>
    <x v="3421"/>
    <x v="3433"/>
    <b v="0"/>
    <n v="71"/>
    <b v="1"/>
    <s v="Category and Subcategory"/>
    <x v="5"/>
    <n v="0.35"/>
    <s v="Category and Subcategory"/>
    <x v="6"/>
    <n v="41776.063136574077"/>
    <n v="41807.125"/>
    <x v="3"/>
  </r>
  <r>
    <x v="3434"/>
    <x v="0"/>
    <x v="3432"/>
    <x v="3"/>
    <x v="2521"/>
    <x v="0"/>
    <s v="country"/>
    <s v="USD"/>
    <x v="3422"/>
    <x v="3434"/>
    <b v="0"/>
    <n v="168"/>
    <b v="1"/>
    <s v="Category and Subcategory"/>
    <x v="5"/>
    <n v="0.15"/>
    <s v="Category and Subcategory"/>
    <x v="6"/>
    <n v="41800.380428240744"/>
    <n v="41830.380428240744"/>
    <x v="3"/>
  </r>
  <r>
    <x v="3435"/>
    <x v="0"/>
    <x v="3433"/>
    <x v="28"/>
    <x v="2521"/>
    <x v="0"/>
    <s v="country"/>
    <s v="USD"/>
    <x v="3423"/>
    <x v="3435"/>
    <b v="0"/>
    <n v="19"/>
    <b v="1"/>
    <s v="Category and Subcategory"/>
    <x v="410"/>
    <n v="1.32"/>
    <s v="Category and Subcategory"/>
    <x v="6"/>
    <n v="42572.61681712963"/>
    <n v="42589.125"/>
    <x v="2"/>
  </r>
  <r>
    <x v="3436"/>
    <x v="0"/>
    <x v="3434"/>
    <x v="10"/>
    <x v="2522"/>
    <x v="0"/>
    <s v="country"/>
    <s v="USD"/>
    <x v="3424"/>
    <x v="3436"/>
    <b v="0"/>
    <n v="37"/>
    <b v="1"/>
    <s v="Category and Subcategory"/>
    <x v="5"/>
    <n v="0.65"/>
    <s v="Category and Subcategory"/>
    <x v="6"/>
    <n v="41851.541585648149"/>
    <n v="41872.686111111114"/>
    <x v="3"/>
  </r>
  <r>
    <x v="3437"/>
    <x v="0"/>
    <x v="3435"/>
    <x v="9"/>
    <x v="2522"/>
    <x v="0"/>
    <s v="country"/>
    <s v="USD"/>
    <x v="3425"/>
    <x v="3437"/>
    <b v="0"/>
    <n v="36"/>
    <b v="1"/>
    <s v="Category and Subcategory"/>
    <x v="218"/>
    <n v="0.67"/>
    <s v="Category and Subcategory"/>
    <x v="6"/>
    <n v="42205.710879629631"/>
    <n v="42235.710879629631"/>
    <x v="0"/>
  </r>
  <r>
    <x v="3438"/>
    <x v="0"/>
    <x v="3436"/>
    <x v="30"/>
    <x v="2523"/>
    <x v="0"/>
    <s v="country"/>
    <s v="GBP"/>
    <x v="3426"/>
    <x v="3438"/>
    <b v="0"/>
    <n v="14"/>
    <b v="1"/>
    <s v="Category and Subcategory"/>
    <x v="218"/>
    <n v="1.64"/>
    <s v="Category and Subcategory"/>
    <x v="6"/>
    <n v="42100.927858796291"/>
    <n v="42126.875"/>
    <x v="0"/>
  </r>
  <r>
    <x v="3439"/>
    <x v="0"/>
    <x v="3437"/>
    <x v="38"/>
    <x v="2523"/>
    <x v="0"/>
    <s v="country"/>
    <s v="USD"/>
    <x v="3427"/>
    <x v="3439"/>
    <b v="0"/>
    <n v="18"/>
    <b v="1"/>
    <s v="Category and Subcategory"/>
    <x v="161"/>
    <n v="1.28"/>
    <s v="Category and Subcategory"/>
    <x v="6"/>
    <n v="42374.911226851851"/>
    <n v="42388.207638888889"/>
    <x v="2"/>
  </r>
  <r>
    <x v="3440"/>
    <x v="0"/>
    <x v="3438"/>
    <x v="10"/>
    <x v="2524"/>
    <x v="0"/>
    <s v="country"/>
    <s v="USD"/>
    <x v="3428"/>
    <x v="3440"/>
    <b v="0"/>
    <n v="82"/>
    <b v="1"/>
    <s v="Category and Subcategory"/>
    <x v="5"/>
    <n v="0.27"/>
    <s v="Category and Subcategory"/>
    <x v="6"/>
    <n v="41809.12300925926"/>
    <n v="41831.677083333336"/>
    <x v="3"/>
  </r>
  <r>
    <x v="3441"/>
    <x v="0"/>
    <x v="3439"/>
    <x v="30"/>
    <x v="2524"/>
    <x v="0"/>
    <s v="country"/>
    <s v="USD"/>
    <x v="3429"/>
    <x v="3441"/>
    <b v="0"/>
    <n v="43"/>
    <b v="1"/>
    <s v="Category and Subcategory"/>
    <x v="218"/>
    <n v="0.51"/>
    <s v="Category and Subcategory"/>
    <x v="6"/>
    <n v="42294.429641203707"/>
    <n v="42321.845138888893"/>
    <x v="0"/>
  </r>
  <r>
    <x v="3442"/>
    <x v="0"/>
    <x v="3440"/>
    <x v="49"/>
    <x v="2525"/>
    <x v="0"/>
    <s v="country"/>
    <s v="USD"/>
    <x v="3430"/>
    <x v="3442"/>
    <b v="0"/>
    <n v="8"/>
    <b v="1"/>
    <s v="Category and Subcategory"/>
    <x v="186"/>
    <n v="2.63"/>
    <s v="Category and Subcategory"/>
    <x v="6"/>
    <n v="42124.841111111105"/>
    <n v="42154.841111111105"/>
    <x v="0"/>
  </r>
  <r>
    <x v="3443"/>
    <x v="0"/>
    <x v="3441"/>
    <x v="28"/>
    <x v="2525"/>
    <x v="0"/>
    <s v="country"/>
    <s v="USD"/>
    <x v="3431"/>
    <x v="3443"/>
    <b v="0"/>
    <n v="45"/>
    <b v="1"/>
    <s v="Category and Subcategory"/>
    <x v="161"/>
    <n v="0.47"/>
    <s v="Category and Subcategory"/>
    <x v="6"/>
    <n v="41861.524837962963"/>
    <n v="41891.524837962963"/>
    <x v="3"/>
  </r>
  <r>
    <x v="3444"/>
    <x v="0"/>
    <x v="3442"/>
    <x v="43"/>
    <x v="2525"/>
    <x v="0"/>
    <s v="country"/>
    <s v="AUD"/>
    <x v="3432"/>
    <x v="3444"/>
    <b v="0"/>
    <n v="20"/>
    <b v="1"/>
    <s v="Category and Subcategory"/>
    <x v="406"/>
    <n v="1.05"/>
    <s v="Category and Subcategory"/>
    <x v="6"/>
    <n v="42521.291504629626"/>
    <n v="42529.582638888889"/>
    <x v="2"/>
  </r>
  <r>
    <x v="3445"/>
    <x v="0"/>
    <x v="3443"/>
    <x v="13"/>
    <x v="2525"/>
    <x v="0"/>
    <s v="country"/>
    <s v="GBP"/>
    <x v="3433"/>
    <x v="3445"/>
    <b v="0"/>
    <n v="31"/>
    <b v="1"/>
    <s v="Category and Subcategory"/>
    <x v="218"/>
    <n v="0.68"/>
    <s v="Category and Subcategory"/>
    <x v="6"/>
    <n v="42272.530509259261"/>
    <n v="42300.530509259261"/>
    <x v="0"/>
  </r>
  <r>
    <x v="3446"/>
    <x v="0"/>
    <x v="3444"/>
    <x v="28"/>
    <x v="2525"/>
    <x v="0"/>
    <s v="country"/>
    <s v="GBP"/>
    <x v="3434"/>
    <x v="3446"/>
    <b v="0"/>
    <n v="25"/>
    <b v="1"/>
    <s v="Category and Subcategory"/>
    <x v="161"/>
    <n v="0.84"/>
    <s v="Category and Subcategory"/>
    <x v="6"/>
    <n v="42016.832465277781"/>
    <n v="42040.513888888891"/>
    <x v="0"/>
  </r>
  <r>
    <x v="3447"/>
    <x v="0"/>
    <x v="3445"/>
    <x v="28"/>
    <x v="2525"/>
    <x v="0"/>
    <s v="country"/>
    <s v="USD"/>
    <x v="3435"/>
    <x v="3447"/>
    <b v="0"/>
    <n v="14"/>
    <b v="1"/>
    <s v="Category and Subcategory"/>
    <x v="161"/>
    <n v="1.5"/>
    <s v="Category and Subcategory"/>
    <x v="6"/>
    <n v="42402.889027777783"/>
    <n v="42447.847361111111"/>
    <x v="2"/>
  </r>
  <r>
    <x v="3448"/>
    <x v="0"/>
    <x v="3446"/>
    <x v="190"/>
    <x v="2525"/>
    <x v="0"/>
    <s v="country"/>
    <s v="USD"/>
    <x v="3436"/>
    <x v="3448"/>
    <b v="0"/>
    <n v="45"/>
    <b v="1"/>
    <s v="Category and Subcategory"/>
    <x v="218"/>
    <n v="0.47"/>
    <s v="Category and Subcategory"/>
    <x v="6"/>
    <n v="41960.119085648148"/>
    <n v="41990.119085648148"/>
    <x v="3"/>
  </r>
  <r>
    <x v="3449"/>
    <x v="0"/>
    <x v="3447"/>
    <x v="134"/>
    <x v="2525"/>
    <x v="0"/>
    <s v="country"/>
    <s v="USD"/>
    <x v="3437"/>
    <x v="3449"/>
    <b v="0"/>
    <n v="20"/>
    <b v="1"/>
    <s v="Category and Subcategory"/>
    <x v="410"/>
    <n v="1.05"/>
    <s v="Category and Subcategory"/>
    <x v="6"/>
    <n v="42532.052523148144"/>
    <n v="42560.166666666672"/>
    <x v="2"/>
  </r>
  <r>
    <x v="3450"/>
    <x v="0"/>
    <x v="3448"/>
    <x v="2"/>
    <x v="2525"/>
    <x v="0"/>
    <s v="country"/>
    <s v="GBP"/>
    <x v="3438"/>
    <x v="3450"/>
    <b v="0"/>
    <n v="39"/>
    <b v="1"/>
    <s v="Category and Subcategory"/>
    <x v="153"/>
    <n v="0.54"/>
    <s v="Category and Subcategory"/>
    <x v="6"/>
    <n v="42036.704525462963"/>
    <n v="42096.662858796291"/>
    <x v="0"/>
  </r>
  <r>
    <x v="3451"/>
    <x v="0"/>
    <x v="3449"/>
    <x v="81"/>
    <x v="2526"/>
    <x v="0"/>
    <s v="country"/>
    <s v="USD"/>
    <x v="3439"/>
    <x v="3451"/>
    <b v="0"/>
    <n v="16"/>
    <b v="1"/>
    <s v="Category and Subcategory"/>
    <x v="410"/>
    <n v="1.25"/>
    <s v="Category and Subcategory"/>
    <x v="6"/>
    <n v="42088.723692129628"/>
    <n v="42115.723692129628"/>
    <x v="0"/>
  </r>
  <r>
    <x v="3452"/>
    <x v="0"/>
    <x v="3450"/>
    <x v="28"/>
    <x v="2526"/>
    <x v="0"/>
    <s v="country"/>
    <s v="USD"/>
    <x v="3440"/>
    <x v="3452"/>
    <b v="0"/>
    <n v="37"/>
    <b v="1"/>
    <s v="Category and Subcategory"/>
    <x v="161"/>
    <n v="0.54"/>
    <s v="Category and Subcategory"/>
    <x v="6"/>
    <n v="41820.639189814814"/>
    <n v="41843.165972222225"/>
    <x v="3"/>
  </r>
  <r>
    <x v="3453"/>
    <x v="0"/>
    <x v="3451"/>
    <x v="43"/>
    <x v="2526"/>
    <x v="0"/>
    <s v="country"/>
    <s v="GBP"/>
    <x v="3441"/>
    <x v="3453"/>
    <b v="0"/>
    <n v="14"/>
    <b v="1"/>
    <s v="Category and Subcategory"/>
    <x v="406"/>
    <n v="1.43"/>
    <s v="Category and Subcategory"/>
    <x v="6"/>
    <n v="42535.97865740741"/>
    <n v="42595.97865740741"/>
    <x v="2"/>
  </r>
  <r>
    <x v="3454"/>
    <x v="0"/>
    <x v="3452"/>
    <x v="176"/>
    <x v="2526"/>
    <x v="0"/>
    <s v="country"/>
    <s v="GBP"/>
    <x v="3442"/>
    <x v="3454"/>
    <b v="0"/>
    <n v="21"/>
    <b v="1"/>
    <s v="Category and Subcategory"/>
    <x v="410"/>
    <n v="0.95"/>
    <s v="Category and Subcategory"/>
    <x v="6"/>
    <n v="41821.698599537034"/>
    <n v="41851.698599537034"/>
    <x v="3"/>
  </r>
  <r>
    <x v="3455"/>
    <x v="0"/>
    <x v="3453"/>
    <x v="3"/>
    <x v="2526"/>
    <x v="0"/>
    <s v="country"/>
    <s v="USD"/>
    <x v="3443"/>
    <x v="3455"/>
    <b v="0"/>
    <n v="69"/>
    <b v="1"/>
    <s v="Category and Subcategory"/>
    <x v="5"/>
    <n v="0.28999999999999998"/>
    <s v="Category and Subcategory"/>
    <x v="6"/>
    <n v="42626.7503125"/>
    <n v="42656.7503125"/>
    <x v="2"/>
  </r>
  <r>
    <x v="3456"/>
    <x v="0"/>
    <x v="3454"/>
    <x v="9"/>
    <x v="2526"/>
    <x v="0"/>
    <s v="country"/>
    <s v="USD"/>
    <x v="3444"/>
    <x v="3456"/>
    <b v="0"/>
    <n v="16"/>
    <b v="1"/>
    <s v="Category and Subcategory"/>
    <x v="218"/>
    <n v="1.25"/>
    <s v="Category and Subcategory"/>
    <x v="6"/>
    <n v="41821.205636574072"/>
    <n v="41852.290972222225"/>
    <x v="3"/>
  </r>
  <r>
    <x v="3457"/>
    <x v="0"/>
    <x v="3455"/>
    <x v="13"/>
    <x v="2526"/>
    <x v="0"/>
    <s v="country"/>
    <s v="USD"/>
    <x v="3445"/>
    <x v="3457"/>
    <b v="0"/>
    <n v="55"/>
    <b v="1"/>
    <s v="Category and Subcategory"/>
    <x v="218"/>
    <n v="0.36"/>
    <s v="Category and Subcategory"/>
    <x v="6"/>
    <n v="42016.706678240742"/>
    <n v="42047.249305555553"/>
    <x v="0"/>
  </r>
  <r>
    <x v="3458"/>
    <x v="0"/>
    <x v="3456"/>
    <x v="408"/>
    <x v="2526"/>
    <x v="0"/>
    <s v="country"/>
    <s v="USD"/>
    <x v="3446"/>
    <x v="3458"/>
    <b v="0"/>
    <n v="27"/>
    <b v="1"/>
    <s v="Category and Subcategory"/>
    <x v="161"/>
    <n v="0.74"/>
    <s v="Category and Subcategory"/>
    <x v="6"/>
    <n v="42011.202581018515"/>
    <n v="42038.185416666667"/>
    <x v="0"/>
  </r>
  <r>
    <x v="3459"/>
    <x v="0"/>
    <x v="3457"/>
    <x v="2"/>
    <x v="2526"/>
    <x v="0"/>
    <s v="country"/>
    <s v="GBP"/>
    <x v="3447"/>
    <x v="3459"/>
    <b v="0"/>
    <n v="36"/>
    <b v="1"/>
    <s v="Category and Subcategory"/>
    <x v="153"/>
    <n v="0.56000000000000005"/>
    <s v="Category and Subcategory"/>
    <x v="6"/>
    <n v="42480.479861111111"/>
    <n v="42510.479861111111"/>
    <x v="2"/>
  </r>
  <r>
    <x v="3460"/>
    <x v="0"/>
    <x v="3458"/>
    <x v="2"/>
    <x v="2526"/>
    <x v="0"/>
    <s v="country"/>
    <s v="GBP"/>
    <x v="3448"/>
    <x v="3460"/>
    <b v="0"/>
    <n v="19"/>
    <b v="1"/>
    <s v="Category and Subcategory"/>
    <x v="153"/>
    <n v="1.05"/>
    <s v="Category and Subcategory"/>
    <x v="6"/>
    <n v="41852.527222222219"/>
    <n v="41866.527222222219"/>
    <x v="3"/>
  </r>
  <r>
    <x v="3461"/>
    <x v="0"/>
    <x v="3459"/>
    <x v="2"/>
    <x v="2526"/>
    <x v="0"/>
    <s v="country"/>
    <s v="USD"/>
    <x v="3449"/>
    <x v="3461"/>
    <b v="0"/>
    <n v="12"/>
    <b v="1"/>
    <s v="Category and Subcategory"/>
    <x v="153"/>
    <n v="1.67"/>
    <s v="Category and Subcategory"/>
    <x v="6"/>
    <n v="42643.632858796293"/>
    <n v="42672.125"/>
    <x v="2"/>
  </r>
  <r>
    <x v="3462"/>
    <x v="0"/>
    <x v="3460"/>
    <x v="49"/>
    <x v="2526"/>
    <x v="0"/>
    <s v="country"/>
    <s v="USD"/>
    <x v="3450"/>
    <x v="3462"/>
    <b v="0"/>
    <n v="17"/>
    <b v="1"/>
    <s v="Category and Subcategory"/>
    <x v="186"/>
    <n v="1.18"/>
    <s v="Category and Subcategory"/>
    <x v="6"/>
    <n v="42179.898472222223"/>
    <n v="42195.75"/>
    <x v="0"/>
  </r>
  <r>
    <x v="3463"/>
    <x v="0"/>
    <x v="3461"/>
    <x v="3"/>
    <x v="2527"/>
    <x v="0"/>
    <s v="country"/>
    <s v="CAD"/>
    <x v="3451"/>
    <x v="3463"/>
    <b v="0"/>
    <n v="114"/>
    <b v="1"/>
    <s v="Category and Subcategory"/>
    <x v="5"/>
    <n v="0.17"/>
    <s v="Category and Subcategory"/>
    <x v="6"/>
    <n v="42612.918807870374"/>
    <n v="42654.165972222225"/>
    <x v="2"/>
  </r>
  <r>
    <x v="3464"/>
    <x v="0"/>
    <x v="3462"/>
    <x v="10"/>
    <x v="2527"/>
    <x v="0"/>
    <s v="country"/>
    <s v="USD"/>
    <x v="3452"/>
    <x v="3464"/>
    <b v="0"/>
    <n v="93"/>
    <b v="1"/>
    <s v="Category and Subcategory"/>
    <x v="5"/>
    <n v="0.2"/>
    <s v="Category and Subcategory"/>
    <x v="6"/>
    <n v="42575.130057870367"/>
    <n v="42605.130057870367"/>
    <x v="2"/>
  </r>
  <r>
    <x v="3465"/>
    <x v="0"/>
    <x v="3463"/>
    <x v="13"/>
    <x v="2528"/>
    <x v="0"/>
    <s v="country"/>
    <s v="GBP"/>
    <x v="3453"/>
    <x v="3465"/>
    <b v="0"/>
    <n v="36"/>
    <b v="1"/>
    <s v="Category and Subcategory"/>
    <x v="218"/>
    <n v="0.5"/>
    <s v="Category and Subcategory"/>
    <x v="6"/>
    <n v="42200.625833333332"/>
    <n v="42225.666666666672"/>
    <x v="0"/>
  </r>
  <r>
    <x v="3466"/>
    <x v="0"/>
    <x v="3464"/>
    <x v="8"/>
    <x v="2528"/>
    <x v="0"/>
    <s v="country"/>
    <s v="USD"/>
    <x v="3454"/>
    <x v="3466"/>
    <b v="0"/>
    <n v="61"/>
    <b v="1"/>
    <s v="Category and Subcategory"/>
    <x v="218"/>
    <n v="0.3"/>
    <s v="Category and Subcategory"/>
    <x v="6"/>
    <n v="42420.019097222219"/>
    <n v="42479.977430555555"/>
    <x v="2"/>
  </r>
  <r>
    <x v="3467"/>
    <x v="0"/>
    <x v="3465"/>
    <x v="9"/>
    <x v="2529"/>
    <x v="0"/>
    <s v="country"/>
    <s v="USD"/>
    <x v="3455"/>
    <x v="3467"/>
    <b v="0"/>
    <n v="47"/>
    <b v="1"/>
    <s v="Category and Subcategory"/>
    <x v="218"/>
    <n v="0.36"/>
    <s v="Category and Subcategory"/>
    <x v="6"/>
    <n v="42053.671666666662"/>
    <n v="42083.630000000005"/>
    <x v="0"/>
  </r>
  <r>
    <x v="3468"/>
    <x v="0"/>
    <x v="3466"/>
    <x v="3"/>
    <x v="2529"/>
    <x v="0"/>
    <s v="country"/>
    <s v="USD"/>
    <x v="3456"/>
    <x v="3468"/>
    <b v="0"/>
    <n v="17"/>
    <b v="1"/>
    <s v="Category and Subcategory"/>
    <x v="5"/>
    <n v="1"/>
    <s v="Category and Subcategory"/>
    <x v="6"/>
    <n v="42605.765381944439"/>
    <n v="42634.125"/>
    <x v="2"/>
  </r>
  <r>
    <x v="3469"/>
    <x v="0"/>
    <x v="3467"/>
    <x v="70"/>
    <x v="2530"/>
    <x v="0"/>
    <s v="country"/>
    <s v="USD"/>
    <x v="3457"/>
    <x v="3469"/>
    <b v="0"/>
    <n v="63"/>
    <b v="1"/>
    <s v="Category and Subcategory"/>
    <x v="218"/>
    <n v="0.25"/>
    <s v="Category and Subcategory"/>
    <x v="6"/>
    <n v="42458.641724537039"/>
    <n v="42488.641724537039"/>
    <x v="2"/>
  </r>
  <r>
    <x v="3470"/>
    <x v="0"/>
    <x v="3468"/>
    <x v="49"/>
    <x v="2530"/>
    <x v="0"/>
    <s v="country"/>
    <s v="USD"/>
    <x v="3458"/>
    <x v="3470"/>
    <b v="0"/>
    <n v="9"/>
    <b v="1"/>
    <s v="Category and Subcategory"/>
    <x v="444"/>
    <n v="1.78"/>
    <s v="Category and Subcategory"/>
    <x v="6"/>
    <n v="42529.022013888884"/>
    <n v="42566.901388888888"/>
    <x v="2"/>
  </r>
  <r>
    <x v="3471"/>
    <x v="0"/>
    <x v="3469"/>
    <x v="2"/>
    <x v="2531"/>
    <x v="0"/>
    <s v="country"/>
    <s v="GBP"/>
    <x v="3459"/>
    <x v="3471"/>
    <b v="0"/>
    <n v="30"/>
    <b v="1"/>
    <s v="Category and Subcategory"/>
    <x v="410"/>
    <n v="0.5"/>
    <s v="Category and Subcategory"/>
    <x v="6"/>
    <n v="41841.820486111108"/>
    <n v="41882.833333333336"/>
    <x v="3"/>
  </r>
  <r>
    <x v="3472"/>
    <x v="0"/>
    <x v="3470"/>
    <x v="13"/>
    <x v="2531"/>
    <x v="0"/>
    <s v="country"/>
    <s v="USD"/>
    <x v="3460"/>
    <x v="3472"/>
    <b v="0"/>
    <n v="23"/>
    <b v="1"/>
    <s v="Category and Subcategory"/>
    <x v="218"/>
    <n v="0.65"/>
    <s v="Category and Subcategory"/>
    <x v="6"/>
    <n v="41928.170497685183"/>
    <n v="41949.249305555553"/>
    <x v="3"/>
  </r>
  <r>
    <x v="3473"/>
    <x v="0"/>
    <x v="3471"/>
    <x v="244"/>
    <x v="2531"/>
    <x v="0"/>
    <s v="country"/>
    <s v="USD"/>
    <x v="3461"/>
    <x v="3473"/>
    <b v="0"/>
    <n v="33"/>
    <b v="1"/>
    <s v="Category and Subcategory"/>
    <x v="5"/>
    <n v="0.45"/>
    <s v="Category and Subcategory"/>
    <x v="6"/>
    <n v="42062.834444444445"/>
    <n v="42083.852083333331"/>
    <x v="0"/>
  </r>
  <r>
    <x v="3474"/>
    <x v="0"/>
    <x v="3472"/>
    <x v="13"/>
    <x v="2531"/>
    <x v="0"/>
    <s v="country"/>
    <s v="GBP"/>
    <x v="3462"/>
    <x v="3474"/>
    <b v="0"/>
    <n v="39"/>
    <b v="1"/>
    <s v="Category and Subcategory"/>
    <x v="218"/>
    <n v="0.38"/>
    <s v="Category and Subcategory"/>
    <x v="6"/>
    <n v="42541.501516203702"/>
    <n v="42571.501516203702"/>
    <x v="2"/>
  </r>
  <r>
    <x v="3475"/>
    <x v="0"/>
    <x v="3473"/>
    <x v="43"/>
    <x v="2531"/>
    <x v="0"/>
    <s v="country"/>
    <s v="GBP"/>
    <x v="3463"/>
    <x v="3475"/>
    <b v="0"/>
    <n v="17"/>
    <b v="1"/>
    <s v="Category and Subcategory"/>
    <x v="496"/>
    <n v="0.88"/>
    <s v="Category and Subcategory"/>
    <x v="6"/>
    <n v="41918.880833333329"/>
    <n v="41946"/>
    <x v="3"/>
  </r>
  <r>
    <x v="3476"/>
    <x v="0"/>
    <x v="3474"/>
    <x v="43"/>
    <x v="2531"/>
    <x v="0"/>
    <s v="country"/>
    <s v="USD"/>
    <x v="3464"/>
    <x v="3476"/>
    <b v="0"/>
    <n v="6"/>
    <b v="1"/>
    <s v="Category and Subcategory"/>
    <x v="496"/>
    <n v="2.5"/>
    <s v="Category and Subcategory"/>
    <x v="6"/>
    <n v="41921.279976851853"/>
    <n v="41939.125"/>
    <x v="3"/>
  </r>
  <r>
    <x v="3477"/>
    <x v="0"/>
    <x v="3475"/>
    <x v="40"/>
    <x v="2531"/>
    <x v="0"/>
    <s v="country"/>
    <s v="USD"/>
    <x v="3465"/>
    <x v="3477"/>
    <b v="0"/>
    <n v="39"/>
    <b v="1"/>
    <s v="Category and Subcategory"/>
    <x v="218"/>
    <n v="0.38"/>
    <s v="Category and Subcategory"/>
    <x v="6"/>
    <n v="42128.736608796295"/>
    <n v="42141.125"/>
    <x v="0"/>
  </r>
  <r>
    <x v="3478"/>
    <x v="0"/>
    <x v="3476"/>
    <x v="13"/>
    <x v="2531"/>
    <x v="0"/>
    <s v="country"/>
    <s v="USD"/>
    <x v="3466"/>
    <x v="3478"/>
    <b v="0"/>
    <n v="57"/>
    <b v="1"/>
    <s v="Category and Subcategory"/>
    <x v="218"/>
    <n v="0.26"/>
    <s v="Category and Subcategory"/>
    <x v="6"/>
    <n v="42053.916921296302"/>
    <n v="42079.875"/>
    <x v="0"/>
  </r>
  <r>
    <x v="3479"/>
    <x v="0"/>
    <x v="3477"/>
    <x v="15"/>
    <x v="2531"/>
    <x v="0"/>
    <s v="country"/>
    <s v="GBP"/>
    <x v="3467"/>
    <x v="3479"/>
    <b v="0"/>
    <n v="56"/>
    <b v="1"/>
    <s v="Category and Subcategory"/>
    <x v="218"/>
    <n v="0.27"/>
    <s v="Category and Subcategory"/>
    <x v="6"/>
    <n v="41781.855092592588"/>
    <n v="41811.855092592588"/>
    <x v="3"/>
  </r>
  <r>
    <x v="3480"/>
    <x v="0"/>
    <x v="3478"/>
    <x v="15"/>
    <x v="2531"/>
    <x v="0"/>
    <s v="country"/>
    <s v="USD"/>
    <x v="3468"/>
    <x v="3480"/>
    <b v="0"/>
    <n v="13"/>
    <b v="1"/>
    <s v="Category and Subcategory"/>
    <x v="218"/>
    <n v="1.1499999999999999"/>
    <s v="Category and Subcategory"/>
    <x v="6"/>
    <n v="42171.317442129628"/>
    <n v="42195.875"/>
    <x v="0"/>
  </r>
  <r>
    <x v="3481"/>
    <x v="0"/>
    <x v="3479"/>
    <x v="3"/>
    <x v="2531"/>
    <x v="0"/>
    <s v="country"/>
    <s v="AUD"/>
    <x v="3469"/>
    <x v="3481"/>
    <b v="0"/>
    <n v="95"/>
    <b v="1"/>
    <s v="Category and Subcategory"/>
    <x v="5"/>
    <n v="0.16"/>
    <s v="Category and Subcategory"/>
    <x v="6"/>
    <n v="41989.24754629629"/>
    <n v="42006.24754629629"/>
    <x v="3"/>
  </r>
  <r>
    <x v="3482"/>
    <x v="0"/>
    <x v="3480"/>
    <x v="9"/>
    <x v="2531"/>
    <x v="0"/>
    <s v="country"/>
    <s v="GBP"/>
    <x v="3470"/>
    <x v="3482"/>
    <b v="0"/>
    <n v="80"/>
    <b v="1"/>
    <s v="Category and Subcategory"/>
    <x v="218"/>
    <n v="0.19"/>
    <s v="Category and Subcategory"/>
    <x v="6"/>
    <n v="41796.771597222221"/>
    <n v="41826.771597222221"/>
    <x v="3"/>
  </r>
  <r>
    <x v="3483"/>
    <x v="0"/>
    <x v="3481"/>
    <x v="295"/>
    <x v="2531"/>
    <x v="0"/>
    <s v="country"/>
    <s v="USD"/>
    <x v="3471"/>
    <x v="3483"/>
    <b v="0"/>
    <n v="133"/>
    <b v="1"/>
    <s v="Category and Subcategory"/>
    <x v="5"/>
    <n v="0.11"/>
    <s v="Category and Subcategory"/>
    <x v="6"/>
    <n v="41793.668761574074"/>
    <n v="41823.668761574074"/>
    <x v="3"/>
  </r>
  <r>
    <x v="3484"/>
    <x v="0"/>
    <x v="3482"/>
    <x v="30"/>
    <x v="2531"/>
    <x v="0"/>
    <s v="country"/>
    <s v="USD"/>
    <x v="3472"/>
    <x v="3484"/>
    <b v="0"/>
    <n v="44"/>
    <b v="1"/>
    <s v="Category and Subcategory"/>
    <x v="218"/>
    <n v="0.34"/>
    <s v="Category and Subcategory"/>
    <x v="6"/>
    <n v="42506.760405092587"/>
    <n v="42536.760405092587"/>
    <x v="2"/>
  </r>
  <r>
    <x v="3485"/>
    <x v="0"/>
    <x v="3483"/>
    <x v="409"/>
    <x v="2532"/>
    <x v="0"/>
    <s v="country"/>
    <s v="USD"/>
    <x v="3473"/>
    <x v="3485"/>
    <b v="0"/>
    <n v="30"/>
    <b v="1"/>
    <s v="Category and Subcategory"/>
    <x v="218"/>
    <n v="0.48"/>
    <s v="Category and Subcategory"/>
    <x v="6"/>
    <n v="42372.693055555559"/>
    <n v="42402.693055555559"/>
    <x v="2"/>
  </r>
  <r>
    <x v="3486"/>
    <x v="0"/>
    <x v="3484"/>
    <x v="9"/>
    <x v="2533"/>
    <x v="0"/>
    <s v="country"/>
    <s v="USD"/>
    <x v="3474"/>
    <x v="3486"/>
    <b v="0"/>
    <n v="56"/>
    <b v="1"/>
    <s v="Category and Subcategory"/>
    <x v="5"/>
    <n v="0.25"/>
    <s v="Category and Subcategory"/>
    <x v="6"/>
    <n v="42126.87501157407"/>
    <n v="42158.290972222225"/>
    <x v="0"/>
  </r>
  <r>
    <x v="3487"/>
    <x v="0"/>
    <x v="3485"/>
    <x v="13"/>
    <x v="2534"/>
    <x v="0"/>
    <s v="country"/>
    <s v="GBP"/>
    <x v="3475"/>
    <x v="3487"/>
    <b v="0"/>
    <n v="66"/>
    <b v="1"/>
    <s v="Category and Subcategory"/>
    <x v="218"/>
    <n v="0.2"/>
    <s v="Category and Subcategory"/>
    <x v="6"/>
    <n v="42149.940416666665"/>
    <n v="42179.940416666665"/>
    <x v="0"/>
  </r>
  <r>
    <x v="3488"/>
    <x v="0"/>
    <x v="3486"/>
    <x v="9"/>
    <x v="2534"/>
    <x v="0"/>
    <s v="country"/>
    <s v="USD"/>
    <x v="3476"/>
    <x v="3488"/>
    <b v="0"/>
    <n v="29"/>
    <b v="1"/>
    <s v="Category and Subcategory"/>
    <x v="5"/>
    <n v="0.45"/>
    <s v="Category and Subcategory"/>
    <x v="6"/>
    <n v="42087.768055555556"/>
    <n v="42111.666666666672"/>
    <x v="0"/>
  </r>
  <r>
    <x v="3489"/>
    <x v="0"/>
    <x v="3487"/>
    <x v="10"/>
    <x v="2535"/>
    <x v="0"/>
    <s v="country"/>
    <s v="GBP"/>
    <x v="3477"/>
    <x v="3489"/>
    <b v="0"/>
    <n v="72"/>
    <b v="1"/>
    <s v="Category and Subcategory"/>
    <x v="5"/>
    <n v="0.17"/>
    <s v="Category and Subcategory"/>
    <x v="6"/>
    <n v="41753.635775462964"/>
    <n v="41783.875"/>
    <x v="3"/>
  </r>
  <r>
    <x v="3490"/>
    <x v="0"/>
    <x v="3488"/>
    <x v="28"/>
    <x v="2535"/>
    <x v="0"/>
    <s v="country"/>
    <s v="USD"/>
    <x v="3478"/>
    <x v="3490"/>
    <b v="0"/>
    <n v="27"/>
    <b v="1"/>
    <s v="Category and Subcategory"/>
    <x v="218"/>
    <n v="0.44"/>
    <s v="Category and Subcategory"/>
    <x v="6"/>
    <n v="42443.802361111113"/>
    <n v="42473.802361111113"/>
    <x v="2"/>
  </r>
  <r>
    <x v="3491"/>
    <x v="0"/>
    <x v="3489"/>
    <x v="2"/>
    <x v="2535"/>
    <x v="0"/>
    <s v="country"/>
    <s v="USD"/>
    <x v="3479"/>
    <x v="3491"/>
    <b v="0"/>
    <n v="10"/>
    <b v="1"/>
    <s v="Category and Subcategory"/>
    <x v="161"/>
    <n v="1.2"/>
    <s v="Category and Subcategory"/>
    <x v="6"/>
    <n v="42121.249814814815"/>
    <n v="42142.249814814815"/>
    <x v="0"/>
  </r>
  <r>
    <x v="3492"/>
    <x v="0"/>
    <x v="3490"/>
    <x v="276"/>
    <x v="2536"/>
    <x v="0"/>
    <s v="country"/>
    <s v="USD"/>
    <x v="3480"/>
    <x v="3492"/>
    <b v="0"/>
    <n v="35"/>
    <b v="1"/>
    <s v="Category and Subcategory"/>
    <x v="5"/>
    <n v="0.31"/>
    <s v="Category and Subcategory"/>
    <x v="6"/>
    <n v="42268.009224537032"/>
    <n v="42303.009224537032"/>
    <x v="0"/>
  </r>
  <r>
    <x v="3493"/>
    <x v="0"/>
    <x v="3491"/>
    <x v="15"/>
    <x v="2536"/>
    <x v="0"/>
    <s v="country"/>
    <s v="USD"/>
    <x v="3481"/>
    <x v="3493"/>
    <b v="0"/>
    <n v="29"/>
    <b v="1"/>
    <s v="Category and Subcategory"/>
    <x v="218"/>
    <n v="0.38"/>
    <s v="Category and Subcategory"/>
    <x v="6"/>
    <n v="41848.866157407407"/>
    <n v="41868.21597222222"/>
    <x v="3"/>
  </r>
  <r>
    <x v="3494"/>
    <x v="0"/>
    <x v="3492"/>
    <x v="44"/>
    <x v="2536"/>
    <x v="0"/>
    <s v="country"/>
    <s v="USD"/>
    <x v="3482"/>
    <x v="3494"/>
    <b v="0"/>
    <n v="13"/>
    <b v="1"/>
    <s v="Category and Subcategory"/>
    <x v="410"/>
    <n v="0.85"/>
    <s v="Category and Subcategory"/>
    <x v="6"/>
    <n v="42689.214988425927"/>
    <n v="42700.25"/>
    <x v="2"/>
  </r>
  <r>
    <x v="3495"/>
    <x v="0"/>
    <x v="3493"/>
    <x v="10"/>
    <x v="2536"/>
    <x v="0"/>
    <s v="country"/>
    <s v="CAD"/>
    <x v="3483"/>
    <x v="3495"/>
    <b v="0"/>
    <n v="72"/>
    <b v="1"/>
    <s v="Category and Subcategory"/>
    <x v="5"/>
    <n v="0.15"/>
    <s v="Category and Subcategory"/>
    <x v="6"/>
    <n v="41915.762835648151"/>
    <n v="41944.720833333333"/>
    <x v="3"/>
  </r>
  <r>
    <x v="3496"/>
    <x v="0"/>
    <x v="3494"/>
    <x v="9"/>
    <x v="2536"/>
    <x v="0"/>
    <s v="country"/>
    <s v="USD"/>
    <x v="3484"/>
    <x v="3496"/>
    <b v="0"/>
    <n v="78"/>
    <b v="1"/>
    <s v="Category and Subcategory"/>
    <x v="5"/>
    <n v="0.14000000000000001"/>
    <s v="Category and Subcategory"/>
    <x v="6"/>
    <n v="42584.846828703703"/>
    <n v="42624.846828703703"/>
    <x v="2"/>
  </r>
  <r>
    <x v="3497"/>
    <x v="0"/>
    <x v="3495"/>
    <x v="410"/>
    <x v="2536"/>
    <x v="0"/>
    <s v="country"/>
    <s v="USD"/>
    <x v="3485"/>
    <x v="3497"/>
    <b v="0"/>
    <n v="49"/>
    <b v="1"/>
    <s v="Category and Subcategory"/>
    <x v="218"/>
    <n v="0.22"/>
    <s v="Category and Subcategory"/>
    <x v="6"/>
    <n v="42511.741944444439"/>
    <n v="42523.916666666672"/>
    <x v="2"/>
  </r>
  <r>
    <x v="3498"/>
    <x v="0"/>
    <x v="3496"/>
    <x v="409"/>
    <x v="2536"/>
    <x v="0"/>
    <s v="country"/>
    <s v="CAD"/>
    <x v="3486"/>
    <x v="3498"/>
    <b v="0"/>
    <n v="42"/>
    <b v="1"/>
    <s v="Category and Subcategory"/>
    <x v="218"/>
    <n v="0.26"/>
    <s v="Category and Subcategory"/>
    <x v="6"/>
    <n v="42459.15861111111"/>
    <n v="42518.905555555553"/>
    <x v="2"/>
  </r>
  <r>
    <x v="3499"/>
    <x v="0"/>
    <x v="3497"/>
    <x v="13"/>
    <x v="2536"/>
    <x v="0"/>
    <s v="country"/>
    <s v="USD"/>
    <x v="3487"/>
    <x v="3499"/>
    <b v="0"/>
    <n v="35"/>
    <b v="1"/>
    <s v="Category and Subcategory"/>
    <x v="218"/>
    <n v="0.31"/>
    <s v="Category and Subcategory"/>
    <x v="6"/>
    <n v="42132.036168981482"/>
    <n v="42186.290972222225"/>
    <x v="0"/>
  </r>
  <r>
    <x v="3500"/>
    <x v="0"/>
    <x v="3498"/>
    <x v="28"/>
    <x v="2536"/>
    <x v="0"/>
    <s v="country"/>
    <s v="USD"/>
    <x v="3488"/>
    <x v="3500"/>
    <b v="0"/>
    <n v="42"/>
    <b v="1"/>
    <s v="Category and Subcategory"/>
    <x v="218"/>
    <n v="0.26"/>
    <s v="Category and Subcategory"/>
    <x v="6"/>
    <n v="42419.91942129629"/>
    <n v="42436.207638888889"/>
    <x v="2"/>
  </r>
  <r>
    <x v="3501"/>
    <x v="0"/>
    <x v="3499"/>
    <x v="15"/>
    <x v="2536"/>
    <x v="0"/>
    <s v="country"/>
    <s v="GBP"/>
    <x v="3489"/>
    <x v="3501"/>
    <b v="0"/>
    <n v="42"/>
    <b v="1"/>
    <s v="Category and Subcategory"/>
    <x v="218"/>
    <n v="0.26"/>
    <s v="Category and Subcategory"/>
    <x v="6"/>
    <n v="42233.763831018514"/>
    <n v="42258.763831018514"/>
    <x v="0"/>
  </r>
  <r>
    <x v="3502"/>
    <x v="0"/>
    <x v="3500"/>
    <x v="23"/>
    <x v="2537"/>
    <x v="0"/>
    <s v="country"/>
    <s v="USD"/>
    <x v="3490"/>
    <x v="3502"/>
    <b v="0"/>
    <n v="31"/>
    <b v="1"/>
    <s v="Category and Subcategory"/>
    <x v="5"/>
    <n v="0.32"/>
    <s v="Category and Subcategory"/>
    <x v="6"/>
    <n v="42430.839398148149"/>
    <n v="42445.165972222225"/>
    <x v="2"/>
  </r>
  <r>
    <x v="3503"/>
    <x v="0"/>
    <x v="3501"/>
    <x v="30"/>
    <x v="2537"/>
    <x v="0"/>
    <s v="country"/>
    <s v="GBP"/>
    <x v="3491"/>
    <x v="3503"/>
    <b v="0"/>
    <n v="38"/>
    <b v="1"/>
    <s v="Category and Subcategory"/>
    <x v="5"/>
    <n v="0.26"/>
    <s v="Category and Subcategory"/>
    <x v="6"/>
    <n v="42545.478333333333"/>
    <n v="42575.478333333333"/>
    <x v="2"/>
  </r>
  <r>
    <x v="3504"/>
    <x v="0"/>
    <x v="3502"/>
    <x v="28"/>
    <x v="2537"/>
    <x v="0"/>
    <s v="country"/>
    <s v="USD"/>
    <x v="3492"/>
    <x v="3504"/>
    <b v="0"/>
    <n v="8"/>
    <b v="1"/>
    <s v="Category and Subcategory"/>
    <x v="218"/>
    <n v="1.25"/>
    <s v="Category and Subcategory"/>
    <x v="6"/>
    <n v="42297.748738425929"/>
    <n v="42327.790405092594"/>
    <x v="0"/>
  </r>
  <r>
    <x v="3505"/>
    <x v="0"/>
    <x v="3503"/>
    <x v="30"/>
    <x v="2537"/>
    <x v="0"/>
    <s v="country"/>
    <s v="USD"/>
    <x v="3493"/>
    <x v="3505"/>
    <b v="0"/>
    <n v="39"/>
    <b v="1"/>
    <s v="Category and Subcategory"/>
    <x v="5"/>
    <n v="0.26"/>
    <s v="Category and Subcategory"/>
    <x v="6"/>
    <n v="41760.935706018521"/>
    <n v="41772.166666666664"/>
    <x v="3"/>
  </r>
  <r>
    <x v="3506"/>
    <x v="0"/>
    <x v="3504"/>
    <x v="9"/>
    <x v="2537"/>
    <x v="0"/>
    <s v="country"/>
    <s v="USD"/>
    <x v="3494"/>
    <x v="3506"/>
    <b v="0"/>
    <n v="29"/>
    <b v="1"/>
    <s v="Category and Subcategory"/>
    <x v="5"/>
    <n v="0.34"/>
    <s v="Category and Subcategory"/>
    <x v="6"/>
    <n v="41829.734259259261"/>
    <n v="41874.734259259261"/>
    <x v="3"/>
  </r>
  <r>
    <x v="3507"/>
    <x v="0"/>
    <x v="3505"/>
    <x v="3"/>
    <x v="2537"/>
    <x v="0"/>
    <s v="country"/>
    <s v="USD"/>
    <x v="3495"/>
    <x v="3507"/>
    <b v="0"/>
    <n v="72"/>
    <b v="1"/>
    <s v="Category and Subcategory"/>
    <x v="5"/>
    <n v="0.14000000000000001"/>
    <s v="Category and Subcategory"/>
    <x v="6"/>
    <n v="42491.92288194444"/>
    <n v="42521.92288194444"/>
    <x v="2"/>
  </r>
  <r>
    <x v="3508"/>
    <x v="0"/>
    <x v="3506"/>
    <x v="213"/>
    <x v="2537"/>
    <x v="0"/>
    <s v="country"/>
    <s v="GBP"/>
    <x v="3496"/>
    <x v="3508"/>
    <b v="0"/>
    <n v="15"/>
    <b v="1"/>
    <s v="Category and Subcategory"/>
    <x v="157"/>
    <n v="0.67"/>
    <s v="Category and Subcategory"/>
    <x v="6"/>
    <n v="42477.729780092588"/>
    <n v="42500.875"/>
    <x v="2"/>
  </r>
  <r>
    <x v="3509"/>
    <x v="0"/>
    <x v="3507"/>
    <x v="9"/>
    <x v="2537"/>
    <x v="0"/>
    <s v="country"/>
    <s v="USD"/>
    <x v="3497"/>
    <x v="3509"/>
    <b v="0"/>
    <n v="33"/>
    <b v="1"/>
    <s v="Category and Subcategory"/>
    <x v="5"/>
    <n v="0.3"/>
    <s v="Category and Subcategory"/>
    <x v="6"/>
    <n v="41950.859560185185"/>
    <n v="41964.204861111109"/>
    <x v="3"/>
  </r>
  <r>
    <x v="3510"/>
    <x v="0"/>
    <x v="3508"/>
    <x v="42"/>
    <x v="2537"/>
    <x v="0"/>
    <s v="country"/>
    <s v="USD"/>
    <x v="3498"/>
    <x v="3510"/>
    <b v="0"/>
    <n v="15"/>
    <b v="1"/>
    <s v="Category and Subcategory"/>
    <x v="218"/>
    <n v="0.67"/>
    <s v="Category and Subcategory"/>
    <x v="6"/>
    <n v="41802.62090277778"/>
    <n v="41822.62090277778"/>
    <x v="3"/>
  </r>
  <r>
    <x v="3511"/>
    <x v="0"/>
    <x v="3509"/>
    <x v="15"/>
    <x v="2537"/>
    <x v="0"/>
    <s v="country"/>
    <s v="GBP"/>
    <x v="3499"/>
    <x v="3511"/>
    <b v="0"/>
    <n v="19"/>
    <b v="1"/>
    <s v="Category and Subcategory"/>
    <x v="218"/>
    <n v="0.53"/>
    <s v="Category and Subcategory"/>
    <x v="6"/>
    <n v="41927.873784722222"/>
    <n v="41950.770833333336"/>
    <x v="3"/>
  </r>
  <r>
    <x v="3512"/>
    <x v="0"/>
    <x v="3510"/>
    <x v="28"/>
    <x v="2537"/>
    <x v="0"/>
    <s v="country"/>
    <s v="GBP"/>
    <x v="3500"/>
    <x v="3512"/>
    <b v="0"/>
    <n v="17"/>
    <b v="1"/>
    <s v="Category and Subcategory"/>
    <x v="218"/>
    <n v="0.59"/>
    <s v="Category and Subcategory"/>
    <x v="6"/>
    <n v="42057.536944444444"/>
    <n v="42117.49527777778"/>
    <x v="0"/>
  </r>
  <r>
    <x v="3513"/>
    <x v="0"/>
    <x v="3511"/>
    <x v="70"/>
    <x v="2537"/>
    <x v="0"/>
    <s v="country"/>
    <s v="USD"/>
    <x v="3501"/>
    <x v="3513"/>
    <b v="0"/>
    <n v="44"/>
    <b v="1"/>
    <s v="Category and Subcategory"/>
    <x v="5"/>
    <n v="0.23"/>
    <s v="Category and Subcategory"/>
    <x v="6"/>
    <n v="41781.096203703702"/>
    <n v="41794.207638888889"/>
    <x v="3"/>
  </r>
  <r>
    <x v="3514"/>
    <x v="0"/>
    <x v="3512"/>
    <x v="2"/>
    <x v="2537"/>
    <x v="0"/>
    <s v="country"/>
    <s v="USD"/>
    <x v="3502"/>
    <x v="3514"/>
    <b v="0"/>
    <n v="10"/>
    <b v="1"/>
    <s v="Category and Subcategory"/>
    <x v="161"/>
    <n v="1"/>
    <s v="Category and Subcategory"/>
    <x v="6"/>
    <n v="42020.846666666665"/>
    <n v="42037.207638888889"/>
    <x v="0"/>
  </r>
  <r>
    <x v="3515"/>
    <x v="0"/>
    <x v="3513"/>
    <x v="9"/>
    <x v="2537"/>
    <x v="0"/>
    <s v="country"/>
    <s v="USD"/>
    <x v="3503"/>
    <x v="3515"/>
    <b v="0"/>
    <n v="46"/>
    <b v="1"/>
    <s v="Category and Subcategory"/>
    <x v="5"/>
    <n v="0.22"/>
    <s v="Category and Subcategory"/>
    <x v="6"/>
    <n v="42125.772812499999"/>
    <n v="42155.772812499999"/>
    <x v="0"/>
  </r>
  <r>
    <x v="3516"/>
    <x v="0"/>
    <x v="3514"/>
    <x v="30"/>
    <x v="2537"/>
    <x v="0"/>
    <s v="country"/>
    <s v="USD"/>
    <x v="3504"/>
    <x v="3516"/>
    <b v="0"/>
    <n v="11"/>
    <b v="1"/>
    <s v="Category and Subcategory"/>
    <x v="5"/>
    <n v="0.91"/>
    <s v="Category and Subcategory"/>
    <x v="6"/>
    <n v="41856.010069444441"/>
    <n v="41890.125"/>
    <x v="3"/>
  </r>
  <r>
    <x v="3517"/>
    <x v="0"/>
    <x v="3515"/>
    <x v="23"/>
    <x v="2537"/>
    <x v="0"/>
    <s v="country"/>
    <s v="GBP"/>
    <x v="3505"/>
    <x v="3517"/>
    <b v="0"/>
    <n v="13"/>
    <b v="1"/>
    <s v="Category and Subcategory"/>
    <x v="5"/>
    <n v="0.77"/>
    <s v="Category and Subcategory"/>
    <x v="6"/>
    <n v="41794.817523148151"/>
    <n v="41824.458333333336"/>
    <x v="3"/>
  </r>
  <r>
    <x v="3518"/>
    <x v="0"/>
    <x v="3516"/>
    <x v="15"/>
    <x v="2537"/>
    <x v="0"/>
    <s v="country"/>
    <s v="USD"/>
    <x v="3506"/>
    <x v="3518"/>
    <b v="0"/>
    <n v="33"/>
    <b v="1"/>
    <s v="Category and Subcategory"/>
    <x v="218"/>
    <n v="0.3"/>
    <s v="Category and Subcategory"/>
    <x v="6"/>
    <n v="41893.783553240741"/>
    <n v="41914.597916666666"/>
    <x v="3"/>
  </r>
  <r>
    <x v="3519"/>
    <x v="0"/>
    <x v="3517"/>
    <x v="13"/>
    <x v="2537"/>
    <x v="0"/>
    <s v="country"/>
    <s v="GBP"/>
    <x v="3507"/>
    <x v="3519"/>
    <b v="0"/>
    <n v="28"/>
    <b v="1"/>
    <s v="Category and Subcategory"/>
    <x v="218"/>
    <n v="0.36"/>
    <s v="Category and Subcategory"/>
    <x v="6"/>
    <n v="42037.598958333328"/>
    <n v="42067.598958333328"/>
    <x v="0"/>
  </r>
  <r>
    <x v="3520"/>
    <x v="0"/>
    <x v="3518"/>
    <x v="13"/>
    <x v="2537"/>
    <x v="0"/>
    <s v="country"/>
    <s v="GBP"/>
    <x v="3508"/>
    <x v="3520"/>
    <b v="0"/>
    <n v="21"/>
    <b v="1"/>
    <s v="Category and Subcategory"/>
    <x v="218"/>
    <n v="0.48"/>
    <s v="Category and Subcategory"/>
    <x v="6"/>
    <n v="42227.824212962965"/>
    <n v="42253.57430555555"/>
    <x v="0"/>
  </r>
  <r>
    <x v="3521"/>
    <x v="0"/>
    <x v="3519"/>
    <x v="18"/>
    <x v="2537"/>
    <x v="0"/>
    <s v="country"/>
    <s v="USD"/>
    <x v="3509"/>
    <x v="3521"/>
    <b v="0"/>
    <n v="13"/>
    <b v="1"/>
    <s v="Category and Subcategory"/>
    <x v="410"/>
    <n v="0.77"/>
    <s v="Category and Subcategory"/>
    <x v="6"/>
    <n v="41881.361342592594"/>
    <n v="41911.361342592594"/>
    <x v="3"/>
  </r>
  <r>
    <x v="3522"/>
    <x v="0"/>
    <x v="3520"/>
    <x v="411"/>
    <x v="2537"/>
    <x v="0"/>
    <s v="country"/>
    <s v="GBP"/>
    <x v="3510"/>
    <x v="3522"/>
    <b v="0"/>
    <n v="34"/>
    <b v="1"/>
    <s v="Category and Subcategory"/>
    <x v="218"/>
    <n v="0.28999999999999998"/>
    <s v="Category and Subcategory"/>
    <x v="6"/>
    <n v="42234.789884259255"/>
    <n v="42262.420833333337"/>
    <x v="0"/>
  </r>
  <r>
    <x v="3523"/>
    <x v="0"/>
    <x v="3521"/>
    <x v="23"/>
    <x v="2537"/>
    <x v="0"/>
    <s v="country"/>
    <s v="GBP"/>
    <x v="3511"/>
    <x v="3523"/>
    <b v="0"/>
    <n v="80"/>
    <b v="1"/>
    <s v="Category and Subcategory"/>
    <x v="5"/>
    <n v="0.13"/>
    <s v="Category and Subcategory"/>
    <x v="6"/>
    <n v="42581.397546296299"/>
    <n v="42638.958333333328"/>
    <x v="2"/>
  </r>
  <r>
    <x v="3524"/>
    <x v="0"/>
    <x v="3522"/>
    <x v="3"/>
    <x v="2537"/>
    <x v="0"/>
    <s v="country"/>
    <s v="USD"/>
    <x v="3512"/>
    <x v="3524"/>
    <b v="0"/>
    <n v="74"/>
    <b v="1"/>
    <s v="Category and Subcategory"/>
    <x v="5"/>
    <n v="0.14000000000000001"/>
    <s v="Category and Subcategory"/>
    <x v="6"/>
    <n v="41880.76357638889"/>
    <n v="41895.166666666664"/>
    <x v="3"/>
  </r>
  <r>
    <x v="3525"/>
    <x v="0"/>
    <x v="3523"/>
    <x v="2"/>
    <x v="2537"/>
    <x v="0"/>
    <s v="country"/>
    <s v="USD"/>
    <x v="3453"/>
    <x v="3525"/>
    <b v="0"/>
    <n v="7"/>
    <b v="1"/>
    <s v="Category and Subcategory"/>
    <x v="161"/>
    <n v="1.43"/>
    <s v="Category and Subcategory"/>
    <x v="6"/>
    <n v="42214.6956712963"/>
    <n v="42225.666666666672"/>
    <x v="0"/>
  </r>
  <r>
    <x v="3526"/>
    <x v="0"/>
    <x v="3524"/>
    <x v="126"/>
    <x v="2537"/>
    <x v="0"/>
    <s v="country"/>
    <s v="USD"/>
    <x v="3513"/>
    <x v="3526"/>
    <b v="0"/>
    <n v="34"/>
    <b v="1"/>
    <s v="Category and Subcategory"/>
    <x v="5"/>
    <n v="0.28999999999999998"/>
    <s v="Category and Subcategory"/>
    <x v="6"/>
    <n v="42460.335312499999"/>
    <n v="42488.249305555553"/>
    <x v="2"/>
  </r>
  <r>
    <x v="3527"/>
    <x v="0"/>
    <x v="3525"/>
    <x v="12"/>
    <x v="2537"/>
    <x v="0"/>
    <s v="country"/>
    <s v="USD"/>
    <x v="3514"/>
    <x v="3527"/>
    <b v="0"/>
    <n v="86"/>
    <b v="1"/>
    <s v="Category and Subcategory"/>
    <x v="5"/>
    <n v="0.12"/>
    <s v="Category and Subcategory"/>
    <x v="6"/>
    <n v="42167.023206018523"/>
    <n v="42196.165972222225"/>
    <x v="0"/>
  </r>
  <r>
    <x v="3528"/>
    <x v="0"/>
    <x v="3526"/>
    <x v="409"/>
    <x v="2537"/>
    <x v="0"/>
    <s v="country"/>
    <s v="GBP"/>
    <x v="3515"/>
    <x v="3528"/>
    <b v="0"/>
    <n v="37"/>
    <b v="1"/>
    <s v="Category and Subcategory"/>
    <x v="218"/>
    <n v="0.27"/>
    <s v="Category and Subcategory"/>
    <x v="6"/>
    <n v="42733.50136574074"/>
    <n v="42753.50136574074"/>
    <x v="2"/>
  </r>
  <r>
    <x v="3529"/>
    <x v="0"/>
    <x v="3527"/>
    <x v="2"/>
    <x v="2537"/>
    <x v="0"/>
    <s v="country"/>
    <s v="USD"/>
    <x v="3516"/>
    <x v="3529"/>
    <b v="0"/>
    <n v="18"/>
    <b v="1"/>
    <s v="Category and Subcategory"/>
    <x v="161"/>
    <n v="0.56000000000000005"/>
    <s v="Category and Subcategory"/>
    <x v="6"/>
    <n v="42177.761782407411"/>
    <n v="42198.041666666672"/>
    <x v="0"/>
  </r>
  <r>
    <x v="3530"/>
    <x v="0"/>
    <x v="3528"/>
    <x v="181"/>
    <x v="2537"/>
    <x v="0"/>
    <s v="country"/>
    <s v="GBP"/>
    <x v="3517"/>
    <x v="3530"/>
    <b v="0"/>
    <n v="22"/>
    <b v="1"/>
    <s v="Category and Subcategory"/>
    <x v="5"/>
    <n v="0.45"/>
    <s v="Category and Subcategory"/>
    <x v="6"/>
    <n v="42442.623344907406"/>
    <n v="42470.833333333328"/>
    <x v="2"/>
  </r>
  <r>
    <x v="3531"/>
    <x v="0"/>
    <x v="3529"/>
    <x v="28"/>
    <x v="2537"/>
    <x v="0"/>
    <s v="country"/>
    <s v="USD"/>
    <x v="3518"/>
    <x v="3531"/>
    <b v="0"/>
    <n v="26"/>
    <b v="1"/>
    <s v="Category and Subcategory"/>
    <x v="218"/>
    <n v="0.38"/>
    <s v="Category and Subcategory"/>
    <x v="6"/>
    <n v="42521.654328703706"/>
    <n v="42551.654328703706"/>
    <x v="2"/>
  </r>
  <r>
    <x v="3532"/>
    <x v="0"/>
    <x v="3530"/>
    <x v="412"/>
    <x v="2537"/>
    <x v="0"/>
    <s v="country"/>
    <s v="USD"/>
    <x v="3519"/>
    <x v="3532"/>
    <b v="0"/>
    <n v="27"/>
    <b v="1"/>
    <s v="Category and Subcategory"/>
    <x v="218"/>
    <n v="0.37"/>
    <s v="Category and Subcategory"/>
    <x v="6"/>
    <n v="41884.599849537037"/>
    <n v="41900.165972222225"/>
    <x v="3"/>
  </r>
  <r>
    <x v="3533"/>
    <x v="0"/>
    <x v="3531"/>
    <x v="2"/>
    <x v="2537"/>
    <x v="0"/>
    <s v="country"/>
    <s v="USD"/>
    <x v="3520"/>
    <x v="3533"/>
    <b v="0"/>
    <n v="8"/>
    <b v="1"/>
    <s v="Category and Subcategory"/>
    <x v="161"/>
    <n v="1.25"/>
    <s v="Category and Subcategory"/>
    <x v="6"/>
    <n v="42289.761192129634"/>
    <n v="42319.802858796291"/>
    <x v="0"/>
  </r>
  <r>
    <x v="3534"/>
    <x v="0"/>
    <x v="3532"/>
    <x v="10"/>
    <x v="2537"/>
    <x v="0"/>
    <s v="country"/>
    <s v="USD"/>
    <x v="3521"/>
    <x v="3534"/>
    <b v="0"/>
    <n v="204"/>
    <b v="1"/>
    <s v="Category and Subcategory"/>
    <x v="5"/>
    <n v="0.05"/>
    <s v="Category and Subcategory"/>
    <x v="6"/>
    <n v="42243.6252662037"/>
    <n v="42278.6252662037"/>
    <x v="0"/>
  </r>
  <r>
    <x v="3535"/>
    <x v="0"/>
    <x v="3533"/>
    <x v="13"/>
    <x v="2537"/>
    <x v="0"/>
    <s v="country"/>
    <s v="GBP"/>
    <x v="1804"/>
    <x v="3535"/>
    <b v="0"/>
    <n v="46"/>
    <b v="1"/>
    <s v="Category and Subcategory"/>
    <x v="218"/>
    <n v="0.22"/>
    <s v="Category and Subcategory"/>
    <x v="6"/>
    <n v="42248.640162037031"/>
    <n v="42279.75"/>
    <x v="0"/>
  </r>
  <r>
    <x v="3536"/>
    <x v="0"/>
    <x v="3534"/>
    <x v="325"/>
    <x v="2537"/>
    <x v="0"/>
    <s v="country"/>
    <s v="GBP"/>
    <x v="3522"/>
    <x v="3536"/>
    <b v="0"/>
    <n v="17"/>
    <b v="1"/>
    <s v="Category and Subcategory"/>
    <x v="406"/>
    <n v="0.59"/>
    <s v="Category and Subcategory"/>
    <x v="6"/>
    <n v="42328.727141203708"/>
    <n v="42358.499305555553"/>
    <x v="0"/>
  </r>
  <r>
    <x v="3537"/>
    <x v="0"/>
    <x v="3535"/>
    <x v="413"/>
    <x v="2537"/>
    <x v="0"/>
    <s v="country"/>
    <s v="CAD"/>
    <x v="3523"/>
    <x v="3537"/>
    <b v="0"/>
    <n v="28"/>
    <b v="1"/>
    <s v="Category and Subcategory"/>
    <x v="218"/>
    <n v="0.36"/>
    <s v="Category and Subcategory"/>
    <x v="6"/>
    <n v="41923.354351851849"/>
    <n v="41960.332638888889"/>
    <x v="3"/>
  </r>
  <r>
    <x v="3538"/>
    <x v="0"/>
    <x v="3536"/>
    <x v="13"/>
    <x v="2537"/>
    <x v="0"/>
    <s v="country"/>
    <s v="GBP"/>
    <x v="3524"/>
    <x v="3538"/>
    <b v="0"/>
    <n v="83"/>
    <b v="1"/>
    <s v="Category and Subcategory"/>
    <x v="218"/>
    <n v="0.12"/>
    <s v="Category and Subcategory"/>
    <x v="6"/>
    <n v="42571.420601851853"/>
    <n v="42599.420601851853"/>
    <x v="2"/>
  </r>
  <r>
    <x v="3539"/>
    <x v="0"/>
    <x v="3537"/>
    <x v="20"/>
    <x v="2537"/>
    <x v="0"/>
    <s v="country"/>
    <s v="USD"/>
    <x v="3525"/>
    <x v="3539"/>
    <b v="0"/>
    <n v="13"/>
    <b v="1"/>
    <s v="Category and Subcategory"/>
    <x v="161"/>
    <n v="0.77"/>
    <s v="Category and Subcategory"/>
    <x v="6"/>
    <n v="42600.756041666667"/>
    <n v="42621.756041666667"/>
    <x v="2"/>
  </r>
  <r>
    <x v="3540"/>
    <x v="0"/>
    <x v="3538"/>
    <x v="43"/>
    <x v="2537"/>
    <x v="0"/>
    <s v="country"/>
    <s v="GBP"/>
    <x v="3526"/>
    <x v="3540"/>
    <b v="0"/>
    <n v="8"/>
    <b v="1"/>
    <s v="Category and Subcategory"/>
    <x v="410"/>
    <n v="1.25"/>
    <s v="Category and Subcategory"/>
    <x v="6"/>
    <n v="42517.003368055557"/>
    <n v="42547.003368055557"/>
    <x v="2"/>
  </r>
  <r>
    <x v="3541"/>
    <x v="0"/>
    <x v="3539"/>
    <x v="38"/>
    <x v="2537"/>
    <x v="0"/>
    <s v="country"/>
    <s v="GBP"/>
    <x v="3527"/>
    <x v="3541"/>
    <b v="0"/>
    <n v="32"/>
    <b v="1"/>
    <s v="Category and Subcategory"/>
    <x v="218"/>
    <n v="0.31"/>
    <s v="Category and Subcategory"/>
    <x v="6"/>
    <n v="42222.730034722219"/>
    <n v="42247.730034722219"/>
    <x v="0"/>
  </r>
  <r>
    <x v="3542"/>
    <x v="0"/>
    <x v="3540"/>
    <x v="62"/>
    <x v="2537"/>
    <x v="0"/>
    <s v="country"/>
    <s v="USD"/>
    <x v="3528"/>
    <x v="3542"/>
    <b v="0"/>
    <n v="85"/>
    <b v="1"/>
    <s v="Category and Subcategory"/>
    <x v="5"/>
    <n v="0.12"/>
    <s v="Category and Subcategory"/>
    <x v="6"/>
    <n v="41829.599791666667"/>
    <n v="41889.599791666667"/>
    <x v="3"/>
  </r>
  <r>
    <x v="3543"/>
    <x v="0"/>
    <x v="3541"/>
    <x v="15"/>
    <x v="2537"/>
    <x v="0"/>
    <s v="country"/>
    <s v="EUR"/>
    <x v="3529"/>
    <x v="3543"/>
    <b v="0"/>
    <n v="29"/>
    <b v="1"/>
    <s v="Category and Subcategory"/>
    <x v="218"/>
    <n v="0.34"/>
    <s v="Category and Subcategory"/>
    <x v="6"/>
    <n v="42150.755312499998"/>
    <n v="42180.755312499998"/>
    <x v="0"/>
  </r>
  <r>
    <x v="3544"/>
    <x v="0"/>
    <x v="3542"/>
    <x v="30"/>
    <x v="2537"/>
    <x v="0"/>
    <s v="country"/>
    <s v="USD"/>
    <x v="3530"/>
    <x v="3544"/>
    <b v="0"/>
    <n v="24"/>
    <b v="1"/>
    <s v="Category and Subcategory"/>
    <x v="5"/>
    <n v="0.42"/>
    <s v="Category and Subcategory"/>
    <x v="6"/>
    <n v="42040.831678240742"/>
    <n v="42070.831678240742"/>
    <x v="0"/>
  </r>
  <r>
    <x v="3545"/>
    <x v="0"/>
    <x v="3543"/>
    <x v="49"/>
    <x v="2537"/>
    <x v="0"/>
    <s v="country"/>
    <s v="USD"/>
    <x v="3531"/>
    <x v="3545"/>
    <b v="0"/>
    <n v="8"/>
    <b v="1"/>
    <s v="Category and Subcategory"/>
    <x v="153"/>
    <n v="1.25"/>
    <s v="Category and Subcategory"/>
    <x v="6"/>
    <n v="42075.807395833333"/>
    <n v="42105.807395833333"/>
    <x v="0"/>
  </r>
  <r>
    <x v="3546"/>
    <x v="0"/>
    <x v="3544"/>
    <x v="184"/>
    <x v="2537"/>
    <x v="0"/>
    <s v="country"/>
    <s v="USD"/>
    <x v="3532"/>
    <x v="3546"/>
    <b v="0"/>
    <n v="19"/>
    <b v="1"/>
    <s v="Category and Subcategory"/>
    <x v="218"/>
    <n v="0.53"/>
    <s v="Category and Subcategory"/>
    <x v="6"/>
    <n v="42073.660694444443"/>
    <n v="42095.165972222225"/>
    <x v="0"/>
  </r>
  <r>
    <x v="3547"/>
    <x v="0"/>
    <x v="3545"/>
    <x v="19"/>
    <x v="2537"/>
    <x v="0"/>
    <s v="country"/>
    <s v="USD"/>
    <x v="3533"/>
    <x v="3547"/>
    <b v="0"/>
    <n v="336"/>
    <b v="1"/>
    <s v="Category and Subcategory"/>
    <x v="5"/>
    <n v="0.03"/>
    <s v="Category and Subcategory"/>
    <x v="6"/>
    <n v="42480.078715277778"/>
    <n v="42504.165972222225"/>
    <x v="2"/>
  </r>
  <r>
    <x v="3548"/>
    <x v="0"/>
    <x v="3546"/>
    <x v="190"/>
    <x v="2537"/>
    <x v="0"/>
    <s v="country"/>
    <s v="USD"/>
    <x v="3534"/>
    <x v="3548"/>
    <b v="0"/>
    <n v="13"/>
    <b v="1"/>
    <s v="Category and Subcategory"/>
    <x v="5"/>
    <n v="0.77"/>
    <s v="Category and Subcategory"/>
    <x v="6"/>
    <n v="42411.942291666666"/>
    <n v="42434.041666666672"/>
    <x v="2"/>
  </r>
  <r>
    <x v="3549"/>
    <x v="0"/>
    <x v="3547"/>
    <x v="28"/>
    <x v="2537"/>
    <x v="0"/>
    <s v="country"/>
    <s v="GBP"/>
    <x v="3535"/>
    <x v="3549"/>
    <b v="0"/>
    <n v="42"/>
    <b v="1"/>
    <s v="Category and Subcategory"/>
    <x v="218"/>
    <n v="0.24"/>
    <s v="Category and Subcategory"/>
    <x v="6"/>
    <n v="42223.394363425927"/>
    <n v="42251.394363425927"/>
    <x v="0"/>
  </r>
  <r>
    <x v="3550"/>
    <x v="0"/>
    <x v="3548"/>
    <x v="30"/>
    <x v="2537"/>
    <x v="0"/>
    <s v="country"/>
    <s v="GBP"/>
    <x v="3536"/>
    <x v="3550"/>
    <b v="0"/>
    <n v="64"/>
    <b v="1"/>
    <s v="Category and Subcategory"/>
    <x v="5"/>
    <n v="0.16"/>
    <s v="Category and Subcategory"/>
    <x v="6"/>
    <n v="42462.893495370372"/>
    <n v="42492.893495370372"/>
    <x v="2"/>
  </r>
  <r>
    <x v="3551"/>
    <x v="0"/>
    <x v="3549"/>
    <x v="15"/>
    <x v="2537"/>
    <x v="0"/>
    <s v="country"/>
    <s v="USD"/>
    <x v="3537"/>
    <x v="3551"/>
    <b v="0"/>
    <n v="25"/>
    <b v="1"/>
    <s v="Category and Subcategory"/>
    <x v="218"/>
    <n v="0.4"/>
    <s v="Category and Subcategory"/>
    <x v="6"/>
    <n v="41753.515856481477"/>
    <n v="41781.921527777777"/>
    <x v="3"/>
  </r>
  <r>
    <x v="3552"/>
    <x v="0"/>
    <x v="3550"/>
    <x v="414"/>
    <x v="2538"/>
    <x v="0"/>
    <s v="country"/>
    <s v="GBP"/>
    <x v="3538"/>
    <x v="3552"/>
    <b v="0"/>
    <n v="20"/>
    <b v="1"/>
    <s v="Category and Subcategory"/>
    <x v="218"/>
    <n v="0.45"/>
    <s v="Category and Subcategory"/>
    <x v="6"/>
    <n v="41788.587083333332"/>
    <n v="41818.587083333332"/>
    <x v="3"/>
  </r>
  <r>
    <x v="3553"/>
    <x v="0"/>
    <x v="3551"/>
    <x v="62"/>
    <x v="2539"/>
    <x v="0"/>
    <s v="country"/>
    <s v="USD"/>
    <x v="3539"/>
    <x v="3553"/>
    <b v="0"/>
    <n v="104"/>
    <b v="1"/>
    <s v="Category and Subcategory"/>
    <x v="5"/>
    <n v="0.08"/>
    <s v="Category and Subcategory"/>
    <x v="6"/>
    <n v="42196.028703703705"/>
    <n v="42228"/>
    <x v="0"/>
  </r>
  <r>
    <x v="3554"/>
    <x v="0"/>
    <x v="3552"/>
    <x v="10"/>
    <x v="2539"/>
    <x v="0"/>
    <s v="country"/>
    <s v="USD"/>
    <x v="3540"/>
    <x v="3554"/>
    <b v="0"/>
    <n v="53"/>
    <b v="1"/>
    <s v="Category and Subcategory"/>
    <x v="5"/>
    <n v="0.15"/>
    <s v="Category and Subcategory"/>
    <x v="6"/>
    <n v="42016.050451388888"/>
    <n v="42046.708333333328"/>
    <x v="0"/>
  </r>
  <r>
    <x v="3555"/>
    <x v="0"/>
    <x v="3553"/>
    <x v="262"/>
    <x v="2539"/>
    <x v="0"/>
    <s v="country"/>
    <s v="EUR"/>
    <x v="3541"/>
    <x v="3555"/>
    <b v="0"/>
    <n v="14"/>
    <b v="1"/>
    <s v="Category and Subcategory"/>
    <x v="5"/>
    <n v="0.56999999999999995"/>
    <s v="Category and Subcategory"/>
    <x v="6"/>
    <n v="42661.442060185189"/>
    <n v="42691.483726851846"/>
    <x v="2"/>
  </r>
  <r>
    <x v="3556"/>
    <x v="0"/>
    <x v="3554"/>
    <x v="41"/>
    <x v="2539"/>
    <x v="0"/>
    <s v="country"/>
    <s v="GBP"/>
    <x v="3542"/>
    <x v="3556"/>
    <b v="0"/>
    <n v="20"/>
    <b v="1"/>
    <s v="Category and Subcategory"/>
    <x v="5"/>
    <n v="0.4"/>
    <s v="Category and Subcategory"/>
    <x v="6"/>
    <n v="41808.649583333332"/>
    <n v="41868.649583333332"/>
    <x v="3"/>
  </r>
  <r>
    <x v="3557"/>
    <x v="0"/>
    <x v="3555"/>
    <x v="57"/>
    <x v="2539"/>
    <x v="0"/>
    <s v="country"/>
    <s v="USD"/>
    <x v="3543"/>
    <x v="3557"/>
    <b v="0"/>
    <n v="558"/>
    <b v="1"/>
    <s v="Category and Subcategory"/>
    <x v="5"/>
    <n v="0.01"/>
    <s v="Category and Subcategory"/>
    <x v="6"/>
    <n v="41730.276747685188"/>
    <n v="41764.276747685188"/>
    <x v="3"/>
  </r>
  <r>
    <x v="3558"/>
    <x v="0"/>
    <x v="3556"/>
    <x v="18"/>
    <x v="2540"/>
    <x v="0"/>
    <s v="country"/>
    <s v="GBP"/>
    <x v="3544"/>
    <x v="3558"/>
    <b v="0"/>
    <n v="22"/>
    <b v="1"/>
    <s v="Category and Subcategory"/>
    <x v="161"/>
    <n v="0.32"/>
    <s v="Category and Subcategory"/>
    <x v="6"/>
    <n v="42139.816840277781"/>
    <n v="42181.875"/>
    <x v="0"/>
  </r>
  <r>
    <x v="3559"/>
    <x v="0"/>
    <x v="3557"/>
    <x v="28"/>
    <x v="2540"/>
    <x v="0"/>
    <s v="country"/>
    <s v="AUD"/>
    <x v="3545"/>
    <x v="3559"/>
    <b v="0"/>
    <n v="24"/>
    <b v="1"/>
    <s v="Category and Subcategory"/>
    <x v="218"/>
    <n v="0.28999999999999998"/>
    <s v="Category and Subcategory"/>
    <x v="6"/>
    <n v="42194.096157407403"/>
    <n v="42216.373611111107"/>
    <x v="0"/>
  </r>
  <r>
    <x v="3560"/>
    <x v="0"/>
    <x v="3558"/>
    <x v="50"/>
    <x v="2540"/>
    <x v="0"/>
    <s v="country"/>
    <s v="CAD"/>
    <x v="3546"/>
    <x v="3560"/>
    <b v="0"/>
    <n v="74"/>
    <b v="1"/>
    <s v="Category and Subcategory"/>
    <x v="5"/>
    <n v="0.09"/>
    <s v="Category and Subcategory"/>
    <x v="6"/>
    <n v="42115.889652777783"/>
    <n v="42151.114583333328"/>
    <x v="0"/>
  </r>
  <r>
    <x v="3561"/>
    <x v="0"/>
    <x v="3559"/>
    <x v="30"/>
    <x v="2541"/>
    <x v="0"/>
    <s v="country"/>
    <s v="USD"/>
    <x v="3547"/>
    <x v="3561"/>
    <b v="0"/>
    <n v="54"/>
    <b v="1"/>
    <s v="Category and Subcategory"/>
    <x v="5"/>
    <n v="0.11"/>
    <s v="Category and Subcategory"/>
    <x v="6"/>
    <n v="42203.680300925931"/>
    <n v="42221.774999999994"/>
    <x v="0"/>
  </r>
  <r>
    <x v="3562"/>
    <x v="0"/>
    <x v="3560"/>
    <x v="415"/>
    <x v="2541"/>
    <x v="0"/>
    <s v="country"/>
    <s v="GBP"/>
    <x v="3548"/>
    <x v="3562"/>
    <b v="0"/>
    <n v="31"/>
    <b v="1"/>
    <s v="Category and Subcategory"/>
    <x v="161"/>
    <n v="0.19"/>
    <s v="Category and Subcategory"/>
    <x v="6"/>
    <n v="42433.761886574073"/>
    <n v="42442.916666666672"/>
    <x v="2"/>
  </r>
  <r>
    <x v="3563"/>
    <x v="0"/>
    <x v="3561"/>
    <x v="2"/>
    <x v="2541"/>
    <x v="0"/>
    <s v="country"/>
    <s v="GBP"/>
    <x v="3549"/>
    <x v="3563"/>
    <b v="0"/>
    <n v="25"/>
    <b v="1"/>
    <s v="Category and Subcategory"/>
    <x v="218"/>
    <n v="0.24"/>
    <s v="Category and Subcategory"/>
    <x v="6"/>
    <n v="42555.671944444446"/>
    <n v="42583.791666666672"/>
    <x v="2"/>
  </r>
  <r>
    <x v="3564"/>
    <x v="0"/>
    <x v="3562"/>
    <x v="28"/>
    <x v="2541"/>
    <x v="0"/>
    <s v="country"/>
    <s v="GBP"/>
    <x v="3550"/>
    <x v="3564"/>
    <b v="0"/>
    <n v="17"/>
    <b v="1"/>
    <s v="Category and Subcategory"/>
    <x v="218"/>
    <n v="0.35"/>
    <s v="Category and Subcategory"/>
    <x v="6"/>
    <n v="42236.623252314821"/>
    <n v="42282.666666666672"/>
    <x v="0"/>
  </r>
  <r>
    <x v="3565"/>
    <x v="0"/>
    <x v="3563"/>
    <x v="42"/>
    <x v="2541"/>
    <x v="0"/>
    <s v="country"/>
    <s v="USD"/>
    <x v="3551"/>
    <x v="3565"/>
    <b v="0"/>
    <n v="12"/>
    <b v="1"/>
    <s v="Category and Subcategory"/>
    <x v="218"/>
    <n v="0.5"/>
    <s v="Category and Subcategory"/>
    <x v="6"/>
    <n v="41974.743148148147"/>
    <n v="42004.743148148147"/>
    <x v="3"/>
  </r>
  <r>
    <x v="3566"/>
    <x v="0"/>
    <x v="3564"/>
    <x v="13"/>
    <x v="2541"/>
    <x v="0"/>
    <s v="country"/>
    <s v="GBP"/>
    <x v="3552"/>
    <x v="3566"/>
    <b v="0"/>
    <n v="38"/>
    <b v="1"/>
    <s v="Category and Subcategory"/>
    <x v="5"/>
    <n v="0.16"/>
    <s v="Category and Subcategory"/>
    <x v="6"/>
    <n v="41997.507905092592"/>
    <n v="42027.507905092592"/>
    <x v="3"/>
  </r>
  <r>
    <x v="3567"/>
    <x v="0"/>
    <x v="3565"/>
    <x v="28"/>
    <x v="2541"/>
    <x v="0"/>
    <s v="country"/>
    <s v="GBP"/>
    <x v="3553"/>
    <x v="3567"/>
    <b v="0"/>
    <n v="41"/>
    <b v="1"/>
    <s v="Category and Subcategory"/>
    <x v="218"/>
    <n v="0.15"/>
    <s v="Category and Subcategory"/>
    <x v="6"/>
    <n v="42135.810694444444"/>
    <n v="42165.810694444444"/>
    <x v="0"/>
  </r>
  <r>
    <x v="3568"/>
    <x v="0"/>
    <x v="3566"/>
    <x v="28"/>
    <x v="2541"/>
    <x v="0"/>
    <s v="country"/>
    <s v="USD"/>
    <x v="3554"/>
    <x v="3568"/>
    <b v="0"/>
    <n v="19"/>
    <b v="1"/>
    <s v="Category and Subcategory"/>
    <x v="218"/>
    <n v="0.32"/>
    <s v="Category and Subcategory"/>
    <x v="6"/>
    <n v="41869.740671296298"/>
    <n v="41899.740671296298"/>
    <x v="3"/>
  </r>
  <r>
    <x v="3569"/>
    <x v="0"/>
    <x v="3567"/>
    <x v="10"/>
    <x v="2542"/>
    <x v="0"/>
    <s v="country"/>
    <s v="USD"/>
    <x v="3555"/>
    <x v="3569"/>
    <b v="0"/>
    <n v="41"/>
    <b v="1"/>
    <s v="Category and Subcategory"/>
    <x v="5"/>
    <n v="0.12"/>
    <s v="Category and Subcategory"/>
    <x v="6"/>
    <n v="41982.688611111109"/>
    <n v="42012.688611111109"/>
    <x v="3"/>
  </r>
  <r>
    <x v="3570"/>
    <x v="0"/>
    <x v="3568"/>
    <x v="13"/>
    <x v="2542"/>
    <x v="0"/>
    <s v="country"/>
    <s v="USD"/>
    <x v="3556"/>
    <x v="3570"/>
    <b v="0"/>
    <n v="26"/>
    <b v="1"/>
    <s v="Category and Subcategory"/>
    <x v="5"/>
    <n v="0.19"/>
    <s v="Category and Subcategory"/>
    <x v="6"/>
    <n v="41976.331979166673"/>
    <n v="42004.291666666672"/>
    <x v="3"/>
  </r>
  <r>
    <x v="3571"/>
    <x v="0"/>
    <x v="3569"/>
    <x v="15"/>
    <x v="2542"/>
    <x v="0"/>
    <s v="country"/>
    <s v="GBP"/>
    <x v="3557"/>
    <x v="3571"/>
    <b v="0"/>
    <n v="25"/>
    <b v="1"/>
    <s v="Category and Subcategory"/>
    <x v="5"/>
    <n v="0.2"/>
    <s v="Category and Subcategory"/>
    <x v="6"/>
    <n v="41912.858946759261"/>
    <n v="41942.858946759261"/>
    <x v="3"/>
  </r>
  <r>
    <x v="3572"/>
    <x v="0"/>
    <x v="3570"/>
    <x v="2"/>
    <x v="2542"/>
    <x v="0"/>
    <s v="country"/>
    <s v="GBP"/>
    <x v="3558"/>
    <x v="3572"/>
    <b v="0"/>
    <n v="9"/>
    <b v="1"/>
    <s v="Category and Subcategory"/>
    <x v="218"/>
    <n v="0.56000000000000005"/>
    <s v="Category and Subcategory"/>
    <x v="6"/>
    <n v="42146.570393518516"/>
    <n v="42176.570393518516"/>
    <x v="0"/>
  </r>
  <r>
    <x v="3573"/>
    <x v="0"/>
    <x v="3571"/>
    <x v="9"/>
    <x v="2542"/>
    <x v="0"/>
    <s v="country"/>
    <s v="GBP"/>
    <x v="3559"/>
    <x v="3573"/>
    <b v="0"/>
    <n v="78"/>
    <b v="1"/>
    <s v="Category and Subcategory"/>
    <x v="5"/>
    <n v="0.06"/>
    <s v="Category and Subcategory"/>
    <x v="6"/>
    <n v="41921.375532407408"/>
    <n v="41951.417199074072"/>
    <x v="3"/>
  </r>
  <r>
    <x v="3574"/>
    <x v="0"/>
    <x v="3572"/>
    <x v="238"/>
    <x v="2542"/>
    <x v="0"/>
    <s v="country"/>
    <s v="USD"/>
    <x v="3560"/>
    <x v="3574"/>
    <b v="0"/>
    <n v="45"/>
    <b v="1"/>
    <s v="Category and Subcategory"/>
    <x v="5"/>
    <n v="0.11"/>
    <s v="Category and Subcategory"/>
    <x v="6"/>
    <n v="41926.942685185182"/>
    <n v="41956.984351851846"/>
    <x v="3"/>
  </r>
  <r>
    <x v="3575"/>
    <x v="0"/>
    <x v="3573"/>
    <x v="3"/>
    <x v="2542"/>
    <x v="0"/>
    <s v="country"/>
    <s v="USD"/>
    <x v="3561"/>
    <x v="3575"/>
    <b v="0"/>
    <n v="102"/>
    <b v="1"/>
    <s v="Category and Subcategory"/>
    <x v="5"/>
    <n v="0.05"/>
    <s v="Category and Subcategory"/>
    <x v="6"/>
    <n v="42561.783877314811"/>
    <n v="42593.165972222225"/>
    <x v="2"/>
  </r>
  <r>
    <x v="3576"/>
    <x v="0"/>
    <x v="3574"/>
    <x v="213"/>
    <x v="2542"/>
    <x v="0"/>
    <s v="country"/>
    <s v="USD"/>
    <x v="3562"/>
    <x v="3576"/>
    <b v="0"/>
    <n v="5"/>
    <b v="1"/>
    <s v="Category and Subcategory"/>
    <x v="496"/>
    <n v="1"/>
    <s v="Category and Subcategory"/>
    <x v="6"/>
    <n v="42649.54923611111"/>
    <n v="42709.590902777782"/>
    <x v="2"/>
  </r>
  <r>
    <x v="3577"/>
    <x v="0"/>
    <x v="3575"/>
    <x v="20"/>
    <x v="2542"/>
    <x v="0"/>
    <s v="country"/>
    <s v="USD"/>
    <x v="3563"/>
    <x v="3577"/>
    <b v="0"/>
    <n v="27"/>
    <b v="1"/>
    <s v="Category and Subcategory"/>
    <x v="218"/>
    <n v="0.19"/>
    <s v="Category and Subcategory"/>
    <x v="6"/>
    <n v="42093.786840277782"/>
    <n v="42120.26944444445"/>
    <x v="0"/>
  </r>
  <r>
    <x v="3578"/>
    <x v="0"/>
    <x v="3576"/>
    <x v="15"/>
    <x v="2542"/>
    <x v="0"/>
    <s v="country"/>
    <s v="GBP"/>
    <x v="3564"/>
    <x v="3578"/>
    <b v="0"/>
    <n v="37"/>
    <b v="1"/>
    <s v="Category and Subcategory"/>
    <x v="5"/>
    <n v="0.14000000000000001"/>
    <s v="Category and Subcategory"/>
    <x v="6"/>
    <n v="42460.733530092592"/>
    <n v="42490.733530092592"/>
    <x v="2"/>
  </r>
  <r>
    <x v="3579"/>
    <x v="0"/>
    <x v="3577"/>
    <x v="2"/>
    <x v="2542"/>
    <x v="0"/>
    <s v="country"/>
    <s v="GBP"/>
    <x v="3565"/>
    <x v="3579"/>
    <b v="0"/>
    <n v="14"/>
    <b v="1"/>
    <s v="Category and Subcategory"/>
    <x v="218"/>
    <n v="0.36"/>
    <s v="Category and Subcategory"/>
    <x v="6"/>
    <n v="42430.762222222227"/>
    <n v="42460.720555555556"/>
    <x v="2"/>
  </r>
  <r>
    <x v="3580"/>
    <x v="0"/>
    <x v="3578"/>
    <x v="42"/>
    <x v="2542"/>
    <x v="0"/>
    <s v="country"/>
    <s v="USD"/>
    <x v="3566"/>
    <x v="3580"/>
    <b v="0"/>
    <n v="27"/>
    <b v="1"/>
    <s v="Category and Subcategory"/>
    <x v="218"/>
    <n v="0.19"/>
    <s v="Category and Subcategory"/>
    <x v="6"/>
    <n v="42026.176180555558"/>
    <n v="42064.207638888889"/>
    <x v="0"/>
  </r>
  <r>
    <x v="3581"/>
    <x v="0"/>
    <x v="3579"/>
    <x v="15"/>
    <x v="2542"/>
    <x v="0"/>
    <s v="country"/>
    <s v="GBP"/>
    <x v="3567"/>
    <x v="3581"/>
    <b v="0"/>
    <n v="45"/>
    <b v="1"/>
    <s v="Category and Subcategory"/>
    <x v="5"/>
    <n v="0.11"/>
    <s v="Category and Subcategory"/>
    <x v="6"/>
    <n v="41836.471180555556"/>
    <n v="41850.471180555556"/>
    <x v="3"/>
  </r>
  <r>
    <x v="3582"/>
    <x v="0"/>
    <x v="3580"/>
    <x v="28"/>
    <x v="2542"/>
    <x v="0"/>
    <s v="country"/>
    <s v="USD"/>
    <x v="3568"/>
    <x v="3582"/>
    <b v="0"/>
    <n v="49"/>
    <b v="1"/>
    <s v="Category and Subcategory"/>
    <x v="218"/>
    <n v="0.1"/>
    <s v="Category and Subcategory"/>
    <x v="6"/>
    <n v="42451.095856481479"/>
    <n v="42465.095856481479"/>
    <x v="2"/>
  </r>
  <r>
    <x v="3583"/>
    <x v="0"/>
    <x v="3581"/>
    <x v="9"/>
    <x v="2542"/>
    <x v="0"/>
    <s v="country"/>
    <s v="USD"/>
    <x v="3569"/>
    <x v="3583"/>
    <b v="0"/>
    <n v="24"/>
    <b v="1"/>
    <s v="Category and Subcategory"/>
    <x v="5"/>
    <n v="0.21"/>
    <s v="Category and Subcategory"/>
    <x v="6"/>
    <n v="42418.425983796296"/>
    <n v="42478.384317129632"/>
    <x v="2"/>
  </r>
  <r>
    <x v="3584"/>
    <x v="0"/>
    <x v="3582"/>
    <x v="9"/>
    <x v="2542"/>
    <x v="0"/>
    <s v="country"/>
    <s v="GBP"/>
    <x v="3570"/>
    <x v="3584"/>
    <b v="0"/>
    <n v="112"/>
    <b v="1"/>
    <s v="Category and Subcategory"/>
    <x v="5"/>
    <n v="0.04"/>
    <s v="Category and Subcategory"/>
    <x v="6"/>
    <n v="42168.316481481481"/>
    <n v="42198.316481481481"/>
    <x v="0"/>
  </r>
  <r>
    <x v="3585"/>
    <x v="0"/>
    <x v="3583"/>
    <x v="104"/>
    <x v="2542"/>
    <x v="0"/>
    <s v="country"/>
    <s v="USD"/>
    <x v="3571"/>
    <x v="3585"/>
    <b v="0"/>
    <n v="23"/>
    <b v="1"/>
    <s v="Category and Subcategory"/>
    <x v="5"/>
    <n v="0.22"/>
    <s v="Category and Subcategory"/>
    <x v="6"/>
    <n v="41964.716319444444"/>
    <n v="41994.716319444444"/>
    <x v="3"/>
  </r>
  <r>
    <x v="3586"/>
    <x v="0"/>
    <x v="3584"/>
    <x v="51"/>
    <x v="2542"/>
    <x v="0"/>
    <s v="country"/>
    <s v="USD"/>
    <x v="3572"/>
    <x v="3586"/>
    <b v="0"/>
    <n v="54"/>
    <b v="1"/>
    <s v="Category and Subcategory"/>
    <x v="5"/>
    <n v="0.09"/>
    <s v="Category and Subcategory"/>
    <x v="6"/>
    <n v="42576.697569444441"/>
    <n v="42636.697569444441"/>
    <x v="2"/>
  </r>
  <r>
    <x v="3587"/>
    <x v="0"/>
    <x v="3585"/>
    <x v="2"/>
    <x v="2542"/>
    <x v="0"/>
    <s v="country"/>
    <s v="GBP"/>
    <x v="3573"/>
    <x v="3587"/>
    <b v="0"/>
    <n v="28"/>
    <b v="1"/>
    <s v="Category and Subcategory"/>
    <x v="218"/>
    <n v="0.18"/>
    <s v="Category and Subcategory"/>
    <x v="6"/>
    <n v="42503.539976851855"/>
    <n v="42548.791666666672"/>
    <x v="2"/>
  </r>
  <r>
    <x v="3588"/>
    <x v="0"/>
    <x v="3586"/>
    <x v="48"/>
    <x v="2542"/>
    <x v="0"/>
    <s v="country"/>
    <s v="GBP"/>
    <x v="3574"/>
    <x v="3588"/>
    <b v="0"/>
    <n v="11"/>
    <b v="1"/>
    <s v="Category and Subcategory"/>
    <x v="410"/>
    <n v="0.45"/>
    <s v="Category and Subcategory"/>
    <x v="6"/>
    <n v="42101.828819444447"/>
    <n v="42123.958333333328"/>
    <x v="0"/>
  </r>
  <r>
    <x v="3589"/>
    <x v="0"/>
    <x v="3587"/>
    <x v="23"/>
    <x v="2542"/>
    <x v="0"/>
    <s v="country"/>
    <s v="USD"/>
    <x v="3575"/>
    <x v="3589"/>
    <b v="0"/>
    <n v="62"/>
    <b v="1"/>
    <s v="Category and Subcategory"/>
    <x v="5"/>
    <n v="0.08"/>
    <s v="Category and Subcategory"/>
    <x v="6"/>
    <n v="42125.647534722222"/>
    <n v="42150.647534722222"/>
    <x v="0"/>
  </r>
  <r>
    <x v="3590"/>
    <x v="0"/>
    <x v="3588"/>
    <x v="10"/>
    <x v="2542"/>
    <x v="0"/>
    <s v="country"/>
    <s v="GBP"/>
    <x v="3576"/>
    <x v="3590"/>
    <b v="0"/>
    <n v="73"/>
    <b v="1"/>
    <s v="Category and Subcategory"/>
    <x v="5"/>
    <n v="7.0000000000000007E-2"/>
    <s v="Category and Subcategory"/>
    <x v="6"/>
    <n v="41902.333726851852"/>
    <n v="41932.333726851852"/>
    <x v="3"/>
  </r>
  <r>
    <x v="3591"/>
    <x v="0"/>
    <x v="3589"/>
    <x v="176"/>
    <x v="2542"/>
    <x v="0"/>
    <s v="country"/>
    <s v="USD"/>
    <x v="3577"/>
    <x v="3591"/>
    <b v="0"/>
    <n v="18"/>
    <b v="1"/>
    <s v="Category and Subcategory"/>
    <x v="218"/>
    <n v="0.28000000000000003"/>
    <s v="Category and Subcategory"/>
    <x v="6"/>
    <n v="42003.948425925926"/>
    <n v="42028.207638888889"/>
    <x v="3"/>
  </r>
  <r>
    <x v="3592"/>
    <x v="0"/>
    <x v="3590"/>
    <x v="13"/>
    <x v="2542"/>
    <x v="0"/>
    <s v="country"/>
    <s v="USD"/>
    <x v="3578"/>
    <x v="3592"/>
    <b v="0"/>
    <n v="35"/>
    <b v="1"/>
    <s v="Category and Subcategory"/>
    <x v="5"/>
    <n v="0.14000000000000001"/>
    <s v="Category and Subcategory"/>
    <x v="6"/>
    <n v="41988.829942129625"/>
    <n v="42046.207638888889"/>
    <x v="3"/>
  </r>
  <r>
    <x v="3593"/>
    <x v="0"/>
    <x v="3591"/>
    <x v="9"/>
    <x v="2542"/>
    <x v="0"/>
    <s v="country"/>
    <s v="USD"/>
    <x v="3579"/>
    <x v="3593"/>
    <b v="0"/>
    <n v="43"/>
    <b v="1"/>
    <s v="Category and Subcategory"/>
    <x v="5"/>
    <n v="0.12"/>
    <s v="Category and Subcategory"/>
    <x v="6"/>
    <n v="41974.898599537039"/>
    <n v="42009.851388888885"/>
    <x v="3"/>
  </r>
  <r>
    <x v="3594"/>
    <x v="0"/>
    <x v="3592"/>
    <x v="183"/>
    <x v="2542"/>
    <x v="0"/>
    <s v="country"/>
    <s v="USD"/>
    <x v="3580"/>
    <x v="3594"/>
    <b v="0"/>
    <n v="36"/>
    <b v="1"/>
    <s v="Category and Subcategory"/>
    <x v="5"/>
    <n v="0.14000000000000001"/>
    <s v="Category and Subcategory"/>
    <x v="6"/>
    <n v="42592.066921296297"/>
    <n v="42617.066921296297"/>
    <x v="2"/>
  </r>
  <r>
    <x v="3595"/>
    <x v="0"/>
    <x v="3593"/>
    <x v="27"/>
    <x v="2542"/>
    <x v="0"/>
    <s v="country"/>
    <s v="USD"/>
    <x v="3581"/>
    <x v="3595"/>
    <b v="0"/>
    <n v="62"/>
    <b v="1"/>
    <s v="Category and Subcategory"/>
    <x v="5"/>
    <n v="0.08"/>
    <s v="Category and Subcategory"/>
    <x v="6"/>
    <n v="42050.008368055554"/>
    <n v="42076.290972222225"/>
    <x v="0"/>
  </r>
  <r>
    <x v="3596"/>
    <x v="0"/>
    <x v="3594"/>
    <x v="184"/>
    <x v="2542"/>
    <x v="0"/>
    <s v="country"/>
    <s v="CAD"/>
    <x v="3582"/>
    <x v="3596"/>
    <b v="0"/>
    <n v="15"/>
    <b v="1"/>
    <s v="Category and Subcategory"/>
    <x v="5"/>
    <n v="0.33"/>
    <s v="Category and Subcategory"/>
    <x v="6"/>
    <n v="41856.715069444443"/>
    <n v="41877.715069444443"/>
    <x v="3"/>
  </r>
  <r>
    <x v="3597"/>
    <x v="0"/>
    <x v="3595"/>
    <x v="30"/>
    <x v="2542"/>
    <x v="0"/>
    <s v="country"/>
    <s v="USD"/>
    <x v="3583"/>
    <x v="3597"/>
    <b v="0"/>
    <n v="33"/>
    <b v="1"/>
    <s v="Category and Subcategory"/>
    <x v="5"/>
    <n v="0.15"/>
    <s v="Category and Subcategory"/>
    <x v="6"/>
    <n v="42417.585532407407"/>
    <n v="42432.249305555553"/>
    <x v="2"/>
  </r>
  <r>
    <x v="3598"/>
    <x v="0"/>
    <x v="3596"/>
    <x v="28"/>
    <x v="2542"/>
    <x v="0"/>
    <s v="country"/>
    <s v="USD"/>
    <x v="3584"/>
    <x v="3598"/>
    <b v="0"/>
    <n v="27"/>
    <b v="1"/>
    <s v="Category and Subcategory"/>
    <x v="218"/>
    <n v="0.19"/>
    <s v="Category and Subcategory"/>
    <x v="6"/>
    <n v="41866.79886574074"/>
    <n v="41885.207638888889"/>
    <x v="3"/>
  </r>
  <r>
    <x v="3599"/>
    <x v="0"/>
    <x v="3597"/>
    <x v="2"/>
    <x v="2543"/>
    <x v="0"/>
    <s v="country"/>
    <s v="USD"/>
    <x v="3585"/>
    <x v="3599"/>
    <b v="0"/>
    <n v="17"/>
    <b v="1"/>
    <s v="Category and Subcategory"/>
    <x v="218"/>
    <n v="0.24"/>
    <s v="Category and Subcategory"/>
    <x v="6"/>
    <n v="42220.79487268519"/>
    <n v="42246"/>
    <x v="0"/>
  </r>
  <r>
    <x v="3600"/>
    <x v="0"/>
    <x v="3598"/>
    <x v="185"/>
    <x v="2543"/>
    <x v="0"/>
    <s v="country"/>
    <s v="USD"/>
    <x v="3586"/>
    <x v="3600"/>
    <b v="0"/>
    <n v="4"/>
    <b v="1"/>
    <s v="Category and Subcategory"/>
    <x v="149"/>
    <n v="1"/>
    <s v="Category and Subcategory"/>
    <x v="6"/>
    <n v="42628.849120370374"/>
    <n v="42656.849120370374"/>
    <x v="2"/>
  </r>
  <r>
    <x v="3601"/>
    <x v="0"/>
    <x v="3599"/>
    <x v="13"/>
    <x v="2543"/>
    <x v="0"/>
    <s v="country"/>
    <s v="GBP"/>
    <x v="3587"/>
    <x v="3601"/>
    <b v="0"/>
    <n v="53"/>
    <b v="1"/>
    <s v="Category and Subcategory"/>
    <x v="5"/>
    <n v="0.08"/>
    <s v="Category and Subcategory"/>
    <x v="6"/>
    <n v="41990.99863425926"/>
    <n v="42020.99863425926"/>
    <x v="3"/>
  </r>
  <r>
    <x v="3602"/>
    <x v="0"/>
    <x v="3600"/>
    <x v="23"/>
    <x v="2543"/>
    <x v="0"/>
    <s v="country"/>
    <s v="USD"/>
    <x v="3588"/>
    <x v="3602"/>
    <b v="0"/>
    <n v="49"/>
    <b v="1"/>
    <s v="Category and Subcategory"/>
    <x v="5"/>
    <n v="0.08"/>
    <s v="Category and Subcategory"/>
    <x v="6"/>
    <n v="42447.894432870366"/>
    <n v="42507.894432870366"/>
    <x v="2"/>
  </r>
  <r>
    <x v="3603"/>
    <x v="0"/>
    <x v="3601"/>
    <x v="15"/>
    <x v="2544"/>
    <x v="0"/>
    <s v="country"/>
    <s v="USD"/>
    <x v="3589"/>
    <x v="3603"/>
    <b v="0"/>
    <n v="57"/>
    <b v="1"/>
    <s v="Category and Subcategory"/>
    <x v="5"/>
    <n v="0.05"/>
    <s v="Category and Subcategory"/>
    <x v="6"/>
    <n v="42283.864351851851"/>
    <n v="42313.906018518523"/>
    <x v="0"/>
  </r>
  <r>
    <x v="3604"/>
    <x v="0"/>
    <x v="3602"/>
    <x v="9"/>
    <x v="2544"/>
    <x v="0"/>
    <s v="country"/>
    <s v="USD"/>
    <x v="3590"/>
    <x v="3604"/>
    <b v="0"/>
    <n v="69"/>
    <b v="1"/>
    <s v="Category and Subcategory"/>
    <x v="5"/>
    <n v="0.04"/>
    <s v="Category and Subcategory"/>
    <x v="6"/>
    <n v="42483.015694444446"/>
    <n v="42489.290972222225"/>
    <x v="2"/>
  </r>
  <r>
    <x v="3605"/>
    <x v="0"/>
    <x v="3603"/>
    <x v="49"/>
    <x v="2544"/>
    <x v="0"/>
    <s v="country"/>
    <s v="GBP"/>
    <x v="3591"/>
    <x v="3605"/>
    <b v="0"/>
    <n v="15"/>
    <b v="1"/>
    <s v="Category and Subcategory"/>
    <x v="218"/>
    <n v="0.2"/>
    <s v="Category and Subcategory"/>
    <x v="6"/>
    <n v="42383.793124999997"/>
    <n v="42413.793124999997"/>
    <x v="2"/>
  </r>
  <r>
    <x v="3606"/>
    <x v="0"/>
    <x v="3604"/>
    <x v="9"/>
    <x v="2544"/>
    <x v="0"/>
    <s v="country"/>
    <s v="GBP"/>
    <x v="3592"/>
    <x v="3606"/>
    <b v="0"/>
    <n v="64"/>
    <b v="1"/>
    <s v="Category and Subcategory"/>
    <x v="5"/>
    <n v="0.05"/>
    <s v="Category and Subcategory"/>
    <x v="6"/>
    <n v="42566.604826388888"/>
    <n v="42596.604826388888"/>
    <x v="2"/>
  </r>
  <r>
    <x v="3607"/>
    <x v="0"/>
    <x v="3605"/>
    <x v="131"/>
    <x v="2544"/>
    <x v="0"/>
    <s v="country"/>
    <s v="GBP"/>
    <x v="3593"/>
    <x v="3607"/>
    <b v="0"/>
    <n v="20"/>
    <b v="1"/>
    <s v="Category and Subcategory"/>
    <x v="218"/>
    <n v="0.15"/>
    <s v="Category and Subcategory"/>
    <x v="6"/>
    <n v="42338.963912037041"/>
    <n v="42353"/>
    <x v="0"/>
  </r>
  <r>
    <x v="3608"/>
    <x v="0"/>
    <x v="3606"/>
    <x v="134"/>
    <x v="2544"/>
    <x v="0"/>
    <s v="country"/>
    <s v="GBP"/>
    <x v="3594"/>
    <x v="3608"/>
    <b v="0"/>
    <n v="27"/>
    <b v="1"/>
    <s v="Category and Subcategory"/>
    <x v="5"/>
    <n v="0.11"/>
    <s v="Category and Subcategory"/>
    <x v="6"/>
    <n v="42506.709375000006"/>
    <n v="42538.583333333328"/>
    <x v="2"/>
  </r>
  <r>
    <x v="3609"/>
    <x v="0"/>
    <x v="3607"/>
    <x v="416"/>
    <x v="2544"/>
    <x v="0"/>
    <s v="country"/>
    <s v="GBP"/>
    <x v="3595"/>
    <x v="3609"/>
    <b v="0"/>
    <n v="21"/>
    <b v="1"/>
    <s v="Category and Subcategory"/>
    <x v="5"/>
    <n v="0.14000000000000001"/>
    <s v="Category and Subcategory"/>
    <x v="6"/>
    <n v="42429.991724537031"/>
    <n v="42459.950057870374"/>
    <x v="2"/>
  </r>
  <r>
    <x v="3610"/>
    <x v="0"/>
    <x v="3608"/>
    <x v="28"/>
    <x v="2544"/>
    <x v="0"/>
    <s v="country"/>
    <s v="GBP"/>
    <x v="3596"/>
    <x v="3610"/>
    <b v="0"/>
    <n v="31"/>
    <b v="1"/>
    <s v="Category and Subcategory"/>
    <x v="5"/>
    <n v="0.1"/>
    <s v="Category and Subcategory"/>
    <x v="6"/>
    <n v="42203.432129629626"/>
    <n v="42233.432129629626"/>
    <x v="0"/>
  </r>
  <r>
    <x v="3611"/>
    <x v="0"/>
    <x v="3609"/>
    <x v="30"/>
    <x v="2544"/>
    <x v="0"/>
    <s v="country"/>
    <s v="GBP"/>
    <x v="3597"/>
    <x v="3611"/>
    <b v="0"/>
    <n v="51"/>
    <b v="1"/>
    <s v="Category and Subcategory"/>
    <x v="5"/>
    <n v="0.06"/>
    <s v="Category and Subcategory"/>
    <x v="6"/>
    <n v="42072.370381944449"/>
    <n v="42102.370381944449"/>
    <x v="0"/>
  </r>
  <r>
    <x v="3612"/>
    <x v="0"/>
    <x v="3610"/>
    <x v="10"/>
    <x v="2544"/>
    <x v="0"/>
    <s v="country"/>
    <s v="CAD"/>
    <x v="3598"/>
    <x v="3612"/>
    <b v="0"/>
    <n v="57"/>
    <b v="1"/>
    <s v="Category and Subcategory"/>
    <x v="5"/>
    <n v="0.05"/>
    <s v="Category and Subcategory"/>
    <x v="6"/>
    <n v="41789.726979166669"/>
    <n v="41799.726979166669"/>
    <x v="3"/>
  </r>
  <r>
    <x v="3613"/>
    <x v="0"/>
    <x v="3611"/>
    <x v="21"/>
    <x v="2544"/>
    <x v="0"/>
    <s v="country"/>
    <s v="USD"/>
    <x v="3599"/>
    <x v="3613"/>
    <b v="0"/>
    <n v="20"/>
    <b v="1"/>
    <s v="Category and Subcategory"/>
    <x v="5"/>
    <n v="0.15"/>
    <s v="Category and Subcategory"/>
    <x v="6"/>
    <n v="41788.58997685185"/>
    <n v="41818.58997685185"/>
    <x v="3"/>
  </r>
  <r>
    <x v="3614"/>
    <x v="0"/>
    <x v="3612"/>
    <x v="30"/>
    <x v="2544"/>
    <x v="0"/>
    <s v="country"/>
    <s v="USD"/>
    <x v="3600"/>
    <x v="3614"/>
    <b v="0"/>
    <n v="71"/>
    <b v="1"/>
    <s v="Category and Subcategory"/>
    <x v="5"/>
    <n v="0.04"/>
    <s v="Category and Subcategory"/>
    <x v="6"/>
    <n v="42144.041851851856"/>
    <n v="42174.041851851856"/>
    <x v="0"/>
  </r>
  <r>
    <x v="3615"/>
    <x v="0"/>
    <x v="3613"/>
    <x v="30"/>
    <x v="2545"/>
    <x v="0"/>
    <s v="country"/>
    <s v="GBP"/>
    <x v="3601"/>
    <x v="3615"/>
    <b v="0"/>
    <n v="72"/>
    <b v="1"/>
    <s v="Category and Subcategory"/>
    <x v="5"/>
    <n v="0.03"/>
    <s v="Category and Subcategory"/>
    <x v="6"/>
    <n v="42318.593703703707"/>
    <n v="42348.593703703707"/>
    <x v="0"/>
  </r>
  <r>
    <x v="3616"/>
    <x v="0"/>
    <x v="3614"/>
    <x v="30"/>
    <x v="2545"/>
    <x v="0"/>
    <s v="country"/>
    <s v="GBP"/>
    <x v="3602"/>
    <x v="3616"/>
    <b v="0"/>
    <n v="45"/>
    <b v="1"/>
    <s v="Category and Subcategory"/>
    <x v="5"/>
    <n v="0.04"/>
    <s v="Category and Subcategory"/>
    <x v="6"/>
    <n v="42052.949814814812"/>
    <n v="42082.908148148148"/>
    <x v="0"/>
  </r>
  <r>
    <x v="3617"/>
    <x v="0"/>
    <x v="3615"/>
    <x v="417"/>
    <x v="2545"/>
    <x v="0"/>
    <s v="country"/>
    <s v="GBP"/>
    <x v="3603"/>
    <x v="3617"/>
    <b v="0"/>
    <n v="51"/>
    <b v="1"/>
    <s v="Category and Subcategory"/>
    <x v="5"/>
    <n v="0.04"/>
    <s v="Category and Subcategory"/>
    <x v="6"/>
    <n v="42779.610289351855"/>
    <n v="42794"/>
    <x v="1"/>
  </r>
  <r>
    <x v="3618"/>
    <x v="0"/>
    <x v="3616"/>
    <x v="13"/>
    <x v="2545"/>
    <x v="0"/>
    <s v="country"/>
    <s v="GBP"/>
    <x v="3604"/>
    <x v="3618"/>
    <b v="0"/>
    <n v="56"/>
    <b v="1"/>
    <s v="Category and Subcategory"/>
    <x v="5"/>
    <n v="0.04"/>
    <s v="Category and Subcategory"/>
    <x v="6"/>
    <n v="42128.627893518518"/>
    <n v="42158.627893518518"/>
    <x v="0"/>
  </r>
  <r>
    <x v="3619"/>
    <x v="0"/>
    <x v="3617"/>
    <x v="28"/>
    <x v="2545"/>
    <x v="0"/>
    <s v="country"/>
    <s v="USD"/>
    <x v="3605"/>
    <x v="3619"/>
    <b v="0"/>
    <n v="17"/>
    <b v="1"/>
    <s v="Category and Subcategory"/>
    <x v="5"/>
    <n v="0.12"/>
    <s v="Category and Subcategory"/>
    <x v="6"/>
    <n v="42661.132245370376"/>
    <n v="42693.916666666672"/>
    <x v="2"/>
  </r>
  <r>
    <x v="3620"/>
    <x v="0"/>
    <x v="3618"/>
    <x v="124"/>
    <x v="2545"/>
    <x v="0"/>
    <s v="country"/>
    <s v="USD"/>
    <x v="3606"/>
    <x v="3620"/>
    <b v="0"/>
    <n v="197"/>
    <b v="1"/>
    <s v="Category and Subcategory"/>
    <x v="5"/>
    <n v="0.01"/>
    <s v="Category and Subcategory"/>
    <x v="6"/>
    <n v="42037.938206018516"/>
    <n v="42068.166666666672"/>
    <x v="0"/>
  </r>
  <r>
    <x v="3621"/>
    <x v="0"/>
    <x v="3619"/>
    <x v="9"/>
    <x v="2545"/>
    <x v="0"/>
    <s v="country"/>
    <s v="USD"/>
    <x v="3607"/>
    <x v="3621"/>
    <b v="0"/>
    <n v="70"/>
    <b v="1"/>
    <s v="Category and Subcategory"/>
    <x v="5"/>
    <n v="0.03"/>
    <s v="Category and Subcategory"/>
    <x v="6"/>
    <n v="42619.935694444444"/>
    <n v="42643.875"/>
    <x v="2"/>
  </r>
  <r>
    <x v="3622"/>
    <x v="0"/>
    <x v="3620"/>
    <x v="28"/>
    <x v="2545"/>
    <x v="0"/>
    <s v="country"/>
    <s v="USD"/>
    <x v="3608"/>
    <x v="3622"/>
    <b v="0"/>
    <n v="21"/>
    <b v="1"/>
    <s v="Category and Subcategory"/>
    <x v="5"/>
    <n v="0.1"/>
    <s v="Category and Subcategory"/>
    <x v="6"/>
    <n v="41877.221886574072"/>
    <n v="41910.140972222223"/>
    <x v="3"/>
  </r>
  <r>
    <x v="3623"/>
    <x v="0"/>
    <x v="3621"/>
    <x v="30"/>
    <x v="2545"/>
    <x v="0"/>
    <s v="country"/>
    <s v="USD"/>
    <x v="3609"/>
    <x v="3623"/>
    <b v="0"/>
    <n v="34"/>
    <b v="1"/>
    <s v="Category and Subcategory"/>
    <x v="5"/>
    <n v="0.06"/>
    <s v="Category and Subcategory"/>
    <x v="6"/>
    <n v="41828.736921296295"/>
    <n v="41846.291666666664"/>
    <x v="3"/>
  </r>
  <r>
    <x v="3624"/>
    <x v="0"/>
    <x v="3622"/>
    <x v="9"/>
    <x v="2545"/>
    <x v="0"/>
    <s v="country"/>
    <s v="USD"/>
    <x v="3610"/>
    <x v="3624"/>
    <b v="0"/>
    <n v="39"/>
    <b v="1"/>
    <s v="Category and Subcategory"/>
    <x v="5"/>
    <n v="0.05"/>
    <s v="Category and Subcategory"/>
    <x v="6"/>
    <n v="42545.774189814809"/>
    <n v="42605.774189814809"/>
    <x v="2"/>
  </r>
  <r>
    <x v="3625"/>
    <x v="0"/>
    <x v="3623"/>
    <x v="9"/>
    <x v="2545"/>
    <x v="0"/>
    <s v="country"/>
    <s v="GBP"/>
    <x v="3611"/>
    <x v="3625"/>
    <b v="0"/>
    <n v="78"/>
    <b v="1"/>
    <s v="Category and Subcategory"/>
    <x v="5"/>
    <n v="0.03"/>
    <s v="Category and Subcategory"/>
    <x v="6"/>
    <n v="42157.652511574073"/>
    <n v="42187.652511574073"/>
    <x v="0"/>
  </r>
  <r>
    <x v="3626"/>
    <x v="0"/>
    <x v="3624"/>
    <x v="23"/>
    <x v="2545"/>
    <x v="0"/>
    <s v="country"/>
    <s v="GBP"/>
    <x v="3612"/>
    <x v="3626"/>
    <b v="0"/>
    <n v="48"/>
    <b v="1"/>
    <s v="Category and Subcategory"/>
    <x v="5"/>
    <n v="0.04"/>
    <s v="Category and Subcategory"/>
    <x v="6"/>
    <n v="41846.667326388888"/>
    <n v="41867.667326388888"/>
    <x v="3"/>
  </r>
  <r>
    <x v="3627"/>
    <x v="0"/>
    <x v="3625"/>
    <x v="13"/>
    <x v="2545"/>
    <x v="0"/>
    <s v="country"/>
    <s v="USD"/>
    <x v="3613"/>
    <x v="3627"/>
    <b v="0"/>
    <n v="29"/>
    <b v="1"/>
    <s v="Category and Subcategory"/>
    <x v="5"/>
    <n v="7.0000000000000007E-2"/>
    <s v="Category and Subcategory"/>
    <x v="6"/>
    <n v="42460.741747685184"/>
    <n v="42511.165972222225"/>
    <x v="2"/>
  </r>
  <r>
    <x v="3628"/>
    <x v="0"/>
    <x v="3626"/>
    <x v="57"/>
    <x v="2545"/>
    <x v="2"/>
    <s v="country"/>
    <s v="USD"/>
    <x v="3614"/>
    <x v="3628"/>
    <b v="0"/>
    <n v="0"/>
    <b v="0"/>
    <s v="Category and Subcategory"/>
    <x v="5"/>
    <e v="#DIV/0!"/>
    <s v="Category and Subcategory"/>
    <x v="40"/>
    <n v="42291.833287037036"/>
    <n v="42351.874953703707"/>
    <x v="0"/>
  </r>
  <r>
    <x v="3629"/>
    <x v="0"/>
    <x v="3627"/>
    <x v="80"/>
    <x v="2545"/>
    <x v="2"/>
    <s v="country"/>
    <s v="USD"/>
    <x v="3615"/>
    <x v="3629"/>
    <b v="0"/>
    <n v="2"/>
    <b v="0"/>
    <s v="Category and Subcategory"/>
    <x v="5"/>
    <n v="1"/>
    <s v="Category and Subcategory"/>
    <x v="40"/>
    <n v="42437.094490740739"/>
    <n v="42495.708333333328"/>
    <x v="2"/>
  </r>
  <r>
    <x v="3630"/>
    <x v="0"/>
    <x v="3628"/>
    <x v="9"/>
    <x v="2545"/>
    <x v="2"/>
    <s v="country"/>
    <s v="GBP"/>
    <x v="3616"/>
    <x v="3630"/>
    <b v="0"/>
    <n v="1"/>
    <b v="0"/>
    <s v="Category and Subcategory"/>
    <x v="5"/>
    <n v="2"/>
    <s v="Category and Subcategory"/>
    <x v="40"/>
    <n v="41942.84710648148"/>
    <n v="41972.888773148152"/>
    <x v="3"/>
  </r>
  <r>
    <x v="3631"/>
    <x v="0"/>
    <x v="3629"/>
    <x v="418"/>
    <x v="2545"/>
    <x v="2"/>
    <s v="country"/>
    <s v="USD"/>
    <x v="3617"/>
    <x v="3631"/>
    <b v="0"/>
    <n v="59"/>
    <b v="0"/>
    <s v="Category and Subcategory"/>
    <x v="5"/>
    <n v="0.03"/>
    <s v="Category and Subcategory"/>
    <x v="40"/>
    <n v="41880.753437499996"/>
    <n v="41905.165972222225"/>
    <x v="3"/>
  </r>
  <r>
    <x v="3632"/>
    <x v="0"/>
    <x v="3630"/>
    <x v="2"/>
    <x v="2546"/>
    <x v="2"/>
    <s v="country"/>
    <s v="GBP"/>
    <x v="3618"/>
    <x v="3632"/>
    <b v="0"/>
    <n v="1"/>
    <b v="0"/>
    <s v="Category and Subcategory"/>
    <x v="5"/>
    <n v="1"/>
    <s v="Category and Subcategory"/>
    <x v="40"/>
    <n v="41946.936909722222"/>
    <n v="41966.936909722222"/>
    <x v="3"/>
  </r>
  <r>
    <x v="3633"/>
    <x v="0"/>
    <x v="3631"/>
    <x v="10"/>
    <x v="2546"/>
    <x v="2"/>
    <s v="country"/>
    <s v="USD"/>
    <x v="3619"/>
    <x v="3633"/>
    <b v="0"/>
    <n v="31"/>
    <b v="0"/>
    <s v="Category and Subcategory"/>
    <x v="5"/>
    <n v="0.03"/>
    <s v="Category and Subcategory"/>
    <x v="40"/>
    <n v="42649.623460648145"/>
    <n v="42693.041666666672"/>
    <x v="2"/>
  </r>
  <r>
    <x v="3634"/>
    <x v="0"/>
    <x v="3632"/>
    <x v="96"/>
    <x v="2546"/>
    <x v="2"/>
    <s v="country"/>
    <s v="CAD"/>
    <x v="3620"/>
    <x v="3634"/>
    <b v="0"/>
    <n v="18"/>
    <b v="0"/>
    <s v="Category and Subcategory"/>
    <x v="5"/>
    <n v="0.06"/>
    <s v="Category and Subcategory"/>
    <x v="40"/>
    <n v="42701.166365740741"/>
    <n v="42749.165972222225"/>
    <x v="2"/>
  </r>
  <r>
    <x v="3635"/>
    <x v="0"/>
    <x v="3633"/>
    <x v="8"/>
    <x v="2546"/>
    <x v="2"/>
    <s v="country"/>
    <s v="USD"/>
    <x v="3621"/>
    <x v="3635"/>
    <b v="0"/>
    <n v="10"/>
    <b v="0"/>
    <s v="Category and Subcategory"/>
    <x v="5"/>
    <n v="0.1"/>
    <s v="Category and Subcategory"/>
    <x v="40"/>
    <n v="42450.88282407407"/>
    <n v="42480.88282407407"/>
    <x v="2"/>
  </r>
  <r>
    <x v="3636"/>
    <x v="0"/>
    <x v="3634"/>
    <x v="60"/>
    <x v="2546"/>
    <x v="2"/>
    <s v="country"/>
    <s v="USD"/>
    <x v="3622"/>
    <x v="3636"/>
    <b v="0"/>
    <n v="0"/>
    <b v="0"/>
    <s v="Category and Subcategory"/>
    <x v="5"/>
    <e v="#DIV/0!"/>
    <s v="Category and Subcategory"/>
    <x v="40"/>
    <n v="42226.694780092599"/>
    <n v="42261.694780092599"/>
    <x v="0"/>
  </r>
  <r>
    <x v="3637"/>
    <x v="0"/>
    <x v="3635"/>
    <x v="9"/>
    <x v="2546"/>
    <x v="2"/>
    <s v="country"/>
    <s v="USD"/>
    <x v="3623"/>
    <x v="3637"/>
    <b v="0"/>
    <n v="14"/>
    <b v="0"/>
    <s v="Category and Subcategory"/>
    <x v="5"/>
    <n v="7.0000000000000007E-2"/>
    <s v="Category and Subcategory"/>
    <x v="40"/>
    <n v="41975.700636574074"/>
    <n v="42005.700636574074"/>
    <x v="3"/>
  </r>
  <r>
    <x v="3638"/>
    <x v="0"/>
    <x v="3636"/>
    <x v="126"/>
    <x v="2546"/>
    <x v="2"/>
    <s v="country"/>
    <s v="CAD"/>
    <x v="3624"/>
    <x v="3638"/>
    <b v="0"/>
    <n v="2"/>
    <b v="0"/>
    <s v="Category and Subcategory"/>
    <x v="5"/>
    <n v="0.5"/>
    <s v="Category and Subcategory"/>
    <x v="40"/>
    <n v="42053.672824074078"/>
    <n v="42113.631157407406"/>
    <x v="0"/>
  </r>
  <r>
    <x v="3639"/>
    <x v="0"/>
    <x v="3637"/>
    <x v="31"/>
    <x v="2546"/>
    <x v="2"/>
    <s v="country"/>
    <s v="USD"/>
    <x v="3625"/>
    <x v="3639"/>
    <b v="0"/>
    <n v="1"/>
    <b v="0"/>
    <s v="Category and Subcategory"/>
    <x v="5"/>
    <n v="1"/>
    <s v="Category and Subcategory"/>
    <x v="40"/>
    <n v="42590.677152777775"/>
    <n v="42650.632638888885"/>
    <x v="2"/>
  </r>
  <r>
    <x v="3640"/>
    <x v="0"/>
    <x v="3638"/>
    <x v="28"/>
    <x v="2546"/>
    <x v="2"/>
    <s v="country"/>
    <s v="USD"/>
    <x v="3626"/>
    <x v="3640"/>
    <b v="0"/>
    <n v="3"/>
    <b v="0"/>
    <s v="Category and Subcategory"/>
    <x v="5"/>
    <n v="0.33"/>
    <s v="Category and Subcategory"/>
    <x v="40"/>
    <n v="42104.781597222223"/>
    <n v="42134.781597222223"/>
    <x v="0"/>
  </r>
  <r>
    <x v="3641"/>
    <x v="0"/>
    <x v="3639"/>
    <x v="9"/>
    <x v="2546"/>
    <x v="2"/>
    <s v="country"/>
    <s v="USD"/>
    <x v="3627"/>
    <x v="3641"/>
    <b v="0"/>
    <n v="0"/>
    <b v="0"/>
    <s v="Category and Subcategory"/>
    <x v="5"/>
    <e v="#DIV/0!"/>
    <s v="Category and Subcategory"/>
    <x v="40"/>
    <n v="41899.627071759263"/>
    <n v="41917.208333333336"/>
    <x v="3"/>
  </r>
  <r>
    <x v="3642"/>
    <x v="0"/>
    <x v="3640"/>
    <x v="176"/>
    <x v="2546"/>
    <x v="2"/>
    <s v="country"/>
    <s v="EUR"/>
    <x v="3628"/>
    <x v="3642"/>
    <b v="0"/>
    <n v="2"/>
    <b v="0"/>
    <s v="Category and Subcategory"/>
    <x v="5"/>
    <n v="0.5"/>
    <s v="Category and Subcategory"/>
    <x v="40"/>
    <n v="42297.816284722227"/>
    <n v="42338.708333333328"/>
    <x v="0"/>
  </r>
  <r>
    <x v="3643"/>
    <x v="0"/>
    <x v="3641"/>
    <x v="31"/>
    <x v="2546"/>
    <x v="2"/>
    <s v="country"/>
    <s v="USD"/>
    <x v="3629"/>
    <x v="3643"/>
    <b v="0"/>
    <n v="0"/>
    <b v="0"/>
    <s v="Category and Subcategory"/>
    <x v="5"/>
    <e v="#DIV/0!"/>
    <s v="Category and Subcategory"/>
    <x v="40"/>
    <n v="42285.143969907411"/>
    <n v="42325.185636574075"/>
    <x v="0"/>
  </r>
  <r>
    <x v="3644"/>
    <x v="0"/>
    <x v="3642"/>
    <x v="10"/>
    <x v="2546"/>
    <x v="2"/>
    <s v="country"/>
    <s v="USD"/>
    <x v="3630"/>
    <x v="3644"/>
    <b v="0"/>
    <n v="12"/>
    <b v="0"/>
    <s v="Category and Subcategory"/>
    <x v="5"/>
    <n v="0.08"/>
    <s v="Category and Subcategory"/>
    <x v="40"/>
    <n v="42409.241747685184"/>
    <n v="42437.207638888889"/>
    <x v="2"/>
  </r>
  <r>
    <x v="3645"/>
    <x v="0"/>
    <x v="3643"/>
    <x v="28"/>
    <x v="2546"/>
    <x v="2"/>
    <s v="country"/>
    <s v="CAD"/>
    <x v="3631"/>
    <x v="3645"/>
    <b v="0"/>
    <n v="1"/>
    <b v="0"/>
    <s v="Category and Subcategory"/>
    <x v="5"/>
    <n v="1"/>
    <s v="Category and Subcategory"/>
    <x v="40"/>
    <n v="42665.970347222217"/>
    <n v="42696.012013888889"/>
    <x v="2"/>
  </r>
  <r>
    <x v="3646"/>
    <x v="0"/>
    <x v="3644"/>
    <x v="3"/>
    <x v="2546"/>
    <x v="2"/>
    <s v="country"/>
    <s v="USD"/>
    <x v="3632"/>
    <x v="3646"/>
    <b v="0"/>
    <n v="8"/>
    <b v="0"/>
    <s v="Category and Subcategory"/>
    <x v="5"/>
    <n v="0.13"/>
    <s v="Category and Subcategory"/>
    <x v="40"/>
    <n v="42140.421319444446"/>
    <n v="42171.979166666672"/>
    <x v="0"/>
  </r>
  <r>
    <x v="3647"/>
    <x v="0"/>
    <x v="3645"/>
    <x v="2"/>
    <x v="2546"/>
    <x v="2"/>
    <s v="country"/>
    <s v="GBP"/>
    <x v="3633"/>
    <x v="3647"/>
    <b v="0"/>
    <n v="2"/>
    <b v="0"/>
    <s v="Category and Subcategory"/>
    <x v="5"/>
    <n v="0.5"/>
    <s v="Category and Subcategory"/>
    <x v="40"/>
    <n v="42598.749155092592"/>
    <n v="42643.749155092592"/>
    <x v="2"/>
  </r>
  <r>
    <x v="3648"/>
    <x v="0"/>
    <x v="3646"/>
    <x v="79"/>
    <x v="2546"/>
    <x v="0"/>
    <s v="country"/>
    <s v="USD"/>
    <x v="3634"/>
    <x v="3648"/>
    <b v="0"/>
    <n v="73"/>
    <b v="1"/>
    <s v="Category and Subcategory"/>
    <x v="5"/>
    <n v="0.01"/>
    <s v="Category and Subcategory"/>
    <x v="6"/>
    <n v="41887.292187500003"/>
    <n v="41917.292187500003"/>
    <x v="3"/>
  </r>
  <r>
    <x v="3649"/>
    <x v="0"/>
    <x v="3647"/>
    <x v="47"/>
    <x v="2546"/>
    <x v="0"/>
    <s v="country"/>
    <s v="CAD"/>
    <x v="3635"/>
    <x v="3649"/>
    <b v="0"/>
    <n v="8"/>
    <b v="1"/>
    <s v="Category and Subcategory"/>
    <x v="5"/>
    <n v="0.13"/>
    <s v="Category and Subcategory"/>
    <x v="6"/>
    <n v="41780.712893518517"/>
    <n v="41806.712893518517"/>
    <x v="3"/>
  </r>
  <r>
    <x v="3650"/>
    <x v="0"/>
    <x v="3648"/>
    <x v="2"/>
    <x v="2546"/>
    <x v="0"/>
    <s v="country"/>
    <s v="GBP"/>
    <x v="3636"/>
    <x v="3650"/>
    <b v="0"/>
    <n v="17"/>
    <b v="1"/>
    <s v="Category and Subcategory"/>
    <x v="5"/>
    <n v="0.06"/>
    <s v="Category and Subcategory"/>
    <x v="6"/>
    <n v="42381.478981481487"/>
    <n v="42402.478981481487"/>
    <x v="2"/>
  </r>
  <r>
    <x v="3651"/>
    <x v="0"/>
    <x v="3649"/>
    <x v="2"/>
    <x v="2546"/>
    <x v="0"/>
    <s v="country"/>
    <s v="USD"/>
    <x v="3637"/>
    <x v="3651"/>
    <b v="0"/>
    <n v="9"/>
    <b v="1"/>
    <s v="Category and Subcategory"/>
    <x v="5"/>
    <n v="0.11"/>
    <s v="Category and Subcategory"/>
    <x v="6"/>
    <n v="41828.646319444444"/>
    <n v="41861.665972222225"/>
    <x v="3"/>
  </r>
  <r>
    <x v="3652"/>
    <x v="0"/>
    <x v="3650"/>
    <x v="43"/>
    <x v="2546"/>
    <x v="0"/>
    <s v="country"/>
    <s v="CAD"/>
    <x v="3638"/>
    <x v="3652"/>
    <b v="0"/>
    <n v="17"/>
    <b v="1"/>
    <s v="Category and Subcategory"/>
    <x v="5"/>
    <n v="0.06"/>
    <s v="Category and Subcategory"/>
    <x v="6"/>
    <n v="42596.644699074073"/>
    <n v="42607.165972222225"/>
    <x v="2"/>
  </r>
  <r>
    <x v="3653"/>
    <x v="0"/>
    <x v="3651"/>
    <x v="13"/>
    <x v="2546"/>
    <x v="0"/>
    <s v="country"/>
    <s v="GBP"/>
    <x v="3639"/>
    <x v="3653"/>
    <b v="0"/>
    <n v="33"/>
    <b v="1"/>
    <s v="Category and Subcategory"/>
    <x v="5"/>
    <n v="0.03"/>
    <s v="Category and Subcategory"/>
    <x v="6"/>
    <n v="42191.363506944443"/>
    <n v="42221.363506944443"/>
    <x v="0"/>
  </r>
  <r>
    <x v="3654"/>
    <x v="0"/>
    <x v="3652"/>
    <x v="15"/>
    <x v="2546"/>
    <x v="0"/>
    <s v="country"/>
    <s v="GBP"/>
    <x v="3640"/>
    <x v="3654"/>
    <b v="0"/>
    <n v="38"/>
    <b v="1"/>
    <s v="Category and Subcategory"/>
    <x v="5"/>
    <n v="0.03"/>
    <s v="Category and Subcategory"/>
    <x v="6"/>
    <n v="42440.416504629626"/>
    <n v="42463.708333333328"/>
    <x v="2"/>
  </r>
  <r>
    <x v="3655"/>
    <x v="0"/>
    <x v="3653"/>
    <x v="10"/>
    <x v="2546"/>
    <x v="0"/>
    <s v="country"/>
    <s v="USD"/>
    <x v="3641"/>
    <x v="3655"/>
    <b v="0"/>
    <n v="79"/>
    <b v="1"/>
    <s v="Category and Subcategory"/>
    <x v="5"/>
    <n v="0.01"/>
    <s v="Category and Subcategory"/>
    <x v="6"/>
    <n v="42173.803217592591"/>
    <n v="42203.290972222225"/>
    <x v="0"/>
  </r>
  <r>
    <x v="3656"/>
    <x v="0"/>
    <x v="3654"/>
    <x v="10"/>
    <x v="2546"/>
    <x v="0"/>
    <s v="country"/>
    <s v="CHF"/>
    <x v="3642"/>
    <x v="3656"/>
    <b v="0"/>
    <n v="46"/>
    <b v="1"/>
    <s v="Category and Subcategory"/>
    <x v="5"/>
    <n v="0.02"/>
    <s v="Category and Subcategory"/>
    <x v="6"/>
    <n v="42737.910138888896"/>
    <n v="42767.957638888889"/>
    <x v="1"/>
  </r>
  <r>
    <x v="3657"/>
    <x v="0"/>
    <x v="3655"/>
    <x v="13"/>
    <x v="2546"/>
    <x v="0"/>
    <s v="country"/>
    <s v="DKK"/>
    <x v="3643"/>
    <x v="3657"/>
    <b v="0"/>
    <n v="20"/>
    <b v="1"/>
    <s v="Category and Subcategory"/>
    <x v="5"/>
    <n v="0.05"/>
    <s v="Category and Subcategory"/>
    <x v="6"/>
    <n v="42499.629849537043"/>
    <n v="42522.904166666667"/>
    <x v="2"/>
  </r>
  <r>
    <x v="3658"/>
    <x v="0"/>
    <x v="3656"/>
    <x v="15"/>
    <x v="2546"/>
    <x v="0"/>
    <s v="country"/>
    <s v="USD"/>
    <x v="3644"/>
    <x v="3658"/>
    <b v="0"/>
    <n v="20"/>
    <b v="1"/>
    <s v="Category and Subcategory"/>
    <x v="5"/>
    <n v="0.05"/>
    <s v="Category and Subcategory"/>
    <x v="6"/>
    <n v="41775.858564814815"/>
    <n v="41822.165972222225"/>
    <x v="3"/>
  </r>
  <r>
    <x v="3659"/>
    <x v="0"/>
    <x v="3657"/>
    <x v="9"/>
    <x v="2546"/>
    <x v="0"/>
    <s v="country"/>
    <s v="USD"/>
    <x v="3645"/>
    <x v="3659"/>
    <b v="0"/>
    <n v="13"/>
    <b v="1"/>
    <s v="Category and Subcategory"/>
    <x v="5"/>
    <n v="0.08"/>
    <s v="Category and Subcategory"/>
    <x v="6"/>
    <n v="42055.277199074073"/>
    <n v="42082.610416666663"/>
    <x v="0"/>
  </r>
  <r>
    <x v="3660"/>
    <x v="0"/>
    <x v="3658"/>
    <x v="49"/>
    <x v="2546"/>
    <x v="0"/>
    <s v="country"/>
    <s v="GBP"/>
    <x v="3646"/>
    <x v="3660"/>
    <b v="0"/>
    <n v="22"/>
    <b v="1"/>
    <s v="Category and Subcategory"/>
    <x v="5"/>
    <n v="0.05"/>
    <s v="Category and Subcategory"/>
    <x v="6"/>
    <n v="41971.881076388891"/>
    <n v="41996.881076388891"/>
    <x v="3"/>
  </r>
  <r>
    <x v="3661"/>
    <x v="0"/>
    <x v="3659"/>
    <x v="9"/>
    <x v="2546"/>
    <x v="0"/>
    <s v="country"/>
    <s v="USD"/>
    <x v="3647"/>
    <x v="3661"/>
    <b v="0"/>
    <n v="36"/>
    <b v="1"/>
    <s v="Category and Subcategory"/>
    <x v="5"/>
    <n v="0.03"/>
    <s v="Category and Subcategory"/>
    <x v="6"/>
    <n v="42447.896666666667"/>
    <n v="42470.166666666672"/>
    <x v="2"/>
  </r>
  <r>
    <x v="3662"/>
    <x v="0"/>
    <x v="3660"/>
    <x v="6"/>
    <x v="2546"/>
    <x v="0"/>
    <s v="country"/>
    <s v="CAD"/>
    <x v="3648"/>
    <x v="3662"/>
    <b v="0"/>
    <n v="40"/>
    <b v="1"/>
    <s v="Category and Subcategory"/>
    <x v="5"/>
    <n v="0.03"/>
    <s v="Category and Subcategory"/>
    <x v="6"/>
    <n v="42064.220069444447"/>
    <n v="42094.178402777776"/>
    <x v="0"/>
  </r>
  <r>
    <x v="3663"/>
    <x v="0"/>
    <x v="3661"/>
    <x v="419"/>
    <x v="2546"/>
    <x v="0"/>
    <s v="country"/>
    <s v="GBP"/>
    <x v="3649"/>
    <x v="3663"/>
    <b v="0"/>
    <n v="9"/>
    <b v="1"/>
    <s v="Category and Subcategory"/>
    <x v="5"/>
    <n v="0.11"/>
    <s v="Category and Subcategory"/>
    <x v="6"/>
    <n v="42665.451736111107"/>
    <n v="42725.493402777778"/>
    <x v="2"/>
  </r>
  <r>
    <x v="3664"/>
    <x v="0"/>
    <x v="3662"/>
    <x v="134"/>
    <x v="2546"/>
    <x v="0"/>
    <s v="country"/>
    <s v="USD"/>
    <x v="3650"/>
    <x v="3664"/>
    <b v="0"/>
    <n v="19"/>
    <b v="1"/>
    <s v="Category and Subcategory"/>
    <x v="5"/>
    <n v="0.05"/>
    <s v="Category and Subcategory"/>
    <x v="6"/>
    <n v="42523.248715277776"/>
    <n v="42537.248715277776"/>
    <x v="2"/>
  </r>
  <r>
    <x v="3665"/>
    <x v="0"/>
    <x v="3663"/>
    <x v="420"/>
    <x v="2546"/>
    <x v="0"/>
    <s v="country"/>
    <s v="EUR"/>
    <x v="3651"/>
    <x v="3665"/>
    <b v="0"/>
    <n v="14"/>
    <b v="1"/>
    <s v="Category and Subcategory"/>
    <x v="5"/>
    <n v="7.0000000000000007E-2"/>
    <s v="Category and Subcategory"/>
    <x v="6"/>
    <n v="42294.808124999996"/>
    <n v="42305.829166666663"/>
    <x v="0"/>
  </r>
  <r>
    <x v="3666"/>
    <x v="0"/>
    <x v="3664"/>
    <x v="38"/>
    <x v="2546"/>
    <x v="0"/>
    <s v="country"/>
    <s v="USD"/>
    <x v="3652"/>
    <x v="3666"/>
    <b v="0"/>
    <n v="38"/>
    <b v="1"/>
    <s v="Category and Subcategory"/>
    <x v="5"/>
    <n v="0.03"/>
    <s v="Category and Subcategory"/>
    <x v="6"/>
    <n v="41822.90488425926"/>
    <n v="41844.291666666664"/>
    <x v="3"/>
  </r>
  <r>
    <x v="3667"/>
    <x v="0"/>
    <x v="3665"/>
    <x v="9"/>
    <x v="2546"/>
    <x v="0"/>
    <s v="country"/>
    <s v="GBP"/>
    <x v="3653"/>
    <x v="3667"/>
    <b v="0"/>
    <n v="58"/>
    <b v="1"/>
    <s v="Category and Subcategory"/>
    <x v="5"/>
    <n v="0.02"/>
    <s v="Category and Subcategory"/>
    <x v="6"/>
    <n v="42173.970127314817"/>
    <n v="42203.970127314817"/>
    <x v="0"/>
  </r>
  <r>
    <x v="3668"/>
    <x v="0"/>
    <x v="3666"/>
    <x v="28"/>
    <x v="2546"/>
    <x v="0"/>
    <s v="country"/>
    <s v="USD"/>
    <x v="3654"/>
    <x v="3668"/>
    <b v="0"/>
    <n v="28"/>
    <b v="1"/>
    <s v="Category and Subcategory"/>
    <x v="5"/>
    <n v="0.04"/>
    <s v="Category and Subcategory"/>
    <x v="6"/>
    <n v="42185.556157407409"/>
    <n v="42208.772916666669"/>
    <x v="0"/>
  </r>
  <r>
    <x v="3669"/>
    <x v="0"/>
    <x v="3667"/>
    <x v="28"/>
    <x v="2546"/>
    <x v="0"/>
    <s v="country"/>
    <s v="GBP"/>
    <x v="3655"/>
    <x v="3669"/>
    <b v="0"/>
    <n v="17"/>
    <b v="1"/>
    <s v="Category and Subcategory"/>
    <x v="5"/>
    <n v="0.06"/>
    <s v="Category and Subcategory"/>
    <x v="6"/>
    <n v="42136.675196759257"/>
    <n v="42166.675196759257"/>
    <x v="0"/>
  </r>
  <r>
    <x v="3670"/>
    <x v="0"/>
    <x v="3668"/>
    <x v="421"/>
    <x v="2546"/>
    <x v="0"/>
    <s v="country"/>
    <s v="GBP"/>
    <x v="3656"/>
    <x v="3670"/>
    <b v="0"/>
    <n v="12"/>
    <b v="1"/>
    <s v="Category and Subcategory"/>
    <x v="5"/>
    <n v="0.08"/>
    <s v="Category and Subcategory"/>
    <x v="6"/>
    <n v="42142.514016203699"/>
    <n v="42155.958333333328"/>
    <x v="0"/>
  </r>
  <r>
    <x v="3671"/>
    <x v="0"/>
    <x v="3669"/>
    <x v="8"/>
    <x v="2546"/>
    <x v="0"/>
    <s v="country"/>
    <s v="USD"/>
    <x v="3657"/>
    <x v="3671"/>
    <b v="0"/>
    <n v="40"/>
    <b v="1"/>
    <s v="Category and Subcategory"/>
    <x v="5"/>
    <n v="0.03"/>
    <s v="Category and Subcategory"/>
    <x v="6"/>
    <n v="41820.62809027778"/>
    <n v="41841.165972222225"/>
    <x v="3"/>
  </r>
  <r>
    <x v="3672"/>
    <x v="0"/>
    <x v="3670"/>
    <x v="9"/>
    <x v="2546"/>
    <x v="0"/>
    <s v="country"/>
    <s v="GBP"/>
    <x v="3658"/>
    <x v="3672"/>
    <b v="0"/>
    <n v="57"/>
    <b v="1"/>
    <s v="Category and Subcategory"/>
    <x v="5"/>
    <n v="0.02"/>
    <s v="Category and Subcategory"/>
    <x v="6"/>
    <n v="41878.946574074071"/>
    <n v="41908.946574074071"/>
    <x v="3"/>
  </r>
  <r>
    <x v="3673"/>
    <x v="0"/>
    <x v="3671"/>
    <x v="23"/>
    <x v="2546"/>
    <x v="0"/>
    <s v="country"/>
    <s v="GBP"/>
    <x v="3659"/>
    <x v="3673"/>
    <b v="0"/>
    <n v="114"/>
    <b v="1"/>
    <s v="Category and Subcategory"/>
    <x v="5"/>
    <n v="0.01"/>
    <s v="Category and Subcategory"/>
    <x v="6"/>
    <n v="41914.295104166667"/>
    <n v="41948.536111111112"/>
    <x v="3"/>
  </r>
  <r>
    <x v="3674"/>
    <x v="0"/>
    <x v="3672"/>
    <x v="37"/>
    <x v="2546"/>
    <x v="0"/>
    <s v="country"/>
    <s v="EUR"/>
    <x v="3660"/>
    <x v="3674"/>
    <b v="0"/>
    <n v="31"/>
    <b v="1"/>
    <s v="Category and Subcategory"/>
    <x v="5"/>
    <n v="0.03"/>
    <s v="Category and Subcategory"/>
    <x v="6"/>
    <n v="42556.873020833329"/>
    <n v="42616.873020833329"/>
    <x v="2"/>
  </r>
  <r>
    <x v="3675"/>
    <x v="0"/>
    <x v="3673"/>
    <x v="45"/>
    <x v="2546"/>
    <x v="0"/>
    <s v="country"/>
    <s v="GBP"/>
    <x v="3661"/>
    <x v="3675"/>
    <b v="0"/>
    <n v="3"/>
    <b v="1"/>
    <s v="Category and Subcategory"/>
    <x v="161"/>
    <n v="0.33"/>
    <s v="Category and Subcategory"/>
    <x v="6"/>
    <n v="42493.597013888888"/>
    <n v="42505.958333333328"/>
    <x v="2"/>
  </r>
  <r>
    <x v="3676"/>
    <x v="0"/>
    <x v="3674"/>
    <x v="134"/>
    <x v="2546"/>
    <x v="0"/>
    <s v="country"/>
    <s v="USD"/>
    <x v="3662"/>
    <x v="3676"/>
    <b v="0"/>
    <n v="16"/>
    <b v="1"/>
    <s v="Category and Subcategory"/>
    <x v="5"/>
    <n v="0.06"/>
    <s v="Category and Subcategory"/>
    <x v="6"/>
    <n v="41876.815787037034"/>
    <n v="41894.815787037034"/>
    <x v="3"/>
  </r>
  <r>
    <x v="3677"/>
    <x v="0"/>
    <x v="3675"/>
    <x v="14"/>
    <x v="2546"/>
    <x v="0"/>
    <s v="country"/>
    <s v="USD"/>
    <x v="3663"/>
    <x v="3677"/>
    <b v="0"/>
    <n v="199"/>
    <b v="1"/>
    <s v="Category and Subcategory"/>
    <x v="5"/>
    <n v="0.01"/>
    <s v="Category and Subcategory"/>
    <x v="6"/>
    <n v="41802.574282407404"/>
    <n v="41823.165972222225"/>
    <x v="3"/>
  </r>
  <r>
    <x v="3678"/>
    <x v="0"/>
    <x v="3676"/>
    <x v="13"/>
    <x v="2546"/>
    <x v="0"/>
    <s v="country"/>
    <s v="GBP"/>
    <x v="3664"/>
    <x v="3678"/>
    <b v="0"/>
    <n v="31"/>
    <b v="1"/>
    <s v="Category and Subcategory"/>
    <x v="5"/>
    <n v="0.03"/>
    <s v="Category and Subcategory"/>
    <x v="6"/>
    <n v="42120.531226851846"/>
    <n v="42155.531226851846"/>
    <x v="0"/>
  </r>
  <r>
    <x v="3679"/>
    <x v="0"/>
    <x v="3677"/>
    <x v="13"/>
    <x v="2546"/>
    <x v="0"/>
    <s v="country"/>
    <s v="USD"/>
    <x v="3665"/>
    <x v="3679"/>
    <b v="0"/>
    <n v="30"/>
    <b v="1"/>
    <s v="Category and Subcategory"/>
    <x v="5"/>
    <n v="0.03"/>
    <s v="Category and Subcategory"/>
    <x v="6"/>
    <n v="41786.761354166665"/>
    <n v="41821.207638888889"/>
    <x v="3"/>
  </r>
  <r>
    <x v="3680"/>
    <x v="0"/>
    <x v="3678"/>
    <x v="9"/>
    <x v="2546"/>
    <x v="0"/>
    <s v="country"/>
    <s v="USD"/>
    <x v="3666"/>
    <x v="3680"/>
    <b v="0"/>
    <n v="34"/>
    <b v="1"/>
    <s v="Category and Subcategory"/>
    <x v="5"/>
    <n v="0.03"/>
    <s v="Category and Subcategory"/>
    <x v="6"/>
    <n v="42627.454097222217"/>
    <n v="42648.454097222217"/>
    <x v="2"/>
  </r>
  <r>
    <x v="3681"/>
    <x v="0"/>
    <x v="3679"/>
    <x v="28"/>
    <x v="2546"/>
    <x v="0"/>
    <s v="country"/>
    <s v="USD"/>
    <x v="3667"/>
    <x v="3681"/>
    <b v="0"/>
    <n v="18"/>
    <b v="1"/>
    <s v="Category and Subcategory"/>
    <x v="5"/>
    <n v="0.06"/>
    <s v="Category and Subcategory"/>
    <x v="6"/>
    <n v="42374.651504629626"/>
    <n v="42384.651504629626"/>
    <x v="2"/>
  </r>
  <r>
    <x v="3682"/>
    <x v="0"/>
    <x v="3680"/>
    <x v="9"/>
    <x v="2546"/>
    <x v="0"/>
    <s v="country"/>
    <s v="USD"/>
    <x v="3668"/>
    <x v="3682"/>
    <b v="0"/>
    <n v="67"/>
    <b v="1"/>
    <s v="Category and Subcategory"/>
    <x v="5"/>
    <n v="0.01"/>
    <s v="Category and Subcategory"/>
    <x v="6"/>
    <n v="41772.685393518521"/>
    <n v="41806.290972222225"/>
    <x v="3"/>
  </r>
  <r>
    <x v="3683"/>
    <x v="0"/>
    <x v="3681"/>
    <x v="8"/>
    <x v="2546"/>
    <x v="0"/>
    <s v="country"/>
    <s v="USD"/>
    <x v="3669"/>
    <x v="3683"/>
    <b v="0"/>
    <n v="66"/>
    <b v="1"/>
    <s v="Category and Subcategory"/>
    <x v="5"/>
    <n v="0.02"/>
    <s v="Category and Subcategory"/>
    <x v="6"/>
    <n v="42633.116851851853"/>
    <n v="42663.116851851853"/>
    <x v="2"/>
  </r>
  <r>
    <x v="3684"/>
    <x v="0"/>
    <x v="3682"/>
    <x v="47"/>
    <x v="2546"/>
    <x v="0"/>
    <s v="country"/>
    <s v="USD"/>
    <x v="3670"/>
    <x v="3684"/>
    <b v="0"/>
    <n v="23"/>
    <b v="1"/>
    <s v="Category and Subcategory"/>
    <x v="5"/>
    <n v="0.04"/>
    <s v="Category and Subcategory"/>
    <x v="6"/>
    <n v="42219.180393518516"/>
    <n v="42249.180393518516"/>
    <x v="0"/>
  </r>
  <r>
    <x v="3685"/>
    <x v="0"/>
    <x v="3683"/>
    <x v="10"/>
    <x v="2546"/>
    <x v="0"/>
    <s v="country"/>
    <s v="USD"/>
    <x v="3671"/>
    <x v="3685"/>
    <b v="0"/>
    <n v="126"/>
    <b v="1"/>
    <s v="Category and Subcategory"/>
    <x v="5"/>
    <n v="0.01"/>
    <s v="Category and Subcategory"/>
    <x v="6"/>
    <n v="41753.593275462961"/>
    <n v="41778.875"/>
    <x v="3"/>
  </r>
  <r>
    <x v="3686"/>
    <x v="0"/>
    <x v="3684"/>
    <x v="18"/>
    <x v="2546"/>
    <x v="0"/>
    <s v="country"/>
    <s v="USD"/>
    <x v="3672"/>
    <x v="3686"/>
    <b v="0"/>
    <n v="6"/>
    <b v="1"/>
    <s v="Category and Subcategory"/>
    <x v="5"/>
    <n v="0.17"/>
    <s v="Category and Subcategory"/>
    <x v="6"/>
    <n v="42230.662731481483"/>
    <n v="42245.165972222225"/>
    <x v="0"/>
  </r>
  <r>
    <x v="3687"/>
    <x v="0"/>
    <x v="3685"/>
    <x v="10"/>
    <x v="2546"/>
    <x v="0"/>
    <s v="country"/>
    <s v="USD"/>
    <x v="3673"/>
    <x v="3687"/>
    <b v="0"/>
    <n v="25"/>
    <b v="1"/>
    <s v="Category and Subcategory"/>
    <x v="5"/>
    <n v="0.04"/>
    <s v="Category and Subcategory"/>
    <x v="6"/>
    <n v="41787.218229166669"/>
    <n v="41817.218229166669"/>
    <x v="3"/>
  </r>
  <r>
    <x v="3688"/>
    <x v="0"/>
    <x v="3686"/>
    <x v="9"/>
    <x v="2546"/>
    <x v="0"/>
    <s v="country"/>
    <s v="GBP"/>
    <x v="3674"/>
    <x v="3688"/>
    <b v="0"/>
    <n v="39"/>
    <b v="1"/>
    <s v="Category and Subcategory"/>
    <x v="5"/>
    <n v="0.03"/>
    <s v="Category and Subcategory"/>
    <x v="6"/>
    <n v="41829.787083333329"/>
    <n v="41859.787083333329"/>
    <x v="3"/>
  </r>
  <r>
    <x v="3689"/>
    <x v="0"/>
    <x v="3687"/>
    <x v="9"/>
    <x v="2546"/>
    <x v="0"/>
    <s v="country"/>
    <s v="USD"/>
    <x v="3675"/>
    <x v="3689"/>
    <b v="0"/>
    <n v="62"/>
    <b v="1"/>
    <s v="Category and Subcategory"/>
    <x v="5"/>
    <n v="0.02"/>
    <s v="Category and Subcategory"/>
    <x v="6"/>
    <n v="42147.826840277776"/>
    <n v="42176.934027777781"/>
    <x v="0"/>
  </r>
  <r>
    <x v="3690"/>
    <x v="0"/>
    <x v="3688"/>
    <x v="15"/>
    <x v="2546"/>
    <x v="0"/>
    <s v="country"/>
    <s v="USD"/>
    <x v="3676"/>
    <x v="3690"/>
    <b v="0"/>
    <n v="31"/>
    <b v="1"/>
    <s v="Category and Subcategory"/>
    <x v="5"/>
    <n v="0.03"/>
    <s v="Category and Subcategory"/>
    <x v="6"/>
    <n v="41940.598182870373"/>
    <n v="41970.639849537038"/>
    <x v="3"/>
  </r>
  <r>
    <x v="3691"/>
    <x v="0"/>
    <x v="3689"/>
    <x v="79"/>
    <x v="2546"/>
    <x v="0"/>
    <s v="country"/>
    <s v="USD"/>
    <x v="3677"/>
    <x v="3691"/>
    <b v="0"/>
    <n v="274"/>
    <b v="1"/>
    <s v="Category and Subcategory"/>
    <x v="5"/>
    <n v="0"/>
    <s v="Category and Subcategory"/>
    <x v="6"/>
    <n v="42020.700567129628"/>
    <n v="42065.207638888889"/>
    <x v="0"/>
  </r>
  <r>
    <x v="3692"/>
    <x v="0"/>
    <x v="3690"/>
    <x v="28"/>
    <x v="2546"/>
    <x v="0"/>
    <s v="country"/>
    <s v="USD"/>
    <x v="3678"/>
    <x v="3692"/>
    <b v="0"/>
    <n v="17"/>
    <b v="1"/>
    <s v="Category and Subcategory"/>
    <x v="5"/>
    <n v="0.06"/>
    <s v="Category and Subcategory"/>
    <x v="6"/>
    <n v="41891.96503472222"/>
    <n v="41901"/>
    <x v="3"/>
  </r>
  <r>
    <x v="3693"/>
    <x v="0"/>
    <x v="3691"/>
    <x v="422"/>
    <x v="2546"/>
    <x v="0"/>
    <s v="country"/>
    <s v="GBP"/>
    <x v="3679"/>
    <x v="3693"/>
    <b v="0"/>
    <n v="14"/>
    <b v="1"/>
    <s v="Category and Subcategory"/>
    <x v="5"/>
    <n v="7.0000000000000007E-2"/>
    <s v="Category and Subcategory"/>
    <x v="6"/>
    <n v="42309.191307870366"/>
    <n v="42338.9375"/>
    <x v="0"/>
  </r>
  <r>
    <x v="3694"/>
    <x v="0"/>
    <x v="3692"/>
    <x v="8"/>
    <x v="2546"/>
    <x v="0"/>
    <s v="country"/>
    <s v="USD"/>
    <x v="3680"/>
    <x v="3694"/>
    <b v="0"/>
    <n v="60"/>
    <b v="1"/>
    <s v="Category and Subcategory"/>
    <x v="5"/>
    <n v="0.02"/>
    <s v="Category and Subcategory"/>
    <x v="6"/>
    <n v="42490.133877314816"/>
    <n v="42527.083333333328"/>
    <x v="2"/>
  </r>
  <r>
    <x v="3695"/>
    <x v="0"/>
    <x v="3693"/>
    <x v="23"/>
    <x v="2546"/>
    <x v="0"/>
    <s v="country"/>
    <s v="USD"/>
    <x v="3681"/>
    <x v="3695"/>
    <b v="0"/>
    <n v="33"/>
    <b v="1"/>
    <s v="Category and Subcategory"/>
    <x v="5"/>
    <n v="0.03"/>
    <s v="Category and Subcategory"/>
    <x v="6"/>
    <n v="41995.870486111111"/>
    <n v="42015.870486111111"/>
    <x v="3"/>
  </r>
  <r>
    <x v="3696"/>
    <x v="0"/>
    <x v="3694"/>
    <x v="13"/>
    <x v="2546"/>
    <x v="0"/>
    <s v="country"/>
    <s v="GBP"/>
    <x v="3682"/>
    <x v="3696"/>
    <b v="0"/>
    <n v="78"/>
    <b v="1"/>
    <s v="Category and Subcategory"/>
    <x v="5"/>
    <n v="0.01"/>
    <s v="Category and Subcategory"/>
    <x v="6"/>
    <n v="41988.617083333331"/>
    <n v="42048.617083333331"/>
    <x v="3"/>
  </r>
  <r>
    <x v="3697"/>
    <x v="0"/>
    <x v="3695"/>
    <x v="13"/>
    <x v="2546"/>
    <x v="0"/>
    <s v="country"/>
    <s v="GBP"/>
    <x v="3683"/>
    <x v="3697"/>
    <b v="0"/>
    <n v="30"/>
    <b v="1"/>
    <s v="Category and Subcategory"/>
    <x v="5"/>
    <n v="0.03"/>
    <s v="Category and Subcategory"/>
    <x v="6"/>
    <n v="42479.465833333335"/>
    <n v="42500.465833333335"/>
    <x v="2"/>
  </r>
  <r>
    <x v="3698"/>
    <x v="0"/>
    <x v="3696"/>
    <x v="10"/>
    <x v="2546"/>
    <x v="0"/>
    <s v="country"/>
    <s v="USD"/>
    <x v="3684"/>
    <x v="3698"/>
    <b v="0"/>
    <n v="136"/>
    <b v="1"/>
    <s v="Category and Subcategory"/>
    <x v="5"/>
    <n v="0.01"/>
    <s v="Category and Subcategory"/>
    <x v="6"/>
    <n v="42401.806562500002"/>
    <n v="42431.806562500002"/>
    <x v="2"/>
  </r>
  <r>
    <x v="3699"/>
    <x v="0"/>
    <x v="3697"/>
    <x v="30"/>
    <x v="2546"/>
    <x v="0"/>
    <s v="country"/>
    <s v="USD"/>
    <x v="3685"/>
    <x v="3699"/>
    <b v="0"/>
    <n v="40"/>
    <b v="1"/>
    <s v="Category and Subcategory"/>
    <x v="5"/>
    <n v="0.03"/>
    <s v="Category and Subcategory"/>
    <x v="6"/>
    <n v="41897.602037037039"/>
    <n v="41927.602037037039"/>
    <x v="3"/>
  </r>
  <r>
    <x v="3700"/>
    <x v="0"/>
    <x v="3698"/>
    <x v="2"/>
    <x v="2546"/>
    <x v="0"/>
    <s v="country"/>
    <s v="USD"/>
    <x v="3686"/>
    <x v="3700"/>
    <b v="0"/>
    <n v="18"/>
    <b v="1"/>
    <s v="Category and Subcategory"/>
    <x v="5"/>
    <n v="0.06"/>
    <s v="Category and Subcategory"/>
    <x v="6"/>
    <n v="41882.585648148146"/>
    <n v="41912.666666666664"/>
    <x v="3"/>
  </r>
  <r>
    <x v="3701"/>
    <x v="0"/>
    <x v="3699"/>
    <x v="15"/>
    <x v="2546"/>
    <x v="0"/>
    <s v="country"/>
    <s v="GBP"/>
    <x v="3687"/>
    <x v="3701"/>
    <b v="0"/>
    <n v="39"/>
    <b v="1"/>
    <s v="Category and Subcategory"/>
    <x v="5"/>
    <n v="0.03"/>
    <s v="Category and Subcategory"/>
    <x v="6"/>
    <n v="42129.541585648149"/>
    <n v="42159.541585648149"/>
    <x v="0"/>
  </r>
  <r>
    <x v="3702"/>
    <x v="0"/>
    <x v="3700"/>
    <x v="9"/>
    <x v="2546"/>
    <x v="0"/>
    <s v="country"/>
    <s v="GBP"/>
    <x v="3688"/>
    <x v="3702"/>
    <b v="0"/>
    <n v="21"/>
    <b v="1"/>
    <s v="Category and Subcategory"/>
    <x v="5"/>
    <n v="0.05"/>
    <s v="Category and Subcategory"/>
    <x v="6"/>
    <n v="42524.53800925926"/>
    <n v="42561.957638888889"/>
    <x v="2"/>
  </r>
  <r>
    <x v="3703"/>
    <x v="0"/>
    <x v="3701"/>
    <x v="405"/>
    <x v="2546"/>
    <x v="0"/>
    <s v="country"/>
    <s v="USD"/>
    <x v="3689"/>
    <x v="3703"/>
    <b v="0"/>
    <n v="30"/>
    <b v="1"/>
    <s v="Category and Subcategory"/>
    <x v="5"/>
    <n v="0.03"/>
    <s v="Category and Subcategory"/>
    <x v="6"/>
    <n v="42556.504490740743"/>
    <n v="42595.290972222225"/>
    <x v="2"/>
  </r>
  <r>
    <x v="3704"/>
    <x v="0"/>
    <x v="3702"/>
    <x v="43"/>
    <x v="2547"/>
    <x v="0"/>
    <s v="country"/>
    <s v="GBP"/>
    <x v="3690"/>
    <x v="3704"/>
    <b v="0"/>
    <n v="27"/>
    <b v="1"/>
    <s v="Category and Subcategory"/>
    <x v="5"/>
    <n v="0"/>
    <s v="Category and Subcategory"/>
    <x v="6"/>
    <n v="42461.689745370371"/>
    <n v="42521.689745370371"/>
    <x v="2"/>
  </r>
  <r>
    <x v="3705"/>
    <x v="0"/>
    <x v="3703"/>
    <x v="423"/>
    <x v="2547"/>
    <x v="0"/>
    <s v="country"/>
    <s v="USD"/>
    <x v="3691"/>
    <x v="3705"/>
    <b v="0"/>
    <n v="35"/>
    <b v="1"/>
    <s v="Category and Subcategory"/>
    <x v="5"/>
    <n v="0"/>
    <s v="Category and Subcategory"/>
    <x v="6"/>
    <n v="41792.542986111112"/>
    <n v="41813.75"/>
    <x v="3"/>
  </r>
  <r>
    <x v="3706"/>
    <x v="0"/>
    <x v="3704"/>
    <x v="15"/>
    <x v="2547"/>
    <x v="0"/>
    <s v="country"/>
    <s v="USD"/>
    <x v="3692"/>
    <x v="3706"/>
    <b v="0"/>
    <n v="13"/>
    <b v="1"/>
    <s v="Category and Subcategory"/>
    <x v="5"/>
    <n v="0"/>
    <s v="Category and Subcategory"/>
    <x v="6"/>
    <n v="41879.913761574076"/>
    <n v="41894.913761574076"/>
    <x v="3"/>
  </r>
  <r>
    <x v="3707"/>
    <x v="0"/>
    <x v="3705"/>
    <x v="28"/>
    <x v="2547"/>
    <x v="0"/>
    <s v="country"/>
    <s v="USD"/>
    <x v="3693"/>
    <x v="3707"/>
    <b v="0"/>
    <n v="23"/>
    <b v="1"/>
    <s v="Category and Subcategory"/>
    <x v="5"/>
    <n v="0"/>
    <s v="Category and Subcategory"/>
    <x v="6"/>
    <n v="42552.048356481479"/>
    <n v="42573.226388888885"/>
    <x v="2"/>
  </r>
  <r>
    <x v="3708"/>
    <x v="0"/>
    <x v="3706"/>
    <x v="176"/>
    <x v="2547"/>
    <x v="0"/>
    <s v="country"/>
    <s v="USD"/>
    <x v="3694"/>
    <x v="3708"/>
    <b v="0"/>
    <n v="39"/>
    <b v="1"/>
    <s v="Category and Subcategory"/>
    <x v="5"/>
    <n v="0"/>
    <s v="Category and Subcategory"/>
    <x v="6"/>
    <n v="41810.142199074071"/>
    <n v="41824.142199074071"/>
    <x v="3"/>
  </r>
  <r>
    <x v="3709"/>
    <x v="0"/>
    <x v="3707"/>
    <x v="28"/>
    <x v="2547"/>
    <x v="0"/>
    <s v="country"/>
    <s v="GBP"/>
    <x v="3695"/>
    <x v="3709"/>
    <b v="0"/>
    <n v="35"/>
    <b v="1"/>
    <s v="Category and Subcategory"/>
    <x v="5"/>
    <n v="0"/>
    <s v="Category and Subcategory"/>
    <x v="6"/>
    <n v="41785.707708333335"/>
    <n v="41815.707708333335"/>
    <x v="3"/>
  </r>
  <r>
    <x v="3710"/>
    <x v="0"/>
    <x v="3708"/>
    <x v="46"/>
    <x v="2547"/>
    <x v="0"/>
    <s v="country"/>
    <s v="USD"/>
    <x v="3696"/>
    <x v="3710"/>
    <b v="0"/>
    <n v="27"/>
    <b v="1"/>
    <s v="Category and Subcategory"/>
    <x v="5"/>
    <n v="0"/>
    <s v="Category and Subcategory"/>
    <x v="6"/>
    <n v="42072.576249999998"/>
    <n v="42097.576249999998"/>
    <x v="0"/>
  </r>
  <r>
    <x v="3711"/>
    <x v="0"/>
    <x v="3709"/>
    <x v="2"/>
    <x v="2547"/>
    <x v="0"/>
    <s v="country"/>
    <s v="USD"/>
    <x v="3174"/>
    <x v="3711"/>
    <b v="0"/>
    <n v="21"/>
    <b v="1"/>
    <s v="Category and Subcategory"/>
    <x v="5"/>
    <n v="0"/>
    <s v="Category and Subcategory"/>
    <x v="6"/>
    <n v="41779.724224537036"/>
    <n v="41805.666666666664"/>
    <x v="3"/>
  </r>
  <r>
    <x v="3712"/>
    <x v="0"/>
    <x v="3710"/>
    <x v="51"/>
    <x v="2547"/>
    <x v="0"/>
    <s v="country"/>
    <s v="USD"/>
    <x v="3697"/>
    <x v="3712"/>
    <b v="0"/>
    <n v="104"/>
    <b v="1"/>
    <s v="Category and Subcategory"/>
    <x v="5"/>
    <n v="0"/>
    <s v="Category and Subcategory"/>
    <x v="6"/>
    <n v="42134.172071759262"/>
    <n v="42155.290972222225"/>
    <x v="0"/>
  </r>
  <r>
    <x v="3713"/>
    <x v="0"/>
    <x v="3711"/>
    <x v="13"/>
    <x v="2547"/>
    <x v="0"/>
    <s v="country"/>
    <s v="USD"/>
    <x v="3698"/>
    <x v="3713"/>
    <b v="0"/>
    <n v="19"/>
    <b v="1"/>
    <s v="Category and Subcategory"/>
    <x v="5"/>
    <n v="0"/>
    <s v="Category and Subcategory"/>
    <x v="6"/>
    <n v="42505.738032407404"/>
    <n v="42525.738032407404"/>
    <x v="2"/>
  </r>
  <r>
    <x v="3714"/>
    <x v="0"/>
    <x v="3712"/>
    <x v="3"/>
    <x v="2547"/>
    <x v="0"/>
    <s v="country"/>
    <s v="USD"/>
    <x v="3699"/>
    <x v="3714"/>
    <b v="0"/>
    <n v="97"/>
    <b v="1"/>
    <s v="Category and Subcategory"/>
    <x v="5"/>
    <n v="0"/>
    <s v="Category and Subcategory"/>
    <x v="6"/>
    <n v="42118.556331018524"/>
    <n v="42150.165972222225"/>
    <x v="0"/>
  </r>
  <r>
    <x v="3715"/>
    <x v="0"/>
    <x v="3713"/>
    <x v="8"/>
    <x v="2547"/>
    <x v="0"/>
    <s v="country"/>
    <s v="GBP"/>
    <x v="3700"/>
    <x v="3715"/>
    <b v="0"/>
    <n v="27"/>
    <b v="1"/>
    <s v="Category and Subcategory"/>
    <x v="5"/>
    <n v="0"/>
    <s v="Category and Subcategory"/>
    <x v="6"/>
    <n v="42036.995590277773"/>
    <n v="42094.536111111112"/>
    <x v="0"/>
  </r>
  <r>
    <x v="3716"/>
    <x v="0"/>
    <x v="3714"/>
    <x v="134"/>
    <x v="2547"/>
    <x v="0"/>
    <s v="country"/>
    <s v="USD"/>
    <x v="3701"/>
    <x v="3716"/>
    <b v="0"/>
    <n v="24"/>
    <b v="1"/>
    <s v="Category and Subcategory"/>
    <x v="5"/>
    <n v="0"/>
    <s v="Category and Subcategory"/>
    <x v="6"/>
    <n v="42360.887835648144"/>
    <n v="42390.887835648144"/>
    <x v="0"/>
  </r>
  <r>
    <x v="3717"/>
    <x v="0"/>
    <x v="3715"/>
    <x v="23"/>
    <x v="2547"/>
    <x v="0"/>
    <s v="country"/>
    <s v="GBP"/>
    <x v="3702"/>
    <x v="3717"/>
    <b v="0"/>
    <n v="13"/>
    <b v="1"/>
    <s v="Category and Subcategory"/>
    <x v="5"/>
    <n v="0"/>
    <s v="Category and Subcategory"/>
    <x v="6"/>
    <n v="42102.866307870368"/>
    <n v="42133.866307870368"/>
    <x v="0"/>
  </r>
  <r>
    <x v="3718"/>
    <x v="0"/>
    <x v="3716"/>
    <x v="2"/>
    <x v="2547"/>
    <x v="0"/>
    <s v="country"/>
    <s v="GBP"/>
    <x v="3703"/>
    <x v="3718"/>
    <b v="0"/>
    <n v="46"/>
    <b v="1"/>
    <s v="Category and Subcategory"/>
    <x v="5"/>
    <n v="0"/>
    <s v="Category and Subcategory"/>
    <x v="6"/>
    <n v="42032.716145833328"/>
    <n v="42062.716145833328"/>
    <x v="0"/>
  </r>
  <r>
    <x v="3719"/>
    <x v="0"/>
    <x v="3717"/>
    <x v="48"/>
    <x v="2547"/>
    <x v="0"/>
    <s v="country"/>
    <s v="GBP"/>
    <x v="3704"/>
    <x v="3719"/>
    <b v="0"/>
    <n v="4"/>
    <b v="1"/>
    <s v="Category and Subcategory"/>
    <x v="5"/>
    <n v="0"/>
    <s v="Category and Subcategory"/>
    <x v="6"/>
    <n v="42147.729930555557"/>
    <n v="42177.729930555557"/>
    <x v="0"/>
  </r>
  <r>
    <x v="3720"/>
    <x v="0"/>
    <x v="3718"/>
    <x v="126"/>
    <x v="2547"/>
    <x v="0"/>
    <s v="country"/>
    <s v="USD"/>
    <x v="3705"/>
    <x v="3720"/>
    <b v="0"/>
    <n v="40"/>
    <b v="1"/>
    <s v="Category and Subcategory"/>
    <x v="5"/>
    <n v="0"/>
    <s v="Category and Subcategory"/>
    <x v="6"/>
    <n v="42165.993125000001"/>
    <n v="42187.993125000001"/>
    <x v="0"/>
  </r>
  <r>
    <x v="3721"/>
    <x v="0"/>
    <x v="3719"/>
    <x v="10"/>
    <x v="2547"/>
    <x v="0"/>
    <s v="country"/>
    <s v="USD"/>
    <x v="3706"/>
    <x v="3721"/>
    <b v="0"/>
    <n v="44"/>
    <b v="1"/>
    <s v="Category and Subcategory"/>
    <x v="5"/>
    <n v="0"/>
    <s v="Category and Subcategory"/>
    <x v="6"/>
    <n v="41927.936157407406"/>
    <n v="41948.977824074071"/>
    <x v="3"/>
  </r>
  <r>
    <x v="3722"/>
    <x v="0"/>
    <x v="3720"/>
    <x v="15"/>
    <x v="2547"/>
    <x v="0"/>
    <s v="country"/>
    <s v="CAD"/>
    <x v="3707"/>
    <x v="3722"/>
    <b v="0"/>
    <n v="35"/>
    <b v="1"/>
    <s v="Category and Subcategory"/>
    <x v="5"/>
    <n v="0"/>
    <s v="Category and Subcategory"/>
    <x v="6"/>
    <n v="42381.671840277777"/>
    <n v="42411.957638888889"/>
    <x v="2"/>
  </r>
  <r>
    <x v="3723"/>
    <x v="0"/>
    <x v="3721"/>
    <x v="37"/>
    <x v="2547"/>
    <x v="0"/>
    <s v="country"/>
    <s v="GBP"/>
    <x v="3708"/>
    <x v="3723"/>
    <b v="0"/>
    <n v="63"/>
    <b v="1"/>
    <s v="Category and Subcategory"/>
    <x v="5"/>
    <n v="0"/>
    <s v="Category and Subcategory"/>
    <x v="6"/>
    <n v="41943.753032407411"/>
    <n v="41973.794699074075"/>
    <x v="3"/>
  </r>
  <r>
    <x v="3724"/>
    <x v="0"/>
    <x v="3722"/>
    <x v="270"/>
    <x v="2547"/>
    <x v="0"/>
    <s v="country"/>
    <s v="GBP"/>
    <x v="3709"/>
    <x v="3724"/>
    <b v="0"/>
    <n v="89"/>
    <b v="1"/>
    <s v="Category and Subcategory"/>
    <x v="5"/>
    <n v="0"/>
    <s v="Category and Subcategory"/>
    <x v="6"/>
    <n v="42465.491435185191"/>
    <n v="42494.958333333328"/>
    <x v="2"/>
  </r>
  <r>
    <x v="3725"/>
    <x v="0"/>
    <x v="3723"/>
    <x v="43"/>
    <x v="2547"/>
    <x v="0"/>
    <s v="country"/>
    <s v="GBP"/>
    <x v="3710"/>
    <x v="3725"/>
    <b v="0"/>
    <n v="15"/>
    <b v="1"/>
    <s v="Category and Subcategory"/>
    <x v="5"/>
    <n v="0"/>
    <s v="Category and Subcategory"/>
    <x v="6"/>
    <n v="42401.945219907408"/>
    <n v="42418.895833333328"/>
    <x v="2"/>
  </r>
  <r>
    <x v="3726"/>
    <x v="0"/>
    <x v="3724"/>
    <x v="16"/>
    <x v="2547"/>
    <x v="0"/>
    <s v="country"/>
    <s v="USD"/>
    <x v="3711"/>
    <x v="3726"/>
    <b v="0"/>
    <n v="46"/>
    <b v="1"/>
    <s v="Category and Subcategory"/>
    <x v="5"/>
    <n v="0"/>
    <s v="Category and Subcategory"/>
    <x v="6"/>
    <n v="42462.140868055561"/>
    <n v="42489.875"/>
    <x v="2"/>
  </r>
  <r>
    <x v="3727"/>
    <x v="0"/>
    <x v="3725"/>
    <x v="13"/>
    <x v="2547"/>
    <x v="0"/>
    <s v="country"/>
    <s v="USD"/>
    <x v="3712"/>
    <x v="3727"/>
    <b v="0"/>
    <n v="33"/>
    <b v="1"/>
    <s v="Category and Subcategory"/>
    <x v="5"/>
    <n v="0"/>
    <s v="Category and Subcategory"/>
    <x v="6"/>
    <n v="42632.348310185189"/>
    <n v="42663.204861111109"/>
    <x v="2"/>
  </r>
  <r>
    <x v="3728"/>
    <x v="0"/>
    <x v="3726"/>
    <x v="22"/>
    <x v="2547"/>
    <x v="2"/>
    <s v="country"/>
    <s v="USD"/>
    <x v="3713"/>
    <x v="3728"/>
    <b v="0"/>
    <n v="31"/>
    <b v="0"/>
    <s v="Category and Subcategory"/>
    <x v="5"/>
    <n v="0"/>
    <s v="Category and Subcategory"/>
    <x v="6"/>
    <n v="42205.171018518522"/>
    <n v="42235.171018518522"/>
    <x v="0"/>
  </r>
  <r>
    <x v="3729"/>
    <x v="0"/>
    <x v="3727"/>
    <x v="10"/>
    <x v="2547"/>
    <x v="2"/>
    <s v="country"/>
    <s v="USD"/>
    <x v="3714"/>
    <x v="3729"/>
    <b v="0"/>
    <n v="5"/>
    <b v="0"/>
    <s v="Category and Subcategory"/>
    <x v="5"/>
    <n v="0"/>
    <s v="Category and Subcategory"/>
    <x v="6"/>
    <n v="42041.205000000002"/>
    <n v="42086.16333333333"/>
    <x v="0"/>
  </r>
  <r>
    <x v="3730"/>
    <x v="0"/>
    <x v="3728"/>
    <x v="28"/>
    <x v="2547"/>
    <x v="2"/>
    <s v="country"/>
    <s v="USD"/>
    <x v="3715"/>
    <x v="3730"/>
    <b v="0"/>
    <n v="1"/>
    <b v="0"/>
    <s v="Category and Subcategory"/>
    <x v="5"/>
    <n v="0"/>
    <s v="Category and Subcategory"/>
    <x v="6"/>
    <n v="42203.677766203706"/>
    <n v="42233.677766203706"/>
    <x v="0"/>
  </r>
  <r>
    <x v="3731"/>
    <x v="0"/>
    <x v="3729"/>
    <x v="62"/>
    <x v="2547"/>
    <x v="2"/>
    <s v="country"/>
    <s v="USD"/>
    <x v="3716"/>
    <x v="3731"/>
    <b v="0"/>
    <n v="12"/>
    <b v="0"/>
    <s v="Category and Subcategory"/>
    <x v="5"/>
    <n v="0"/>
    <s v="Category and Subcategory"/>
    <x v="6"/>
    <n v="41983.752847222218"/>
    <n v="42014.140972222223"/>
    <x v="3"/>
  </r>
  <r>
    <x v="3732"/>
    <x v="0"/>
    <x v="3730"/>
    <x v="16"/>
    <x v="2547"/>
    <x v="2"/>
    <s v="country"/>
    <s v="EUR"/>
    <x v="3717"/>
    <x v="3732"/>
    <b v="0"/>
    <n v="4"/>
    <b v="0"/>
    <s v="Category and Subcategory"/>
    <x v="5"/>
    <n v="0"/>
    <s v="Category and Subcategory"/>
    <x v="6"/>
    <n v="41968.677465277782"/>
    <n v="42028.5"/>
    <x v="3"/>
  </r>
  <r>
    <x v="3733"/>
    <x v="0"/>
    <x v="3731"/>
    <x v="15"/>
    <x v="2547"/>
    <x v="2"/>
    <s v="country"/>
    <s v="USD"/>
    <x v="3718"/>
    <x v="3733"/>
    <b v="0"/>
    <n v="0"/>
    <b v="0"/>
    <s v="Category and Subcategory"/>
    <x v="5"/>
    <e v="#DIV/0!"/>
    <s v="Category and Subcategory"/>
    <x v="6"/>
    <n v="42103.024398148147"/>
    <n v="42112.9375"/>
    <x v="0"/>
  </r>
  <r>
    <x v="3734"/>
    <x v="0"/>
    <x v="3732"/>
    <x v="15"/>
    <x v="2547"/>
    <x v="2"/>
    <s v="country"/>
    <s v="USD"/>
    <x v="3719"/>
    <x v="3734"/>
    <b v="0"/>
    <n v="7"/>
    <b v="0"/>
    <s v="Category and Subcategory"/>
    <x v="5"/>
    <n v="0"/>
    <s v="Category and Subcategory"/>
    <x v="6"/>
    <n v="42089.901574074072"/>
    <n v="42149.901574074072"/>
    <x v="0"/>
  </r>
  <r>
    <x v="3735"/>
    <x v="0"/>
    <x v="3733"/>
    <x v="325"/>
    <x v="2547"/>
    <x v="2"/>
    <s v="country"/>
    <s v="GBP"/>
    <x v="3720"/>
    <x v="3735"/>
    <b v="0"/>
    <n v="2"/>
    <b v="0"/>
    <s v="Category and Subcategory"/>
    <x v="5"/>
    <n v="0"/>
    <s v="Category and Subcategory"/>
    <x v="6"/>
    <n v="42122.693159722221"/>
    <n v="42152.693159722221"/>
    <x v="0"/>
  </r>
  <r>
    <x v="3736"/>
    <x v="0"/>
    <x v="3734"/>
    <x v="15"/>
    <x v="2547"/>
    <x v="2"/>
    <s v="country"/>
    <s v="GBP"/>
    <x v="3721"/>
    <x v="3736"/>
    <b v="0"/>
    <n v="1"/>
    <b v="0"/>
    <s v="Category and Subcategory"/>
    <x v="5"/>
    <n v="0"/>
    <s v="Category and Subcategory"/>
    <x v="6"/>
    <n v="42048.711724537032"/>
    <n v="42086.75"/>
    <x v="0"/>
  </r>
  <r>
    <x v="3737"/>
    <x v="0"/>
    <x v="3735"/>
    <x v="176"/>
    <x v="2547"/>
    <x v="2"/>
    <s v="country"/>
    <s v="USD"/>
    <x v="3722"/>
    <x v="3737"/>
    <b v="0"/>
    <n v="4"/>
    <b v="0"/>
    <s v="Category and Subcategory"/>
    <x v="5"/>
    <n v="0"/>
    <s v="Category and Subcategory"/>
    <x v="6"/>
    <n v="42297.691006944442"/>
    <n v="42320.290972222225"/>
    <x v="0"/>
  </r>
  <r>
    <x v="3738"/>
    <x v="0"/>
    <x v="3736"/>
    <x v="15"/>
    <x v="2547"/>
    <x v="2"/>
    <s v="country"/>
    <s v="GBP"/>
    <x v="3723"/>
    <x v="3738"/>
    <b v="0"/>
    <n v="6"/>
    <b v="0"/>
    <s v="Category and Subcategory"/>
    <x v="5"/>
    <n v="0"/>
    <s v="Category and Subcategory"/>
    <x v="6"/>
    <n v="41813.938715277778"/>
    <n v="41835.916666666664"/>
    <x v="3"/>
  </r>
  <r>
    <x v="3739"/>
    <x v="0"/>
    <x v="3737"/>
    <x v="23"/>
    <x v="2547"/>
    <x v="2"/>
    <s v="country"/>
    <s v="GBP"/>
    <x v="3724"/>
    <x v="3739"/>
    <b v="0"/>
    <n v="8"/>
    <b v="0"/>
    <s v="Category and Subcategory"/>
    <x v="5"/>
    <n v="0"/>
    <s v="Category and Subcategory"/>
    <x v="6"/>
    <n v="42548.449861111112"/>
    <n v="42568.449861111112"/>
    <x v="2"/>
  </r>
  <r>
    <x v="3740"/>
    <x v="0"/>
    <x v="3738"/>
    <x v="13"/>
    <x v="2547"/>
    <x v="2"/>
    <s v="country"/>
    <s v="USD"/>
    <x v="3725"/>
    <x v="3740"/>
    <b v="0"/>
    <n v="14"/>
    <b v="0"/>
    <s v="Category and Subcategory"/>
    <x v="5"/>
    <n v="0"/>
    <s v="Category and Subcategory"/>
    <x v="6"/>
    <n v="41833.089756944442"/>
    <n v="41863.079143518517"/>
    <x v="3"/>
  </r>
  <r>
    <x v="3741"/>
    <x v="0"/>
    <x v="3739"/>
    <x v="22"/>
    <x v="2547"/>
    <x v="2"/>
    <s v="country"/>
    <s v="USD"/>
    <x v="3726"/>
    <x v="3741"/>
    <b v="0"/>
    <n v="0"/>
    <b v="0"/>
    <s v="Category and Subcategory"/>
    <x v="5"/>
    <e v="#DIV/0!"/>
    <s v="Category and Subcategory"/>
    <x v="6"/>
    <n v="42325.920717592591"/>
    <n v="42355.920717592591"/>
    <x v="0"/>
  </r>
  <r>
    <x v="3742"/>
    <x v="0"/>
    <x v="3740"/>
    <x v="10"/>
    <x v="2547"/>
    <x v="2"/>
    <s v="country"/>
    <s v="USD"/>
    <x v="3727"/>
    <x v="3742"/>
    <b v="0"/>
    <n v="4"/>
    <b v="0"/>
    <s v="Category and Subcategory"/>
    <x v="5"/>
    <n v="0"/>
    <s v="Category and Subcategory"/>
    <x v="6"/>
    <n v="41858.214629629627"/>
    <n v="41888.214629629627"/>
    <x v="3"/>
  </r>
  <r>
    <x v="3743"/>
    <x v="0"/>
    <x v="3741"/>
    <x v="41"/>
    <x v="2547"/>
    <x v="2"/>
    <s v="country"/>
    <s v="USD"/>
    <x v="3728"/>
    <x v="3743"/>
    <b v="0"/>
    <n v="0"/>
    <b v="0"/>
    <s v="Category and Subcategory"/>
    <x v="5"/>
    <e v="#DIV/0!"/>
    <s v="Category and Subcategory"/>
    <x v="6"/>
    <n v="41793.710231481484"/>
    <n v="41823.710231481484"/>
    <x v="3"/>
  </r>
  <r>
    <x v="3744"/>
    <x v="0"/>
    <x v="3742"/>
    <x v="38"/>
    <x v="2547"/>
    <x v="2"/>
    <s v="country"/>
    <s v="USD"/>
    <x v="3729"/>
    <x v="3744"/>
    <b v="0"/>
    <n v="0"/>
    <b v="0"/>
    <s v="Category and Subcategory"/>
    <x v="5"/>
    <e v="#DIV/0!"/>
    <s v="Category and Subcategory"/>
    <x v="6"/>
    <n v="41793.814259259263"/>
    <n v="41825.165972222225"/>
    <x v="3"/>
  </r>
  <r>
    <x v="3745"/>
    <x v="0"/>
    <x v="3743"/>
    <x v="213"/>
    <x v="2547"/>
    <x v="2"/>
    <s v="country"/>
    <s v="USD"/>
    <x v="3730"/>
    <x v="3745"/>
    <b v="0"/>
    <n v="1"/>
    <b v="0"/>
    <s v="Category and Subcategory"/>
    <x v="5"/>
    <n v="0"/>
    <s v="Category and Subcategory"/>
    <x v="6"/>
    <n v="41831.697939814818"/>
    <n v="41861.697939814818"/>
    <x v="3"/>
  </r>
  <r>
    <x v="3746"/>
    <x v="0"/>
    <x v="3744"/>
    <x v="0"/>
    <x v="2547"/>
    <x v="2"/>
    <s v="country"/>
    <s v="USD"/>
    <x v="3731"/>
    <x v="3746"/>
    <b v="0"/>
    <n v="1"/>
    <b v="0"/>
    <s v="Category and Subcategory"/>
    <x v="5"/>
    <n v="0"/>
    <s v="Category and Subcategory"/>
    <x v="6"/>
    <n v="42621.389340277776"/>
    <n v="42651.389340277776"/>
    <x v="2"/>
  </r>
  <r>
    <x v="3747"/>
    <x v="0"/>
    <x v="3745"/>
    <x v="30"/>
    <x v="2547"/>
    <x v="2"/>
    <s v="country"/>
    <s v="GBP"/>
    <x v="3732"/>
    <x v="3747"/>
    <b v="0"/>
    <n v="1"/>
    <b v="0"/>
    <s v="Category and Subcategory"/>
    <x v="5"/>
    <n v="0"/>
    <s v="Category and Subcategory"/>
    <x v="6"/>
    <n v="42164.299722222218"/>
    <n v="42190.957638888889"/>
    <x v="0"/>
  </r>
  <r>
    <x v="3748"/>
    <x v="0"/>
    <x v="3746"/>
    <x v="10"/>
    <x v="2547"/>
    <x v="0"/>
    <s v="country"/>
    <s v="USD"/>
    <x v="3733"/>
    <x v="3748"/>
    <b v="0"/>
    <n v="52"/>
    <b v="1"/>
    <s v="Category and Subcategory"/>
    <x v="5"/>
    <n v="0"/>
    <s v="Category and Subcategory"/>
    <x v="40"/>
    <n v="42395.706435185188"/>
    <n v="42416.249305555553"/>
    <x v="2"/>
  </r>
  <r>
    <x v="3749"/>
    <x v="0"/>
    <x v="3747"/>
    <x v="2"/>
    <x v="2547"/>
    <x v="0"/>
    <s v="country"/>
    <s v="USD"/>
    <x v="3734"/>
    <x v="3749"/>
    <b v="0"/>
    <n v="7"/>
    <b v="1"/>
    <s v="Category and Subcategory"/>
    <x v="5"/>
    <n v="0"/>
    <s v="Category and Subcategory"/>
    <x v="40"/>
    <n v="42458.127175925925"/>
    <n v="42489.165972222225"/>
    <x v="2"/>
  </r>
  <r>
    <x v="3750"/>
    <x v="0"/>
    <x v="3748"/>
    <x v="12"/>
    <x v="2547"/>
    <x v="0"/>
    <s v="country"/>
    <s v="USD"/>
    <x v="3735"/>
    <x v="3750"/>
    <b v="0"/>
    <n v="28"/>
    <b v="1"/>
    <s v="Category and Subcategory"/>
    <x v="5"/>
    <n v="0"/>
    <s v="Category and Subcategory"/>
    <x v="40"/>
    <n v="42016.981574074074"/>
    <n v="42045.332638888889"/>
    <x v="0"/>
  </r>
  <r>
    <x v="3751"/>
    <x v="0"/>
    <x v="3749"/>
    <x v="28"/>
    <x v="2547"/>
    <x v="0"/>
    <s v="country"/>
    <s v="USD"/>
    <x v="3736"/>
    <x v="3751"/>
    <b v="0"/>
    <n v="11"/>
    <b v="1"/>
    <s v="Category and Subcategory"/>
    <x v="5"/>
    <n v="0"/>
    <s v="Category and Subcategory"/>
    <x v="40"/>
    <n v="42403.035567129627"/>
    <n v="42462.993900462956"/>
    <x v="2"/>
  </r>
  <r>
    <x v="3752"/>
    <x v="0"/>
    <x v="3750"/>
    <x v="2"/>
    <x v="2547"/>
    <x v="0"/>
    <s v="country"/>
    <s v="GBP"/>
    <x v="3737"/>
    <x v="3752"/>
    <b v="0"/>
    <n v="15"/>
    <b v="1"/>
    <s v="Category and Subcategory"/>
    <x v="5"/>
    <n v="0"/>
    <s v="Category and Subcategory"/>
    <x v="40"/>
    <n v="42619.802488425921"/>
    <n v="42659.875"/>
    <x v="2"/>
  </r>
  <r>
    <x v="3753"/>
    <x v="0"/>
    <x v="3751"/>
    <x v="10"/>
    <x v="2547"/>
    <x v="0"/>
    <s v="country"/>
    <s v="USD"/>
    <x v="3738"/>
    <x v="3753"/>
    <b v="0"/>
    <n v="30"/>
    <b v="1"/>
    <s v="Category and Subcategory"/>
    <x v="5"/>
    <n v="0"/>
    <s v="Category and Subcategory"/>
    <x v="40"/>
    <n v="42128.824074074073"/>
    <n v="42158"/>
    <x v="0"/>
  </r>
  <r>
    <x v="3754"/>
    <x v="0"/>
    <x v="3752"/>
    <x v="30"/>
    <x v="2547"/>
    <x v="0"/>
    <s v="country"/>
    <s v="USD"/>
    <x v="3739"/>
    <x v="3754"/>
    <b v="0"/>
    <n v="27"/>
    <b v="1"/>
    <s v="Category and Subcategory"/>
    <x v="5"/>
    <n v="0"/>
    <s v="Category and Subcategory"/>
    <x v="40"/>
    <n v="41808.881215277775"/>
    <n v="41846.207638888889"/>
    <x v="3"/>
  </r>
  <r>
    <x v="3755"/>
    <x v="0"/>
    <x v="3753"/>
    <x v="131"/>
    <x v="2547"/>
    <x v="0"/>
    <s v="country"/>
    <s v="GBP"/>
    <x v="3740"/>
    <x v="3755"/>
    <b v="0"/>
    <n v="28"/>
    <b v="1"/>
    <s v="Category and Subcategory"/>
    <x v="5"/>
    <n v="0"/>
    <s v="Category and Subcategory"/>
    <x v="40"/>
    <n v="42445.866979166662"/>
    <n v="42475.866979166662"/>
    <x v="2"/>
  </r>
  <r>
    <x v="3756"/>
    <x v="0"/>
    <x v="3754"/>
    <x v="37"/>
    <x v="2547"/>
    <x v="0"/>
    <s v="country"/>
    <s v="USD"/>
    <x v="3741"/>
    <x v="3756"/>
    <b v="0"/>
    <n v="17"/>
    <b v="1"/>
    <s v="Category and Subcategory"/>
    <x v="5"/>
    <n v="0"/>
    <s v="Category and Subcategory"/>
    <x v="40"/>
    <n v="41771.814791666664"/>
    <n v="41801.814791666664"/>
    <x v="3"/>
  </r>
  <r>
    <x v="3757"/>
    <x v="0"/>
    <x v="3755"/>
    <x v="8"/>
    <x v="2547"/>
    <x v="0"/>
    <s v="country"/>
    <s v="USD"/>
    <x v="3742"/>
    <x v="3757"/>
    <b v="0"/>
    <n v="50"/>
    <b v="1"/>
    <s v="Category and Subcategory"/>
    <x v="5"/>
    <n v="0"/>
    <s v="Category and Subcategory"/>
    <x v="40"/>
    <n v="41954.850868055553"/>
    <n v="41974.850868055553"/>
    <x v="3"/>
  </r>
  <r>
    <x v="3758"/>
    <x v="0"/>
    <x v="3756"/>
    <x v="15"/>
    <x v="2547"/>
    <x v="0"/>
    <s v="country"/>
    <s v="USD"/>
    <x v="3743"/>
    <x v="3758"/>
    <b v="0"/>
    <n v="26"/>
    <b v="1"/>
    <s v="Category and Subcategory"/>
    <x v="5"/>
    <n v="0"/>
    <s v="Category and Subcategory"/>
    <x v="40"/>
    <n v="41747.471504629626"/>
    <n v="41778.208333333336"/>
    <x v="3"/>
  </r>
  <r>
    <x v="3759"/>
    <x v="0"/>
    <x v="3757"/>
    <x v="23"/>
    <x v="2547"/>
    <x v="0"/>
    <s v="country"/>
    <s v="USD"/>
    <x v="3744"/>
    <x v="3759"/>
    <b v="0"/>
    <n v="88"/>
    <b v="1"/>
    <s v="Category and Subcategory"/>
    <x v="5"/>
    <n v="0"/>
    <s v="Category and Subcategory"/>
    <x v="40"/>
    <n v="42182.108252314814"/>
    <n v="42242.108252314814"/>
    <x v="0"/>
  </r>
  <r>
    <x v="3760"/>
    <x v="0"/>
    <x v="3758"/>
    <x v="10"/>
    <x v="2547"/>
    <x v="0"/>
    <s v="country"/>
    <s v="USD"/>
    <x v="3745"/>
    <x v="3760"/>
    <b v="0"/>
    <n v="91"/>
    <b v="1"/>
    <s v="Category and Subcategory"/>
    <x v="5"/>
    <n v="0"/>
    <s v="Category and Subcategory"/>
    <x v="40"/>
    <n v="41739.525300925925"/>
    <n v="41764.525300925925"/>
    <x v="3"/>
  </r>
  <r>
    <x v="3761"/>
    <x v="0"/>
    <x v="3759"/>
    <x v="2"/>
    <x v="2547"/>
    <x v="0"/>
    <s v="country"/>
    <s v="GBP"/>
    <x v="3746"/>
    <x v="3761"/>
    <b v="0"/>
    <n v="3"/>
    <b v="1"/>
    <s v="Category and Subcategory"/>
    <x v="5"/>
    <n v="0"/>
    <s v="Category and Subcategory"/>
    <x v="40"/>
    <n v="42173.466863425929"/>
    <n v="42226.958333333328"/>
    <x v="0"/>
  </r>
  <r>
    <x v="3762"/>
    <x v="0"/>
    <x v="3760"/>
    <x v="21"/>
    <x v="2547"/>
    <x v="0"/>
    <s v="country"/>
    <s v="GBP"/>
    <x v="3747"/>
    <x v="3762"/>
    <b v="0"/>
    <n v="28"/>
    <b v="1"/>
    <s v="Category and Subcategory"/>
    <x v="5"/>
    <n v="0"/>
    <s v="Category and Subcategory"/>
    <x v="40"/>
    <n v="42193.813530092593"/>
    <n v="42218.813530092593"/>
    <x v="0"/>
  </r>
  <r>
    <x v="3763"/>
    <x v="0"/>
    <x v="3761"/>
    <x v="10"/>
    <x v="2547"/>
    <x v="0"/>
    <s v="country"/>
    <s v="USD"/>
    <x v="3748"/>
    <x v="3763"/>
    <b v="0"/>
    <n v="77"/>
    <b v="1"/>
    <s v="Category and Subcategory"/>
    <x v="5"/>
    <n v="0"/>
    <s v="Category and Subcategory"/>
    <x v="40"/>
    <n v="42065.750300925924"/>
    <n v="42095.708634259259"/>
    <x v="0"/>
  </r>
  <r>
    <x v="3764"/>
    <x v="0"/>
    <x v="3762"/>
    <x v="15"/>
    <x v="2547"/>
    <x v="0"/>
    <s v="country"/>
    <s v="USD"/>
    <x v="3749"/>
    <x v="3764"/>
    <b v="0"/>
    <n v="27"/>
    <b v="1"/>
    <s v="Category and Subcategory"/>
    <x v="5"/>
    <n v="0"/>
    <s v="Category and Subcategory"/>
    <x v="40"/>
    <n v="42499.842962962968"/>
    <n v="42519.024999999994"/>
    <x v="2"/>
  </r>
  <r>
    <x v="3765"/>
    <x v="0"/>
    <x v="3763"/>
    <x v="39"/>
    <x v="2547"/>
    <x v="0"/>
    <s v="country"/>
    <s v="USD"/>
    <x v="3750"/>
    <x v="3765"/>
    <b v="0"/>
    <n v="107"/>
    <b v="1"/>
    <s v="Category and Subcategory"/>
    <x v="5"/>
    <n v="0"/>
    <s v="Category and Subcategory"/>
    <x v="40"/>
    <n v="41820.776412037041"/>
    <n v="41850.776412037041"/>
    <x v="3"/>
  </r>
  <r>
    <x v="3766"/>
    <x v="0"/>
    <x v="3764"/>
    <x v="3"/>
    <x v="2547"/>
    <x v="0"/>
    <s v="country"/>
    <s v="USD"/>
    <x v="3751"/>
    <x v="3766"/>
    <b v="0"/>
    <n v="96"/>
    <b v="1"/>
    <s v="Category and Subcategory"/>
    <x v="5"/>
    <n v="0"/>
    <s v="Category and Subcategory"/>
    <x v="40"/>
    <n v="41788.167187500003"/>
    <n v="41823.167187500003"/>
    <x v="3"/>
  </r>
  <r>
    <x v="3767"/>
    <x v="0"/>
    <x v="3765"/>
    <x v="13"/>
    <x v="2547"/>
    <x v="0"/>
    <s v="country"/>
    <s v="USD"/>
    <x v="3566"/>
    <x v="3767"/>
    <b v="0"/>
    <n v="56"/>
    <b v="1"/>
    <s v="Category and Subcategory"/>
    <x v="5"/>
    <n v="0"/>
    <s v="Category and Subcategory"/>
    <x v="40"/>
    <n v="42050.019641203704"/>
    <n v="42064.207638888889"/>
    <x v="0"/>
  </r>
  <r>
    <x v="3768"/>
    <x v="0"/>
    <x v="3766"/>
    <x v="23"/>
    <x v="2547"/>
    <x v="0"/>
    <s v="country"/>
    <s v="USD"/>
    <x v="3752"/>
    <x v="3768"/>
    <b v="0"/>
    <n v="58"/>
    <b v="1"/>
    <s v="Category and Subcategory"/>
    <x v="5"/>
    <n v="0"/>
    <s v="Category and Subcategory"/>
    <x v="40"/>
    <n v="41772.727893518517"/>
    <n v="41802.727893518517"/>
    <x v="3"/>
  </r>
  <r>
    <x v="3769"/>
    <x v="0"/>
    <x v="3767"/>
    <x v="184"/>
    <x v="2547"/>
    <x v="0"/>
    <s v="country"/>
    <s v="USD"/>
    <x v="3753"/>
    <x v="3769"/>
    <b v="0"/>
    <n v="15"/>
    <b v="1"/>
    <s v="Category and Subcategory"/>
    <x v="5"/>
    <n v="0"/>
    <s v="Category and Subcategory"/>
    <x v="40"/>
    <n v="42445.598136574074"/>
    <n v="42475.598136574074"/>
    <x v="2"/>
  </r>
  <r>
    <x v="3770"/>
    <x v="0"/>
    <x v="3768"/>
    <x v="13"/>
    <x v="2547"/>
    <x v="0"/>
    <s v="country"/>
    <s v="GBP"/>
    <x v="3754"/>
    <x v="3770"/>
    <b v="0"/>
    <n v="20"/>
    <b v="1"/>
    <s v="Category and Subcategory"/>
    <x v="5"/>
    <n v="0"/>
    <s v="Category and Subcategory"/>
    <x v="40"/>
    <n v="42138.930671296301"/>
    <n v="42168.930671296301"/>
    <x v="0"/>
  </r>
  <r>
    <x v="3771"/>
    <x v="0"/>
    <x v="3769"/>
    <x v="28"/>
    <x v="2547"/>
    <x v="0"/>
    <s v="country"/>
    <s v="USD"/>
    <x v="3755"/>
    <x v="3771"/>
    <b v="0"/>
    <n v="38"/>
    <b v="1"/>
    <s v="Category and Subcategory"/>
    <x v="5"/>
    <n v="0"/>
    <s v="Category and Subcategory"/>
    <x v="40"/>
    <n v="42493.857083333336"/>
    <n v="42508"/>
    <x v="2"/>
  </r>
  <r>
    <x v="3772"/>
    <x v="0"/>
    <x v="3770"/>
    <x v="10"/>
    <x v="2547"/>
    <x v="0"/>
    <s v="country"/>
    <s v="USD"/>
    <x v="3756"/>
    <x v="3772"/>
    <b v="0"/>
    <n v="33"/>
    <b v="1"/>
    <s v="Category and Subcategory"/>
    <x v="5"/>
    <n v="0"/>
    <s v="Category and Subcategory"/>
    <x v="40"/>
    <n v="42682.616967592592"/>
    <n v="42703.25"/>
    <x v="2"/>
  </r>
  <r>
    <x v="3773"/>
    <x v="0"/>
    <x v="3771"/>
    <x v="10"/>
    <x v="2547"/>
    <x v="0"/>
    <s v="country"/>
    <s v="USD"/>
    <x v="3757"/>
    <x v="3773"/>
    <b v="0"/>
    <n v="57"/>
    <b v="1"/>
    <s v="Category and Subcategory"/>
    <x v="5"/>
    <n v="0"/>
    <s v="Category and Subcategory"/>
    <x v="40"/>
    <n v="42656.005173611105"/>
    <n v="42689.088888888888"/>
    <x v="2"/>
  </r>
  <r>
    <x v="3774"/>
    <x v="0"/>
    <x v="3772"/>
    <x v="30"/>
    <x v="2547"/>
    <x v="0"/>
    <s v="country"/>
    <s v="CAD"/>
    <x v="3758"/>
    <x v="3774"/>
    <b v="0"/>
    <n v="25"/>
    <b v="1"/>
    <s v="Category and Subcategory"/>
    <x v="5"/>
    <n v="0"/>
    <s v="Category and Subcategory"/>
    <x v="40"/>
    <n v="42087.792303240742"/>
    <n v="42103.792303240742"/>
    <x v="0"/>
  </r>
  <r>
    <x v="3775"/>
    <x v="0"/>
    <x v="3773"/>
    <x v="13"/>
    <x v="2547"/>
    <x v="0"/>
    <s v="country"/>
    <s v="USD"/>
    <x v="3759"/>
    <x v="3775"/>
    <b v="0"/>
    <n v="14"/>
    <b v="1"/>
    <s v="Category and Subcategory"/>
    <x v="5"/>
    <n v="0"/>
    <s v="Category and Subcategory"/>
    <x v="40"/>
    <n v="42075.942627314813"/>
    <n v="42103.166666666672"/>
    <x v="0"/>
  </r>
  <r>
    <x v="3776"/>
    <x v="0"/>
    <x v="3774"/>
    <x v="6"/>
    <x v="2547"/>
    <x v="0"/>
    <s v="country"/>
    <s v="USD"/>
    <x v="3760"/>
    <x v="3776"/>
    <b v="0"/>
    <n v="94"/>
    <b v="1"/>
    <s v="Category and Subcategory"/>
    <x v="5"/>
    <n v="0"/>
    <s v="Category and Subcategory"/>
    <x v="40"/>
    <n v="41814.367800925924"/>
    <n v="41852.041666666664"/>
    <x v="3"/>
  </r>
  <r>
    <x v="3777"/>
    <x v="0"/>
    <x v="3775"/>
    <x v="13"/>
    <x v="2547"/>
    <x v="0"/>
    <s v="country"/>
    <s v="USD"/>
    <x v="3761"/>
    <x v="3777"/>
    <b v="0"/>
    <n v="59"/>
    <b v="1"/>
    <s v="Category and Subcategory"/>
    <x v="5"/>
    <n v="0"/>
    <s v="Category and Subcategory"/>
    <x v="40"/>
    <n v="41887.111354166671"/>
    <n v="41909.166666666664"/>
    <x v="3"/>
  </r>
  <r>
    <x v="3778"/>
    <x v="0"/>
    <x v="3776"/>
    <x v="262"/>
    <x v="2547"/>
    <x v="0"/>
    <s v="country"/>
    <s v="USD"/>
    <x v="3762"/>
    <x v="3778"/>
    <b v="0"/>
    <n v="36"/>
    <b v="1"/>
    <s v="Category and Subcategory"/>
    <x v="5"/>
    <n v="0"/>
    <s v="Category and Subcategory"/>
    <x v="40"/>
    <n v="41989.819212962961"/>
    <n v="42049.819212962961"/>
    <x v="3"/>
  </r>
  <r>
    <x v="3779"/>
    <x v="0"/>
    <x v="3777"/>
    <x v="36"/>
    <x v="2547"/>
    <x v="0"/>
    <s v="country"/>
    <s v="USD"/>
    <x v="3763"/>
    <x v="3779"/>
    <b v="0"/>
    <n v="115"/>
    <b v="1"/>
    <s v="Category and Subcategory"/>
    <x v="5"/>
    <n v="0"/>
    <s v="Category and Subcategory"/>
    <x v="40"/>
    <n v="42425.735416666663"/>
    <n v="42455.693750000006"/>
    <x v="2"/>
  </r>
  <r>
    <x v="3780"/>
    <x v="0"/>
    <x v="3778"/>
    <x v="30"/>
    <x v="2547"/>
    <x v="0"/>
    <s v="country"/>
    <s v="USD"/>
    <x v="3764"/>
    <x v="3780"/>
    <b v="0"/>
    <n v="30"/>
    <b v="1"/>
    <s v="Category and Subcategory"/>
    <x v="5"/>
    <n v="0"/>
    <s v="Category and Subcategory"/>
    <x v="40"/>
    <n v="42166.219733796301"/>
    <n v="42198.837499999994"/>
    <x v="0"/>
  </r>
  <r>
    <x v="3781"/>
    <x v="0"/>
    <x v="3779"/>
    <x v="37"/>
    <x v="2547"/>
    <x v="0"/>
    <s v="country"/>
    <s v="USD"/>
    <x v="3765"/>
    <x v="3781"/>
    <b v="0"/>
    <n v="52"/>
    <b v="1"/>
    <s v="Category and Subcategory"/>
    <x v="5"/>
    <n v="0"/>
    <s v="Category and Subcategory"/>
    <x v="40"/>
    <n v="41865.882928240739"/>
    <n v="41890.882928240739"/>
    <x v="3"/>
  </r>
  <r>
    <x v="3782"/>
    <x v="0"/>
    <x v="3780"/>
    <x v="13"/>
    <x v="2547"/>
    <x v="0"/>
    <s v="country"/>
    <s v="GBP"/>
    <x v="3766"/>
    <x v="3782"/>
    <b v="0"/>
    <n v="27"/>
    <b v="1"/>
    <s v="Category and Subcategory"/>
    <x v="5"/>
    <n v="0"/>
    <s v="Category and Subcategory"/>
    <x v="40"/>
    <n v="42546.862233796302"/>
    <n v="42575.958333333328"/>
    <x v="2"/>
  </r>
  <r>
    <x v="3783"/>
    <x v="0"/>
    <x v="3781"/>
    <x v="38"/>
    <x v="2547"/>
    <x v="0"/>
    <s v="country"/>
    <s v="USD"/>
    <x v="3767"/>
    <x v="3783"/>
    <b v="0"/>
    <n v="24"/>
    <b v="1"/>
    <s v="Category and Subcategory"/>
    <x v="5"/>
    <n v="0"/>
    <s v="Category and Subcategory"/>
    <x v="40"/>
    <n v="42420.140277777777"/>
    <n v="42444.666666666672"/>
    <x v="2"/>
  </r>
  <r>
    <x v="3784"/>
    <x v="0"/>
    <x v="3782"/>
    <x v="28"/>
    <x v="2547"/>
    <x v="0"/>
    <s v="country"/>
    <s v="CAD"/>
    <x v="3768"/>
    <x v="3784"/>
    <b v="0"/>
    <n v="10"/>
    <b v="1"/>
    <s v="Category and Subcategory"/>
    <x v="5"/>
    <n v="0"/>
    <s v="Category and Subcategory"/>
    <x v="40"/>
    <n v="42531.980694444443"/>
    <n v="42561.980694444443"/>
    <x v="2"/>
  </r>
  <r>
    <x v="3785"/>
    <x v="0"/>
    <x v="3783"/>
    <x v="13"/>
    <x v="2547"/>
    <x v="0"/>
    <s v="country"/>
    <s v="GBP"/>
    <x v="3769"/>
    <x v="3785"/>
    <b v="0"/>
    <n v="30"/>
    <b v="1"/>
    <s v="Category and Subcategory"/>
    <x v="5"/>
    <n v="0"/>
    <s v="Category and Subcategory"/>
    <x v="40"/>
    <n v="42548.63853009259"/>
    <n v="42584.418749999997"/>
    <x v="2"/>
  </r>
  <r>
    <x v="3786"/>
    <x v="0"/>
    <x v="3784"/>
    <x v="12"/>
    <x v="2547"/>
    <x v="0"/>
    <s v="country"/>
    <s v="USD"/>
    <x v="3770"/>
    <x v="3786"/>
    <b v="0"/>
    <n v="71"/>
    <b v="1"/>
    <s v="Category and Subcategory"/>
    <x v="5"/>
    <n v="0"/>
    <s v="Category and Subcategory"/>
    <x v="40"/>
    <n v="42487.037905092591"/>
    <n v="42517.037905092591"/>
    <x v="2"/>
  </r>
  <r>
    <x v="3787"/>
    <x v="0"/>
    <x v="3785"/>
    <x v="18"/>
    <x v="2547"/>
    <x v="0"/>
    <s v="country"/>
    <s v="USD"/>
    <x v="3514"/>
    <x v="3787"/>
    <b v="0"/>
    <n v="10"/>
    <b v="1"/>
    <s v="Category and Subcategory"/>
    <x v="5"/>
    <n v="0"/>
    <s v="Category and Subcategory"/>
    <x v="40"/>
    <n v="42167.534791666665"/>
    <n v="42196.165972222225"/>
    <x v="0"/>
  </r>
  <r>
    <x v="3788"/>
    <x v="0"/>
    <x v="3786"/>
    <x v="96"/>
    <x v="2547"/>
    <x v="2"/>
    <s v="country"/>
    <s v="USD"/>
    <x v="3771"/>
    <x v="3788"/>
    <b v="0"/>
    <n v="1"/>
    <b v="0"/>
    <s v="Category and Subcategory"/>
    <x v="5"/>
    <n v="0"/>
    <s v="Category and Subcategory"/>
    <x v="40"/>
    <n v="42333.695821759262"/>
    <n v="42361.679166666669"/>
    <x v="0"/>
  </r>
  <r>
    <x v="3789"/>
    <x v="0"/>
    <x v="3787"/>
    <x v="424"/>
    <x v="2547"/>
    <x v="2"/>
    <s v="country"/>
    <s v="GBP"/>
    <x v="3772"/>
    <x v="3789"/>
    <b v="0"/>
    <n v="4"/>
    <b v="0"/>
    <s v="Category and Subcategory"/>
    <x v="5"/>
    <n v="0"/>
    <s v="Category and Subcategory"/>
    <x v="40"/>
    <n v="42138.798819444448"/>
    <n v="42170.798819444448"/>
    <x v="0"/>
  </r>
  <r>
    <x v="3790"/>
    <x v="0"/>
    <x v="3788"/>
    <x v="36"/>
    <x v="2547"/>
    <x v="2"/>
    <s v="country"/>
    <s v="USD"/>
    <x v="3773"/>
    <x v="3790"/>
    <b v="0"/>
    <n v="0"/>
    <b v="0"/>
    <s v="Category and Subcategory"/>
    <x v="5"/>
    <e v="#DIV/0!"/>
    <s v="Category and Subcategory"/>
    <x v="40"/>
    <n v="42666.666932870372"/>
    <n v="42696.708599537036"/>
    <x v="2"/>
  </r>
  <r>
    <x v="3791"/>
    <x v="0"/>
    <x v="3789"/>
    <x v="15"/>
    <x v="2547"/>
    <x v="2"/>
    <s v="country"/>
    <s v="USD"/>
    <x v="3774"/>
    <x v="3791"/>
    <b v="0"/>
    <n v="0"/>
    <b v="0"/>
    <s v="Category and Subcategory"/>
    <x v="5"/>
    <e v="#DIV/0!"/>
    <s v="Category and Subcategory"/>
    <x v="40"/>
    <n v="41766.692037037035"/>
    <n v="41826.692037037035"/>
    <x v="3"/>
  </r>
  <r>
    <x v="3792"/>
    <x v="0"/>
    <x v="3790"/>
    <x v="78"/>
    <x v="2547"/>
    <x v="2"/>
    <s v="country"/>
    <s v="USD"/>
    <x v="3775"/>
    <x v="3792"/>
    <b v="0"/>
    <n v="2"/>
    <b v="0"/>
    <s v="Category and Subcategory"/>
    <x v="5"/>
    <n v="0"/>
    <s v="Category and Subcategory"/>
    <x v="40"/>
    <n v="42170.447013888886"/>
    <n v="42200.447013888886"/>
    <x v="0"/>
  </r>
  <r>
    <x v="3793"/>
    <x v="0"/>
    <x v="3791"/>
    <x v="39"/>
    <x v="2547"/>
    <x v="2"/>
    <s v="country"/>
    <s v="USD"/>
    <x v="3776"/>
    <x v="3793"/>
    <b v="0"/>
    <n v="24"/>
    <b v="0"/>
    <s v="Category and Subcategory"/>
    <x v="5"/>
    <n v="0"/>
    <s v="Category and Subcategory"/>
    <x v="40"/>
    <n v="41968.938993055555"/>
    <n v="41989.938993055555"/>
    <x v="3"/>
  </r>
  <r>
    <x v="3794"/>
    <x v="0"/>
    <x v="3792"/>
    <x v="10"/>
    <x v="2547"/>
    <x v="2"/>
    <s v="country"/>
    <s v="GBP"/>
    <x v="3777"/>
    <x v="3794"/>
    <b v="0"/>
    <n v="1"/>
    <b v="0"/>
    <s v="Category and Subcategory"/>
    <x v="5"/>
    <n v="0"/>
    <s v="Category and Subcategory"/>
    <x v="40"/>
    <n v="42132.58048611111"/>
    <n v="42162.58048611111"/>
    <x v="0"/>
  </r>
  <r>
    <x v="3795"/>
    <x v="0"/>
    <x v="3793"/>
    <x v="20"/>
    <x v="2547"/>
    <x v="2"/>
    <s v="country"/>
    <s v="GBP"/>
    <x v="3778"/>
    <x v="3795"/>
    <b v="0"/>
    <n v="2"/>
    <b v="0"/>
    <s v="Category and Subcategory"/>
    <x v="5"/>
    <n v="0"/>
    <s v="Category and Subcategory"/>
    <x v="40"/>
    <n v="42201.436226851853"/>
    <n v="42244.9375"/>
    <x v="0"/>
  </r>
  <r>
    <x v="3796"/>
    <x v="0"/>
    <x v="3794"/>
    <x v="290"/>
    <x v="2547"/>
    <x v="2"/>
    <s v="country"/>
    <s v="USD"/>
    <x v="3779"/>
    <x v="3796"/>
    <b v="0"/>
    <n v="1"/>
    <b v="0"/>
    <s v="Category and Subcategory"/>
    <x v="5"/>
    <n v="0"/>
    <s v="Category and Subcategory"/>
    <x v="40"/>
    <n v="42689.029583333337"/>
    <n v="42749.029583333337"/>
    <x v="2"/>
  </r>
  <r>
    <x v="3797"/>
    <x v="0"/>
    <x v="3795"/>
    <x v="12"/>
    <x v="2547"/>
    <x v="2"/>
    <s v="country"/>
    <s v="USD"/>
    <x v="3780"/>
    <x v="3797"/>
    <b v="0"/>
    <n v="37"/>
    <b v="0"/>
    <s v="Category and Subcategory"/>
    <x v="5"/>
    <n v="0"/>
    <s v="Category and Subcategory"/>
    <x v="40"/>
    <n v="42084.881539351853"/>
    <n v="42114.881539351853"/>
    <x v="0"/>
  </r>
  <r>
    <x v="3798"/>
    <x v="0"/>
    <x v="3796"/>
    <x v="54"/>
    <x v="2547"/>
    <x v="2"/>
    <s v="country"/>
    <s v="USD"/>
    <x v="3781"/>
    <x v="3798"/>
    <b v="0"/>
    <n v="5"/>
    <b v="0"/>
    <s v="Category and Subcategory"/>
    <x v="5"/>
    <n v="0"/>
    <s v="Category and Subcategory"/>
    <x v="40"/>
    <n v="41831.722777777781"/>
    <n v="41861.722777777781"/>
    <x v="3"/>
  </r>
  <r>
    <x v="3799"/>
    <x v="0"/>
    <x v="3797"/>
    <x v="3"/>
    <x v="2547"/>
    <x v="2"/>
    <s v="country"/>
    <s v="USD"/>
    <x v="3782"/>
    <x v="3799"/>
    <b v="0"/>
    <n v="4"/>
    <b v="0"/>
    <s v="Category and Subcategory"/>
    <x v="5"/>
    <n v="0"/>
    <s v="Category and Subcategory"/>
    <x v="40"/>
    <n v="42410.93105324074"/>
    <n v="42440.93105324074"/>
    <x v="2"/>
  </r>
  <r>
    <x v="3800"/>
    <x v="0"/>
    <x v="3798"/>
    <x v="29"/>
    <x v="2547"/>
    <x v="2"/>
    <s v="country"/>
    <s v="USD"/>
    <x v="3783"/>
    <x v="3800"/>
    <b v="0"/>
    <n v="16"/>
    <b v="0"/>
    <s v="Category and Subcategory"/>
    <x v="5"/>
    <n v="0"/>
    <s v="Category and Subcategory"/>
    <x v="40"/>
    <n v="41982.737071759257"/>
    <n v="42015.207638888889"/>
    <x v="3"/>
  </r>
  <r>
    <x v="3801"/>
    <x v="0"/>
    <x v="3799"/>
    <x v="10"/>
    <x v="2547"/>
    <x v="2"/>
    <s v="country"/>
    <s v="USD"/>
    <x v="3784"/>
    <x v="3801"/>
    <b v="0"/>
    <n v="9"/>
    <b v="0"/>
    <s v="Category and Subcategory"/>
    <x v="5"/>
    <n v="0"/>
    <s v="Category and Subcategory"/>
    <x v="40"/>
    <n v="41975.676111111112"/>
    <n v="42006.676111111112"/>
    <x v="3"/>
  </r>
  <r>
    <x v="3802"/>
    <x v="0"/>
    <x v="3800"/>
    <x v="9"/>
    <x v="2547"/>
    <x v="2"/>
    <s v="country"/>
    <s v="USD"/>
    <x v="3785"/>
    <x v="3802"/>
    <b v="0"/>
    <n v="0"/>
    <b v="0"/>
    <s v="Category and Subcategory"/>
    <x v="5"/>
    <e v="#DIV/0!"/>
    <s v="Category and Subcategory"/>
    <x v="40"/>
    <n v="42269.126226851848"/>
    <n v="42299.126226851848"/>
    <x v="0"/>
  </r>
  <r>
    <x v="3803"/>
    <x v="0"/>
    <x v="3801"/>
    <x v="14"/>
    <x v="2547"/>
    <x v="2"/>
    <s v="country"/>
    <s v="USD"/>
    <x v="3786"/>
    <x v="3803"/>
    <b v="0"/>
    <n v="40"/>
    <b v="0"/>
    <s v="Category and Subcategory"/>
    <x v="5"/>
    <n v="0"/>
    <s v="Category and Subcategory"/>
    <x v="40"/>
    <n v="42403.971851851849"/>
    <n v="42433.971851851849"/>
    <x v="2"/>
  </r>
  <r>
    <x v="3804"/>
    <x v="0"/>
    <x v="3802"/>
    <x v="6"/>
    <x v="2547"/>
    <x v="2"/>
    <s v="country"/>
    <s v="USD"/>
    <x v="3787"/>
    <x v="3804"/>
    <b v="0"/>
    <n v="0"/>
    <b v="0"/>
    <s v="Category and Subcategory"/>
    <x v="5"/>
    <e v="#DIV/0!"/>
    <s v="Category and Subcategory"/>
    <x v="40"/>
    <n v="42527.00953703704"/>
    <n v="42582.291666666672"/>
    <x v="2"/>
  </r>
  <r>
    <x v="3805"/>
    <x v="0"/>
    <x v="3803"/>
    <x v="60"/>
    <x v="2547"/>
    <x v="2"/>
    <s v="country"/>
    <s v="USD"/>
    <x v="3788"/>
    <x v="3805"/>
    <b v="0"/>
    <n v="2"/>
    <b v="0"/>
    <s v="Category and Subcategory"/>
    <x v="5"/>
    <n v="0"/>
    <s v="Category and Subcategory"/>
    <x v="40"/>
    <n v="41849.887037037035"/>
    <n v="41909.887037037035"/>
    <x v="3"/>
  </r>
  <r>
    <x v="3806"/>
    <x v="0"/>
    <x v="3804"/>
    <x v="51"/>
    <x v="2547"/>
    <x v="2"/>
    <s v="country"/>
    <s v="AUD"/>
    <x v="3789"/>
    <x v="3806"/>
    <b v="0"/>
    <n v="1"/>
    <b v="0"/>
    <s v="Category and Subcategory"/>
    <x v="5"/>
    <n v="0"/>
    <s v="Category and Subcategory"/>
    <x v="40"/>
    <n v="41799.259039351848"/>
    <n v="41819.259039351848"/>
    <x v="3"/>
  </r>
  <r>
    <x v="3807"/>
    <x v="0"/>
    <x v="3805"/>
    <x v="15"/>
    <x v="2547"/>
    <x v="2"/>
    <s v="country"/>
    <s v="USD"/>
    <x v="3790"/>
    <x v="3807"/>
    <b v="0"/>
    <n v="9"/>
    <b v="0"/>
    <s v="Category and Subcategory"/>
    <x v="5"/>
    <n v="0"/>
    <s v="Category and Subcategory"/>
    <x v="40"/>
    <n v="42090.909016203703"/>
    <n v="42097.909016203703"/>
    <x v="0"/>
  </r>
  <r>
    <x v="3808"/>
    <x v="0"/>
    <x v="3806"/>
    <x v="28"/>
    <x v="2547"/>
    <x v="0"/>
    <s v="country"/>
    <s v="GBP"/>
    <x v="3791"/>
    <x v="3808"/>
    <b v="0"/>
    <n v="24"/>
    <b v="1"/>
    <s v="Category and Subcategory"/>
    <x v="5"/>
    <n v="0"/>
    <s v="Category and Subcategory"/>
    <x v="6"/>
    <n v="42059.453923611116"/>
    <n v="42119.412256944444"/>
    <x v="0"/>
  </r>
  <r>
    <x v="3809"/>
    <x v="0"/>
    <x v="3807"/>
    <x v="13"/>
    <x v="2547"/>
    <x v="0"/>
    <s v="country"/>
    <s v="GBP"/>
    <x v="3792"/>
    <x v="3809"/>
    <b v="0"/>
    <n v="38"/>
    <b v="1"/>
    <s v="Category and Subcategory"/>
    <x v="5"/>
    <n v="0"/>
    <s v="Category and Subcategory"/>
    <x v="6"/>
    <n v="41800.526701388888"/>
    <n v="41850.958333333336"/>
    <x v="3"/>
  </r>
  <r>
    <x v="3810"/>
    <x v="0"/>
    <x v="3808"/>
    <x v="15"/>
    <x v="2547"/>
    <x v="0"/>
    <s v="country"/>
    <s v="USD"/>
    <x v="3793"/>
    <x v="3810"/>
    <b v="0"/>
    <n v="26"/>
    <b v="1"/>
    <s v="Category and Subcategory"/>
    <x v="5"/>
    <n v="0"/>
    <s v="Category and Subcategory"/>
    <x v="6"/>
    <n v="42054.849050925928"/>
    <n v="42084.807384259257"/>
    <x v="0"/>
  </r>
  <r>
    <x v="3811"/>
    <x v="0"/>
    <x v="3809"/>
    <x v="49"/>
    <x v="2547"/>
    <x v="0"/>
    <s v="country"/>
    <s v="GBP"/>
    <x v="3794"/>
    <x v="3811"/>
    <b v="0"/>
    <n v="19"/>
    <b v="1"/>
    <s v="Category and Subcategory"/>
    <x v="5"/>
    <n v="0"/>
    <s v="Category and Subcategory"/>
    <x v="6"/>
    <n v="42487.62700231481"/>
    <n v="42521.458333333328"/>
    <x v="2"/>
  </r>
  <r>
    <x v="3812"/>
    <x v="0"/>
    <x v="3810"/>
    <x v="13"/>
    <x v="2547"/>
    <x v="0"/>
    <s v="country"/>
    <s v="CAD"/>
    <x v="2551"/>
    <x v="3812"/>
    <b v="0"/>
    <n v="11"/>
    <b v="1"/>
    <s v="Category and Subcategory"/>
    <x v="5"/>
    <n v="0"/>
    <s v="Category and Subcategory"/>
    <x v="6"/>
    <n v="42109.751250000001"/>
    <n v="42156.165972222225"/>
    <x v="0"/>
  </r>
  <r>
    <x v="3813"/>
    <x v="0"/>
    <x v="3811"/>
    <x v="190"/>
    <x v="2547"/>
    <x v="0"/>
    <s v="country"/>
    <s v="USD"/>
    <x v="3795"/>
    <x v="3813"/>
    <b v="0"/>
    <n v="27"/>
    <b v="1"/>
    <s v="Category and Subcategory"/>
    <x v="5"/>
    <n v="0"/>
    <s v="Category and Subcategory"/>
    <x v="6"/>
    <n v="42497.275706018518"/>
    <n v="42535.904861111107"/>
    <x v="2"/>
  </r>
  <r>
    <x v="3814"/>
    <x v="0"/>
    <x v="3812"/>
    <x v="15"/>
    <x v="2547"/>
    <x v="0"/>
    <s v="country"/>
    <s v="USD"/>
    <x v="3532"/>
    <x v="3814"/>
    <b v="0"/>
    <n v="34"/>
    <b v="1"/>
    <s v="Category and Subcategory"/>
    <x v="5"/>
    <n v="0"/>
    <s v="Category and Subcategory"/>
    <x v="6"/>
    <n v="42058.904074074075"/>
    <n v="42095.165972222225"/>
    <x v="0"/>
  </r>
  <r>
    <x v="3815"/>
    <x v="0"/>
    <x v="3813"/>
    <x v="28"/>
    <x v="2547"/>
    <x v="0"/>
    <s v="country"/>
    <s v="GBP"/>
    <x v="3796"/>
    <x v="3815"/>
    <b v="0"/>
    <n v="20"/>
    <b v="1"/>
    <s v="Category and Subcategory"/>
    <x v="5"/>
    <n v="0"/>
    <s v="Category and Subcategory"/>
    <x v="6"/>
    <n v="42207.259918981479"/>
    <n v="42236.958333333328"/>
    <x v="0"/>
  </r>
  <r>
    <x v="3816"/>
    <x v="0"/>
    <x v="3814"/>
    <x v="15"/>
    <x v="2547"/>
    <x v="0"/>
    <s v="country"/>
    <s v="USD"/>
    <x v="3797"/>
    <x v="3816"/>
    <b v="0"/>
    <n v="37"/>
    <b v="1"/>
    <s v="Category and Subcategory"/>
    <x v="5"/>
    <n v="0"/>
    <s v="Category and Subcategory"/>
    <x v="6"/>
    <n v="41807.690081018518"/>
    <n v="41837.690081018518"/>
    <x v="3"/>
  </r>
  <r>
    <x v="3817"/>
    <x v="0"/>
    <x v="3815"/>
    <x v="13"/>
    <x v="2547"/>
    <x v="0"/>
    <s v="country"/>
    <s v="USD"/>
    <x v="3798"/>
    <x v="3817"/>
    <b v="0"/>
    <n v="20"/>
    <b v="1"/>
    <s v="Category and Subcategory"/>
    <x v="5"/>
    <n v="0"/>
    <s v="Category and Subcategory"/>
    <x v="6"/>
    <n v="42284.69694444444"/>
    <n v="42301.165972222225"/>
    <x v="0"/>
  </r>
  <r>
    <x v="3818"/>
    <x v="0"/>
    <x v="3816"/>
    <x v="49"/>
    <x v="2547"/>
    <x v="0"/>
    <s v="country"/>
    <s v="USD"/>
    <x v="3799"/>
    <x v="3818"/>
    <b v="0"/>
    <n v="10"/>
    <b v="1"/>
    <s v="Category and Subcategory"/>
    <x v="5"/>
    <n v="0"/>
    <s v="Category and Subcategory"/>
    <x v="6"/>
    <n v="42045.84238425926"/>
    <n v="42075.800717592589"/>
    <x v="0"/>
  </r>
  <r>
    <x v="3819"/>
    <x v="0"/>
    <x v="3705"/>
    <x v="28"/>
    <x v="2547"/>
    <x v="0"/>
    <s v="country"/>
    <s v="USD"/>
    <x v="3800"/>
    <x v="3819"/>
    <b v="0"/>
    <n v="26"/>
    <b v="1"/>
    <s v="Category and Subcategory"/>
    <x v="5"/>
    <n v="0"/>
    <s v="Category and Subcategory"/>
    <x v="6"/>
    <n v="42184.209537037037"/>
    <n v="42202.876388888893"/>
    <x v="0"/>
  </r>
  <r>
    <x v="3820"/>
    <x v="0"/>
    <x v="3817"/>
    <x v="43"/>
    <x v="2547"/>
    <x v="0"/>
    <s v="country"/>
    <s v="GBP"/>
    <x v="3801"/>
    <x v="3820"/>
    <b v="0"/>
    <n v="20"/>
    <b v="1"/>
    <s v="Category and Subcategory"/>
    <x v="5"/>
    <n v="0"/>
    <s v="Category and Subcategory"/>
    <x v="6"/>
    <n v="42160.651817129634"/>
    <n v="42190.651817129634"/>
    <x v="0"/>
  </r>
  <r>
    <x v="3821"/>
    <x v="0"/>
    <x v="3818"/>
    <x v="8"/>
    <x v="2547"/>
    <x v="0"/>
    <s v="country"/>
    <s v="USD"/>
    <x v="3802"/>
    <x v="3821"/>
    <b v="0"/>
    <n v="46"/>
    <b v="1"/>
    <s v="Category and Subcategory"/>
    <x v="5"/>
    <n v="0"/>
    <s v="Category and Subcategory"/>
    <x v="6"/>
    <n v="42341.180636574078"/>
    <n v="42373.180636574078"/>
    <x v="0"/>
  </r>
  <r>
    <x v="3822"/>
    <x v="0"/>
    <x v="3819"/>
    <x v="10"/>
    <x v="2547"/>
    <x v="0"/>
    <s v="country"/>
    <s v="EUR"/>
    <x v="3803"/>
    <x v="3822"/>
    <b v="0"/>
    <n v="76"/>
    <b v="1"/>
    <s v="Category and Subcategory"/>
    <x v="5"/>
    <n v="0"/>
    <s v="Category and Subcategory"/>
    <x v="6"/>
    <n v="42329.838159722218"/>
    <n v="42388.957638888889"/>
    <x v="0"/>
  </r>
  <r>
    <x v="3823"/>
    <x v="0"/>
    <x v="3820"/>
    <x v="30"/>
    <x v="2547"/>
    <x v="0"/>
    <s v="country"/>
    <s v="USD"/>
    <x v="3804"/>
    <x v="3823"/>
    <b v="0"/>
    <n v="41"/>
    <b v="1"/>
    <s v="Category and Subcategory"/>
    <x v="5"/>
    <n v="0"/>
    <s v="Category and Subcategory"/>
    <x v="6"/>
    <n v="42170.910231481481"/>
    <n v="42205.165972222225"/>
    <x v="0"/>
  </r>
  <r>
    <x v="3824"/>
    <x v="0"/>
    <x v="3821"/>
    <x v="49"/>
    <x v="2547"/>
    <x v="0"/>
    <s v="country"/>
    <s v="GBP"/>
    <x v="3805"/>
    <x v="3824"/>
    <b v="0"/>
    <n v="7"/>
    <b v="1"/>
    <s v="Category and Subcategory"/>
    <x v="5"/>
    <n v="0"/>
    <s v="Category and Subcategory"/>
    <x v="6"/>
    <n v="42571.626192129625"/>
    <n v="42583.570138888885"/>
    <x v="2"/>
  </r>
  <r>
    <x v="3825"/>
    <x v="0"/>
    <x v="3822"/>
    <x v="10"/>
    <x v="2547"/>
    <x v="0"/>
    <s v="country"/>
    <s v="USD"/>
    <x v="3806"/>
    <x v="3825"/>
    <b v="0"/>
    <n v="49"/>
    <b v="1"/>
    <s v="Category and Subcategory"/>
    <x v="5"/>
    <n v="0"/>
    <s v="Category and Subcategory"/>
    <x v="6"/>
    <n v="42151.069606481484"/>
    <n v="42172.069606481484"/>
    <x v="0"/>
  </r>
  <r>
    <x v="3826"/>
    <x v="0"/>
    <x v="3823"/>
    <x v="20"/>
    <x v="2547"/>
    <x v="0"/>
    <s v="country"/>
    <s v="GBP"/>
    <x v="3807"/>
    <x v="3826"/>
    <b v="0"/>
    <n v="26"/>
    <b v="1"/>
    <s v="Category and Subcategory"/>
    <x v="5"/>
    <n v="0"/>
    <s v="Category and Subcategory"/>
    <x v="6"/>
    <n v="42101.423541666663"/>
    <n v="42131.423541666663"/>
    <x v="0"/>
  </r>
  <r>
    <x v="3827"/>
    <x v="0"/>
    <x v="3824"/>
    <x v="9"/>
    <x v="2547"/>
    <x v="0"/>
    <s v="country"/>
    <s v="GBP"/>
    <x v="3808"/>
    <x v="3827"/>
    <b v="0"/>
    <n v="65"/>
    <b v="1"/>
    <s v="Category and Subcategory"/>
    <x v="5"/>
    <n v="0"/>
    <s v="Category and Subcategory"/>
    <x v="6"/>
    <n v="42034.928252314814"/>
    <n v="42090"/>
    <x v="0"/>
  </r>
  <r>
    <x v="3828"/>
    <x v="0"/>
    <x v="3825"/>
    <x v="10"/>
    <x v="2547"/>
    <x v="0"/>
    <s v="country"/>
    <s v="USD"/>
    <x v="3809"/>
    <x v="3828"/>
    <b v="0"/>
    <n v="28"/>
    <b v="1"/>
    <s v="Category and Subcategory"/>
    <x v="5"/>
    <n v="0"/>
    <s v="Category and Subcategory"/>
    <x v="6"/>
    <n v="41944.527627314819"/>
    <n v="42004.569293981483"/>
    <x v="3"/>
  </r>
  <r>
    <x v="3829"/>
    <x v="0"/>
    <x v="3826"/>
    <x v="2"/>
    <x v="2547"/>
    <x v="0"/>
    <s v="country"/>
    <s v="USD"/>
    <x v="3810"/>
    <x v="3829"/>
    <b v="0"/>
    <n v="8"/>
    <b v="1"/>
    <s v="Category and Subcategory"/>
    <x v="5"/>
    <n v="0"/>
    <s v="Category and Subcategory"/>
    <x v="6"/>
    <n v="42593.865405092598"/>
    <n v="42613.865405092598"/>
    <x v="2"/>
  </r>
  <r>
    <x v="3830"/>
    <x v="0"/>
    <x v="3827"/>
    <x v="213"/>
    <x v="2547"/>
    <x v="0"/>
    <s v="country"/>
    <s v="USD"/>
    <x v="3811"/>
    <x v="3830"/>
    <b v="0"/>
    <n v="3"/>
    <b v="1"/>
    <s v="Category and Subcategory"/>
    <x v="5"/>
    <n v="0"/>
    <s v="Category and Subcategory"/>
    <x v="6"/>
    <n v="42503.740868055553"/>
    <n v="42517.740868055553"/>
    <x v="2"/>
  </r>
  <r>
    <x v="3831"/>
    <x v="0"/>
    <x v="3828"/>
    <x v="2"/>
    <x v="2547"/>
    <x v="0"/>
    <s v="country"/>
    <s v="USD"/>
    <x v="3812"/>
    <x v="3831"/>
    <b v="0"/>
    <n v="9"/>
    <b v="1"/>
    <s v="Category and Subcategory"/>
    <x v="5"/>
    <n v="0"/>
    <s v="Category and Subcategory"/>
    <x v="6"/>
    <n v="41927.848900462966"/>
    <n v="41948.890567129631"/>
    <x v="3"/>
  </r>
  <r>
    <x v="3832"/>
    <x v="0"/>
    <x v="3829"/>
    <x v="38"/>
    <x v="2547"/>
    <x v="0"/>
    <s v="country"/>
    <s v="USD"/>
    <x v="3813"/>
    <x v="3832"/>
    <b v="0"/>
    <n v="9"/>
    <b v="1"/>
    <s v="Category and Subcategory"/>
    <x v="5"/>
    <n v="0"/>
    <s v="Category and Subcategory"/>
    <x v="6"/>
    <n v="42375.114988425921"/>
    <n v="42420.114988425921"/>
    <x v="2"/>
  </r>
  <r>
    <x v="3833"/>
    <x v="0"/>
    <x v="3830"/>
    <x v="38"/>
    <x v="2547"/>
    <x v="0"/>
    <s v="country"/>
    <s v="CAD"/>
    <x v="3814"/>
    <x v="3833"/>
    <b v="0"/>
    <n v="20"/>
    <b v="1"/>
    <s v="Category and Subcategory"/>
    <x v="5"/>
    <n v="0"/>
    <s v="Category and Subcategory"/>
    <x v="6"/>
    <n v="41963.872361111105"/>
    <n v="41974.797916666663"/>
    <x v="3"/>
  </r>
  <r>
    <x v="3834"/>
    <x v="0"/>
    <x v="3831"/>
    <x v="9"/>
    <x v="2547"/>
    <x v="0"/>
    <s v="country"/>
    <s v="GBP"/>
    <x v="3815"/>
    <x v="3834"/>
    <b v="0"/>
    <n v="57"/>
    <b v="1"/>
    <s v="Category and Subcategory"/>
    <x v="5"/>
    <n v="0"/>
    <s v="Category and Subcategory"/>
    <x v="6"/>
    <n v="42143.445219907408"/>
    <n v="42173.445219907408"/>
    <x v="0"/>
  </r>
  <r>
    <x v="3835"/>
    <x v="0"/>
    <x v="3832"/>
    <x v="48"/>
    <x v="2547"/>
    <x v="0"/>
    <s v="country"/>
    <s v="GBP"/>
    <x v="3816"/>
    <x v="3835"/>
    <b v="0"/>
    <n v="8"/>
    <b v="1"/>
    <s v="Category and Subcategory"/>
    <x v="5"/>
    <n v="0"/>
    <s v="Category and Subcategory"/>
    <x v="6"/>
    <n v="42460.94222222222"/>
    <n v="42481.94222222222"/>
    <x v="2"/>
  </r>
  <r>
    <x v="3836"/>
    <x v="0"/>
    <x v="3833"/>
    <x v="134"/>
    <x v="2547"/>
    <x v="0"/>
    <s v="country"/>
    <s v="USD"/>
    <x v="3817"/>
    <x v="3836"/>
    <b v="0"/>
    <n v="14"/>
    <b v="1"/>
    <s v="Category and Subcategory"/>
    <x v="5"/>
    <n v="0"/>
    <s v="Category and Subcategory"/>
    <x v="6"/>
    <n v="42553.926527777774"/>
    <n v="42585.172916666663"/>
    <x v="2"/>
  </r>
  <r>
    <x v="3837"/>
    <x v="0"/>
    <x v="3834"/>
    <x v="13"/>
    <x v="2547"/>
    <x v="0"/>
    <s v="country"/>
    <s v="GBP"/>
    <x v="3818"/>
    <x v="3837"/>
    <b v="0"/>
    <n v="17"/>
    <b v="1"/>
    <s v="Category and Subcategory"/>
    <x v="5"/>
    <n v="0"/>
    <s v="Category and Subcategory"/>
    <x v="6"/>
    <n v="42152.765717592592"/>
    <n v="42188.765717592592"/>
    <x v="0"/>
  </r>
  <r>
    <x v="3838"/>
    <x v="0"/>
    <x v="3835"/>
    <x v="57"/>
    <x v="2547"/>
    <x v="0"/>
    <s v="country"/>
    <s v="SEK"/>
    <x v="3819"/>
    <x v="3838"/>
    <b v="0"/>
    <n v="100"/>
    <b v="1"/>
    <s v="Category and Subcategory"/>
    <x v="5"/>
    <n v="0"/>
    <s v="Category and Subcategory"/>
    <x v="6"/>
    <n v="42116.710752314815"/>
    <n v="42146.710752314815"/>
    <x v="0"/>
  </r>
  <r>
    <x v="3839"/>
    <x v="0"/>
    <x v="3836"/>
    <x v="13"/>
    <x v="2547"/>
    <x v="0"/>
    <s v="country"/>
    <s v="USD"/>
    <x v="3820"/>
    <x v="3839"/>
    <b v="0"/>
    <n v="32"/>
    <b v="1"/>
    <s v="Category and Subcategory"/>
    <x v="5"/>
    <n v="0"/>
    <s v="Category and Subcategory"/>
    <x v="6"/>
    <n v="42155.142638888887"/>
    <n v="42215.142638888887"/>
    <x v="0"/>
  </r>
  <r>
    <x v="3840"/>
    <x v="0"/>
    <x v="3837"/>
    <x v="332"/>
    <x v="2547"/>
    <x v="0"/>
    <s v="country"/>
    <s v="GBP"/>
    <x v="3821"/>
    <x v="3840"/>
    <b v="0"/>
    <n v="3"/>
    <b v="1"/>
    <s v="Category and Subcategory"/>
    <x v="5"/>
    <n v="0"/>
    <s v="Category and Subcategory"/>
    <x v="6"/>
    <n v="42432.701724537037"/>
    <n v="42457.660057870366"/>
    <x v="2"/>
  </r>
  <r>
    <x v="3841"/>
    <x v="0"/>
    <x v="3838"/>
    <x v="3"/>
    <x v="2547"/>
    <x v="2"/>
    <s v="country"/>
    <s v="USD"/>
    <x v="3822"/>
    <x v="3841"/>
    <b v="1"/>
    <n v="34"/>
    <b v="0"/>
    <s v="Category and Subcategory"/>
    <x v="5"/>
    <n v="0"/>
    <s v="Category and Subcategory"/>
    <x v="6"/>
    <n v="41780.785729166666"/>
    <n v="41840.785729166666"/>
    <x v="3"/>
  </r>
  <r>
    <x v="3842"/>
    <x v="0"/>
    <x v="3839"/>
    <x v="10"/>
    <x v="2547"/>
    <x v="2"/>
    <s v="country"/>
    <s v="GBP"/>
    <x v="3823"/>
    <x v="3842"/>
    <b v="1"/>
    <n v="23"/>
    <b v="0"/>
    <s v="Category and Subcategory"/>
    <x v="5"/>
    <n v="0"/>
    <s v="Category and Subcategory"/>
    <x v="6"/>
    <n v="41740.493657407409"/>
    <n v="41770.493657407409"/>
    <x v="3"/>
  </r>
  <r>
    <x v="3843"/>
    <x v="0"/>
    <x v="3840"/>
    <x v="10"/>
    <x v="2547"/>
    <x v="2"/>
    <s v="country"/>
    <s v="USD"/>
    <x v="3824"/>
    <x v="3843"/>
    <b v="1"/>
    <n v="19"/>
    <b v="0"/>
    <s v="Category and Subcategory"/>
    <x v="5"/>
    <n v="0"/>
    <s v="Category and Subcategory"/>
    <x v="6"/>
    <n v="41766.072500000002"/>
    <n v="41791.072500000002"/>
    <x v="3"/>
  </r>
  <r>
    <x v="3844"/>
    <x v="0"/>
    <x v="3841"/>
    <x v="336"/>
    <x v="2547"/>
    <x v="2"/>
    <s v="country"/>
    <s v="USD"/>
    <x v="3825"/>
    <x v="3844"/>
    <b v="1"/>
    <n v="50"/>
    <b v="0"/>
    <s v="Category and Subcategory"/>
    <x v="5"/>
    <n v="0"/>
    <s v="Category and Subcategory"/>
    <x v="6"/>
    <n v="41766.617291666669"/>
    <n v="41793.290972222225"/>
    <x v="3"/>
  </r>
  <r>
    <x v="3845"/>
    <x v="0"/>
    <x v="3842"/>
    <x v="79"/>
    <x v="2547"/>
    <x v="2"/>
    <s v="country"/>
    <s v="USD"/>
    <x v="3826"/>
    <x v="3845"/>
    <b v="1"/>
    <n v="12"/>
    <b v="0"/>
    <s v="Category and Subcategory"/>
    <x v="5"/>
    <n v="0"/>
    <s v="Category and Subcategory"/>
    <x v="6"/>
    <n v="42248.627013888887"/>
    <n v="42278.627013888887"/>
    <x v="0"/>
  </r>
  <r>
    <x v="3846"/>
    <x v="0"/>
    <x v="3843"/>
    <x v="39"/>
    <x v="2547"/>
    <x v="2"/>
    <s v="country"/>
    <s v="USD"/>
    <x v="3827"/>
    <x v="3846"/>
    <b v="1"/>
    <n v="8"/>
    <b v="0"/>
    <s v="Category and Subcategory"/>
    <x v="5"/>
    <n v="0"/>
    <s v="Category and Subcategory"/>
    <x v="6"/>
    <n v="41885.221550925926"/>
    <n v="41916.290972222225"/>
    <x v="3"/>
  </r>
  <r>
    <x v="3847"/>
    <x v="0"/>
    <x v="3844"/>
    <x v="124"/>
    <x v="2547"/>
    <x v="2"/>
    <s v="country"/>
    <s v="USD"/>
    <x v="3828"/>
    <x v="3847"/>
    <b v="1"/>
    <n v="9"/>
    <b v="0"/>
    <s v="Category and Subcategory"/>
    <x v="5"/>
    <n v="0"/>
    <s v="Category and Subcategory"/>
    <x v="6"/>
    <n v="42159.224432870367"/>
    <n v="42204.224432870367"/>
    <x v="0"/>
  </r>
  <r>
    <x v="3848"/>
    <x v="0"/>
    <x v="3845"/>
    <x v="93"/>
    <x v="2547"/>
    <x v="2"/>
    <s v="country"/>
    <s v="USD"/>
    <x v="3829"/>
    <x v="3848"/>
    <b v="1"/>
    <n v="43"/>
    <b v="0"/>
    <s v="Category and Subcategory"/>
    <x v="5"/>
    <n v="0"/>
    <s v="Category and Subcategory"/>
    <x v="6"/>
    <n v="42265.817002314812"/>
    <n v="42295.817002314812"/>
    <x v="0"/>
  </r>
  <r>
    <x v="3849"/>
    <x v="0"/>
    <x v="3846"/>
    <x v="11"/>
    <x v="2547"/>
    <x v="2"/>
    <s v="country"/>
    <s v="EUR"/>
    <x v="3830"/>
    <x v="3849"/>
    <b v="1"/>
    <n v="28"/>
    <b v="0"/>
    <s v="Category and Subcategory"/>
    <x v="5"/>
    <n v="0"/>
    <s v="Category and Subcategory"/>
    <x v="6"/>
    <n v="42136.767175925925"/>
    <n v="42166.767175925925"/>
    <x v="0"/>
  </r>
  <r>
    <x v="3850"/>
    <x v="0"/>
    <x v="3847"/>
    <x v="28"/>
    <x v="2547"/>
    <x v="2"/>
    <s v="country"/>
    <s v="USD"/>
    <x v="3831"/>
    <x v="3850"/>
    <b v="1"/>
    <n v="4"/>
    <b v="0"/>
    <s v="Category and Subcategory"/>
    <x v="5"/>
    <n v="0"/>
    <s v="Category and Subcategory"/>
    <x v="6"/>
    <n v="41975.124340277776"/>
    <n v="42005.124340277776"/>
    <x v="3"/>
  </r>
  <r>
    <x v="3851"/>
    <x v="0"/>
    <x v="3848"/>
    <x v="30"/>
    <x v="2547"/>
    <x v="2"/>
    <s v="country"/>
    <s v="GBP"/>
    <x v="3832"/>
    <x v="3851"/>
    <b v="1"/>
    <n v="24"/>
    <b v="0"/>
    <s v="Category and Subcategory"/>
    <x v="5"/>
    <n v="0"/>
    <s v="Category and Subcategory"/>
    <x v="6"/>
    <n v="42172.439571759256"/>
    <n v="42202.439571759256"/>
    <x v="0"/>
  </r>
  <r>
    <x v="3852"/>
    <x v="0"/>
    <x v="3849"/>
    <x v="3"/>
    <x v="2547"/>
    <x v="2"/>
    <s v="country"/>
    <s v="USD"/>
    <x v="3833"/>
    <x v="3852"/>
    <b v="0"/>
    <n v="2"/>
    <b v="0"/>
    <s v="Category and Subcategory"/>
    <x v="5"/>
    <n v="0"/>
    <s v="Category and Subcategory"/>
    <x v="6"/>
    <n v="42065.190694444449"/>
    <n v="42090.149027777778"/>
    <x v="0"/>
  </r>
  <r>
    <x v="3853"/>
    <x v="0"/>
    <x v="3850"/>
    <x v="57"/>
    <x v="2547"/>
    <x v="2"/>
    <s v="country"/>
    <s v="USD"/>
    <x v="3834"/>
    <x v="3853"/>
    <b v="0"/>
    <n v="2"/>
    <b v="0"/>
    <s v="Category and Subcategory"/>
    <x v="5"/>
    <n v="0"/>
    <s v="Category and Subcategory"/>
    <x v="6"/>
    <n v="41848.84002314815"/>
    <n v="41883.84002314815"/>
    <x v="3"/>
  </r>
  <r>
    <x v="3854"/>
    <x v="0"/>
    <x v="3851"/>
    <x v="34"/>
    <x v="2547"/>
    <x v="2"/>
    <s v="country"/>
    <s v="USD"/>
    <x v="3835"/>
    <x v="3854"/>
    <b v="0"/>
    <n v="20"/>
    <b v="0"/>
    <s v="Category and Subcategory"/>
    <x v="5"/>
    <n v="0"/>
    <s v="Category and Subcategory"/>
    <x v="6"/>
    <n v="42103.884930555556"/>
    <n v="42133.884930555556"/>
    <x v="0"/>
  </r>
  <r>
    <x v="3855"/>
    <x v="0"/>
    <x v="3852"/>
    <x v="28"/>
    <x v="2547"/>
    <x v="2"/>
    <s v="country"/>
    <s v="USD"/>
    <x v="3836"/>
    <x v="3855"/>
    <b v="0"/>
    <n v="1"/>
    <b v="0"/>
    <s v="Category and Subcategory"/>
    <x v="5"/>
    <n v="0"/>
    <s v="Category and Subcategory"/>
    <x v="6"/>
    <n v="42059.970729166671"/>
    <n v="42089.929062499999"/>
    <x v="0"/>
  </r>
  <r>
    <x v="3856"/>
    <x v="0"/>
    <x v="3853"/>
    <x v="10"/>
    <x v="2547"/>
    <x v="2"/>
    <s v="country"/>
    <s v="USD"/>
    <x v="3837"/>
    <x v="3856"/>
    <b v="0"/>
    <n v="1"/>
    <b v="0"/>
    <s v="Category and Subcategory"/>
    <x v="5"/>
    <n v="0"/>
    <s v="Category and Subcategory"/>
    <x v="6"/>
    <n v="42041.743090277778"/>
    <n v="42071.701423611114"/>
    <x v="0"/>
  </r>
  <r>
    <x v="3857"/>
    <x v="0"/>
    <x v="3854"/>
    <x v="10"/>
    <x v="2547"/>
    <x v="2"/>
    <s v="country"/>
    <s v="USD"/>
    <x v="3838"/>
    <x v="3857"/>
    <b v="0"/>
    <n v="4"/>
    <b v="0"/>
    <s v="Category and Subcategory"/>
    <x v="5"/>
    <n v="0"/>
    <s v="Category and Subcategory"/>
    <x v="6"/>
    <n v="41829.73715277778"/>
    <n v="41852.716666666667"/>
    <x v="3"/>
  </r>
  <r>
    <x v="3858"/>
    <x v="0"/>
    <x v="3855"/>
    <x v="2"/>
    <x v="2547"/>
    <x v="2"/>
    <s v="country"/>
    <s v="GBP"/>
    <x v="3839"/>
    <x v="3858"/>
    <b v="0"/>
    <n v="1"/>
    <b v="0"/>
    <s v="Category and Subcategory"/>
    <x v="5"/>
    <n v="0"/>
    <s v="Category and Subcategory"/>
    <x v="6"/>
    <n v="42128.431064814817"/>
    <n v="42146.875"/>
    <x v="0"/>
  </r>
  <r>
    <x v="3859"/>
    <x v="0"/>
    <x v="3856"/>
    <x v="30"/>
    <x v="2547"/>
    <x v="2"/>
    <s v="country"/>
    <s v="USD"/>
    <x v="3840"/>
    <x v="3859"/>
    <b v="0"/>
    <n v="1"/>
    <b v="0"/>
    <s v="Category and Subcategory"/>
    <x v="5"/>
    <n v="0"/>
    <s v="Category and Subcategory"/>
    <x v="6"/>
    <n v="41789.893599537041"/>
    <n v="41815.875"/>
    <x v="3"/>
  </r>
  <r>
    <x v="3860"/>
    <x v="0"/>
    <x v="3857"/>
    <x v="12"/>
    <x v="2547"/>
    <x v="2"/>
    <s v="country"/>
    <s v="USD"/>
    <x v="3841"/>
    <x v="3860"/>
    <b v="0"/>
    <n v="13"/>
    <b v="0"/>
    <s v="Category and Subcategory"/>
    <x v="5"/>
    <n v="0"/>
    <s v="Category and Subcategory"/>
    <x v="6"/>
    <n v="41833.660995370366"/>
    <n v="41863.660995370366"/>
    <x v="3"/>
  </r>
  <r>
    <x v="3861"/>
    <x v="0"/>
    <x v="3858"/>
    <x v="13"/>
    <x v="2547"/>
    <x v="2"/>
    <s v="country"/>
    <s v="USD"/>
    <x v="3842"/>
    <x v="3861"/>
    <b v="0"/>
    <n v="1"/>
    <b v="0"/>
    <s v="Category and Subcategory"/>
    <x v="5"/>
    <n v="0"/>
    <s v="Category and Subcategory"/>
    <x v="6"/>
    <n v="41914.590011574073"/>
    <n v="41955.907638888893"/>
    <x v="3"/>
  </r>
  <r>
    <x v="3862"/>
    <x v="0"/>
    <x v="3859"/>
    <x v="51"/>
    <x v="2547"/>
    <x v="2"/>
    <s v="country"/>
    <s v="USD"/>
    <x v="3843"/>
    <x v="3862"/>
    <b v="0"/>
    <n v="1"/>
    <b v="0"/>
    <s v="Category and Subcategory"/>
    <x v="5"/>
    <n v="0"/>
    <s v="Category and Subcategory"/>
    <x v="6"/>
    <n v="42611.261064814811"/>
    <n v="42625.707638888889"/>
    <x v="2"/>
  </r>
  <r>
    <x v="3863"/>
    <x v="0"/>
    <x v="3860"/>
    <x v="12"/>
    <x v="2547"/>
    <x v="2"/>
    <s v="country"/>
    <s v="USD"/>
    <x v="3844"/>
    <x v="3863"/>
    <b v="0"/>
    <n v="0"/>
    <b v="0"/>
    <s v="Category and Subcategory"/>
    <x v="5"/>
    <e v="#DIV/0!"/>
    <s v="Category and Subcategory"/>
    <x v="6"/>
    <n v="42253.633159722223"/>
    <n v="42313.674826388888"/>
    <x v="0"/>
  </r>
  <r>
    <x v="3864"/>
    <x v="0"/>
    <x v="3861"/>
    <x v="10"/>
    <x v="2547"/>
    <x v="2"/>
    <s v="country"/>
    <s v="USD"/>
    <x v="3845"/>
    <x v="3864"/>
    <b v="0"/>
    <n v="3"/>
    <b v="0"/>
    <s v="Category and Subcategory"/>
    <x v="5"/>
    <n v="0"/>
    <s v="Category and Subcategory"/>
    <x v="6"/>
    <n v="42295.891828703709"/>
    <n v="42325.933495370366"/>
    <x v="0"/>
  </r>
  <r>
    <x v="3865"/>
    <x v="0"/>
    <x v="3862"/>
    <x v="425"/>
    <x v="2547"/>
    <x v="2"/>
    <s v="country"/>
    <s v="CAD"/>
    <x v="3846"/>
    <x v="3865"/>
    <b v="0"/>
    <n v="14"/>
    <b v="0"/>
    <s v="Category and Subcategory"/>
    <x v="5"/>
    <n v="0"/>
    <s v="Category and Subcategory"/>
    <x v="6"/>
    <n v="41841.651597222226"/>
    <n v="41881.229166666664"/>
    <x v="3"/>
  </r>
  <r>
    <x v="3866"/>
    <x v="0"/>
    <x v="3863"/>
    <x v="13"/>
    <x v="2547"/>
    <x v="2"/>
    <s v="country"/>
    <s v="USD"/>
    <x v="3847"/>
    <x v="3866"/>
    <b v="0"/>
    <n v="2"/>
    <b v="0"/>
    <s v="Category and Subcategory"/>
    <x v="5"/>
    <n v="0"/>
    <s v="Category and Subcategory"/>
    <x v="6"/>
    <n v="42402.947002314817"/>
    <n v="42452.145138888889"/>
    <x v="2"/>
  </r>
  <r>
    <x v="3867"/>
    <x v="0"/>
    <x v="3864"/>
    <x v="13"/>
    <x v="2547"/>
    <x v="2"/>
    <s v="country"/>
    <s v="USD"/>
    <x v="3848"/>
    <x v="3867"/>
    <b v="0"/>
    <n v="5"/>
    <b v="0"/>
    <s v="Category and Subcategory"/>
    <x v="5"/>
    <n v="0"/>
    <s v="Category and Subcategory"/>
    <x v="6"/>
    <n v="42509.814108796301"/>
    <n v="42539.814108796301"/>
    <x v="2"/>
  </r>
  <r>
    <x v="3868"/>
    <x v="0"/>
    <x v="3865"/>
    <x v="10"/>
    <x v="2547"/>
    <x v="1"/>
    <s v="country"/>
    <s v="GBP"/>
    <x v="3849"/>
    <x v="3868"/>
    <b v="0"/>
    <n v="1"/>
    <b v="0"/>
    <s v="Category and Subcategory"/>
    <x v="5"/>
    <n v="0"/>
    <s v="Category and Subcategory"/>
    <x v="40"/>
    <n v="41865.659780092588"/>
    <n v="41890.659780092588"/>
    <x v="3"/>
  </r>
  <r>
    <x v="3869"/>
    <x v="0"/>
    <x v="3866"/>
    <x v="426"/>
    <x v="2547"/>
    <x v="1"/>
    <s v="country"/>
    <s v="USD"/>
    <x v="3850"/>
    <x v="3869"/>
    <b v="0"/>
    <n v="15"/>
    <b v="0"/>
    <s v="Category and Subcategory"/>
    <x v="5"/>
    <n v="0"/>
    <s v="Category and Subcategory"/>
    <x v="40"/>
    <n v="42047.724444444444"/>
    <n v="42077.132638888885"/>
    <x v="0"/>
  </r>
  <r>
    <x v="3870"/>
    <x v="0"/>
    <x v="3867"/>
    <x v="3"/>
    <x v="2547"/>
    <x v="1"/>
    <s v="country"/>
    <s v="USD"/>
    <x v="3851"/>
    <x v="3870"/>
    <b v="0"/>
    <n v="10"/>
    <b v="0"/>
    <s v="Category and Subcategory"/>
    <x v="5"/>
    <n v="0"/>
    <s v="Category and Subcategory"/>
    <x v="40"/>
    <n v="41793.17219907407"/>
    <n v="41823.17219907407"/>
    <x v="3"/>
  </r>
  <r>
    <x v="3871"/>
    <x v="0"/>
    <x v="3868"/>
    <x v="15"/>
    <x v="2547"/>
    <x v="1"/>
    <s v="country"/>
    <s v="USD"/>
    <x v="3852"/>
    <x v="3871"/>
    <b v="0"/>
    <n v="3"/>
    <b v="0"/>
    <s v="Category and Subcategory"/>
    <x v="5"/>
    <n v="0"/>
    <s v="Category and Subcategory"/>
    <x v="40"/>
    <n v="42763.780671296292"/>
    <n v="42823.739004629635"/>
    <x v="1"/>
  </r>
  <r>
    <x v="3872"/>
    <x v="0"/>
    <x v="3869"/>
    <x v="36"/>
    <x v="2547"/>
    <x v="1"/>
    <s v="country"/>
    <s v="USD"/>
    <x v="3853"/>
    <x v="3872"/>
    <b v="0"/>
    <n v="0"/>
    <b v="0"/>
    <s v="Category and Subcategory"/>
    <x v="5"/>
    <e v="#DIV/0!"/>
    <s v="Category and Subcategory"/>
    <x v="40"/>
    <n v="42180.145787037036"/>
    <n v="42230.145787037036"/>
    <x v="0"/>
  </r>
  <r>
    <x v="3873"/>
    <x v="0"/>
    <x v="3870"/>
    <x v="62"/>
    <x v="2547"/>
    <x v="1"/>
    <s v="country"/>
    <s v="USD"/>
    <x v="3854"/>
    <x v="3873"/>
    <b v="0"/>
    <n v="0"/>
    <b v="0"/>
    <s v="Category and Subcategory"/>
    <x v="5"/>
    <e v="#DIV/0!"/>
    <s v="Category and Subcategory"/>
    <x v="40"/>
    <n v="42255.696006944447"/>
    <n v="42285.696006944447"/>
    <x v="0"/>
  </r>
  <r>
    <x v="3874"/>
    <x v="0"/>
    <x v="3871"/>
    <x v="420"/>
    <x v="2547"/>
    <x v="1"/>
    <s v="country"/>
    <s v="NZD"/>
    <x v="3855"/>
    <x v="3874"/>
    <b v="0"/>
    <n v="0"/>
    <b v="0"/>
    <s v="Category and Subcategory"/>
    <x v="5"/>
    <e v="#DIV/0!"/>
    <s v="Category and Subcategory"/>
    <x v="40"/>
    <n v="42007.016458333332"/>
    <n v="42028.041666666672"/>
    <x v="0"/>
  </r>
  <r>
    <x v="3875"/>
    <x v="0"/>
    <x v="3872"/>
    <x v="11"/>
    <x v="2547"/>
    <x v="1"/>
    <s v="country"/>
    <s v="DKK"/>
    <x v="3856"/>
    <x v="3875"/>
    <b v="0"/>
    <n v="0"/>
    <b v="0"/>
    <s v="Category and Subcategory"/>
    <x v="5"/>
    <e v="#DIV/0!"/>
    <s v="Category and Subcategory"/>
    <x v="40"/>
    <n v="42615.346817129626"/>
    <n v="42616.416666666672"/>
    <x v="2"/>
  </r>
  <r>
    <x v="3876"/>
    <x v="0"/>
    <x v="3873"/>
    <x v="195"/>
    <x v="2547"/>
    <x v="1"/>
    <s v="country"/>
    <s v="GBP"/>
    <x v="3857"/>
    <x v="3876"/>
    <b v="0"/>
    <n v="46"/>
    <b v="0"/>
    <s v="Category and Subcategory"/>
    <x v="5"/>
    <n v="0"/>
    <s v="Category and Subcategory"/>
    <x v="40"/>
    <n v="42372.624166666668"/>
    <n v="42402.624166666668"/>
    <x v="2"/>
  </r>
  <r>
    <x v="3877"/>
    <x v="0"/>
    <x v="3874"/>
    <x v="31"/>
    <x v="2547"/>
    <x v="1"/>
    <s v="country"/>
    <s v="USD"/>
    <x v="3858"/>
    <x v="3877"/>
    <b v="0"/>
    <n v="14"/>
    <b v="0"/>
    <s v="Category and Subcategory"/>
    <x v="5"/>
    <n v="0"/>
    <s v="Category and Subcategory"/>
    <x v="40"/>
    <n v="42682.67768518519"/>
    <n v="42712.67768518519"/>
    <x v="2"/>
  </r>
  <r>
    <x v="3878"/>
    <x v="0"/>
    <x v="3875"/>
    <x v="102"/>
    <x v="2547"/>
    <x v="1"/>
    <s v="country"/>
    <s v="USD"/>
    <x v="3859"/>
    <x v="3878"/>
    <b v="0"/>
    <n v="1"/>
    <b v="0"/>
    <s v="Category and Subcategory"/>
    <x v="5"/>
    <n v="0"/>
    <s v="Category and Subcategory"/>
    <x v="40"/>
    <n v="42154.818819444445"/>
    <n v="42185.165972222225"/>
    <x v="0"/>
  </r>
  <r>
    <x v="3879"/>
    <x v="0"/>
    <x v="3876"/>
    <x v="36"/>
    <x v="2547"/>
    <x v="1"/>
    <s v="country"/>
    <s v="GBP"/>
    <x v="3860"/>
    <x v="3879"/>
    <b v="0"/>
    <n v="0"/>
    <b v="0"/>
    <s v="Category and Subcategory"/>
    <x v="5"/>
    <e v="#DIV/0!"/>
    <s v="Category and Subcategory"/>
    <x v="40"/>
    <n v="41999.861064814817"/>
    <n v="42029.861064814817"/>
    <x v="3"/>
  </r>
  <r>
    <x v="3880"/>
    <x v="0"/>
    <x v="3877"/>
    <x v="51"/>
    <x v="2547"/>
    <x v="1"/>
    <s v="country"/>
    <s v="GBP"/>
    <x v="3792"/>
    <x v="3880"/>
    <b v="0"/>
    <n v="17"/>
    <b v="0"/>
    <s v="Category and Subcategory"/>
    <x v="5"/>
    <n v="0"/>
    <s v="Category and Subcategory"/>
    <x v="40"/>
    <n v="41815.815046296295"/>
    <n v="41850.958333333336"/>
    <x v="3"/>
  </r>
  <r>
    <x v="3881"/>
    <x v="0"/>
    <x v="3878"/>
    <x v="2"/>
    <x v="2547"/>
    <x v="1"/>
    <s v="country"/>
    <s v="USD"/>
    <x v="3861"/>
    <x v="3881"/>
    <b v="0"/>
    <n v="1"/>
    <b v="0"/>
    <s v="Category and Subcategory"/>
    <x v="5"/>
    <n v="0"/>
    <s v="Category and Subcategory"/>
    <x v="40"/>
    <n v="42756.018506944441"/>
    <n v="42786.018506944441"/>
    <x v="1"/>
  </r>
  <r>
    <x v="3882"/>
    <x v="0"/>
    <x v="3879"/>
    <x v="11"/>
    <x v="2547"/>
    <x v="1"/>
    <s v="country"/>
    <s v="AUD"/>
    <x v="3862"/>
    <x v="3882"/>
    <b v="0"/>
    <n v="0"/>
    <b v="0"/>
    <s v="Category and Subcategory"/>
    <x v="5"/>
    <e v="#DIV/0!"/>
    <s v="Category and Subcategory"/>
    <x v="40"/>
    <n v="42373.983449074076"/>
    <n v="42400.960416666669"/>
    <x v="2"/>
  </r>
  <r>
    <x v="3883"/>
    <x v="0"/>
    <x v="3880"/>
    <x v="36"/>
    <x v="2547"/>
    <x v="1"/>
    <s v="country"/>
    <s v="GBP"/>
    <x v="3863"/>
    <x v="3883"/>
    <b v="0"/>
    <n v="0"/>
    <b v="0"/>
    <s v="Category and Subcategory"/>
    <x v="5"/>
    <e v="#DIV/0!"/>
    <s v="Category and Subcategory"/>
    <x v="40"/>
    <n v="41854.602650462963"/>
    <n v="41884.602650462963"/>
    <x v="3"/>
  </r>
  <r>
    <x v="3884"/>
    <x v="0"/>
    <x v="3881"/>
    <x v="3"/>
    <x v="2547"/>
    <x v="1"/>
    <s v="country"/>
    <s v="USD"/>
    <x v="3864"/>
    <x v="3884"/>
    <b v="0"/>
    <n v="0"/>
    <b v="0"/>
    <s v="Category and Subcategory"/>
    <x v="5"/>
    <e v="#DIV/0!"/>
    <s v="Category and Subcategory"/>
    <x v="40"/>
    <n v="42065.791574074072"/>
    <n v="42090.749907407408"/>
    <x v="0"/>
  </r>
  <r>
    <x v="3885"/>
    <x v="0"/>
    <x v="3882"/>
    <x v="427"/>
    <x v="2547"/>
    <x v="1"/>
    <s v="country"/>
    <s v="USD"/>
    <x v="3865"/>
    <x v="3885"/>
    <b v="0"/>
    <n v="0"/>
    <b v="0"/>
    <s v="Category and Subcategory"/>
    <x v="5"/>
    <e v="#DIV/0!"/>
    <s v="Category and Subcategory"/>
    <x v="40"/>
    <n v="42469.951284722221"/>
    <n v="42499.951284722221"/>
    <x v="2"/>
  </r>
  <r>
    <x v="3886"/>
    <x v="0"/>
    <x v="3883"/>
    <x v="3"/>
    <x v="2547"/>
    <x v="1"/>
    <s v="country"/>
    <s v="AUD"/>
    <x v="3866"/>
    <x v="3886"/>
    <b v="0"/>
    <n v="0"/>
    <b v="0"/>
    <s v="Category and Subcategory"/>
    <x v="5"/>
    <e v="#DIV/0!"/>
    <s v="Category and Subcategory"/>
    <x v="40"/>
    <n v="41954.228032407409"/>
    <n v="41984.228032407409"/>
    <x v="3"/>
  </r>
  <r>
    <x v="3887"/>
    <x v="0"/>
    <x v="3884"/>
    <x v="13"/>
    <x v="2547"/>
    <x v="1"/>
    <s v="country"/>
    <s v="USD"/>
    <x v="3867"/>
    <x v="3887"/>
    <b v="0"/>
    <n v="2"/>
    <b v="0"/>
    <s v="Category and Subcategory"/>
    <x v="5"/>
    <n v="0"/>
    <s v="Category and Subcategory"/>
    <x v="40"/>
    <n v="42079.857974537037"/>
    <n v="42125.916666666672"/>
    <x v="0"/>
  </r>
  <r>
    <x v="3888"/>
    <x v="0"/>
    <x v="3885"/>
    <x v="13"/>
    <x v="2547"/>
    <x v="2"/>
    <s v="country"/>
    <s v="GBP"/>
    <x v="3868"/>
    <x v="3888"/>
    <b v="0"/>
    <n v="14"/>
    <b v="0"/>
    <s v="Category and Subcategory"/>
    <x v="5"/>
    <n v="0"/>
    <s v="Category and Subcategory"/>
    <x v="6"/>
    <n v="42762.545810185184"/>
    <n v="42792.545810185184"/>
    <x v="1"/>
  </r>
  <r>
    <x v="3889"/>
    <x v="0"/>
    <x v="3886"/>
    <x v="6"/>
    <x v="2547"/>
    <x v="2"/>
    <s v="country"/>
    <s v="USD"/>
    <x v="3869"/>
    <x v="3889"/>
    <b v="0"/>
    <n v="9"/>
    <b v="0"/>
    <s v="Category and Subcategory"/>
    <x v="5"/>
    <n v="0"/>
    <s v="Category and Subcategory"/>
    <x v="6"/>
    <n v="41977.004976851851"/>
    <n v="42008.976388888885"/>
    <x v="3"/>
  </r>
  <r>
    <x v="3890"/>
    <x v="0"/>
    <x v="3887"/>
    <x v="36"/>
    <x v="2547"/>
    <x v="2"/>
    <s v="country"/>
    <s v="USD"/>
    <x v="3870"/>
    <x v="3890"/>
    <b v="0"/>
    <n v="8"/>
    <b v="0"/>
    <s v="Category and Subcategory"/>
    <x v="5"/>
    <n v="0"/>
    <s v="Category and Subcategory"/>
    <x v="6"/>
    <n v="42171.758611111116"/>
    <n v="42231.758611111116"/>
    <x v="0"/>
  </r>
  <r>
    <x v="3891"/>
    <x v="0"/>
    <x v="3888"/>
    <x v="134"/>
    <x v="2547"/>
    <x v="2"/>
    <s v="country"/>
    <s v="USD"/>
    <x v="3871"/>
    <x v="3891"/>
    <b v="0"/>
    <n v="7"/>
    <b v="0"/>
    <s v="Category and Subcategory"/>
    <x v="5"/>
    <n v="0"/>
    <s v="Category and Subcategory"/>
    <x v="6"/>
    <n v="42056.1324537037"/>
    <n v="42086.207638888889"/>
    <x v="0"/>
  </r>
  <r>
    <x v="3892"/>
    <x v="0"/>
    <x v="3889"/>
    <x v="28"/>
    <x v="2547"/>
    <x v="2"/>
    <s v="country"/>
    <s v="USD"/>
    <x v="3872"/>
    <x v="3892"/>
    <b v="0"/>
    <n v="0"/>
    <b v="0"/>
    <s v="Category and Subcategory"/>
    <x v="5"/>
    <e v="#DIV/0!"/>
    <s v="Category and Subcategory"/>
    <x v="6"/>
    <n v="41867.652280092596"/>
    <n v="41875.291666666664"/>
    <x v="3"/>
  </r>
  <r>
    <x v="3893"/>
    <x v="0"/>
    <x v="3890"/>
    <x v="63"/>
    <x v="2547"/>
    <x v="2"/>
    <s v="country"/>
    <s v="USD"/>
    <x v="3873"/>
    <x v="3893"/>
    <b v="0"/>
    <n v="84"/>
    <b v="0"/>
    <s v="Category and Subcategory"/>
    <x v="5"/>
    <n v="0"/>
    <s v="Category and Subcategory"/>
    <x v="6"/>
    <n v="41779.657870370371"/>
    <n v="41821.25"/>
    <x v="3"/>
  </r>
  <r>
    <x v="3894"/>
    <x v="0"/>
    <x v="3891"/>
    <x v="36"/>
    <x v="2547"/>
    <x v="2"/>
    <s v="country"/>
    <s v="USD"/>
    <x v="3874"/>
    <x v="3894"/>
    <b v="0"/>
    <n v="11"/>
    <b v="0"/>
    <s v="Category and Subcategory"/>
    <x v="5"/>
    <n v="0"/>
    <s v="Category and Subcategory"/>
    <x v="6"/>
    <n v="42679.958472222221"/>
    <n v="42710.207638888889"/>
    <x v="2"/>
  </r>
  <r>
    <x v="3895"/>
    <x v="0"/>
    <x v="3892"/>
    <x v="28"/>
    <x v="2547"/>
    <x v="2"/>
    <s v="country"/>
    <s v="USD"/>
    <x v="3875"/>
    <x v="3895"/>
    <b v="0"/>
    <n v="1"/>
    <b v="0"/>
    <s v="Category and Subcategory"/>
    <x v="5"/>
    <n v="0"/>
    <s v="Category and Subcategory"/>
    <x v="6"/>
    <n v="42032.250208333338"/>
    <n v="42063.250208333338"/>
    <x v="0"/>
  </r>
  <r>
    <x v="3896"/>
    <x v="0"/>
    <x v="3893"/>
    <x v="183"/>
    <x v="2547"/>
    <x v="2"/>
    <s v="country"/>
    <s v="USD"/>
    <x v="3876"/>
    <x v="3896"/>
    <b v="0"/>
    <n v="4"/>
    <b v="0"/>
    <s v="Category and Subcategory"/>
    <x v="5"/>
    <n v="0"/>
    <s v="Category and Subcategory"/>
    <x v="6"/>
    <n v="41793.191875000004"/>
    <n v="41807.191875000004"/>
    <x v="3"/>
  </r>
  <r>
    <x v="3897"/>
    <x v="0"/>
    <x v="3894"/>
    <x v="30"/>
    <x v="2547"/>
    <x v="2"/>
    <s v="country"/>
    <s v="NZD"/>
    <x v="3877"/>
    <x v="3897"/>
    <b v="0"/>
    <n v="10"/>
    <b v="0"/>
    <s v="Category and Subcategory"/>
    <x v="5"/>
    <n v="0"/>
    <s v="Category and Subcategory"/>
    <x v="6"/>
    <n v="41982.87364583333"/>
    <n v="42012.87364583333"/>
    <x v="3"/>
  </r>
  <r>
    <x v="3898"/>
    <x v="0"/>
    <x v="3895"/>
    <x v="30"/>
    <x v="2547"/>
    <x v="2"/>
    <s v="country"/>
    <s v="GBP"/>
    <x v="3878"/>
    <x v="3898"/>
    <b v="0"/>
    <n v="16"/>
    <b v="0"/>
    <s v="Category and Subcategory"/>
    <x v="5"/>
    <n v="0"/>
    <s v="Category and Subcategory"/>
    <x v="6"/>
    <n v="42193.482291666667"/>
    <n v="42233.666666666672"/>
    <x v="0"/>
  </r>
  <r>
    <x v="3899"/>
    <x v="0"/>
    <x v="3896"/>
    <x v="3"/>
    <x v="2547"/>
    <x v="2"/>
    <s v="country"/>
    <s v="USD"/>
    <x v="3879"/>
    <x v="3899"/>
    <b v="0"/>
    <n v="2"/>
    <b v="0"/>
    <s v="Category and Subcategory"/>
    <x v="5"/>
    <n v="0"/>
    <s v="Category and Subcategory"/>
    <x v="6"/>
    <n v="41843.775011574071"/>
    <n v="41863.775011574071"/>
    <x v="3"/>
  </r>
  <r>
    <x v="3900"/>
    <x v="0"/>
    <x v="3897"/>
    <x v="30"/>
    <x v="2547"/>
    <x v="2"/>
    <s v="country"/>
    <s v="USD"/>
    <x v="3880"/>
    <x v="3900"/>
    <b v="0"/>
    <n v="5"/>
    <b v="0"/>
    <s v="Category and Subcategory"/>
    <x v="5"/>
    <n v="0"/>
    <s v="Category and Subcategory"/>
    <x v="6"/>
    <n v="42136.092488425929"/>
    <n v="42166.092488425929"/>
    <x v="0"/>
  </r>
  <r>
    <x v="3901"/>
    <x v="0"/>
    <x v="3898"/>
    <x v="9"/>
    <x v="2547"/>
    <x v="2"/>
    <s v="country"/>
    <s v="USD"/>
    <x v="3881"/>
    <x v="3901"/>
    <b v="0"/>
    <n v="1"/>
    <b v="0"/>
    <s v="Category and Subcategory"/>
    <x v="5"/>
    <n v="0"/>
    <s v="Category and Subcategory"/>
    <x v="6"/>
    <n v="42317.826377314821"/>
    <n v="42357.826377314821"/>
    <x v="0"/>
  </r>
  <r>
    <x v="3902"/>
    <x v="0"/>
    <x v="3899"/>
    <x v="9"/>
    <x v="2547"/>
    <x v="2"/>
    <s v="country"/>
    <s v="GBP"/>
    <x v="3882"/>
    <x v="3902"/>
    <b v="0"/>
    <n v="31"/>
    <b v="0"/>
    <s v="Category and Subcategory"/>
    <x v="5"/>
    <n v="0"/>
    <s v="Category and Subcategory"/>
    <x v="6"/>
    <n v="42663.468078703707"/>
    <n v="42688.509745370371"/>
    <x v="2"/>
  </r>
  <r>
    <x v="3903"/>
    <x v="0"/>
    <x v="3900"/>
    <x v="15"/>
    <x v="2547"/>
    <x v="2"/>
    <s v="country"/>
    <s v="USD"/>
    <x v="3883"/>
    <x v="3903"/>
    <b v="0"/>
    <n v="0"/>
    <b v="0"/>
    <s v="Category and Subcategory"/>
    <x v="5"/>
    <e v="#DIV/0!"/>
    <s v="Category and Subcategory"/>
    <x v="6"/>
    <n v="42186.01116898148"/>
    <n v="42230.818055555559"/>
    <x v="0"/>
  </r>
  <r>
    <x v="3904"/>
    <x v="0"/>
    <x v="3901"/>
    <x v="3"/>
    <x v="2547"/>
    <x v="2"/>
    <s v="country"/>
    <s v="USD"/>
    <x v="3884"/>
    <x v="3904"/>
    <b v="0"/>
    <n v="2"/>
    <b v="0"/>
    <s v="Category and Subcategory"/>
    <x v="5"/>
    <n v="0"/>
    <s v="Category and Subcategory"/>
    <x v="6"/>
    <n v="42095.229166666672"/>
    <n v="42109.211111111115"/>
    <x v="0"/>
  </r>
  <r>
    <x v="3905"/>
    <x v="0"/>
    <x v="3902"/>
    <x v="15"/>
    <x v="2547"/>
    <x v="2"/>
    <s v="country"/>
    <s v="GBP"/>
    <x v="3885"/>
    <x v="3905"/>
    <b v="0"/>
    <n v="7"/>
    <b v="0"/>
    <s v="Category and Subcategory"/>
    <x v="5"/>
    <n v="0"/>
    <s v="Category and Subcategory"/>
    <x v="6"/>
    <n v="42124.623877314814"/>
    <n v="42166.958333333328"/>
    <x v="0"/>
  </r>
  <r>
    <x v="3906"/>
    <x v="0"/>
    <x v="3903"/>
    <x v="15"/>
    <x v="2547"/>
    <x v="2"/>
    <s v="country"/>
    <s v="GBP"/>
    <x v="3886"/>
    <x v="3906"/>
    <b v="0"/>
    <n v="16"/>
    <b v="0"/>
    <s v="Category and Subcategory"/>
    <x v="5"/>
    <n v="0"/>
    <s v="Category and Subcategory"/>
    <x v="6"/>
    <n v="42143.917743055557"/>
    <n v="42181.559027777781"/>
    <x v="0"/>
  </r>
  <r>
    <x v="3907"/>
    <x v="0"/>
    <x v="3904"/>
    <x v="28"/>
    <x v="2547"/>
    <x v="2"/>
    <s v="country"/>
    <s v="USD"/>
    <x v="3887"/>
    <x v="3907"/>
    <b v="0"/>
    <n v="4"/>
    <b v="0"/>
    <s v="Category and Subcategory"/>
    <x v="5"/>
    <n v="0"/>
    <s v="Category and Subcategory"/>
    <x v="6"/>
    <n v="41906.819513888891"/>
    <n v="41938.838888888888"/>
    <x v="3"/>
  </r>
  <r>
    <x v="3908"/>
    <x v="0"/>
    <x v="3905"/>
    <x v="47"/>
    <x v="2547"/>
    <x v="2"/>
    <s v="country"/>
    <s v="USD"/>
    <x v="3888"/>
    <x v="3908"/>
    <b v="0"/>
    <n v="4"/>
    <b v="0"/>
    <s v="Category and Subcategory"/>
    <x v="5"/>
    <n v="0"/>
    <s v="Category and Subcategory"/>
    <x v="6"/>
    <n v="41834.135370370372"/>
    <n v="41849.135370370372"/>
    <x v="3"/>
  </r>
  <r>
    <x v="3909"/>
    <x v="0"/>
    <x v="3906"/>
    <x v="127"/>
    <x v="2547"/>
    <x v="2"/>
    <s v="country"/>
    <s v="USD"/>
    <x v="3889"/>
    <x v="3909"/>
    <b v="0"/>
    <n v="4"/>
    <b v="0"/>
    <s v="Category and Subcategory"/>
    <x v="5"/>
    <n v="0"/>
    <s v="Category and Subcategory"/>
    <x v="6"/>
    <n v="41863.359282407408"/>
    <n v="41893.359282407408"/>
    <x v="3"/>
  </r>
  <r>
    <x v="3910"/>
    <x v="0"/>
    <x v="3907"/>
    <x v="12"/>
    <x v="2547"/>
    <x v="2"/>
    <s v="country"/>
    <s v="USD"/>
    <x v="3890"/>
    <x v="3910"/>
    <b v="0"/>
    <n v="3"/>
    <b v="0"/>
    <s v="Category and Subcategory"/>
    <x v="5"/>
    <n v="0"/>
    <s v="Category and Subcategory"/>
    <x v="6"/>
    <n v="42224.756909722222"/>
    <n v="42254.756909722222"/>
    <x v="0"/>
  </r>
  <r>
    <x v="3911"/>
    <x v="0"/>
    <x v="3908"/>
    <x v="6"/>
    <x v="2547"/>
    <x v="2"/>
    <s v="country"/>
    <s v="USD"/>
    <x v="3891"/>
    <x v="3911"/>
    <b v="0"/>
    <n v="36"/>
    <b v="0"/>
    <s v="Category and Subcategory"/>
    <x v="5"/>
    <n v="0"/>
    <s v="Category and Subcategory"/>
    <x v="6"/>
    <n v="41939.8122337963"/>
    <n v="41969.853900462964"/>
    <x v="3"/>
  </r>
  <r>
    <x v="3912"/>
    <x v="0"/>
    <x v="3909"/>
    <x v="36"/>
    <x v="2547"/>
    <x v="2"/>
    <s v="country"/>
    <s v="USD"/>
    <x v="3892"/>
    <x v="3912"/>
    <b v="0"/>
    <n v="1"/>
    <b v="0"/>
    <s v="Category and Subcategory"/>
    <x v="5"/>
    <n v="0"/>
    <s v="Category and Subcategory"/>
    <x v="6"/>
    <n v="42059.270023148143"/>
    <n v="42119.190972222219"/>
    <x v="0"/>
  </r>
  <r>
    <x v="3913"/>
    <x v="0"/>
    <x v="3910"/>
    <x v="3"/>
    <x v="2547"/>
    <x v="2"/>
    <s v="country"/>
    <s v="USD"/>
    <x v="3893"/>
    <x v="3913"/>
    <b v="0"/>
    <n v="7"/>
    <b v="0"/>
    <s v="Category and Subcategory"/>
    <x v="5"/>
    <n v="0"/>
    <s v="Category and Subcategory"/>
    <x v="6"/>
    <n v="42308.211215277777"/>
    <n v="42338.252881944441"/>
    <x v="0"/>
  </r>
  <r>
    <x v="3914"/>
    <x v="0"/>
    <x v="3911"/>
    <x v="30"/>
    <x v="2547"/>
    <x v="2"/>
    <s v="country"/>
    <s v="GBP"/>
    <x v="3894"/>
    <x v="3914"/>
    <b v="0"/>
    <n v="27"/>
    <b v="0"/>
    <s v="Category and Subcategory"/>
    <x v="5"/>
    <n v="0"/>
    <s v="Category and Subcategory"/>
    <x v="6"/>
    <n v="42114.818935185183"/>
    <n v="42134.957638888889"/>
    <x v="0"/>
  </r>
  <r>
    <x v="3915"/>
    <x v="0"/>
    <x v="3912"/>
    <x v="15"/>
    <x v="2547"/>
    <x v="2"/>
    <s v="country"/>
    <s v="GBP"/>
    <x v="3895"/>
    <x v="3915"/>
    <b v="0"/>
    <n v="1"/>
    <b v="0"/>
    <s v="Category and Subcategory"/>
    <x v="5"/>
    <n v="0"/>
    <s v="Category and Subcategory"/>
    <x v="6"/>
    <n v="42492.98505787037"/>
    <n v="42522.98505787037"/>
    <x v="2"/>
  </r>
  <r>
    <x v="3916"/>
    <x v="0"/>
    <x v="3913"/>
    <x v="13"/>
    <x v="2547"/>
    <x v="2"/>
    <s v="country"/>
    <s v="DKK"/>
    <x v="3896"/>
    <x v="3916"/>
    <b v="0"/>
    <n v="0"/>
    <b v="0"/>
    <s v="Category and Subcategory"/>
    <x v="5"/>
    <e v="#DIV/0!"/>
    <s v="Category and Subcategory"/>
    <x v="6"/>
    <n v="42494.471666666665"/>
    <n v="42524.471666666665"/>
    <x v="2"/>
  </r>
  <r>
    <x v="3917"/>
    <x v="0"/>
    <x v="3914"/>
    <x v="8"/>
    <x v="2547"/>
    <x v="2"/>
    <s v="country"/>
    <s v="GBP"/>
    <x v="3897"/>
    <x v="3917"/>
    <b v="0"/>
    <n v="1"/>
    <b v="0"/>
    <s v="Category and Subcategory"/>
    <x v="5"/>
    <n v="0"/>
    <s v="Category and Subcategory"/>
    <x v="6"/>
    <n v="41863.527326388888"/>
    <n v="41893.527326388888"/>
    <x v="3"/>
  </r>
  <r>
    <x v="3918"/>
    <x v="0"/>
    <x v="3915"/>
    <x v="127"/>
    <x v="2547"/>
    <x v="2"/>
    <s v="country"/>
    <s v="GBP"/>
    <x v="3898"/>
    <x v="3918"/>
    <b v="0"/>
    <n v="3"/>
    <b v="0"/>
    <s v="Category and Subcategory"/>
    <x v="5"/>
    <n v="0"/>
    <s v="Category and Subcategory"/>
    <x v="6"/>
    <n v="41843.664618055554"/>
    <n v="41855.666666666664"/>
    <x v="3"/>
  </r>
  <r>
    <x v="3919"/>
    <x v="0"/>
    <x v="3916"/>
    <x v="10"/>
    <x v="2547"/>
    <x v="2"/>
    <s v="country"/>
    <s v="GBP"/>
    <x v="3899"/>
    <x v="3919"/>
    <b v="0"/>
    <n v="3"/>
    <b v="0"/>
    <s v="Category and Subcategory"/>
    <x v="5"/>
    <n v="0"/>
    <s v="Category and Subcategory"/>
    <x v="6"/>
    <n v="42358.684872685189"/>
    <n v="42387"/>
    <x v="0"/>
  </r>
  <r>
    <x v="3920"/>
    <x v="0"/>
    <x v="3917"/>
    <x v="30"/>
    <x v="2547"/>
    <x v="2"/>
    <s v="country"/>
    <s v="GBP"/>
    <x v="3900"/>
    <x v="3920"/>
    <b v="0"/>
    <n v="3"/>
    <b v="0"/>
    <s v="Category and Subcategory"/>
    <x v="5"/>
    <n v="0"/>
    <s v="Category and Subcategory"/>
    <x v="6"/>
    <n v="42657.38726851852"/>
    <n v="42687.428935185191"/>
    <x v="2"/>
  </r>
  <r>
    <x v="3921"/>
    <x v="0"/>
    <x v="3918"/>
    <x v="9"/>
    <x v="2547"/>
    <x v="2"/>
    <s v="country"/>
    <s v="GBP"/>
    <x v="3901"/>
    <x v="3921"/>
    <b v="0"/>
    <n v="0"/>
    <b v="0"/>
    <s v="Category and Subcategory"/>
    <x v="5"/>
    <e v="#DIV/0!"/>
    <s v="Category and Subcategory"/>
    <x v="6"/>
    <n v="41926.542303240742"/>
    <n v="41938.75"/>
    <x v="3"/>
  </r>
  <r>
    <x v="3922"/>
    <x v="0"/>
    <x v="3919"/>
    <x v="47"/>
    <x v="2547"/>
    <x v="2"/>
    <s v="country"/>
    <s v="USD"/>
    <x v="3902"/>
    <x v="3922"/>
    <b v="0"/>
    <n v="6"/>
    <b v="0"/>
    <s v="Category and Subcategory"/>
    <x v="5"/>
    <n v="0"/>
    <s v="Category and Subcategory"/>
    <x v="6"/>
    <n v="42020.768634259264"/>
    <n v="42065.958333333328"/>
    <x v="0"/>
  </r>
  <r>
    <x v="3923"/>
    <x v="0"/>
    <x v="3920"/>
    <x v="236"/>
    <x v="2547"/>
    <x v="2"/>
    <s v="country"/>
    <s v="GBP"/>
    <x v="3903"/>
    <x v="3923"/>
    <b v="0"/>
    <n v="17"/>
    <b v="0"/>
    <s v="Category and Subcategory"/>
    <x v="5"/>
    <n v="0"/>
    <s v="Category and Subcategory"/>
    <x v="6"/>
    <n v="42075.979988425926"/>
    <n v="42103.979988425926"/>
    <x v="0"/>
  </r>
  <r>
    <x v="3924"/>
    <x v="0"/>
    <x v="3921"/>
    <x v="36"/>
    <x v="2547"/>
    <x v="2"/>
    <s v="country"/>
    <s v="USD"/>
    <x v="3904"/>
    <x v="3924"/>
    <b v="0"/>
    <n v="40"/>
    <b v="0"/>
    <s v="Category and Subcategory"/>
    <x v="5"/>
    <n v="0"/>
    <s v="Category and Subcategory"/>
    <x v="6"/>
    <n v="41786.959745370368"/>
    <n v="41816.959745370368"/>
    <x v="3"/>
  </r>
  <r>
    <x v="3925"/>
    <x v="0"/>
    <x v="3922"/>
    <x v="325"/>
    <x v="2547"/>
    <x v="2"/>
    <s v="country"/>
    <s v="USD"/>
    <x v="3905"/>
    <x v="3925"/>
    <b v="0"/>
    <n v="3"/>
    <b v="0"/>
    <s v="Category and Subcategory"/>
    <x v="5"/>
    <n v="0"/>
    <s v="Category and Subcategory"/>
    <x v="6"/>
    <n v="41820.870821759258"/>
    <n v="41850.870821759258"/>
    <x v="3"/>
  </r>
  <r>
    <x v="3926"/>
    <x v="0"/>
    <x v="3923"/>
    <x v="10"/>
    <x v="2547"/>
    <x v="2"/>
    <s v="country"/>
    <s v="AUD"/>
    <x v="3906"/>
    <x v="3926"/>
    <b v="0"/>
    <n v="1"/>
    <b v="0"/>
    <s v="Category and Subcategory"/>
    <x v="5"/>
    <n v="0"/>
    <s v="Category and Subcategory"/>
    <x v="6"/>
    <n v="41970.085046296299"/>
    <n v="42000.085046296299"/>
    <x v="3"/>
  </r>
  <r>
    <x v="3927"/>
    <x v="0"/>
    <x v="3924"/>
    <x v="30"/>
    <x v="2547"/>
    <x v="2"/>
    <s v="country"/>
    <s v="GBP"/>
    <x v="3907"/>
    <x v="3927"/>
    <b v="0"/>
    <n v="2"/>
    <b v="0"/>
    <s v="Category and Subcategory"/>
    <x v="5"/>
    <n v="0"/>
    <s v="Category and Subcategory"/>
    <x v="6"/>
    <n v="41830.267407407409"/>
    <n v="41860.267407407409"/>
    <x v="3"/>
  </r>
  <r>
    <x v="3928"/>
    <x v="0"/>
    <x v="3925"/>
    <x v="10"/>
    <x v="2547"/>
    <x v="2"/>
    <s v="country"/>
    <s v="USD"/>
    <x v="3908"/>
    <x v="3928"/>
    <b v="0"/>
    <n v="7"/>
    <b v="0"/>
    <s v="Category and Subcategory"/>
    <x v="5"/>
    <n v="0"/>
    <s v="Category and Subcategory"/>
    <x v="6"/>
    <n v="42265.683182870373"/>
    <n v="42293.207638888889"/>
    <x v="0"/>
  </r>
  <r>
    <x v="3929"/>
    <x v="0"/>
    <x v="3926"/>
    <x v="22"/>
    <x v="2547"/>
    <x v="2"/>
    <s v="country"/>
    <s v="USD"/>
    <x v="3909"/>
    <x v="3929"/>
    <b v="0"/>
    <n v="14"/>
    <b v="0"/>
    <s v="Category and Subcategory"/>
    <x v="5"/>
    <n v="0"/>
    <s v="Category and Subcategory"/>
    <x v="6"/>
    <n v="42601.827141203699"/>
    <n v="42631.827141203699"/>
    <x v="2"/>
  </r>
  <r>
    <x v="3930"/>
    <x v="0"/>
    <x v="3927"/>
    <x v="3"/>
    <x v="2547"/>
    <x v="2"/>
    <s v="country"/>
    <s v="AUD"/>
    <x v="3910"/>
    <x v="3930"/>
    <b v="0"/>
    <n v="0"/>
    <b v="0"/>
    <s v="Category and Subcategory"/>
    <x v="5"/>
    <e v="#DIV/0!"/>
    <s v="Category and Subcategory"/>
    <x v="6"/>
    <n v="42433.338749999995"/>
    <n v="42461.25"/>
    <x v="2"/>
  </r>
  <r>
    <x v="3931"/>
    <x v="0"/>
    <x v="3928"/>
    <x v="6"/>
    <x v="2547"/>
    <x v="2"/>
    <s v="country"/>
    <s v="USD"/>
    <x v="3911"/>
    <x v="3931"/>
    <b v="0"/>
    <n v="0"/>
    <b v="0"/>
    <s v="Category and Subcategory"/>
    <x v="5"/>
    <e v="#DIV/0!"/>
    <s v="Category and Subcategory"/>
    <x v="6"/>
    <n v="42228.151701388888"/>
    <n v="42253.151701388888"/>
    <x v="0"/>
  </r>
  <r>
    <x v="3932"/>
    <x v="0"/>
    <x v="3929"/>
    <x v="14"/>
    <x v="2547"/>
    <x v="2"/>
    <s v="country"/>
    <s v="USD"/>
    <x v="3912"/>
    <x v="3932"/>
    <b v="0"/>
    <n v="1"/>
    <b v="0"/>
    <s v="Category and Subcategory"/>
    <x v="5"/>
    <n v="0"/>
    <s v="Category and Subcategory"/>
    <x v="6"/>
    <n v="42415.168564814812"/>
    <n v="42445.126898148148"/>
    <x v="2"/>
  </r>
  <r>
    <x v="3933"/>
    <x v="0"/>
    <x v="3930"/>
    <x v="39"/>
    <x v="2547"/>
    <x v="2"/>
    <s v="country"/>
    <s v="USD"/>
    <x v="3913"/>
    <x v="3933"/>
    <b v="0"/>
    <n v="12"/>
    <b v="0"/>
    <s v="Category and Subcategory"/>
    <x v="5"/>
    <n v="0"/>
    <s v="Category and Subcategory"/>
    <x v="6"/>
    <n v="42538.968310185184"/>
    <n v="42568.029861111107"/>
    <x v="2"/>
  </r>
  <r>
    <x v="3934"/>
    <x v="0"/>
    <x v="3931"/>
    <x v="10"/>
    <x v="2547"/>
    <x v="2"/>
    <s v="country"/>
    <s v="USD"/>
    <x v="3914"/>
    <x v="3934"/>
    <b v="0"/>
    <n v="12"/>
    <b v="0"/>
    <s v="Category and Subcategory"/>
    <x v="5"/>
    <n v="0"/>
    <s v="Category and Subcategory"/>
    <x v="6"/>
    <n v="42233.671747685185"/>
    <n v="42278.541666666672"/>
    <x v="0"/>
  </r>
  <r>
    <x v="3935"/>
    <x v="0"/>
    <x v="3932"/>
    <x v="9"/>
    <x v="2547"/>
    <x v="2"/>
    <s v="country"/>
    <s v="GBP"/>
    <x v="3915"/>
    <x v="3935"/>
    <b v="0"/>
    <n v="23"/>
    <b v="0"/>
    <s v="Category and Subcategory"/>
    <x v="5"/>
    <n v="0"/>
    <s v="Category and Subcategory"/>
    <x v="6"/>
    <n v="42221.656782407401"/>
    <n v="42281.656782407401"/>
    <x v="0"/>
  </r>
  <r>
    <x v="3936"/>
    <x v="0"/>
    <x v="3933"/>
    <x v="22"/>
    <x v="2547"/>
    <x v="2"/>
    <s v="country"/>
    <s v="USD"/>
    <x v="3916"/>
    <x v="3936"/>
    <b v="0"/>
    <n v="0"/>
    <b v="0"/>
    <s v="Category and Subcategory"/>
    <x v="5"/>
    <e v="#DIV/0!"/>
    <s v="Category and Subcategory"/>
    <x v="6"/>
    <n v="42675.262962962966"/>
    <n v="42705.304629629631"/>
    <x v="2"/>
  </r>
  <r>
    <x v="3937"/>
    <x v="0"/>
    <x v="3934"/>
    <x v="428"/>
    <x v="2547"/>
    <x v="2"/>
    <s v="country"/>
    <s v="USD"/>
    <x v="3917"/>
    <x v="3937"/>
    <b v="0"/>
    <n v="10"/>
    <b v="0"/>
    <s v="Category and Subcategory"/>
    <x v="5"/>
    <n v="0"/>
    <s v="Category and Subcategory"/>
    <x v="6"/>
    <n v="42534.631481481483"/>
    <n v="42562.631481481483"/>
    <x v="2"/>
  </r>
  <r>
    <x v="3938"/>
    <x v="0"/>
    <x v="3935"/>
    <x v="429"/>
    <x v="2547"/>
    <x v="2"/>
    <s v="country"/>
    <s v="USD"/>
    <x v="3918"/>
    <x v="3938"/>
    <b v="0"/>
    <n v="5"/>
    <b v="0"/>
    <s v="Category and Subcategory"/>
    <x v="5"/>
    <n v="0"/>
    <s v="Category and Subcategory"/>
    <x v="6"/>
    <n v="42151.905717592599"/>
    <n v="42182.905717592599"/>
    <x v="0"/>
  </r>
  <r>
    <x v="3939"/>
    <x v="0"/>
    <x v="3936"/>
    <x v="10"/>
    <x v="2547"/>
    <x v="2"/>
    <s v="country"/>
    <s v="AUD"/>
    <x v="3919"/>
    <x v="3939"/>
    <b v="0"/>
    <n v="1"/>
    <b v="0"/>
    <s v="Category and Subcategory"/>
    <x v="5"/>
    <n v="0"/>
    <s v="Category and Subcategory"/>
    <x v="6"/>
    <n v="41915.400219907409"/>
    <n v="41919.1875"/>
    <x v="3"/>
  </r>
  <r>
    <x v="3940"/>
    <x v="0"/>
    <x v="3937"/>
    <x v="10"/>
    <x v="2547"/>
    <x v="2"/>
    <s v="country"/>
    <s v="USD"/>
    <x v="3920"/>
    <x v="3940"/>
    <b v="0"/>
    <n v="2"/>
    <b v="0"/>
    <s v="Category and Subcategory"/>
    <x v="5"/>
    <n v="0"/>
    <s v="Category and Subcategory"/>
    <x v="6"/>
    <n v="41961.492488425924"/>
    <n v="42006.492488425924"/>
    <x v="3"/>
  </r>
  <r>
    <x v="3941"/>
    <x v="0"/>
    <x v="3938"/>
    <x v="62"/>
    <x v="2547"/>
    <x v="2"/>
    <s v="country"/>
    <s v="USD"/>
    <x v="3921"/>
    <x v="3941"/>
    <b v="0"/>
    <n v="2"/>
    <b v="0"/>
    <s v="Category and Subcategory"/>
    <x v="5"/>
    <n v="0"/>
    <s v="Category and Subcategory"/>
    <x v="6"/>
    <n v="41940.587233796294"/>
    <n v="41968.041666666672"/>
    <x v="3"/>
  </r>
  <r>
    <x v="3942"/>
    <x v="0"/>
    <x v="3939"/>
    <x v="38"/>
    <x v="2547"/>
    <x v="2"/>
    <s v="country"/>
    <s v="USD"/>
    <x v="3922"/>
    <x v="3942"/>
    <b v="0"/>
    <n v="0"/>
    <b v="0"/>
    <s v="Category and Subcategory"/>
    <x v="5"/>
    <e v="#DIV/0!"/>
    <s v="Category and Subcategory"/>
    <x v="6"/>
    <n v="42111.904097222221"/>
    <n v="42171.904097222221"/>
    <x v="0"/>
  </r>
  <r>
    <x v="3943"/>
    <x v="0"/>
    <x v="3940"/>
    <x v="10"/>
    <x v="2547"/>
    <x v="2"/>
    <s v="country"/>
    <s v="USD"/>
    <x v="3923"/>
    <x v="3943"/>
    <b v="0"/>
    <n v="13"/>
    <b v="0"/>
    <s v="Category and Subcategory"/>
    <x v="5"/>
    <n v="0"/>
    <s v="Category and Subcategory"/>
    <x v="6"/>
    <n v="42279.778564814813"/>
    <n v="42310.701388888891"/>
    <x v="0"/>
  </r>
  <r>
    <x v="3944"/>
    <x v="0"/>
    <x v="3941"/>
    <x v="10"/>
    <x v="2547"/>
    <x v="2"/>
    <s v="country"/>
    <s v="USD"/>
    <x v="3924"/>
    <x v="3944"/>
    <b v="0"/>
    <n v="0"/>
    <b v="0"/>
    <s v="Category and Subcategory"/>
    <x v="5"/>
    <e v="#DIV/0!"/>
    <s v="Category and Subcategory"/>
    <x v="6"/>
    <n v="42213.662905092591"/>
    <n v="42243.662905092591"/>
    <x v="0"/>
  </r>
  <r>
    <x v="3945"/>
    <x v="0"/>
    <x v="3942"/>
    <x v="13"/>
    <x v="2547"/>
    <x v="2"/>
    <s v="country"/>
    <s v="USD"/>
    <x v="3925"/>
    <x v="3945"/>
    <b v="0"/>
    <n v="1"/>
    <b v="0"/>
    <s v="Category and Subcategory"/>
    <x v="5"/>
    <n v="0"/>
    <s v="Category and Subcategory"/>
    <x v="6"/>
    <n v="42109.801712962959"/>
    <n v="42139.801712962959"/>
    <x v="0"/>
  </r>
  <r>
    <x v="3946"/>
    <x v="0"/>
    <x v="3943"/>
    <x v="12"/>
    <x v="2547"/>
    <x v="2"/>
    <s v="country"/>
    <s v="USD"/>
    <x v="3926"/>
    <x v="3946"/>
    <b v="0"/>
    <n v="5"/>
    <b v="0"/>
    <s v="Category and Subcategory"/>
    <x v="5"/>
    <n v="0"/>
    <s v="Category and Subcategory"/>
    <x v="6"/>
    <n v="42031.833587962959"/>
    <n v="42063.333333333328"/>
    <x v="0"/>
  </r>
  <r>
    <x v="3947"/>
    <x v="0"/>
    <x v="3944"/>
    <x v="9"/>
    <x v="2547"/>
    <x v="2"/>
    <s v="country"/>
    <s v="USD"/>
    <x v="3927"/>
    <x v="3947"/>
    <b v="0"/>
    <n v="2"/>
    <b v="0"/>
    <s v="Category and Subcategory"/>
    <x v="5"/>
    <n v="0"/>
    <s v="Category and Subcategory"/>
    <x v="6"/>
    <n v="42615.142870370371"/>
    <n v="42645.142870370371"/>
    <x v="2"/>
  </r>
  <r>
    <x v="3948"/>
    <x v="0"/>
    <x v="3945"/>
    <x v="11"/>
    <x v="2547"/>
    <x v="2"/>
    <s v="country"/>
    <s v="AUD"/>
    <x v="3928"/>
    <x v="3948"/>
    <b v="0"/>
    <n v="0"/>
    <b v="0"/>
    <s v="Category and Subcategory"/>
    <x v="5"/>
    <e v="#DIV/0!"/>
    <s v="Category and Subcategory"/>
    <x v="6"/>
    <n v="41829.325497685182"/>
    <n v="41889.325497685182"/>
    <x v="3"/>
  </r>
  <r>
    <x v="3949"/>
    <x v="0"/>
    <x v="3946"/>
    <x v="3"/>
    <x v="2547"/>
    <x v="2"/>
    <s v="country"/>
    <s v="AUD"/>
    <x v="3929"/>
    <x v="3949"/>
    <b v="0"/>
    <n v="32"/>
    <b v="0"/>
    <s v="Category and Subcategory"/>
    <x v="5"/>
    <n v="0"/>
    <s v="Category and Subcategory"/>
    <x v="6"/>
    <n v="42016.120613425926"/>
    <n v="42046.120613425926"/>
    <x v="0"/>
  </r>
  <r>
    <x v="3950"/>
    <x v="0"/>
    <x v="3947"/>
    <x v="23"/>
    <x v="2547"/>
    <x v="2"/>
    <s v="country"/>
    <s v="USD"/>
    <x v="3930"/>
    <x v="3950"/>
    <b v="0"/>
    <n v="1"/>
    <b v="0"/>
    <s v="Category and Subcategory"/>
    <x v="5"/>
    <n v="0"/>
    <s v="Category and Subcategory"/>
    <x v="6"/>
    <n v="42439.702314814815"/>
    <n v="42468.774305555555"/>
    <x v="2"/>
  </r>
  <r>
    <x v="3951"/>
    <x v="0"/>
    <x v="2849"/>
    <x v="61"/>
    <x v="2547"/>
    <x v="2"/>
    <s v="country"/>
    <s v="EUR"/>
    <x v="3931"/>
    <x v="3951"/>
    <b v="0"/>
    <n v="1"/>
    <b v="0"/>
    <s v="Category and Subcategory"/>
    <x v="5"/>
    <n v="0"/>
    <s v="Category and Subcategory"/>
    <x v="6"/>
    <n v="42433.825717592597"/>
    <n v="42493.784050925926"/>
    <x v="2"/>
  </r>
  <r>
    <x v="3952"/>
    <x v="0"/>
    <x v="3948"/>
    <x v="91"/>
    <x v="2547"/>
    <x v="2"/>
    <s v="country"/>
    <s v="USD"/>
    <x v="3932"/>
    <x v="3952"/>
    <b v="0"/>
    <n v="1"/>
    <b v="0"/>
    <s v="Category and Subcategory"/>
    <x v="5"/>
    <n v="0"/>
    <s v="Category and Subcategory"/>
    <x v="6"/>
    <n v="42243.790393518517"/>
    <n v="42303.790393518517"/>
    <x v="0"/>
  </r>
  <r>
    <x v="3953"/>
    <x v="0"/>
    <x v="3949"/>
    <x v="430"/>
    <x v="2547"/>
    <x v="2"/>
    <s v="country"/>
    <s v="USD"/>
    <x v="3933"/>
    <x v="3953"/>
    <b v="0"/>
    <n v="0"/>
    <b v="0"/>
    <s v="Category and Subcategory"/>
    <x v="5"/>
    <e v="#DIV/0!"/>
    <s v="Category and Subcategory"/>
    <x v="6"/>
    <n v="42550.048449074078"/>
    <n v="42580.978472222225"/>
    <x v="2"/>
  </r>
  <r>
    <x v="3954"/>
    <x v="0"/>
    <x v="3950"/>
    <x v="31"/>
    <x v="2547"/>
    <x v="2"/>
    <s v="country"/>
    <s v="CAD"/>
    <x v="3934"/>
    <x v="3954"/>
    <b v="0"/>
    <n v="0"/>
    <b v="0"/>
    <s v="Category and Subcategory"/>
    <x v="5"/>
    <e v="#DIV/0!"/>
    <s v="Category and Subcategory"/>
    <x v="6"/>
    <n v="41774.651203703703"/>
    <n v="41834.651203703703"/>
    <x v="3"/>
  </r>
  <r>
    <x v="3955"/>
    <x v="0"/>
    <x v="3951"/>
    <x v="257"/>
    <x v="2547"/>
    <x v="2"/>
    <s v="country"/>
    <s v="USD"/>
    <x v="3935"/>
    <x v="3955"/>
    <b v="0"/>
    <n v="8"/>
    <b v="0"/>
    <s v="Category and Subcategory"/>
    <x v="5"/>
    <n v="0"/>
    <s v="Category and Subcategory"/>
    <x v="6"/>
    <n v="42306.848854166667"/>
    <n v="42336.890520833331"/>
    <x v="0"/>
  </r>
  <r>
    <x v="3956"/>
    <x v="0"/>
    <x v="3952"/>
    <x v="62"/>
    <x v="2547"/>
    <x v="2"/>
    <s v="country"/>
    <s v="USD"/>
    <x v="3936"/>
    <x v="3956"/>
    <b v="0"/>
    <n v="0"/>
    <b v="0"/>
    <s v="Category and Subcategory"/>
    <x v="5"/>
    <e v="#DIV/0!"/>
    <s v="Category and Subcategory"/>
    <x v="6"/>
    <n v="42457.932025462964"/>
    <n v="42485.013888888891"/>
    <x v="2"/>
  </r>
  <r>
    <x v="3957"/>
    <x v="0"/>
    <x v="3953"/>
    <x v="89"/>
    <x v="2547"/>
    <x v="2"/>
    <s v="country"/>
    <s v="USD"/>
    <x v="3937"/>
    <x v="3957"/>
    <b v="0"/>
    <n v="1"/>
    <b v="0"/>
    <s v="Category and Subcategory"/>
    <x v="5"/>
    <n v="0"/>
    <s v="Category and Subcategory"/>
    <x v="6"/>
    <n v="42513.976319444439"/>
    <n v="42559.976319444439"/>
    <x v="2"/>
  </r>
  <r>
    <x v="3958"/>
    <x v="0"/>
    <x v="3954"/>
    <x v="13"/>
    <x v="2547"/>
    <x v="2"/>
    <s v="country"/>
    <s v="USD"/>
    <x v="3938"/>
    <x v="3958"/>
    <b v="0"/>
    <n v="16"/>
    <b v="0"/>
    <s v="Category and Subcategory"/>
    <x v="5"/>
    <n v="0"/>
    <s v="Category and Subcategory"/>
    <x v="6"/>
    <n v="41816.950370370374"/>
    <n v="41853.583333333336"/>
    <x v="3"/>
  </r>
  <r>
    <x v="3959"/>
    <x v="0"/>
    <x v="3955"/>
    <x v="38"/>
    <x v="2547"/>
    <x v="2"/>
    <s v="country"/>
    <s v="USD"/>
    <x v="3939"/>
    <x v="3959"/>
    <b v="0"/>
    <n v="12"/>
    <b v="0"/>
    <s v="Category and Subcategory"/>
    <x v="5"/>
    <n v="0"/>
    <s v="Category and Subcategory"/>
    <x v="6"/>
    <n v="41880.788842592592"/>
    <n v="41910.788842592592"/>
    <x v="3"/>
  </r>
  <r>
    <x v="3960"/>
    <x v="0"/>
    <x v="3956"/>
    <x v="9"/>
    <x v="2547"/>
    <x v="2"/>
    <s v="country"/>
    <s v="USD"/>
    <x v="3940"/>
    <x v="3960"/>
    <b v="0"/>
    <n v="4"/>
    <b v="0"/>
    <s v="Category and Subcategory"/>
    <x v="5"/>
    <n v="0"/>
    <s v="Category and Subcategory"/>
    <x v="6"/>
    <n v="42342.845555555556"/>
    <n v="42372.845555555556"/>
    <x v="0"/>
  </r>
  <r>
    <x v="3961"/>
    <x v="0"/>
    <x v="3957"/>
    <x v="10"/>
    <x v="2547"/>
    <x v="2"/>
    <s v="country"/>
    <s v="GBP"/>
    <x v="3941"/>
    <x v="3961"/>
    <b v="0"/>
    <n v="2"/>
    <b v="0"/>
    <s v="Category and Subcategory"/>
    <x v="5"/>
    <n v="0"/>
    <s v="Category and Subcategory"/>
    <x v="6"/>
    <n v="41745.891319444447"/>
    <n v="41767.891319444447"/>
    <x v="3"/>
  </r>
  <r>
    <x v="3962"/>
    <x v="0"/>
    <x v="3958"/>
    <x v="123"/>
    <x v="2547"/>
    <x v="2"/>
    <s v="country"/>
    <s v="GBP"/>
    <x v="3942"/>
    <x v="3962"/>
    <b v="0"/>
    <n v="3"/>
    <b v="0"/>
    <s v="Category and Subcategory"/>
    <x v="5"/>
    <n v="0"/>
    <s v="Category and Subcategory"/>
    <x v="6"/>
    <n v="42311.621458333335"/>
    <n v="42336.621458333335"/>
    <x v="0"/>
  </r>
  <r>
    <x v="3963"/>
    <x v="0"/>
    <x v="3959"/>
    <x v="3"/>
    <x v="2547"/>
    <x v="2"/>
    <s v="country"/>
    <s v="CAD"/>
    <x v="3943"/>
    <x v="3963"/>
    <b v="0"/>
    <n v="0"/>
    <b v="0"/>
    <s v="Category and Subcategory"/>
    <x v="5"/>
    <e v="#DIV/0!"/>
    <s v="Category and Subcategory"/>
    <x v="6"/>
    <n v="42296.154131944444"/>
    <n v="42326.195798611108"/>
    <x v="0"/>
  </r>
  <r>
    <x v="3964"/>
    <x v="0"/>
    <x v="3960"/>
    <x v="13"/>
    <x v="2547"/>
    <x v="2"/>
    <s v="country"/>
    <s v="USD"/>
    <x v="3944"/>
    <x v="3964"/>
    <b v="0"/>
    <n v="3"/>
    <b v="0"/>
    <s v="Category and Subcategory"/>
    <x v="5"/>
    <n v="0"/>
    <s v="Category and Subcategory"/>
    <x v="6"/>
    <n v="42053.722060185188"/>
    <n v="42113.680393518516"/>
    <x v="0"/>
  </r>
  <r>
    <x v="3965"/>
    <x v="0"/>
    <x v="3961"/>
    <x v="13"/>
    <x v="2547"/>
    <x v="2"/>
    <s v="country"/>
    <s v="USD"/>
    <x v="3945"/>
    <x v="3965"/>
    <b v="0"/>
    <n v="4"/>
    <b v="0"/>
    <s v="Category and Subcategory"/>
    <x v="5"/>
    <n v="0"/>
    <s v="Category and Subcategory"/>
    <x v="6"/>
    <n v="42414.235879629632"/>
    <n v="42474.194212962961"/>
    <x v="2"/>
  </r>
  <r>
    <x v="3966"/>
    <x v="0"/>
    <x v="3962"/>
    <x v="51"/>
    <x v="2547"/>
    <x v="2"/>
    <s v="country"/>
    <s v="USD"/>
    <x v="3946"/>
    <x v="3966"/>
    <b v="0"/>
    <n v="2"/>
    <b v="0"/>
    <s v="Category and Subcategory"/>
    <x v="5"/>
    <n v="0"/>
    <s v="Category and Subcategory"/>
    <x v="6"/>
    <n v="41801.711550925924"/>
    <n v="41844.124305555553"/>
    <x v="3"/>
  </r>
  <r>
    <x v="3967"/>
    <x v="0"/>
    <x v="3963"/>
    <x v="180"/>
    <x v="2547"/>
    <x v="2"/>
    <s v="country"/>
    <s v="USD"/>
    <x v="3947"/>
    <x v="3967"/>
    <b v="0"/>
    <n v="10"/>
    <b v="0"/>
    <s v="Category and Subcategory"/>
    <x v="5"/>
    <n v="0"/>
    <s v="Category and Subcategory"/>
    <x v="6"/>
    <n v="42770.290590277778"/>
    <n v="42800.290590277778"/>
    <x v="1"/>
  </r>
  <r>
    <x v="3968"/>
    <x v="0"/>
    <x v="3964"/>
    <x v="10"/>
    <x v="2547"/>
    <x v="2"/>
    <s v="country"/>
    <s v="USD"/>
    <x v="3948"/>
    <x v="3968"/>
    <b v="0"/>
    <n v="11"/>
    <b v="0"/>
    <s v="Category and Subcategory"/>
    <x v="5"/>
    <n v="0"/>
    <s v="Category and Subcategory"/>
    <x v="6"/>
    <n v="42452.815659722226"/>
    <n v="42512.815659722226"/>
    <x v="2"/>
  </r>
  <r>
    <x v="3969"/>
    <x v="0"/>
    <x v="3965"/>
    <x v="431"/>
    <x v="2547"/>
    <x v="2"/>
    <s v="country"/>
    <s v="USD"/>
    <x v="3949"/>
    <x v="3969"/>
    <b v="0"/>
    <n v="6"/>
    <b v="0"/>
    <s v="Category and Subcategory"/>
    <x v="5"/>
    <n v="0"/>
    <s v="Category and Subcategory"/>
    <x v="6"/>
    <n v="42601.854699074072"/>
    <n v="42611.163194444445"/>
    <x v="2"/>
  </r>
  <r>
    <x v="3970"/>
    <x v="0"/>
    <x v="3966"/>
    <x v="36"/>
    <x v="2547"/>
    <x v="2"/>
    <s v="country"/>
    <s v="USD"/>
    <x v="3950"/>
    <x v="3970"/>
    <b v="0"/>
    <n v="2"/>
    <b v="0"/>
    <s v="Category and Subcategory"/>
    <x v="5"/>
    <n v="0"/>
    <s v="Category and Subcategory"/>
    <x v="6"/>
    <n v="42447.863553240735"/>
    <n v="42477.863553240735"/>
    <x v="2"/>
  </r>
  <r>
    <x v="3971"/>
    <x v="0"/>
    <x v="3967"/>
    <x v="32"/>
    <x v="2547"/>
    <x v="2"/>
    <s v="country"/>
    <s v="USD"/>
    <x v="3951"/>
    <x v="3971"/>
    <b v="0"/>
    <n v="6"/>
    <b v="0"/>
    <s v="Category and Subcategory"/>
    <x v="5"/>
    <n v="0"/>
    <s v="Category and Subcategory"/>
    <x v="6"/>
    <n v="41811.536180555559"/>
    <n v="41841.536180555559"/>
    <x v="3"/>
  </r>
  <r>
    <x v="3972"/>
    <x v="0"/>
    <x v="3968"/>
    <x v="28"/>
    <x v="2547"/>
    <x v="2"/>
    <s v="country"/>
    <s v="USD"/>
    <x v="3952"/>
    <x v="3972"/>
    <b v="0"/>
    <n v="8"/>
    <b v="0"/>
    <s v="Category and Subcategory"/>
    <x v="5"/>
    <n v="0"/>
    <s v="Category and Subcategory"/>
    <x v="6"/>
    <n v="41981.067523148144"/>
    <n v="42041.067523148144"/>
    <x v="3"/>
  </r>
  <r>
    <x v="3973"/>
    <x v="0"/>
    <x v="3969"/>
    <x v="10"/>
    <x v="2547"/>
    <x v="2"/>
    <s v="country"/>
    <s v="USD"/>
    <x v="3953"/>
    <x v="3973"/>
    <b v="0"/>
    <n v="37"/>
    <b v="0"/>
    <s v="Category and Subcategory"/>
    <x v="5"/>
    <n v="0"/>
    <s v="Category and Subcategory"/>
    <x v="6"/>
    <n v="42469.68414351852"/>
    <n v="42499.166666666672"/>
    <x v="2"/>
  </r>
  <r>
    <x v="3974"/>
    <x v="0"/>
    <x v="3970"/>
    <x v="28"/>
    <x v="2547"/>
    <x v="2"/>
    <s v="country"/>
    <s v="GBP"/>
    <x v="3954"/>
    <x v="3974"/>
    <b v="0"/>
    <n v="11"/>
    <b v="0"/>
    <s v="Category and Subcategory"/>
    <x v="5"/>
    <n v="0"/>
    <s v="Category and Subcategory"/>
    <x v="6"/>
    <n v="42493.546851851846"/>
    <n v="42523.546851851846"/>
    <x v="2"/>
  </r>
  <r>
    <x v="3975"/>
    <x v="0"/>
    <x v="3971"/>
    <x v="432"/>
    <x v="2547"/>
    <x v="2"/>
    <s v="country"/>
    <s v="USD"/>
    <x v="3955"/>
    <x v="3975"/>
    <b v="0"/>
    <n v="0"/>
    <b v="0"/>
    <s v="Category and Subcategory"/>
    <x v="5"/>
    <e v="#DIV/0!"/>
    <s v="Category and Subcategory"/>
    <x v="6"/>
    <n v="42534.866875"/>
    <n v="42564.866875"/>
    <x v="2"/>
  </r>
  <r>
    <x v="3976"/>
    <x v="0"/>
    <x v="3972"/>
    <x v="46"/>
    <x v="2547"/>
    <x v="2"/>
    <s v="country"/>
    <s v="USD"/>
    <x v="3956"/>
    <x v="3976"/>
    <b v="0"/>
    <n v="10"/>
    <b v="0"/>
    <s v="Category and Subcategory"/>
    <x v="5"/>
    <n v="0"/>
    <s v="Category and Subcategory"/>
    <x v="6"/>
    <n v="41830.858344907407"/>
    <n v="41852.291666666664"/>
    <x v="3"/>
  </r>
  <r>
    <x v="3977"/>
    <x v="0"/>
    <x v="3973"/>
    <x v="161"/>
    <x v="2547"/>
    <x v="2"/>
    <s v="country"/>
    <s v="USD"/>
    <x v="3957"/>
    <x v="3977"/>
    <b v="0"/>
    <n v="6"/>
    <b v="0"/>
    <s v="Category and Subcategory"/>
    <x v="5"/>
    <n v="0"/>
    <s v="Category and Subcategory"/>
    <x v="6"/>
    <n v="42543.788564814815"/>
    <n v="42573.788564814815"/>
    <x v="2"/>
  </r>
  <r>
    <x v="3978"/>
    <x v="0"/>
    <x v="3974"/>
    <x v="13"/>
    <x v="2547"/>
    <x v="2"/>
    <s v="country"/>
    <s v="USD"/>
    <x v="3958"/>
    <x v="3978"/>
    <b v="0"/>
    <n v="8"/>
    <b v="0"/>
    <s v="Category and Subcategory"/>
    <x v="5"/>
    <n v="0"/>
    <s v="Category and Subcategory"/>
    <x v="6"/>
    <n v="41975.642974537041"/>
    <n v="42035.642974537041"/>
    <x v="3"/>
  </r>
  <r>
    <x v="3979"/>
    <x v="0"/>
    <x v="3975"/>
    <x v="12"/>
    <x v="2547"/>
    <x v="2"/>
    <s v="country"/>
    <s v="GBP"/>
    <x v="3959"/>
    <x v="3979"/>
    <b v="0"/>
    <n v="6"/>
    <b v="0"/>
    <s v="Category and Subcategory"/>
    <x v="5"/>
    <n v="0"/>
    <s v="Category and Subcategory"/>
    <x v="6"/>
    <n v="42069.903437500005"/>
    <n v="42092.833333333328"/>
    <x v="0"/>
  </r>
  <r>
    <x v="3980"/>
    <x v="0"/>
    <x v="3976"/>
    <x v="30"/>
    <x v="2547"/>
    <x v="2"/>
    <s v="country"/>
    <s v="USD"/>
    <x v="3960"/>
    <x v="3980"/>
    <b v="0"/>
    <n v="7"/>
    <b v="0"/>
    <s v="Category and Subcategory"/>
    <x v="5"/>
    <n v="0"/>
    <s v="Category and Subcategory"/>
    <x v="6"/>
    <n v="41795.598923611113"/>
    <n v="41825.598923611113"/>
    <x v="3"/>
  </r>
  <r>
    <x v="3981"/>
    <x v="0"/>
    <x v="3357"/>
    <x v="11"/>
    <x v="2547"/>
    <x v="2"/>
    <s v="country"/>
    <s v="USD"/>
    <x v="3961"/>
    <x v="3981"/>
    <b v="0"/>
    <n v="7"/>
    <b v="0"/>
    <s v="Category and Subcategory"/>
    <x v="5"/>
    <n v="0"/>
    <s v="Category and Subcategory"/>
    <x v="6"/>
    <n v="42508.179965277777"/>
    <n v="42568.179965277777"/>
    <x v="2"/>
  </r>
  <r>
    <x v="3982"/>
    <x v="0"/>
    <x v="3977"/>
    <x v="16"/>
    <x v="2547"/>
    <x v="2"/>
    <s v="country"/>
    <s v="GBP"/>
    <x v="3962"/>
    <x v="3982"/>
    <b v="0"/>
    <n v="5"/>
    <b v="0"/>
    <s v="Category and Subcategory"/>
    <x v="5"/>
    <n v="0"/>
    <s v="Category and Subcategory"/>
    <x v="6"/>
    <n v="42132.809953703705"/>
    <n v="42192.809953703705"/>
    <x v="0"/>
  </r>
  <r>
    <x v="3983"/>
    <x v="0"/>
    <x v="3978"/>
    <x v="433"/>
    <x v="2547"/>
    <x v="2"/>
    <s v="country"/>
    <s v="USD"/>
    <x v="3963"/>
    <x v="3983"/>
    <b v="0"/>
    <n v="46"/>
    <b v="0"/>
    <s v="Category and Subcategory"/>
    <x v="5"/>
    <n v="0"/>
    <s v="Category and Subcategory"/>
    <x v="6"/>
    <n v="41747.86986111111"/>
    <n v="41779.290972222225"/>
    <x v="3"/>
  </r>
  <r>
    <x v="3984"/>
    <x v="0"/>
    <x v="3979"/>
    <x v="15"/>
    <x v="2547"/>
    <x v="2"/>
    <s v="country"/>
    <s v="GBP"/>
    <x v="3964"/>
    <x v="3984"/>
    <b v="0"/>
    <n v="10"/>
    <b v="0"/>
    <s v="Category and Subcategory"/>
    <x v="5"/>
    <n v="0"/>
    <s v="Category and Subcategory"/>
    <x v="6"/>
    <n v="41920.963472222218"/>
    <n v="41951"/>
    <x v="3"/>
  </r>
  <r>
    <x v="3985"/>
    <x v="0"/>
    <x v="3980"/>
    <x v="13"/>
    <x v="2547"/>
    <x v="2"/>
    <s v="country"/>
    <s v="USD"/>
    <x v="3965"/>
    <x v="3985"/>
    <b v="0"/>
    <n v="19"/>
    <b v="0"/>
    <s v="Category and Subcategory"/>
    <x v="5"/>
    <n v="0"/>
    <s v="Category and Subcategory"/>
    <x v="6"/>
    <n v="42399.707407407404"/>
    <n v="42420.878472222219"/>
    <x v="2"/>
  </r>
  <r>
    <x v="3986"/>
    <x v="0"/>
    <x v="3981"/>
    <x v="10"/>
    <x v="2547"/>
    <x v="2"/>
    <s v="country"/>
    <s v="GBP"/>
    <x v="3966"/>
    <x v="3986"/>
    <b v="0"/>
    <n v="13"/>
    <b v="0"/>
    <s v="Category and Subcategory"/>
    <x v="5"/>
    <n v="0"/>
    <s v="Category and Subcategory"/>
    <x v="6"/>
    <n v="42467.548541666663"/>
    <n v="42496.544444444444"/>
    <x v="2"/>
  </r>
  <r>
    <x v="3987"/>
    <x v="0"/>
    <x v="3982"/>
    <x v="44"/>
    <x v="2547"/>
    <x v="2"/>
    <s v="country"/>
    <s v="GBP"/>
    <x v="3967"/>
    <x v="3987"/>
    <b v="0"/>
    <n v="13"/>
    <b v="0"/>
    <s v="Category and Subcategory"/>
    <x v="5"/>
    <n v="0"/>
    <s v="Category and Subcategory"/>
    <x v="6"/>
    <n v="41765.92465277778"/>
    <n v="41775.92465277778"/>
    <x v="3"/>
  </r>
  <r>
    <x v="3988"/>
    <x v="0"/>
    <x v="3983"/>
    <x v="15"/>
    <x v="2547"/>
    <x v="2"/>
    <s v="country"/>
    <s v="USD"/>
    <x v="3968"/>
    <x v="3988"/>
    <b v="0"/>
    <n v="4"/>
    <b v="0"/>
    <s v="Category and Subcategory"/>
    <x v="5"/>
    <n v="0"/>
    <s v="Category and Subcategory"/>
    <x v="6"/>
    <n v="42230.08116898148"/>
    <n v="42245.08116898148"/>
    <x v="0"/>
  </r>
  <r>
    <x v="3989"/>
    <x v="0"/>
    <x v="3984"/>
    <x v="9"/>
    <x v="2547"/>
    <x v="2"/>
    <s v="country"/>
    <s v="USD"/>
    <x v="3969"/>
    <x v="3989"/>
    <b v="0"/>
    <n v="0"/>
    <b v="0"/>
    <s v="Category and Subcategory"/>
    <x v="5"/>
    <e v="#DIV/0!"/>
    <s v="Category and Subcategory"/>
    <x v="6"/>
    <n v="42286.749780092592"/>
    <n v="42316.791446759264"/>
    <x v="0"/>
  </r>
  <r>
    <x v="3990"/>
    <x v="0"/>
    <x v="3985"/>
    <x v="409"/>
    <x v="2547"/>
    <x v="2"/>
    <s v="country"/>
    <s v="GBP"/>
    <x v="3970"/>
    <x v="3990"/>
    <b v="0"/>
    <n v="3"/>
    <b v="0"/>
    <s v="Category and Subcategory"/>
    <x v="5"/>
    <n v="0"/>
    <s v="Category and Subcategory"/>
    <x v="6"/>
    <n v="42401.672372685185"/>
    <n v="42431.672372685185"/>
    <x v="2"/>
  </r>
  <r>
    <x v="3991"/>
    <x v="0"/>
    <x v="3986"/>
    <x v="2"/>
    <x v="2547"/>
    <x v="2"/>
    <s v="country"/>
    <s v="USD"/>
    <x v="3971"/>
    <x v="3991"/>
    <b v="0"/>
    <n v="1"/>
    <b v="0"/>
    <s v="Category and Subcategory"/>
    <x v="5"/>
    <n v="0"/>
    <s v="Category and Subcategory"/>
    <x v="6"/>
    <n v="42125.644467592589"/>
    <n v="42155.644467592589"/>
    <x v="0"/>
  </r>
  <r>
    <x v="3992"/>
    <x v="0"/>
    <x v="3987"/>
    <x v="3"/>
    <x v="2547"/>
    <x v="2"/>
    <s v="country"/>
    <s v="USD"/>
    <x v="3972"/>
    <x v="3992"/>
    <b v="0"/>
    <n v="9"/>
    <b v="0"/>
    <s v="Category and Subcategory"/>
    <x v="5"/>
    <n v="0"/>
    <s v="Category and Subcategory"/>
    <x v="6"/>
    <n v="42289.94049768518"/>
    <n v="42349.982164351852"/>
    <x v="0"/>
  </r>
  <r>
    <x v="3993"/>
    <x v="0"/>
    <x v="3988"/>
    <x v="63"/>
    <x v="2547"/>
    <x v="2"/>
    <s v="country"/>
    <s v="USD"/>
    <x v="3973"/>
    <x v="3993"/>
    <b v="0"/>
    <n v="1"/>
    <b v="0"/>
    <s v="Category and Subcategory"/>
    <x v="5"/>
    <n v="0"/>
    <s v="Category and Subcategory"/>
    <x v="6"/>
    <n v="42107.864722222221"/>
    <n v="42137.864722222221"/>
    <x v="0"/>
  </r>
  <r>
    <x v="3994"/>
    <x v="0"/>
    <x v="3989"/>
    <x v="13"/>
    <x v="2547"/>
    <x v="2"/>
    <s v="country"/>
    <s v="USD"/>
    <x v="3974"/>
    <x v="3994"/>
    <b v="0"/>
    <n v="1"/>
    <b v="0"/>
    <s v="Category and Subcategory"/>
    <x v="5"/>
    <n v="0"/>
    <s v="Category and Subcategory"/>
    <x v="6"/>
    <n v="41809.389930555553"/>
    <n v="41839.389930555553"/>
    <x v="3"/>
  </r>
  <r>
    <x v="3995"/>
    <x v="0"/>
    <x v="3990"/>
    <x v="48"/>
    <x v="2547"/>
    <x v="2"/>
    <s v="country"/>
    <s v="GBP"/>
    <x v="3975"/>
    <x v="3995"/>
    <b v="0"/>
    <n v="4"/>
    <b v="0"/>
    <s v="Category and Subcategory"/>
    <x v="5"/>
    <n v="0"/>
    <s v="Category and Subcategory"/>
    <x v="6"/>
    <n v="42019.683761574073"/>
    <n v="42049.477083333331"/>
    <x v="0"/>
  </r>
  <r>
    <x v="3996"/>
    <x v="0"/>
    <x v="3991"/>
    <x v="9"/>
    <x v="2547"/>
    <x v="2"/>
    <s v="country"/>
    <s v="USD"/>
    <x v="3976"/>
    <x v="3996"/>
    <b v="0"/>
    <n v="17"/>
    <b v="0"/>
    <s v="Category and Subcategory"/>
    <x v="5"/>
    <n v="0"/>
    <s v="Category and Subcategory"/>
    <x v="6"/>
    <n v="41950.26694444444"/>
    <n v="41963.669444444444"/>
    <x v="3"/>
  </r>
  <r>
    <x v="3997"/>
    <x v="0"/>
    <x v="3992"/>
    <x v="9"/>
    <x v="2547"/>
    <x v="2"/>
    <s v="country"/>
    <s v="GBP"/>
    <x v="3977"/>
    <x v="3997"/>
    <b v="0"/>
    <n v="0"/>
    <b v="0"/>
    <s v="Category and Subcategory"/>
    <x v="5"/>
    <e v="#DIV/0!"/>
    <s v="Category and Subcategory"/>
    <x v="6"/>
    <n v="42069.391446759255"/>
    <n v="42099.349780092598"/>
    <x v="0"/>
  </r>
  <r>
    <x v="3998"/>
    <x v="0"/>
    <x v="3993"/>
    <x v="21"/>
    <x v="2547"/>
    <x v="2"/>
    <s v="country"/>
    <s v="USD"/>
    <x v="3978"/>
    <x v="3998"/>
    <b v="0"/>
    <n v="12"/>
    <b v="0"/>
    <s v="Category and Subcategory"/>
    <x v="5"/>
    <n v="0"/>
    <s v="Category and Subcategory"/>
    <x v="6"/>
    <n v="42061.963263888887"/>
    <n v="42091.921597222223"/>
    <x v="0"/>
  </r>
  <r>
    <x v="3999"/>
    <x v="0"/>
    <x v="3994"/>
    <x v="39"/>
    <x v="2547"/>
    <x v="2"/>
    <s v="country"/>
    <s v="USD"/>
    <x v="3979"/>
    <x v="3999"/>
    <b v="0"/>
    <n v="14"/>
    <b v="0"/>
    <s v="Category and Subcategory"/>
    <x v="5"/>
    <n v="0"/>
    <s v="Category and Subcategory"/>
    <x v="6"/>
    <n v="41842.828680555554"/>
    <n v="41882.827650462961"/>
    <x v="3"/>
  </r>
  <r>
    <x v="4000"/>
    <x v="0"/>
    <x v="3995"/>
    <x v="6"/>
    <x v="2547"/>
    <x v="2"/>
    <s v="country"/>
    <s v="USD"/>
    <x v="3980"/>
    <x v="4000"/>
    <b v="0"/>
    <n v="1"/>
    <b v="0"/>
    <s v="Category and Subcategory"/>
    <x v="5"/>
    <n v="0"/>
    <s v="Category and Subcategory"/>
    <x v="6"/>
    <n v="42437.64534722222"/>
    <n v="42497.603680555556"/>
    <x v="2"/>
  </r>
  <r>
    <x v="4001"/>
    <x v="0"/>
    <x v="3996"/>
    <x v="38"/>
    <x v="2547"/>
    <x v="2"/>
    <s v="country"/>
    <s v="GBP"/>
    <x v="1748"/>
    <x v="4001"/>
    <b v="0"/>
    <n v="14"/>
    <b v="0"/>
    <s v="Category and Subcategory"/>
    <x v="5"/>
    <n v="0"/>
    <s v="Category and Subcategory"/>
    <x v="6"/>
    <n v="42775.964212962965"/>
    <n v="42795.791666666672"/>
    <x v="1"/>
  </r>
  <r>
    <x v="4002"/>
    <x v="0"/>
    <x v="3997"/>
    <x v="21"/>
    <x v="2547"/>
    <x v="2"/>
    <s v="country"/>
    <s v="USD"/>
    <x v="3981"/>
    <x v="4002"/>
    <b v="0"/>
    <n v="4"/>
    <b v="0"/>
    <s v="Category and Subcategory"/>
    <x v="5"/>
    <n v="0"/>
    <s v="Category and Subcategory"/>
    <x v="6"/>
    <n v="41879.043530092589"/>
    <n v="41909.043530092589"/>
    <x v="3"/>
  </r>
  <r>
    <x v="4003"/>
    <x v="0"/>
    <x v="3960"/>
    <x v="13"/>
    <x v="2547"/>
    <x v="2"/>
    <s v="country"/>
    <s v="USD"/>
    <x v="3982"/>
    <x v="4003"/>
    <b v="0"/>
    <n v="2"/>
    <b v="0"/>
    <s v="Category and Subcategory"/>
    <x v="5"/>
    <n v="0"/>
    <s v="Category and Subcategory"/>
    <x v="6"/>
    <n v="42020.587349537032"/>
    <n v="42050.587349537032"/>
    <x v="0"/>
  </r>
  <r>
    <x v="4004"/>
    <x v="0"/>
    <x v="3998"/>
    <x v="2"/>
    <x v="2547"/>
    <x v="2"/>
    <s v="country"/>
    <s v="USD"/>
    <x v="3983"/>
    <x v="4004"/>
    <b v="0"/>
    <n v="1"/>
    <b v="0"/>
    <s v="Category and Subcategory"/>
    <x v="5"/>
    <n v="0"/>
    <s v="Category and Subcategory"/>
    <x v="6"/>
    <n v="41890.16269675926"/>
    <n v="41920.16269675926"/>
    <x v="3"/>
  </r>
  <r>
    <x v="4005"/>
    <x v="0"/>
    <x v="3999"/>
    <x v="9"/>
    <x v="2547"/>
    <x v="2"/>
    <s v="country"/>
    <s v="USD"/>
    <x v="3984"/>
    <x v="4005"/>
    <b v="0"/>
    <n v="2"/>
    <b v="0"/>
    <s v="Category and Subcategory"/>
    <x v="5"/>
    <n v="0"/>
    <s v="Category and Subcategory"/>
    <x v="6"/>
    <n v="41872.807696759257"/>
    <n v="41932.807696759257"/>
    <x v="3"/>
  </r>
  <r>
    <x v="4006"/>
    <x v="0"/>
    <x v="4000"/>
    <x v="11"/>
    <x v="2547"/>
    <x v="2"/>
    <s v="country"/>
    <s v="USD"/>
    <x v="3985"/>
    <x v="4006"/>
    <b v="0"/>
    <n v="1"/>
    <b v="0"/>
    <s v="Category and Subcategory"/>
    <x v="5"/>
    <n v="0"/>
    <s v="Category and Subcategory"/>
    <x v="6"/>
    <n v="42391.772997685184"/>
    <n v="42416.772997685184"/>
    <x v="2"/>
  </r>
  <r>
    <x v="4007"/>
    <x v="0"/>
    <x v="4001"/>
    <x v="13"/>
    <x v="2547"/>
    <x v="2"/>
    <s v="country"/>
    <s v="USD"/>
    <x v="3986"/>
    <x v="4007"/>
    <b v="0"/>
    <n v="1"/>
    <b v="0"/>
    <s v="Category and Subcategory"/>
    <x v="5"/>
    <n v="0"/>
    <s v="Category and Subcategory"/>
    <x v="6"/>
    <n v="41848.772928240738"/>
    <n v="41877.686111111114"/>
    <x v="3"/>
  </r>
  <r>
    <x v="4008"/>
    <x v="0"/>
    <x v="4002"/>
    <x v="28"/>
    <x v="2547"/>
    <x v="2"/>
    <s v="country"/>
    <s v="GBP"/>
    <x v="3987"/>
    <x v="4008"/>
    <b v="0"/>
    <n v="4"/>
    <b v="0"/>
    <s v="Category and Subcategory"/>
    <x v="5"/>
    <n v="0"/>
    <s v="Category and Subcategory"/>
    <x v="6"/>
    <n v="42177.964201388888"/>
    <n v="42207.964201388888"/>
    <x v="0"/>
  </r>
  <r>
    <x v="4009"/>
    <x v="0"/>
    <x v="4003"/>
    <x v="434"/>
    <x v="2547"/>
    <x v="2"/>
    <s v="country"/>
    <s v="GBP"/>
    <x v="3988"/>
    <x v="4009"/>
    <b v="0"/>
    <n v="3"/>
    <b v="0"/>
    <s v="Category and Subcategory"/>
    <x v="5"/>
    <n v="0"/>
    <s v="Category and Subcategory"/>
    <x v="6"/>
    <n v="41851.700925925928"/>
    <n v="41891.700925925928"/>
    <x v="3"/>
  </r>
  <r>
    <x v="4010"/>
    <x v="0"/>
    <x v="4004"/>
    <x v="312"/>
    <x v="2547"/>
    <x v="2"/>
    <s v="country"/>
    <s v="USD"/>
    <x v="3989"/>
    <x v="4010"/>
    <b v="0"/>
    <n v="38"/>
    <b v="0"/>
    <s v="Category and Subcategory"/>
    <x v="5"/>
    <n v="0"/>
    <s v="Category and Subcategory"/>
    <x v="6"/>
    <n v="41921.770439814813"/>
    <n v="41938.770439814813"/>
    <x v="3"/>
  </r>
  <r>
    <x v="4011"/>
    <x v="0"/>
    <x v="4005"/>
    <x v="49"/>
    <x v="2547"/>
    <x v="2"/>
    <s v="country"/>
    <s v="GBP"/>
    <x v="3990"/>
    <x v="4011"/>
    <b v="0"/>
    <n v="4"/>
    <b v="0"/>
    <s v="Category and Subcategory"/>
    <x v="5"/>
    <n v="0"/>
    <s v="Category and Subcategory"/>
    <x v="6"/>
    <n v="42002.54488425926"/>
    <n v="42032.54488425926"/>
    <x v="3"/>
  </r>
  <r>
    <x v="4012"/>
    <x v="0"/>
    <x v="4006"/>
    <x v="435"/>
    <x v="2547"/>
    <x v="2"/>
    <s v="country"/>
    <s v="GBP"/>
    <x v="3991"/>
    <x v="4012"/>
    <b v="0"/>
    <n v="0"/>
    <b v="0"/>
    <s v="Category and Subcategory"/>
    <x v="5"/>
    <e v="#DIV/0!"/>
    <s v="Category and Subcategory"/>
    <x v="6"/>
    <n v="42096.544548611113"/>
    <n v="42126.544548611113"/>
    <x v="0"/>
  </r>
  <r>
    <x v="4013"/>
    <x v="0"/>
    <x v="4007"/>
    <x v="13"/>
    <x v="2547"/>
    <x v="2"/>
    <s v="country"/>
    <s v="USD"/>
    <x v="3992"/>
    <x v="4013"/>
    <b v="0"/>
    <n v="2"/>
    <b v="0"/>
    <s v="Category and Subcategory"/>
    <x v="5"/>
    <n v="0"/>
    <s v="Category and Subcategory"/>
    <x v="6"/>
    <n v="42021.301192129627"/>
    <n v="42051.301192129627"/>
    <x v="0"/>
  </r>
  <r>
    <x v="4014"/>
    <x v="0"/>
    <x v="4008"/>
    <x v="7"/>
    <x v="2547"/>
    <x v="2"/>
    <s v="country"/>
    <s v="USD"/>
    <x v="3993"/>
    <x v="4014"/>
    <b v="0"/>
    <n v="0"/>
    <b v="0"/>
    <s v="Category and Subcategory"/>
    <x v="5"/>
    <e v="#DIV/0!"/>
    <s v="Category and Subcategory"/>
    <x v="6"/>
    <n v="42419.246168981481"/>
    <n v="42434.246168981481"/>
    <x v="2"/>
  </r>
  <r>
    <x v="4015"/>
    <x v="0"/>
    <x v="4009"/>
    <x v="39"/>
    <x v="2547"/>
    <x v="2"/>
    <s v="country"/>
    <s v="USD"/>
    <x v="3994"/>
    <x v="4015"/>
    <b v="0"/>
    <n v="1"/>
    <b v="0"/>
    <s v="Category and Subcategory"/>
    <x v="5"/>
    <n v="0"/>
    <s v="Category and Subcategory"/>
    <x v="6"/>
    <n v="42174.780821759254"/>
    <n v="42204.780821759254"/>
    <x v="0"/>
  </r>
  <r>
    <x v="4016"/>
    <x v="0"/>
    <x v="4010"/>
    <x v="2"/>
    <x v="2547"/>
    <x v="2"/>
    <s v="country"/>
    <s v="GBP"/>
    <x v="3995"/>
    <x v="4016"/>
    <b v="0"/>
    <n v="7"/>
    <b v="0"/>
    <s v="Category and Subcategory"/>
    <x v="5"/>
    <n v="0"/>
    <s v="Category and Subcategory"/>
    <x v="6"/>
    <n v="41869.872685185182"/>
    <n v="41899.872685185182"/>
    <x v="3"/>
  </r>
  <r>
    <x v="4017"/>
    <x v="0"/>
    <x v="4011"/>
    <x v="3"/>
    <x v="2547"/>
    <x v="2"/>
    <s v="country"/>
    <s v="USD"/>
    <x v="3996"/>
    <x v="4017"/>
    <b v="0"/>
    <n v="2"/>
    <b v="0"/>
    <s v="Category and Subcategory"/>
    <x v="5"/>
    <n v="0"/>
    <s v="Category and Subcategory"/>
    <x v="6"/>
    <n v="41856.672152777777"/>
    <n v="41886.672152777777"/>
    <x v="3"/>
  </r>
  <r>
    <x v="4018"/>
    <x v="0"/>
    <x v="4012"/>
    <x v="15"/>
    <x v="2547"/>
    <x v="2"/>
    <s v="country"/>
    <s v="GBP"/>
    <x v="3997"/>
    <x v="4018"/>
    <b v="0"/>
    <n v="4"/>
    <b v="0"/>
    <s v="Category and Subcategory"/>
    <x v="5"/>
    <n v="0"/>
    <s v="Category and Subcategory"/>
    <x v="6"/>
    <n v="42620.91097222222"/>
    <n v="42650.91097222222"/>
    <x v="2"/>
  </r>
  <r>
    <x v="4019"/>
    <x v="0"/>
    <x v="4013"/>
    <x v="8"/>
    <x v="2547"/>
    <x v="2"/>
    <s v="country"/>
    <s v="USD"/>
    <x v="3998"/>
    <x v="4019"/>
    <b v="0"/>
    <n v="4"/>
    <b v="0"/>
    <s v="Category and Subcategory"/>
    <x v="5"/>
    <n v="0"/>
    <s v="Category and Subcategory"/>
    <x v="6"/>
    <n v="42417.675879629634"/>
    <n v="42475.686111111107"/>
    <x v="2"/>
  </r>
  <r>
    <x v="4020"/>
    <x v="0"/>
    <x v="4014"/>
    <x v="20"/>
    <x v="2547"/>
    <x v="2"/>
    <s v="country"/>
    <s v="USD"/>
    <x v="3999"/>
    <x v="4020"/>
    <b v="0"/>
    <n v="3"/>
    <b v="0"/>
    <s v="Category and Subcategory"/>
    <x v="5"/>
    <n v="0"/>
    <s v="Category and Subcategory"/>
    <x v="6"/>
    <n v="42057.190960648149"/>
    <n v="42087.149293981478"/>
    <x v="0"/>
  </r>
  <r>
    <x v="4021"/>
    <x v="0"/>
    <x v="4015"/>
    <x v="36"/>
    <x v="2547"/>
    <x v="2"/>
    <s v="country"/>
    <s v="USD"/>
    <x v="4000"/>
    <x v="4021"/>
    <b v="0"/>
    <n v="2"/>
    <b v="0"/>
    <s v="Category and Subcategory"/>
    <x v="5"/>
    <n v="0"/>
    <s v="Category and Subcategory"/>
    <x v="6"/>
    <n v="41878.911550925928"/>
    <n v="41938.911550925928"/>
    <x v="3"/>
  </r>
  <r>
    <x v="4022"/>
    <x v="0"/>
    <x v="4016"/>
    <x v="102"/>
    <x v="2547"/>
    <x v="2"/>
    <s v="country"/>
    <s v="USD"/>
    <x v="4001"/>
    <x v="4022"/>
    <b v="0"/>
    <n v="197"/>
    <b v="0"/>
    <s v="Category and Subcategory"/>
    <x v="5"/>
    <n v="0"/>
    <s v="Category and Subcategory"/>
    <x v="6"/>
    <n v="41990.584108796291"/>
    <n v="42036.120833333334"/>
    <x v="3"/>
  </r>
  <r>
    <x v="4023"/>
    <x v="0"/>
    <x v="4017"/>
    <x v="39"/>
    <x v="2547"/>
    <x v="2"/>
    <s v="country"/>
    <s v="USD"/>
    <x v="4002"/>
    <x v="4023"/>
    <b v="0"/>
    <n v="0"/>
    <b v="0"/>
    <s v="Category and Subcategory"/>
    <x v="5"/>
    <e v="#DIV/0!"/>
    <s v="Category and Subcategory"/>
    <x v="6"/>
    <n v="42408.999571759254"/>
    <n v="42453.957905092597"/>
    <x v="2"/>
  </r>
  <r>
    <x v="4024"/>
    <x v="0"/>
    <x v="4018"/>
    <x v="134"/>
    <x v="2547"/>
    <x v="2"/>
    <s v="country"/>
    <s v="USD"/>
    <x v="4003"/>
    <x v="4024"/>
    <b v="0"/>
    <n v="1"/>
    <b v="0"/>
    <s v="Category and Subcategory"/>
    <x v="5"/>
    <n v="0"/>
    <s v="Category and Subcategory"/>
    <x v="6"/>
    <n v="42217.670104166667"/>
    <n v="42247.670104166667"/>
    <x v="0"/>
  </r>
  <r>
    <x v="4025"/>
    <x v="0"/>
    <x v="4019"/>
    <x v="10"/>
    <x v="2547"/>
    <x v="2"/>
    <s v="country"/>
    <s v="EUR"/>
    <x v="4004"/>
    <x v="4025"/>
    <b v="0"/>
    <n v="4"/>
    <b v="0"/>
    <s v="Category and Subcategory"/>
    <x v="5"/>
    <n v="0"/>
    <s v="Category and Subcategory"/>
    <x v="6"/>
    <n v="42151.237685185188"/>
    <n v="42211.237685185188"/>
    <x v="0"/>
  </r>
  <r>
    <x v="4026"/>
    <x v="0"/>
    <x v="4020"/>
    <x v="23"/>
    <x v="2547"/>
    <x v="2"/>
    <s v="country"/>
    <s v="USD"/>
    <x v="4005"/>
    <x v="4026"/>
    <b v="0"/>
    <n v="0"/>
    <b v="0"/>
    <s v="Category and Subcategory"/>
    <x v="5"/>
    <e v="#DIV/0!"/>
    <s v="Category and Subcategory"/>
    <x v="6"/>
    <n v="42282.655543981484"/>
    <n v="42342.697210648148"/>
    <x v="0"/>
  </r>
  <r>
    <x v="4027"/>
    <x v="0"/>
    <x v="4021"/>
    <x v="9"/>
    <x v="2547"/>
    <x v="2"/>
    <s v="country"/>
    <s v="USD"/>
    <x v="4006"/>
    <x v="4027"/>
    <b v="0"/>
    <n v="7"/>
    <b v="0"/>
    <s v="Category and Subcategory"/>
    <x v="5"/>
    <n v="0"/>
    <s v="Category and Subcategory"/>
    <x v="6"/>
    <n v="42768.97084490741"/>
    <n v="42789.041666666672"/>
    <x v="1"/>
  </r>
  <r>
    <x v="4028"/>
    <x v="0"/>
    <x v="4022"/>
    <x v="13"/>
    <x v="2547"/>
    <x v="2"/>
    <s v="country"/>
    <s v="USD"/>
    <x v="4007"/>
    <x v="4028"/>
    <b v="0"/>
    <n v="11"/>
    <b v="0"/>
    <s v="Category and Subcategory"/>
    <x v="5"/>
    <n v="0"/>
    <s v="Category and Subcategory"/>
    <x v="6"/>
    <n v="41765.938657407409"/>
    <n v="41795.938657407409"/>
    <x v="3"/>
  </r>
  <r>
    <x v="4029"/>
    <x v="0"/>
    <x v="4023"/>
    <x v="22"/>
    <x v="2547"/>
    <x v="2"/>
    <s v="country"/>
    <s v="USD"/>
    <x v="4008"/>
    <x v="4029"/>
    <b v="0"/>
    <n v="0"/>
    <b v="0"/>
    <s v="Category and Subcategory"/>
    <x v="5"/>
    <e v="#DIV/0!"/>
    <s v="Category and Subcategory"/>
    <x v="6"/>
    <n v="42322.025115740747"/>
    <n v="42352.025115740747"/>
    <x v="0"/>
  </r>
  <r>
    <x v="4030"/>
    <x v="0"/>
    <x v="4024"/>
    <x v="30"/>
    <x v="2547"/>
    <x v="2"/>
    <s v="country"/>
    <s v="USD"/>
    <x v="4009"/>
    <x v="4030"/>
    <b v="0"/>
    <n v="6"/>
    <b v="0"/>
    <s v="Category and Subcategory"/>
    <x v="5"/>
    <n v="0"/>
    <s v="Category and Subcategory"/>
    <x v="6"/>
    <n v="42374.655081018514"/>
    <n v="42403.784027777772"/>
    <x v="2"/>
  </r>
  <r>
    <x v="4031"/>
    <x v="0"/>
    <x v="4025"/>
    <x v="10"/>
    <x v="2547"/>
    <x v="2"/>
    <s v="country"/>
    <s v="USD"/>
    <x v="4010"/>
    <x v="4031"/>
    <b v="0"/>
    <n v="0"/>
    <b v="0"/>
    <s v="Category and Subcategory"/>
    <x v="5"/>
    <e v="#DIV/0!"/>
    <s v="Category and Subcategory"/>
    <x v="6"/>
    <n v="41941.585231481484"/>
    <n v="41991.626898148148"/>
    <x v="3"/>
  </r>
  <r>
    <x v="4032"/>
    <x v="0"/>
    <x v="4026"/>
    <x v="436"/>
    <x v="2547"/>
    <x v="2"/>
    <s v="country"/>
    <s v="USD"/>
    <x v="4011"/>
    <x v="4032"/>
    <b v="0"/>
    <n v="7"/>
    <b v="0"/>
    <s v="Category and Subcategory"/>
    <x v="5"/>
    <n v="0"/>
    <s v="Category and Subcategory"/>
    <x v="6"/>
    <n v="42293.809212962966"/>
    <n v="42353.85087962963"/>
    <x v="0"/>
  </r>
  <r>
    <x v="4033"/>
    <x v="0"/>
    <x v="4027"/>
    <x v="437"/>
    <x v="2547"/>
    <x v="2"/>
    <s v="country"/>
    <s v="GBP"/>
    <x v="4012"/>
    <x v="4033"/>
    <b v="0"/>
    <n v="94"/>
    <b v="0"/>
    <s v="Category and Subcategory"/>
    <x v="5"/>
    <n v="0"/>
    <s v="Category and Subcategory"/>
    <x v="6"/>
    <n v="42614.268796296295"/>
    <n v="42645.375"/>
    <x v="2"/>
  </r>
  <r>
    <x v="4034"/>
    <x v="0"/>
    <x v="4028"/>
    <x v="438"/>
    <x v="2547"/>
    <x v="2"/>
    <s v="country"/>
    <s v="USD"/>
    <x v="4013"/>
    <x v="4034"/>
    <b v="0"/>
    <n v="2"/>
    <b v="0"/>
    <s v="Category and Subcategory"/>
    <x v="5"/>
    <n v="0"/>
    <s v="Category and Subcategory"/>
    <x v="6"/>
    <n v="42067.947337962964"/>
    <n v="42097.905671296292"/>
    <x v="0"/>
  </r>
  <r>
    <x v="4035"/>
    <x v="0"/>
    <x v="4029"/>
    <x v="3"/>
    <x v="2547"/>
    <x v="2"/>
    <s v="country"/>
    <s v="USD"/>
    <x v="4014"/>
    <x v="4035"/>
    <b v="0"/>
    <n v="25"/>
    <b v="0"/>
    <s v="Category and Subcategory"/>
    <x v="5"/>
    <n v="0"/>
    <s v="Category and Subcategory"/>
    <x v="6"/>
    <n v="41903.882951388885"/>
    <n v="41933.882951388885"/>
    <x v="3"/>
  </r>
  <r>
    <x v="4036"/>
    <x v="0"/>
    <x v="3326"/>
    <x v="12"/>
    <x v="2547"/>
    <x v="2"/>
    <s v="country"/>
    <s v="USD"/>
    <x v="4015"/>
    <x v="4036"/>
    <b v="0"/>
    <n v="17"/>
    <b v="0"/>
    <s v="Category and Subcategory"/>
    <x v="5"/>
    <n v="0"/>
    <s v="Category and Subcategory"/>
    <x v="6"/>
    <n v="41804.937083333331"/>
    <n v="41821.9375"/>
    <x v="3"/>
  </r>
  <r>
    <x v="4037"/>
    <x v="0"/>
    <x v="4030"/>
    <x v="176"/>
    <x v="2547"/>
    <x v="2"/>
    <s v="country"/>
    <s v="USD"/>
    <x v="4016"/>
    <x v="4037"/>
    <b v="0"/>
    <n v="2"/>
    <b v="0"/>
    <s v="Category and Subcategory"/>
    <x v="5"/>
    <n v="0"/>
    <s v="Category and Subcategory"/>
    <x v="6"/>
    <n v="42497.070775462969"/>
    <n v="42514.600694444445"/>
    <x v="2"/>
  </r>
  <r>
    <x v="4038"/>
    <x v="0"/>
    <x v="4031"/>
    <x v="30"/>
    <x v="2547"/>
    <x v="2"/>
    <s v="country"/>
    <s v="USD"/>
    <x v="4017"/>
    <x v="4038"/>
    <b v="0"/>
    <n v="4"/>
    <b v="0"/>
    <s v="Category and Subcategory"/>
    <x v="5"/>
    <n v="0"/>
    <s v="Category and Subcategory"/>
    <x v="6"/>
    <n v="41869.798726851855"/>
    <n v="41929.798726851855"/>
    <x v="3"/>
  </r>
  <r>
    <x v="4039"/>
    <x v="0"/>
    <x v="4032"/>
    <x v="2"/>
    <x v="2547"/>
    <x v="2"/>
    <s v="country"/>
    <s v="USD"/>
    <x v="4018"/>
    <x v="4039"/>
    <b v="0"/>
    <n v="5"/>
    <b v="0"/>
    <s v="Category and Subcategory"/>
    <x v="5"/>
    <n v="0"/>
    <s v="Category and Subcategory"/>
    <x v="6"/>
    <n v="42305.670914351853"/>
    <n v="42339.249305555553"/>
    <x v="0"/>
  </r>
  <r>
    <x v="4040"/>
    <x v="0"/>
    <x v="4033"/>
    <x v="6"/>
    <x v="2547"/>
    <x v="2"/>
    <s v="country"/>
    <s v="USD"/>
    <x v="4019"/>
    <x v="4040"/>
    <b v="0"/>
    <n v="2"/>
    <b v="0"/>
    <s v="Category and Subcategory"/>
    <x v="5"/>
    <n v="0"/>
    <s v="Category and Subcategory"/>
    <x v="6"/>
    <n v="42144.231527777782"/>
    <n v="42203.125"/>
    <x v="0"/>
  </r>
  <r>
    <x v="4041"/>
    <x v="0"/>
    <x v="4034"/>
    <x v="10"/>
    <x v="2547"/>
    <x v="2"/>
    <s v="country"/>
    <s v="GBP"/>
    <x v="4020"/>
    <x v="4041"/>
    <b v="0"/>
    <n v="2"/>
    <b v="0"/>
    <s v="Category and Subcategory"/>
    <x v="5"/>
    <n v="0"/>
    <s v="Category and Subcategory"/>
    <x v="6"/>
    <n v="42559.474004629628"/>
    <n v="42619.474004629628"/>
    <x v="2"/>
  </r>
  <r>
    <x v="4042"/>
    <x v="0"/>
    <x v="4035"/>
    <x v="3"/>
    <x v="2547"/>
    <x v="2"/>
    <s v="country"/>
    <s v="USD"/>
    <x v="4021"/>
    <x v="4042"/>
    <b v="0"/>
    <n v="3"/>
    <b v="0"/>
    <s v="Category and Subcategory"/>
    <x v="5"/>
    <n v="0"/>
    <s v="Category and Subcategory"/>
    <x v="6"/>
    <n v="41995.084074074075"/>
    <n v="42024.802777777775"/>
    <x v="3"/>
  </r>
  <r>
    <x v="4043"/>
    <x v="0"/>
    <x v="4036"/>
    <x v="43"/>
    <x v="2547"/>
    <x v="2"/>
    <s v="country"/>
    <s v="CAD"/>
    <x v="4022"/>
    <x v="4043"/>
    <b v="0"/>
    <n v="0"/>
    <b v="0"/>
    <s v="Category and Subcategory"/>
    <x v="5"/>
    <e v="#DIV/0!"/>
    <s v="Category and Subcategory"/>
    <x v="6"/>
    <n v="41948.957465277781"/>
    <n v="41963.957465277781"/>
    <x v="3"/>
  </r>
  <r>
    <x v="4044"/>
    <x v="0"/>
    <x v="4037"/>
    <x v="20"/>
    <x v="2547"/>
    <x v="2"/>
    <s v="country"/>
    <s v="USD"/>
    <x v="4023"/>
    <x v="4044"/>
    <b v="0"/>
    <n v="4"/>
    <b v="0"/>
    <s v="Category and Subcategory"/>
    <x v="5"/>
    <n v="0"/>
    <s v="Category and Subcategory"/>
    <x v="6"/>
    <n v="42074.219699074078"/>
    <n v="42104.208333333328"/>
    <x v="0"/>
  </r>
  <r>
    <x v="4045"/>
    <x v="0"/>
    <x v="4038"/>
    <x v="10"/>
    <x v="2547"/>
    <x v="2"/>
    <s v="country"/>
    <s v="AUD"/>
    <x v="4024"/>
    <x v="4045"/>
    <b v="0"/>
    <n v="1"/>
    <b v="0"/>
    <s v="Category and Subcategory"/>
    <x v="5"/>
    <n v="0"/>
    <s v="Category and Subcategory"/>
    <x v="6"/>
    <n v="41842.201261574075"/>
    <n v="41872.201261574075"/>
    <x v="3"/>
  </r>
  <r>
    <x v="4046"/>
    <x v="0"/>
    <x v="4039"/>
    <x v="439"/>
    <x v="2547"/>
    <x v="2"/>
    <s v="country"/>
    <s v="USD"/>
    <x v="4025"/>
    <x v="4046"/>
    <b v="0"/>
    <n v="12"/>
    <b v="0"/>
    <s v="Category and Subcategory"/>
    <x v="5"/>
    <n v="0"/>
    <s v="Category and Subcategory"/>
    <x v="6"/>
    <n v="41904.650578703702"/>
    <n v="41934.650578703702"/>
    <x v="3"/>
  </r>
  <r>
    <x v="4047"/>
    <x v="0"/>
    <x v="4040"/>
    <x v="10"/>
    <x v="2547"/>
    <x v="2"/>
    <s v="country"/>
    <s v="USD"/>
    <x v="4026"/>
    <x v="4047"/>
    <b v="0"/>
    <n v="4"/>
    <b v="0"/>
    <s v="Category and Subcategory"/>
    <x v="5"/>
    <n v="0"/>
    <s v="Category and Subcategory"/>
    <x v="6"/>
    <n v="41991.022488425922"/>
    <n v="42015.041666666672"/>
    <x v="3"/>
  </r>
  <r>
    <x v="4048"/>
    <x v="0"/>
    <x v="4041"/>
    <x v="73"/>
    <x v="2547"/>
    <x v="2"/>
    <s v="country"/>
    <s v="GBP"/>
    <x v="4027"/>
    <x v="4048"/>
    <b v="0"/>
    <n v="91"/>
    <b v="0"/>
    <s v="Category and Subcategory"/>
    <x v="5"/>
    <n v="0"/>
    <s v="Category and Subcategory"/>
    <x v="6"/>
    <n v="42436.509108796294"/>
    <n v="42471.467442129629"/>
    <x v="2"/>
  </r>
  <r>
    <x v="4049"/>
    <x v="0"/>
    <x v="4042"/>
    <x v="22"/>
    <x v="2547"/>
    <x v="2"/>
    <s v="country"/>
    <s v="USD"/>
    <x v="4028"/>
    <x v="4049"/>
    <b v="0"/>
    <n v="1"/>
    <b v="0"/>
    <s v="Category and Subcategory"/>
    <x v="5"/>
    <n v="0"/>
    <s v="Category and Subcategory"/>
    <x v="6"/>
    <n v="42169.958506944444"/>
    <n v="42199.958506944444"/>
    <x v="0"/>
  </r>
  <r>
    <x v="4050"/>
    <x v="0"/>
    <x v="4043"/>
    <x v="15"/>
    <x v="2547"/>
    <x v="2"/>
    <s v="country"/>
    <s v="USD"/>
    <x v="4029"/>
    <x v="4050"/>
    <b v="0"/>
    <n v="1"/>
    <b v="0"/>
    <s v="Category and Subcategory"/>
    <x v="5"/>
    <n v="0"/>
    <s v="Category and Subcategory"/>
    <x v="6"/>
    <n v="41905.636469907404"/>
    <n v="41935.636469907404"/>
    <x v="3"/>
  </r>
  <r>
    <x v="4051"/>
    <x v="0"/>
    <x v="4044"/>
    <x v="2"/>
    <x v="2547"/>
    <x v="2"/>
    <s v="country"/>
    <s v="USD"/>
    <x v="4030"/>
    <x v="4051"/>
    <b v="0"/>
    <n v="0"/>
    <b v="0"/>
    <s v="Category and Subcategory"/>
    <x v="5"/>
    <e v="#DIV/0!"/>
    <s v="Category and Subcategory"/>
    <x v="6"/>
    <n v="41761.810150462967"/>
    <n v="41768.286805555559"/>
    <x v="3"/>
  </r>
  <r>
    <x v="4052"/>
    <x v="0"/>
    <x v="4045"/>
    <x v="9"/>
    <x v="2547"/>
    <x v="2"/>
    <s v="country"/>
    <s v="USD"/>
    <x v="4031"/>
    <x v="4052"/>
    <b v="0"/>
    <n v="13"/>
    <b v="0"/>
    <s v="Category and Subcategory"/>
    <x v="5"/>
    <n v="0"/>
    <s v="Category and Subcategory"/>
    <x v="6"/>
    <n v="41865.878657407404"/>
    <n v="41925.878657407404"/>
    <x v="3"/>
  </r>
  <r>
    <x v="4053"/>
    <x v="0"/>
    <x v="4046"/>
    <x v="2"/>
    <x v="2547"/>
    <x v="2"/>
    <s v="country"/>
    <s v="GBP"/>
    <x v="4032"/>
    <x v="4053"/>
    <b v="0"/>
    <n v="2"/>
    <b v="0"/>
    <s v="Category and Subcategory"/>
    <x v="5"/>
    <n v="0"/>
    <s v="Category and Subcategory"/>
    <x v="6"/>
    <n v="41928.690138888887"/>
    <n v="41958.833333333328"/>
    <x v="3"/>
  </r>
  <r>
    <x v="4054"/>
    <x v="0"/>
    <x v="4047"/>
    <x v="440"/>
    <x v="2547"/>
    <x v="2"/>
    <s v="country"/>
    <s v="USD"/>
    <x v="4033"/>
    <x v="4054"/>
    <b v="0"/>
    <n v="0"/>
    <b v="0"/>
    <s v="Category and Subcategory"/>
    <x v="5"/>
    <e v="#DIV/0!"/>
    <s v="Category and Subcategory"/>
    <x v="6"/>
    <n v="42613.841261574074"/>
    <n v="42644.166666666672"/>
    <x v="2"/>
  </r>
  <r>
    <x v="4055"/>
    <x v="0"/>
    <x v="4048"/>
    <x v="10"/>
    <x v="2547"/>
    <x v="2"/>
    <s v="country"/>
    <s v="GBP"/>
    <x v="4034"/>
    <x v="4055"/>
    <b v="0"/>
    <n v="21"/>
    <b v="0"/>
    <s v="Category and Subcategory"/>
    <x v="5"/>
    <n v="0"/>
    <s v="Category and Subcategory"/>
    <x v="6"/>
    <n v="41779.648506944446"/>
    <n v="41809.648506944446"/>
    <x v="3"/>
  </r>
  <r>
    <x v="4056"/>
    <x v="0"/>
    <x v="4049"/>
    <x v="15"/>
    <x v="2547"/>
    <x v="2"/>
    <s v="country"/>
    <s v="USD"/>
    <x v="4035"/>
    <x v="4056"/>
    <b v="0"/>
    <n v="9"/>
    <b v="0"/>
    <s v="Category and Subcategory"/>
    <x v="5"/>
    <n v="0"/>
    <s v="Category and Subcategory"/>
    <x v="6"/>
    <n v="42534.933321759265"/>
    <n v="42554.832638888889"/>
    <x v="2"/>
  </r>
  <r>
    <x v="4057"/>
    <x v="0"/>
    <x v="4050"/>
    <x v="8"/>
    <x v="2547"/>
    <x v="2"/>
    <s v="country"/>
    <s v="GBP"/>
    <x v="4036"/>
    <x v="4057"/>
    <b v="0"/>
    <n v="6"/>
    <b v="0"/>
    <s v="Category and Subcategory"/>
    <x v="5"/>
    <n v="0"/>
    <s v="Category and Subcategory"/>
    <x v="6"/>
    <n v="42310.968518518523"/>
    <n v="42333.958333333328"/>
    <x v="0"/>
  </r>
  <r>
    <x v="4058"/>
    <x v="0"/>
    <x v="4051"/>
    <x v="192"/>
    <x v="2547"/>
    <x v="2"/>
    <s v="country"/>
    <s v="USD"/>
    <x v="3268"/>
    <x v="4058"/>
    <b v="0"/>
    <n v="4"/>
    <b v="0"/>
    <s v="Category and Subcategory"/>
    <x v="5"/>
    <n v="0"/>
    <s v="Category and Subcategory"/>
    <x v="6"/>
    <n v="42446.060694444444"/>
    <n v="42461.165972222225"/>
    <x v="2"/>
  </r>
  <r>
    <x v="4059"/>
    <x v="0"/>
    <x v="4052"/>
    <x v="3"/>
    <x v="2547"/>
    <x v="2"/>
    <s v="country"/>
    <s v="CAD"/>
    <x v="4037"/>
    <x v="4059"/>
    <b v="0"/>
    <n v="7"/>
    <b v="0"/>
    <s v="Category and Subcategory"/>
    <x v="5"/>
    <n v="0"/>
    <s v="Category and Subcategory"/>
    <x v="6"/>
    <n v="41866.640648148146"/>
    <n v="41898.125"/>
    <x v="3"/>
  </r>
  <r>
    <x v="4060"/>
    <x v="0"/>
    <x v="4053"/>
    <x v="3"/>
    <x v="2547"/>
    <x v="2"/>
    <s v="country"/>
    <s v="CAD"/>
    <x v="4038"/>
    <x v="4060"/>
    <b v="0"/>
    <n v="5"/>
    <b v="0"/>
    <s v="Category and Subcategory"/>
    <x v="5"/>
    <n v="0"/>
    <s v="Category and Subcategory"/>
    <x v="6"/>
    <n v="41779.695092592592"/>
    <n v="41813.666666666664"/>
    <x v="3"/>
  </r>
  <r>
    <x v="4061"/>
    <x v="0"/>
    <x v="4054"/>
    <x v="441"/>
    <x v="2547"/>
    <x v="2"/>
    <s v="country"/>
    <s v="USD"/>
    <x v="4039"/>
    <x v="4061"/>
    <b v="0"/>
    <n v="0"/>
    <b v="0"/>
    <s v="Category and Subcategory"/>
    <x v="5"/>
    <e v="#DIV/0!"/>
    <s v="Category and Subcategory"/>
    <x v="6"/>
    <n v="42421.141469907408"/>
    <n v="42481.099803240737"/>
    <x v="2"/>
  </r>
  <r>
    <x v="4062"/>
    <x v="0"/>
    <x v="4055"/>
    <x v="22"/>
    <x v="2547"/>
    <x v="2"/>
    <s v="country"/>
    <s v="USD"/>
    <x v="4040"/>
    <x v="4062"/>
    <b v="0"/>
    <n v="3"/>
    <b v="0"/>
    <s v="Category and Subcategory"/>
    <x v="5"/>
    <n v="0"/>
    <s v="Category and Subcategory"/>
    <x v="6"/>
    <n v="42523.739212962959"/>
    <n v="42553.739212962959"/>
    <x v="2"/>
  </r>
  <r>
    <x v="4063"/>
    <x v="0"/>
    <x v="4056"/>
    <x v="196"/>
    <x v="2547"/>
    <x v="2"/>
    <s v="country"/>
    <s v="GBP"/>
    <x v="4041"/>
    <x v="4063"/>
    <b v="0"/>
    <n v="9"/>
    <b v="0"/>
    <s v="Category and Subcategory"/>
    <x v="5"/>
    <n v="0"/>
    <s v="Category and Subcategory"/>
    <x v="6"/>
    <n v="41787.681527777779"/>
    <n v="41817.681527777779"/>
    <x v="3"/>
  </r>
  <r>
    <x v="4064"/>
    <x v="0"/>
    <x v="4057"/>
    <x v="13"/>
    <x v="2547"/>
    <x v="2"/>
    <s v="country"/>
    <s v="AUD"/>
    <x v="4042"/>
    <x v="4064"/>
    <b v="0"/>
    <n v="6"/>
    <b v="0"/>
    <s v="Category and Subcategory"/>
    <x v="5"/>
    <n v="0"/>
    <s v="Category and Subcategory"/>
    <x v="6"/>
    <n v="42093.588263888887"/>
    <n v="42123.588263888887"/>
    <x v="0"/>
  </r>
  <r>
    <x v="4065"/>
    <x v="0"/>
    <x v="4058"/>
    <x v="23"/>
    <x v="2547"/>
    <x v="2"/>
    <s v="country"/>
    <s v="USD"/>
    <x v="4043"/>
    <x v="4065"/>
    <b v="0"/>
    <n v="4"/>
    <b v="0"/>
    <s v="Category and Subcategory"/>
    <x v="5"/>
    <n v="0"/>
    <s v="Category and Subcategory"/>
    <x v="6"/>
    <n v="41833.951516203706"/>
    <n v="41863.951516203706"/>
    <x v="3"/>
  </r>
  <r>
    <x v="4066"/>
    <x v="0"/>
    <x v="4059"/>
    <x v="36"/>
    <x v="2547"/>
    <x v="2"/>
    <s v="country"/>
    <s v="USD"/>
    <x v="4044"/>
    <x v="4066"/>
    <b v="0"/>
    <n v="1"/>
    <b v="0"/>
    <s v="Category and Subcategory"/>
    <x v="5"/>
    <n v="0"/>
    <s v="Category and Subcategory"/>
    <x v="6"/>
    <n v="42479.039212962962"/>
    <n v="42509.039212962962"/>
    <x v="2"/>
  </r>
  <r>
    <x v="4067"/>
    <x v="0"/>
    <x v="3887"/>
    <x v="10"/>
    <x v="2547"/>
    <x v="2"/>
    <s v="country"/>
    <s v="USD"/>
    <x v="4045"/>
    <x v="4067"/>
    <b v="0"/>
    <n v="17"/>
    <b v="0"/>
    <s v="Category and Subcategory"/>
    <x v="5"/>
    <n v="0"/>
    <s v="Category and Subcategory"/>
    <x v="6"/>
    <n v="42235.117476851854"/>
    <n v="42275.117476851854"/>
    <x v="0"/>
  </r>
  <r>
    <x v="4068"/>
    <x v="0"/>
    <x v="4060"/>
    <x v="442"/>
    <x v="2547"/>
    <x v="2"/>
    <s v="country"/>
    <s v="USD"/>
    <x v="4046"/>
    <x v="4068"/>
    <b v="0"/>
    <n v="1"/>
    <b v="0"/>
    <s v="Category and Subcategory"/>
    <x v="5"/>
    <n v="0"/>
    <s v="Category and Subcategory"/>
    <x v="6"/>
    <n v="42718.963599537034"/>
    <n v="42748.961805555555"/>
    <x v="2"/>
  </r>
  <r>
    <x v="4069"/>
    <x v="0"/>
    <x v="4061"/>
    <x v="21"/>
    <x v="2547"/>
    <x v="2"/>
    <s v="country"/>
    <s v="GBP"/>
    <x v="4047"/>
    <x v="4069"/>
    <b v="0"/>
    <n v="13"/>
    <b v="0"/>
    <s v="Category and Subcategory"/>
    <x v="5"/>
    <n v="0"/>
    <s v="Category and Subcategory"/>
    <x v="6"/>
    <n v="42022.661527777775"/>
    <n v="42063.5"/>
    <x v="0"/>
  </r>
  <r>
    <x v="4070"/>
    <x v="0"/>
    <x v="4062"/>
    <x v="28"/>
    <x v="2547"/>
    <x v="2"/>
    <s v="country"/>
    <s v="USD"/>
    <x v="4048"/>
    <x v="4070"/>
    <b v="0"/>
    <n v="6"/>
    <b v="0"/>
    <s v="Category and Subcategory"/>
    <x v="5"/>
    <n v="0"/>
    <s v="Category and Subcategory"/>
    <x v="6"/>
    <n v="42031.666898148149"/>
    <n v="42064.125"/>
    <x v="0"/>
  </r>
  <r>
    <x v="4071"/>
    <x v="0"/>
    <x v="4063"/>
    <x v="22"/>
    <x v="2547"/>
    <x v="2"/>
    <s v="country"/>
    <s v="MXN"/>
    <x v="4049"/>
    <x v="4071"/>
    <b v="0"/>
    <n v="0"/>
    <b v="0"/>
    <s v="Category and Subcategory"/>
    <x v="5"/>
    <e v="#DIV/0!"/>
    <s v="Category and Subcategory"/>
    <x v="6"/>
    <n v="42700.804756944446"/>
    <n v="42730.804756944446"/>
    <x v="2"/>
  </r>
  <r>
    <x v="4072"/>
    <x v="0"/>
    <x v="4064"/>
    <x v="28"/>
    <x v="2547"/>
    <x v="2"/>
    <s v="country"/>
    <s v="GBP"/>
    <x v="4050"/>
    <x v="4072"/>
    <b v="0"/>
    <n v="2"/>
    <b v="0"/>
    <s v="Category and Subcategory"/>
    <x v="5"/>
    <n v="0"/>
    <s v="Category and Subcategory"/>
    <x v="6"/>
    <n v="41812.77443287037"/>
    <n v="41872.77443287037"/>
    <x v="3"/>
  </r>
  <r>
    <x v="4073"/>
    <x v="0"/>
    <x v="4065"/>
    <x v="8"/>
    <x v="2547"/>
    <x v="2"/>
    <s v="country"/>
    <s v="USD"/>
    <x v="4051"/>
    <x v="4073"/>
    <b v="0"/>
    <n v="2"/>
    <b v="0"/>
    <s v="Category and Subcategory"/>
    <x v="5"/>
    <n v="0"/>
    <s v="Category and Subcategory"/>
    <x v="6"/>
    <n v="42078.34520833334"/>
    <n v="42133.166666666672"/>
    <x v="0"/>
  </r>
  <r>
    <x v="4074"/>
    <x v="0"/>
    <x v="4066"/>
    <x v="181"/>
    <x v="2547"/>
    <x v="2"/>
    <s v="country"/>
    <s v="GBP"/>
    <x v="4052"/>
    <x v="4074"/>
    <b v="0"/>
    <n v="21"/>
    <b v="0"/>
    <s v="Category and Subcategory"/>
    <x v="5"/>
    <n v="0"/>
    <s v="Category and Subcategory"/>
    <x v="6"/>
    <n v="42283.552951388891"/>
    <n v="42313.594618055555"/>
    <x v="0"/>
  </r>
  <r>
    <x v="4075"/>
    <x v="0"/>
    <x v="4067"/>
    <x v="13"/>
    <x v="2547"/>
    <x v="2"/>
    <s v="country"/>
    <s v="GBP"/>
    <x v="4053"/>
    <x v="4075"/>
    <b v="0"/>
    <n v="13"/>
    <b v="0"/>
    <s v="Category and Subcategory"/>
    <x v="5"/>
    <n v="0"/>
    <s v="Category and Subcategory"/>
    <x v="6"/>
    <n v="41779.045937499999"/>
    <n v="41820.727777777778"/>
    <x v="3"/>
  </r>
  <r>
    <x v="4076"/>
    <x v="0"/>
    <x v="4068"/>
    <x v="176"/>
    <x v="2547"/>
    <x v="2"/>
    <s v="country"/>
    <s v="USD"/>
    <x v="4054"/>
    <x v="4076"/>
    <b v="0"/>
    <n v="0"/>
    <b v="0"/>
    <s v="Category and Subcategory"/>
    <x v="5"/>
    <e v="#DIV/0!"/>
    <s v="Category and Subcategory"/>
    <x v="6"/>
    <n v="41905.795706018522"/>
    <n v="41933.82708333333"/>
    <x v="3"/>
  </r>
  <r>
    <x v="4077"/>
    <x v="0"/>
    <x v="4069"/>
    <x v="36"/>
    <x v="2547"/>
    <x v="2"/>
    <s v="country"/>
    <s v="USD"/>
    <x v="4055"/>
    <x v="4077"/>
    <b v="0"/>
    <n v="6"/>
    <b v="0"/>
    <s v="Category and Subcategory"/>
    <x v="5"/>
    <n v="0"/>
    <s v="Category and Subcategory"/>
    <x v="6"/>
    <n v="42695.7105787037"/>
    <n v="42725.7105787037"/>
    <x v="2"/>
  </r>
  <r>
    <x v="4078"/>
    <x v="0"/>
    <x v="4070"/>
    <x v="49"/>
    <x v="2547"/>
    <x v="2"/>
    <s v="country"/>
    <s v="GBP"/>
    <x v="4056"/>
    <x v="4078"/>
    <b v="0"/>
    <n v="0"/>
    <b v="0"/>
    <s v="Category and Subcategory"/>
    <x v="5"/>
    <e v="#DIV/0!"/>
    <s v="Category and Subcategory"/>
    <x v="6"/>
    <n v="42732.787523148145"/>
    <n v="42762.787523148145"/>
    <x v="2"/>
  </r>
  <r>
    <x v="4079"/>
    <x v="0"/>
    <x v="4071"/>
    <x v="9"/>
    <x v="2547"/>
    <x v="2"/>
    <s v="country"/>
    <s v="USD"/>
    <x v="4057"/>
    <x v="4079"/>
    <b v="0"/>
    <n v="1"/>
    <b v="0"/>
    <s v="Category and Subcategory"/>
    <x v="5"/>
    <n v="0"/>
    <s v="Category and Subcategory"/>
    <x v="6"/>
    <n v="42510.938900462963"/>
    <n v="42540.938900462963"/>
    <x v="2"/>
  </r>
  <r>
    <x v="4080"/>
    <x v="0"/>
    <x v="4072"/>
    <x v="9"/>
    <x v="2547"/>
    <x v="2"/>
    <s v="country"/>
    <s v="USD"/>
    <x v="4058"/>
    <x v="4080"/>
    <b v="0"/>
    <n v="0"/>
    <b v="0"/>
    <s v="Category and Subcategory"/>
    <x v="5"/>
    <e v="#DIV/0!"/>
    <s v="Category and Subcategory"/>
    <x v="6"/>
    <n v="42511.698101851856"/>
    <n v="42535.787500000006"/>
    <x v="2"/>
  </r>
  <r>
    <x v="4081"/>
    <x v="0"/>
    <x v="4073"/>
    <x v="443"/>
    <x v="2547"/>
    <x v="2"/>
    <s v="country"/>
    <s v="USD"/>
    <x v="4059"/>
    <x v="4081"/>
    <b v="0"/>
    <n v="12"/>
    <b v="0"/>
    <s v="Category and Subcategory"/>
    <x v="5"/>
    <n v="0"/>
    <s v="Category and Subcategory"/>
    <x v="6"/>
    <n v="42041.581307870365"/>
    <n v="42071.539641203708"/>
    <x v="0"/>
  </r>
  <r>
    <x v="4082"/>
    <x v="0"/>
    <x v="4074"/>
    <x v="325"/>
    <x v="2547"/>
    <x v="2"/>
    <s v="country"/>
    <s v="USD"/>
    <x v="4060"/>
    <x v="4082"/>
    <b v="0"/>
    <n v="2"/>
    <b v="0"/>
    <s v="Category and Subcategory"/>
    <x v="5"/>
    <n v="0"/>
    <s v="Category and Subcategory"/>
    <x v="6"/>
    <n v="42307.189270833333"/>
    <n v="42322.958333333328"/>
    <x v="0"/>
  </r>
  <r>
    <x v="4083"/>
    <x v="0"/>
    <x v="4075"/>
    <x v="8"/>
    <x v="2547"/>
    <x v="2"/>
    <s v="country"/>
    <s v="USD"/>
    <x v="4061"/>
    <x v="4083"/>
    <b v="0"/>
    <n v="6"/>
    <b v="0"/>
    <s v="Category and Subcategory"/>
    <x v="5"/>
    <n v="0"/>
    <s v="Category and Subcategory"/>
    <x v="6"/>
    <n v="42353.761759259258"/>
    <n v="42383.761759259258"/>
    <x v="0"/>
  </r>
  <r>
    <x v="4084"/>
    <x v="0"/>
    <x v="4076"/>
    <x v="9"/>
    <x v="2547"/>
    <x v="2"/>
    <s v="country"/>
    <s v="EUR"/>
    <x v="4062"/>
    <x v="4084"/>
    <b v="0"/>
    <n v="1"/>
    <b v="0"/>
    <s v="Category and Subcategory"/>
    <x v="5"/>
    <n v="0"/>
    <s v="Category and Subcategory"/>
    <x v="6"/>
    <n v="42622.436412037037"/>
    <n v="42652.436412037037"/>
    <x v="2"/>
  </r>
  <r>
    <x v="4085"/>
    <x v="0"/>
    <x v="4077"/>
    <x v="8"/>
    <x v="2547"/>
    <x v="2"/>
    <s v="country"/>
    <s v="USD"/>
    <x v="4063"/>
    <x v="4085"/>
    <b v="0"/>
    <n v="1"/>
    <b v="0"/>
    <s v="Category and Subcategory"/>
    <x v="5"/>
    <n v="0"/>
    <s v="Category and Subcategory"/>
    <x v="6"/>
    <n v="42058.603877314818"/>
    <n v="42087.165972222225"/>
    <x v="0"/>
  </r>
  <r>
    <x v="4086"/>
    <x v="0"/>
    <x v="4078"/>
    <x v="28"/>
    <x v="2547"/>
    <x v="2"/>
    <s v="country"/>
    <s v="USD"/>
    <x v="4064"/>
    <x v="4086"/>
    <b v="0"/>
    <n v="5"/>
    <b v="0"/>
    <s v="Category and Subcategory"/>
    <x v="5"/>
    <n v="0"/>
    <s v="Category and Subcategory"/>
    <x v="6"/>
    <n v="42304.940960648149"/>
    <n v="42329.166666666672"/>
    <x v="0"/>
  </r>
  <r>
    <x v="4087"/>
    <x v="0"/>
    <x v="4079"/>
    <x v="376"/>
    <x v="2547"/>
    <x v="2"/>
    <s v="country"/>
    <s v="USD"/>
    <x v="4065"/>
    <x v="4087"/>
    <b v="0"/>
    <n v="0"/>
    <b v="0"/>
    <s v="Category and Subcategory"/>
    <x v="5"/>
    <e v="#DIV/0!"/>
    <s v="Category and Subcategory"/>
    <x v="6"/>
    <n v="42538.742893518516"/>
    <n v="42568.742893518516"/>
    <x v="2"/>
  </r>
  <r>
    <x v="4088"/>
    <x v="0"/>
    <x v="4080"/>
    <x v="13"/>
    <x v="2547"/>
    <x v="2"/>
    <s v="country"/>
    <s v="GBP"/>
    <x v="4066"/>
    <x v="4088"/>
    <b v="0"/>
    <n v="3"/>
    <b v="0"/>
    <s v="Category and Subcategory"/>
    <x v="5"/>
    <n v="0"/>
    <s v="Category and Subcategory"/>
    <x v="6"/>
    <n v="41990.612546296295"/>
    <n v="42020.434722222228"/>
    <x v="3"/>
  </r>
  <r>
    <x v="4089"/>
    <x v="0"/>
    <x v="4081"/>
    <x v="10"/>
    <x v="2547"/>
    <x v="2"/>
    <s v="country"/>
    <s v="USD"/>
    <x v="4067"/>
    <x v="4089"/>
    <b v="0"/>
    <n v="8"/>
    <b v="0"/>
    <s v="Category and Subcategory"/>
    <x v="5"/>
    <n v="0"/>
    <s v="Category and Subcategory"/>
    <x v="6"/>
    <n v="42122.732499999998"/>
    <n v="42155.732638888891"/>
    <x v="0"/>
  </r>
  <r>
    <x v="4090"/>
    <x v="0"/>
    <x v="4082"/>
    <x v="28"/>
    <x v="2547"/>
    <x v="2"/>
    <s v="country"/>
    <s v="USD"/>
    <x v="4068"/>
    <x v="4090"/>
    <b v="0"/>
    <n v="3"/>
    <b v="0"/>
    <s v="Category and Subcategory"/>
    <x v="5"/>
    <n v="0"/>
    <s v="Category and Subcategory"/>
    <x v="6"/>
    <n v="42209.67288194444"/>
    <n v="42223.625"/>
    <x v="0"/>
  </r>
  <r>
    <x v="4091"/>
    <x v="0"/>
    <x v="4083"/>
    <x v="183"/>
    <x v="2547"/>
    <x v="2"/>
    <s v="country"/>
    <s v="USD"/>
    <x v="4069"/>
    <x v="4091"/>
    <b v="0"/>
    <n v="8"/>
    <b v="0"/>
    <s v="Category and Subcategory"/>
    <x v="5"/>
    <n v="0"/>
    <s v="Category and Subcategory"/>
    <x v="6"/>
    <n v="41990.506377314814"/>
    <n v="42020.506377314814"/>
    <x v="3"/>
  </r>
  <r>
    <x v="4092"/>
    <x v="0"/>
    <x v="4084"/>
    <x v="74"/>
    <x v="2547"/>
    <x v="2"/>
    <s v="country"/>
    <s v="USD"/>
    <x v="4070"/>
    <x v="4092"/>
    <b v="0"/>
    <n v="1"/>
    <b v="0"/>
    <s v="Category and Subcategory"/>
    <x v="5"/>
    <n v="0"/>
    <s v="Category and Subcategory"/>
    <x v="6"/>
    <n v="42039.194988425923"/>
    <n v="42099.153321759266"/>
    <x v="0"/>
  </r>
  <r>
    <x v="4093"/>
    <x v="0"/>
    <x v="4085"/>
    <x v="30"/>
    <x v="2547"/>
    <x v="2"/>
    <s v="country"/>
    <s v="GBP"/>
    <x v="4071"/>
    <x v="4093"/>
    <b v="0"/>
    <n v="4"/>
    <b v="0"/>
    <s v="Category and Subcategory"/>
    <x v="5"/>
    <n v="0"/>
    <s v="Category and Subcategory"/>
    <x v="6"/>
    <n v="42178.815891203703"/>
    <n v="42238.815891203703"/>
    <x v="0"/>
  </r>
  <r>
    <x v="4094"/>
    <x v="0"/>
    <x v="4086"/>
    <x v="13"/>
    <x v="2547"/>
    <x v="2"/>
    <s v="country"/>
    <s v="USD"/>
    <x v="4072"/>
    <x v="4094"/>
    <b v="0"/>
    <n v="8"/>
    <b v="0"/>
    <s v="Category and Subcategory"/>
    <x v="5"/>
    <n v="0"/>
    <s v="Category and Subcategory"/>
    <x v="6"/>
    <n v="41890.086805555555"/>
    <n v="41934.207638888889"/>
    <x v="3"/>
  </r>
  <r>
    <x v="4095"/>
    <x v="0"/>
    <x v="4087"/>
    <x v="11"/>
    <x v="2547"/>
    <x v="2"/>
    <s v="country"/>
    <s v="MXN"/>
    <x v="4073"/>
    <x v="4095"/>
    <b v="0"/>
    <n v="1"/>
    <b v="0"/>
    <s v="Category and Subcategory"/>
    <x v="5"/>
    <n v="0"/>
    <s v="Category and Subcategory"/>
    <x v="6"/>
    <n v="42693.031828703708"/>
    <n v="42723.031828703708"/>
    <x v="2"/>
  </r>
  <r>
    <x v="4096"/>
    <x v="0"/>
    <x v="4088"/>
    <x v="8"/>
    <x v="2547"/>
    <x v="2"/>
    <s v="country"/>
    <s v="GBP"/>
    <x v="4074"/>
    <x v="4096"/>
    <b v="0"/>
    <n v="5"/>
    <b v="0"/>
    <s v="Category and Subcategory"/>
    <x v="5"/>
    <n v="0"/>
    <s v="Category and Subcategory"/>
    <x v="6"/>
    <n v="42750.530312499999"/>
    <n v="42794.368749999994"/>
    <x v="1"/>
  </r>
  <r>
    <x v="4097"/>
    <x v="0"/>
    <x v="4089"/>
    <x v="3"/>
    <x v="2547"/>
    <x v="2"/>
    <s v="country"/>
    <s v="GBP"/>
    <x v="4075"/>
    <x v="4097"/>
    <b v="0"/>
    <n v="0"/>
    <b v="0"/>
    <s v="Category and Subcategory"/>
    <x v="5"/>
    <e v="#DIV/0!"/>
    <s v="Category and Subcategory"/>
    <x v="6"/>
    <n v="42344.824502314819"/>
    <n v="42400.996527777781"/>
    <x v="0"/>
  </r>
  <r>
    <x v="4098"/>
    <x v="0"/>
    <x v="4090"/>
    <x v="96"/>
    <x v="2547"/>
    <x v="2"/>
    <s v="country"/>
    <s v="USD"/>
    <x v="4076"/>
    <x v="4098"/>
    <b v="0"/>
    <n v="0"/>
    <b v="0"/>
    <s v="Category and Subcategory"/>
    <x v="5"/>
    <e v="#DIV/0!"/>
    <s v="Category and Subcategory"/>
    <x v="6"/>
    <n v="42495.722187499996"/>
    <n v="42525.722187499996"/>
    <x v="2"/>
  </r>
  <r>
    <x v="4099"/>
    <x v="0"/>
    <x v="4091"/>
    <x v="37"/>
    <x v="2547"/>
    <x v="2"/>
    <s v="country"/>
    <s v="USD"/>
    <x v="4077"/>
    <x v="4099"/>
    <b v="0"/>
    <n v="1"/>
    <b v="0"/>
    <s v="Category and Subcategory"/>
    <x v="5"/>
    <n v="0"/>
    <s v="Category and Subcategory"/>
    <x v="6"/>
    <n v="42570.850381944445"/>
    <n v="42615.850381944445"/>
    <x v="2"/>
  </r>
  <r>
    <x v="4100"/>
    <x v="0"/>
    <x v="4092"/>
    <x v="444"/>
    <x v="2547"/>
    <x v="2"/>
    <s v="country"/>
    <s v="USD"/>
    <x v="4078"/>
    <x v="4100"/>
    <b v="0"/>
    <n v="0"/>
    <b v="0"/>
    <s v="Category and Subcategory"/>
    <x v="5"/>
    <e v="#DIV/0!"/>
    <s v="Category and Subcategory"/>
    <x v="6"/>
    <n v="41927.124884259261"/>
    <n v="41937.124884259261"/>
    <x v="3"/>
  </r>
  <r>
    <x v="4101"/>
    <x v="0"/>
    <x v="4093"/>
    <x v="20"/>
    <x v="2547"/>
    <x v="2"/>
    <s v="country"/>
    <s v="USD"/>
    <x v="4079"/>
    <x v="4101"/>
    <b v="0"/>
    <n v="0"/>
    <b v="0"/>
    <s v="Category and Subcategory"/>
    <x v="5"/>
    <e v="#DIV/0!"/>
    <s v="Category and Subcategory"/>
    <x v="6"/>
    <n v="42730.903726851851"/>
    <n v="42760.903726851851"/>
    <x v="2"/>
  </r>
  <r>
    <x v="4102"/>
    <x v="0"/>
    <x v="4094"/>
    <x v="2"/>
    <x v="2547"/>
    <x v="2"/>
    <s v="country"/>
    <s v="USD"/>
    <x v="4080"/>
    <x v="4102"/>
    <b v="0"/>
    <n v="6"/>
    <b v="0"/>
    <s v="Category and Subcategory"/>
    <x v="5"/>
    <n v="0"/>
    <s v="Category and Subcategory"/>
    <x v="6"/>
    <n v="42475.848067129627"/>
    <n v="42505.848067129627"/>
    <x v="2"/>
  </r>
  <r>
    <x v="4103"/>
    <x v="0"/>
    <x v="4095"/>
    <x v="28"/>
    <x v="2547"/>
    <x v="2"/>
    <s v="country"/>
    <s v="USD"/>
    <x v="4081"/>
    <x v="4103"/>
    <b v="0"/>
    <n v="6"/>
    <b v="0"/>
    <s v="Category and Subcategory"/>
    <x v="5"/>
    <n v="0"/>
    <s v="Category and Subcategory"/>
    <x v="6"/>
    <n v="42188.83293981482"/>
    <n v="42242.772222222222"/>
    <x v="0"/>
  </r>
  <r>
    <x v="4104"/>
    <x v="0"/>
    <x v="4096"/>
    <x v="9"/>
    <x v="2547"/>
    <x v="2"/>
    <s v="country"/>
    <s v="AUD"/>
    <x v="4082"/>
    <x v="4104"/>
    <b v="0"/>
    <n v="14"/>
    <b v="0"/>
    <s v="Category and Subcategory"/>
    <x v="5"/>
    <n v="0"/>
    <s v="Category and Subcategory"/>
    <x v="6"/>
    <n v="42640.278171296297"/>
    <n v="42670.278171296297"/>
    <x v="2"/>
  </r>
  <r>
    <x v="4105"/>
    <x v="0"/>
    <x v="4097"/>
    <x v="287"/>
    <x v="2547"/>
    <x v="2"/>
    <s v="country"/>
    <s v="MXN"/>
    <x v="4083"/>
    <x v="4105"/>
    <b v="0"/>
    <n v="6"/>
    <b v="0"/>
    <s v="Category and Subcategory"/>
    <x v="5"/>
    <n v="0"/>
    <s v="Category and Subcategory"/>
    <x v="6"/>
    <n v="42697.010520833333"/>
    <n v="42730.010520833333"/>
    <x v="2"/>
  </r>
  <r>
    <x v="4106"/>
    <x v="0"/>
    <x v="4098"/>
    <x v="10"/>
    <x v="2547"/>
    <x v="2"/>
    <s v="country"/>
    <s v="USD"/>
    <x v="4084"/>
    <x v="4106"/>
    <b v="0"/>
    <n v="33"/>
    <b v="0"/>
    <s v="Category and Subcategory"/>
    <x v="5"/>
    <n v="0"/>
    <s v="Category and Subcategory"/>
    <x v="6"/>
    <n v="42053.049375000002"/>
    <n v="42096.041666666672"/>
    <x v="0"/>
  </r>
  <r>
    <x v="4107"/>
    <x v="0"/>
    <x v="4099"/>
    <x v="13"/>
    <x v="2547"/>
    <x v="2"/>
    <s v="country"/>
    <s v="USD"/>
    <x v="4085"/>
    <x v="4107"/>
    <b v="0"/>
    <n v="4"/>
    <b v="0"/>
    <s v="Category and Subcategory"/>
    <x v="5"/>
    <n v="0"/>
    <s v="Category and Subcategory"/>
    <x v="6"/>
    <n v="41883.916678240741"/>
    <n v="41906.916678240741"/>
    <x v="3"/>
  </r>
  <r>
    <x v="4108"/>
    <x v="0"/>
    <x v="4100"/>
    <x v="9"/>
    <x v="2547"/>
    <x v="2"/>
    <s v="country"/>
    <s v="USD"/>
    <x v="4086"/>
    <x v="4108"/>
    <b v="0"/>
    <n v="1"/>
    <b v="0"/>
    <s v="Category and Subcategory"/>
    <x v="5"/>
    <n v="0"/>
    <s v="Category and Subcategory"/>
    <x v="6"/>
    <n v="42767.031678240746"/>
    <n v="42797.208333333328"/>
    <x v="1"/>
  </r>
  <r>
    <x v="4109"/>
    <x v="0"/>
    <x v="4101"/>
    <x v="2"/>
    <x v="2547"/>
    <x v="2"/>
    <s v="country"/>
    <s v="GBP"/>
    <x v="4087"/>
    <x v="4109"/>
    <b v="0"/>
    <n v="0"/>
    <b v="0"/>
    <s v="Category and Subcategory"/>
    <x v="5"/>
    <e v="#DIV/0!"/>
    <s v="Category and Subcategory"/>
    <x v="6"/>
    <n v="42307.539398148147"/>
    <n v="42337.581064814818"/>
    <x v="0"/>
  </r>
  <r>
    <x v="4110"/>
    <x v="0"/>
    <x v="4102"/>
    <x v="43"/>
    <x v="2547"/>
    <x v="2"/>
    <s v="country"/>
    <s v="GBP"/>
    <x v="4088"/>
    <x v="4110"/>
    <b v="0"/>
    <n v="6"/>
    <b v="0"/>
    <s v="Category and Subcategory"/>
    <x v="5"/>
    <n v="0"/>
    <s v="Category and Subcategory"/>
    <x v="6"/>
    <n v="42512.626747685179"/>
    <n v="42572.626747685179"/>
    <x v="2"/>
  </r>
  <r>
    <x v="4111"/>
    <x v="0"/>
    <x v="4103"/>
    <x v="9"/>
    <x v="2547"/>
    <x v="2"/>
    <s v="country"/>
    <s v="USD"/>
    <x v="4089"/>
    <x v="4111"/>
    <b v="0"/>
    <n v="6"/>
    <b v="0"/>
    <s v="Category and Subcategory"/>
    <x v="5"/>
    <n v="0"/>
    <s v="Category and Subcategory"/>
    <x v="6"/>
    <n v="42029.135879629626"/>
    <n v="42059.135879629626"/>
    <x v="0"/>
  </r>
  <r>
    <x v="4112"/>
    <x v="0"/>
    <x v="2849"/>
    <x v="30"/>
    <x v="2547"/>
    <x v="2"/>
    <s v="country"/>
    <s v="EUR"/>
    <x v="4090"/>
    <x v="4112"/>
    <b v="0"/>
    <n v="1"/>
    <b v="0"/>
    <s v="Category and Subcategory"/>
    <x v="5"/>
    <n v="0"/>
    <s v="Category and Subcategory"/>
    <x v="6"/>
    <n v="42400.946597222224"/>
    <n v="42428"/>
    <x v="2"/>
  </r>
  <r>
    <x v="4113"/>
    <x v="0"/>
    <x v="4104"/>
    <x v="15"/>
    <x v="2547"/>
    <x v="2"/>
    <s v="country"/>
    <s v="USD"/>
    <x v="4091"/>
    <x v="4113"/>
    <b v="0"/>
    <n v="3"/>
    <b v="0"/>
    <s v="Category and Subcategory"/>
    <x v="5"/>
    <n v="0"/>
    <s v="Category and Subcategory"/>
    <x v="6"/>
    <n v="42358.573182870372"/>
    <n v="42377.273611111115"/>
    <x v="0"/>
  </r>
  <r>
    <x v="4114"/>
    <x v="1"/>
    <x v="4105"/>
    <x v="445"/>
    <x v="5"/>
    <x v="4"/>
    <m/>
    <m/>
    <x v="4092"/>
    <x v="4114"/>
    <m/>
    <m/>
    <m/>
    <m/>
    <x v="751"/>
    <m/>
    <m/>
    <x v="41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8B2EC-F415-D349-8B0D-5FA1C410B0FD}" name="PivotTable8" cacheId="6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I11" firstHeaderRow="1" firstDataRow="3" firstDataCol="1"/>
  <pivotFields count="9"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8"/>
  </colFields>
  <colItems count="8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r="1" i="1">
      <x v="32"/>
    </i>
    <i r="1" i="1">
      <x v="33"/>
    </i>
    <i r="1" i="1">
      <x v="34"/>
    </i>
    <i r="1" i="1">
      <x v="35"/>
    </i>
    <i r="1" i="1">
      <x v="36"/>
    </i>
    <i r="1" i="1">
      <x v="37"/>
    </i>
    <i r="1" i="1">
      <x v="38"/>
    </i>
    <i r="1" i="1">
      <x v="39"/>
    </i>
    <i r="1" i="1">
      <x v="40"/>
    </i>
    <i r="1" i="1">
      <x v="41"/>
    </i>
    <i t="grand">
      <x/>
    </i>
    <i t="grand" i="1">
      <x/>
    </i>
  </colItems>
  <dataFields count="2">
    <dataField name="Count of outcomes" fld="0" subtotal="count" baseField="0" baseItem="0"/>
    <dataField name="Count of Category and Subcategory" fld="8" subtotal="count" baseField="0" baseItem="0"/>
  </dataFields>
  <chartFormats count="8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19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2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3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1"/>
          </reference>
          <reference field="8" count="1" selected="0">
            <x v="4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EA504-EE62-D345-B0B7-F26859B0BE29}" name="PivotTable9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U4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-2"/>
    <field x="5"/>
  </colFields>
  <colItems count="2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6" hier="-1"/>
    <pageField fld="17" hier="-1"/>
  </pageFields>
  <dataFields count="4">
    <dataField name="Count of country" fld="6" subtotal="count" baseField="0" baseItem="0"/>
    <dataField name="Count of Parent Category" fld="17" subtotal="count" baseField="0" baseItem="0"/>
    <dataField name="Count of Category and Subcategory" fld="13" subtotal="count" baseField="0" baseItem="0"/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E69B-6C15-5A42-A64C-5A76303E648C}" name="PivotTable10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4120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D79C6-6DA8-3948-8FA3-388208B84A2B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I17" firstHeaderRow="1" firstDataRow="3" firstDataCol="1" rowPageCount="1" colPageCount="1"/>
  <pivotFields count="21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3">
        <item x="0"/>
        <item x="1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4"/>
        <item x="3"/>
        <item x="2"/>
        <item x="1"/>
        <item x="0"/>
        <item x="5"/>
        <item t="default"/>
      </items>
    </pivotField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>
      <items count="753">
        <item x="5"/>
        <item x="218"/>
        <item x="161"/>
        <item x="410"/>
        <item x="153"/>
        <item x="496"/>
        <item x="444"/>
        <item x="406"/>
        <item x="186"/>
        <item x="175"/>
        <item x="157"/>
        <item x="485"/>
        <item x="465"/>
        <item x="199"/>
        <item x="151"/>
        <item x="330"/>
        <item x="422"/>
        <item x="302"/>
        <item x="391"/>
        <item x="499"/>
        <item x="409"/>
        <item x="150"/>
        <item x="495"/>
        <item x="228"/>
        <item x="414"/>
        <item x="504"/>
        <item x="306"/>
        <item x="393"/>
        <item x="139"/>
        <item x="661"/>
        <item x="386"/>
        <item x="255"/>
        <item x="411"/>
        <item x="621"/>
        <item x="304"/>
        <item x="389"/>
        <item x="498"/>
        <item x="506"/>
        <item x="137"/>
        <item x="212"/>
        <item x="149"/>
        <item x="319"/>
        <item x="162"/>
        <item x="622"/>
        <item x="395"/>
        <item x="165"/>
        <item x="481"/>
        <item x="263"/>
        <item x="606"/>
        <item x="367"/>
        <item x="169"/>
        <item x="455"/>
        <item x="301"/>
        <item x="453"/>
        <item x="408"/>
        <item x="404"/>
        <item x="344"/>
        <item x="278"/>
        <item x="355"/>
        <item x="272"/>
        <item x="127"/>
        <item x="313"/>
        <item x="624"/>
        <item x="417"/>
        <item x="305"/>
        <item x="568"/>
        <item x="323"/>
        <item x="267"/>
        <item x="503"/>
        <item x="678"/>
        <item x="617"/>
        <item x="317"/>
        <item x="311"/>
        <item x="131"/>
        <item x="216"/>
        <item x="215"/>
        <item x="214"/>
        <item x="211"/>
        <item x="208"/>
        <item x="203"/>
        <item x="471"/>
        <item x="132"/>
        <item x="312"/>
        <item x="714"/>
        <item x="400"/>
        <item x="549"/>
        <item x="342"/>
        <item x="339"/>
        <item x="295"/>
        <item x="329"/>
        <item x="497"/>
        <item x="248"/>
        <item x="233"/>
        <item x="442"/>
        <item x="523"/>
        <item x="120"/>
        <item x="482"/>
        <item x="316"/>
        <item x="368"/>
        <item x="685"/>
        <item x="660"/>
        <item x="159"/>
        <item x="257"/>
        <item x="136"/>
        <item x="554"/>
        <item x="298"/>
        <item x="147"/>
        <item x="347"/>
        <item x="182"/>
        <item x="241"/>
        <item x="419"/>
        <item x="276"/>
        <item x="264"/>
        <item x="282"/>
        <item x="348"/>
        <item x="279"/>
        <item x="629"/>
        <item x="562"/>
        <item x="122"/>
        <item x="475"/>
        <item x="470"/>
        <item x="625"/>
        <item x="220"/>
        <item x="671"/>
        <item x="462"/>
        <item x="251"/>
        <item x="221"/>
        <item x="425"/>
        <item x="591"/>
        <item x="418"/>
        <item x="230"/>
        <item x="669"/>
        <item x="297"/>
        <item x="245"/>
        <item x="235"/>
        <item x="291"/>
        <item x="677"/>
        <item x="447"/>
        <item x="460"/>
        <item x="351"/>
        <item x="612"/>
        <item x="672"/>
        <item x="748"/>
        <item x="280"/>
        <item x="507"/>
        <item x="337"/>
        <item x="154"/>
        <item x="573"/>
        <item x="569"/>
        <item x="326"/>
        <item x="289"/>
        <item x="261"/>
        <item x="593"/>
        <item x="700"/>
        <item x="590"/>
        <item x="321"/>
        <item x="249"/>
        <item x="204"/>
        <item x="516"/>
        <item x="372"/>
        <item x="468"/>
        <item x="193"/>
        <item x="466"/>
        <item x="463"/>
        <item x="664"/>
        <item x="733"/>
        <item x="268"/>
        <item x="550"/>
        <item x="309"/>
        <item x="387"/>
        <item x="727"/>
        <item x="544"/>
        <item x="392"/>
        <item x="653"/>
        <item x="667"/>
        <item x="294"/>
        <item x="265"/>
        <item x="327"/>
        <item x="613"/>
        <item x="384"/>
        <item x="335"/>
        <item x="446"/>
        <item x="555"/>
        <item x="640"/>
        <item x="526"/>
        <item x="704"/>
        <item x="728"/>
        <item x="520"/>
        <item x="364"/>
        <item x="514"/>
        <item x="322"/>
        <item x="370"/>
        <item x="479"/>
        <item x="394"/>
        <item x="273"/>
        <item x="271"/>
        <item x="579"/>
        <item x="270"/>
        <item x="508"/>
        <item x="610"/>
        <item x="396"/>
        <item x="657"/>
        <item x="502"/>
        <item x="353"/>
        <item x="556"/>
        <item x="350"/>
        <item x="673"/>
        <item x="524"/>
        <item x="532"/>
        <item x="651"/>
        <item x="424"/>
        <item x="269"/>
        <item x="693"/>
        <item x="315"/>
        <item x="283"/>
        <item x="592"/>
        <item x="619"/>
        <item x="493"/>
        <item x="589"/>
        <item x="724"/>
        <item x="232"/>
        <item x="636"/>
        <item x="581"/>
        <item x="229"/>
        <item x="663"/>
        <item x="483"/>
        <item x="623"/>
        <item x="172"/>
        <item x="480"/>
        <item x="679"/>
        <item x="535"/>
        <item x="224"/>
        <item x="708"/>
        <item x="324"/>
        <item x="739"/>
        <item x="416"/>
        <item x="415"/>
        <item x="318"/>
        <item x="594"/>
        <item x="314"/>
        <item x="247"/>
        <item x="464"/>
        <item x="607"/>
        <item x="365"/>
        <item x="511"/>
        <item x="642"/>
        <item x="743"/>
        <item x="125"/>
        <item x="457"/>
        <item x="712"/>
        <item x="234"/>
        <item x="711"/>
        <item x="452"/>
        <item x="654"/>
        <item x="380"/>
        <item x="576"/>
        <item x="145"/>
        <item x="706"/>
        <item x="449"/>
        <item x="565"/>
        <item x="722"/>
        <item x="705"/>
        <item x="352"/>
        <item x="553"/>
        <item x="401"/>
        <item x="729"/>
        <item x="284"/>
        <item x="440"/>
        <item x="281"/>
        <item x="202"/>
        <item x="510"/>
        <item x="608"/>
        <item x="701"/>
        <item x="736"/>
        <item x="537"/>
        <item x="163"/>
        <item x="604"/>
        <item x="627"/>
        <item x="626"/>
        <item x="371"/>
        <item x="307"/>
        <item x="725"/>
        <item x="128"/>
        <item x="694"/>
        <item x="429"/>
        <item x="427"/>
        <item x="426"/>
        <item x="423"/>
        <item x="420"/>
        <item x="300"/>
        <item x="525"/>
        <item x="443"/>
        <item x="209"/>
        <item x="376"/>
        <item x="201"/>
        <item x="517"/>
        <item x="750"/>
        <item x="575"/>
        <item x="325"/>
        <item x="240"/>
        <item x="205"/>
        <item x="402"/>
        <item x="292"/>
        <item x="616"/>
        <item x="358"/>
        <item x="691"/>
        <item x="548"/>
        <item x="328"/>
        <item x="227"/>
        <item x="450"/>
        <item x="413"/>
        <item x="187"/>
        <item x="533"/>
        <item x="588"/>
        <item x="180"/>
        <item x="596"/>
        <item x="494"/>
        <item x="435"/>
        <item x="382"/>
        <item x="332"/>
        <item x="740"/>
        <item x="528"/>
        <item x="287"/>
        <item x="492"/>
        <item x="603"/>
        <item x="745"/>
        <item x="635"/>
        <item x="598"/>
        <item x="731"/>
        <item x="681"/>
        <item x="595"/>
        <item x="373"/>
        <item x="587"/>
        <item x="513"/>
        <item x="580"/>
        <item x="246"/>
        <item x="699"/>
        <item x="509"/>
        <item x="698"/>
        <item x="574"/>
        <item x="194"/>
        <item x="735"/>
        <item x="354"/>
        <item x="741"/>
        <item x="531"/>
        <item x="552"/>
        <item x="458"/>
        <item x="310"/>
        <item x="500"/>
        <item x="521"/>
        <item x="345"/>
        <item x="434"/>
        <item x="438"/>
        <item x="696"/>
        <item x="430"/>
        <item x="628"/>
        <item x="222"/>
        <item x="349"/>
        <item x="490"/>
        <item x="571"/>
        <item x="665"/>
        <item x="140"/>
        <item x="527"/>
        <item x="662"/>
        <item x="522"/>
        <item x="611"/>
        <item x="687"/>
        <item x="618"/>
        <item x="168"/>
        <item x="676"/>
        <item x="469"/>
        <item x="299"/>
        <item x="666"/>
        <item x="647"/>
        <item x="405"/>
        <item x="658"/>
        <item x="200"/>
        <item x="597"/>
        <item x="547"/>
        <item x="428"/>
        <item x="637"/>
        <item x="567"/>
        <item x="456"/>
        <item x="454"/>
        <item x="709"/>
        <item x="501"/>
        <item x="655"/>
        <item x="720"/>
        <item x="652"/>
        <item x="296"/>
        <item x="148"/>
        <item x="572"/>
        <item x="338"/>
        <item x="583"/>
        <item x="448"/>
        <item x="692"/>
        <item x="563"/>
        <item x="560"/>
        <item x="266"/>
        <item x="557"/>
        <item x="639"/>
        <item x="551"/>
        <item x="489"/>
        <item x="487"/>
        <item x="703"/>
        <item x="484"/>
        <item x="682"/>
        <item x="277"/>
        <item x="630"/>
        <item x="541"/>
        <item x="275"/>
        <item x="534"/>
        <item x="477"/>
        <item x="366"/>
        <item x="719"/>
        <item x="697"/>
        <item x="166"/>
        <item x="259"/>
        <item x="254"/>
        <item x="377"/>
        <item x="207"/>
        <item x="252"/>
        <item x="59"/>
        <item x="375"/>
        <item x="515"/>
        <item x="243"/>
        <item x="32"/>
        <item x="369"/>
        <item x="274"/>
        <item x="303"/>
        <item x="586"/>
        <item x="585"/>
        <item x="24"/>
        <item x="239"/>
        <item x="707"/>
        <item x="238"/>
        <item x="670"/>
        <item x="237"/>
        <item x="197"/>
        <item x="195"/>
        <item x="518"/>
        <item x="320"/>
        <item x="39"/>
        <item x="721"/>
        <item x="689"/>
        <item x="718"/>
        <item x="439"/>
        <item x="388"/>
        <item x="437"/>
        <item x="749"/>
        <item x="143"/>
        <item x="545"/>
        <item x="436"/>
        <item x="356"/>
        <item x="713"/>
        <item x="357"/>
        <item x="336"/>
        <item x="644"/>
        <item x="684"/>
        <item x="491"/>
        <item x="615"/>
        <item x="378"/>
        <item x="602"/>
        <item x="601"/>
        <item x="599"/>
        <item x="126"/>
        <item x="262"/>
        <item x="260"/>
        <item x="213"/>
        <item x="146"/>
        <item x="620"/>
        <item x="171"/>
        <item x="37"/>
        <item x="742"/>
        <item x="206"/>
        <item x="472"/>
        <item x="361"/>
        <item x="286"/>
        <item x="561"/>
        <item x="558"/>
        <item x="675"/>
        <item x="188"/>
        <item x="505"/>
        <item x="308"/>
        <item x="546"/>
        <item x="184"/>
        <item x="183"/>
        <item x="542"/>
        <item x="57"/>
        <item x="80"/>
        <item x="539"/>
        <item x="633"/>
        <item x="225"/>
        <item x="210"/>
        <item x="730"/>
        <item x="334"/>
        <item x="645"/>
        <item x="242"/>
        <item x="285"/>
        <item x="236"/>
        <item x="605"/>
        <item x="142"/>
        <item x="164"/>
        <item x="646"/>
        <item x="688"/>
        <item x="431"/>
        <item x="158"/>
        <item x="107"/>
        <item x="156"/>
        <item x="566"/>
        <item x="258"/>
        <item x="421"/>
        <item x="18"/>
        <item x="27"/>
        <item x="656"/>
        <item x="407"/>
        <item x="540"/>
        <item x="641"/>
        <item x="69"/>
        <item x="634"/>
        <item x="732"/>
        <item x="631"/>
        <item x="133"/>
        <item x="191"/>
        <item x="223"/>
        <item x="737"/>
        <item x="144"/>
        <item x="42"/>
        <item x="433"/>
        <item x="461"/>
        <item x="250"/>
        <item x="58"/>
        <item x="49"/>
        <item x="432"/>
        <item x="609"/>
        <item x="680"/>
        <item x="178"/>
        <item x="529"/>
        <item x="102"/>
        <item x="12"/>
        <item x="650"/>
        <item x="256"/>
        <item x="614"/>
        <item x="118"/>
        <item x="51"/>
        <item x="559"/>
        <item x="54"/>
        <item x="488"/>
        <item x="362"/>
        <item x="52"/>
        <item x="113"/>
        <item x="112"/>
        <item x="600"/>
        <item x="106"/>
        <item x="474"/>
        <item x="21"/>
        <item x="117"/>
        <item x="89"/>
        <item x="412"/>
        <item x="726"/>
        <item x="55"/>
        <item x="100"/>
        <item x="123"/>
        <item x="198"/>
        <item x="86"/>
        <item x="192"/>
        <item x="190"/>
        <item x="65"/>
        <item x="674"/>
        <item x="43"/>
        <item x="398"/>
        <item x="28"/>
        <item x="56"/>
        <item x="155"/>
        <item x="519"/>
        <item x="543"/>
        <item x="538"/>
        <item x="536"/>
        <item x="451"/>
        <item x="160"/>
        <item x="385"/>
        <item x="649"/>
        <item x="4"/>
        <item x="141"/>
        <item x="92"/>
        <item x="379"/>
        <item x="683"/>
        <item x="374"/>
        <item x="135"/>
        <item x="134"/>
        <item x="46"/>
        <item x="167"/>
        <item x="363"/>
        <item x="360"/>
        <item x="119"/>
        <item x="116"/>
        <item x="403"/>
        <item x="111"/>
        <item x="346"/>
        <item x="244"/>
        <item x="341"/>
        <item x="121"/>
        <item x="101"/>
        <item x="476"/>
        <item x="717"/>
        <item x="716"/>
        <item x="390"/>
        <item x="564"/>
        <item x="467"/>
        <item x="114"/>
        <item x="61"/>
        <item x="82"/>
        <item x="98"/>
        <item x="16"/>
        <item x="582"/>
        <item x="293"/>
        <item x="578"/>
        <item x="744"/>
        <item x="570"/>
        <item x="648"/>
        <item x="290"/>
        <item x="88"/>
        <item x="60"/>
        <item x="288"/>
        <item x="445"/>
        <item x="638"/>
        <item x="441"/>
        <item x="185"/>
        <item x="181"/>
        <item x="478"/>
        <item x="36"/>
        <item x="75"/>
        <item x="47"/>
        <item x="173"/>
        <item x="91"/>
        <item x="253"/>
        <item x="690"/>
        <item x="397"/>
        <item x="459"/>
        <item x="584"/>
        <item x="45"/>
        <item x="710"/>
        <item x="399"/>
        <item x="723"/>
        <item x="231"/>
        <item x="33"/>
        <item x="152"/>
        <item x="226"/>
        <item x="105"/>
        <item x="343"/>
        <item x="340"/>
        <item x="217"/>
        <item x="530"/>
        <item x="177"/>
        <item x="87"/>
        <item x="62"/>
        <item x="359"/>
        <item x="381"/>
        <item x="189"/>
        <item x="170"/>
        <item x="333"/>
        <item x="179"/>
        <item x="176"/>
        <item x="383"/>
        <item x="53"/>
        <item x="473"/>
        <item x="659"/>
        <item x="72"/>
        <item x="30"/>
        <item x="130"/>
        <item x="108"/>
        <item x="99"/>
        <item x="643"/>
        <item x="96"/>
        <item x="7"/>
        <item x="67"/>
        <item x="66"/>
        <item x="110"/>
        <item x="14"/>
        <item x="63"/>
        <item x="103"/>
        <item x="71"/>
        <item x="196"/>
        <item x="29"/>
        <item x="38"/>
        <item x="34"/>
        <item x="331"/>
        <item x="6"/>
        <item x="109"/>
        <item x="48"/>
        <item x="79"/>
        <item x="11"/>
        <item x="85"/>
        <item x="44"/>
        <item x="41"/>
        <item x="40"/>
        <item x="93"/>
        <item x="715"/>
        <item x="3"/>
        <item x="64"/>
        <item x="13"/>
        <item x="129"/>
        <item x="174"/>
        <item x="1"/>
        <item x="138"/>
        <item x="632"/>
        <item x="702"/>
        <item x="23"/>
        <item x="73"/>
        <item x="124"/>
        <item x="81"/>
        <item x="8"/>
        <item x="686"/>
        <item x="20"/>
        <item x="695"/>
        <item x="104"/>
        <item x="10"/>
        <item x="115"/>
        <item x="486"/>
        <item x="26"/>
        <item x="15"/>
        <item x="35"/>
        <item x="219"/>
        <item x="90"/>
        <item x="68"/>
        <item x="84"/>
        <item x="97"/>
        <item x="17"/>
        <item x="74"/>
        <item x="70"/>
        <item x="746"/>
        <item x="95"/>
        <item x="734"/>
        <item x="512"/>
        <item x="50"/>
        <item x="77"/>
        <item x="0"/>
        <item x="94"/>
        <item x="25"/>
        <item x="76"/>
        <item x="19"/>
        <item x="747"/>
        <item x="668"/>
        <item x="83"/>
        <item x="22"/>
        <item x="577"/>
        <item x="9"/>
        <item x="738"/>
        <item x="2"/>
        <item x="78"/>
        <item x="31"/>
        <item x="751"/>
        <item t="default"/>
      </items>
    </pivotField>
    <pivotField showAll="0"/>
    <pivotField showAll="0"/>
    <pivotField axis="axisPage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dataField="1" multipleItemSelectionAllowed="1" showAll="0" sortType="descending">
      <items count="11">
        <item h="1" x="9"/>
        <item x="1"/>
        <item x="2"/>
        <item x="0"/>
        <item x="3"/>
        <item x="4"/>
        <item x="5"/>
        <item x="6"/>
        <item x="7"/>
        <item x="8"/>
        <item t="default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-2"/>
    <field x="5"/>
  </colFields>
  <colItems count="8">
    <i>
      <x/>
      <x v="1"/>
    </i>
    <i r="1">
      <x v="3"/>
    </i>
    <i r="1">
      <x v="4"/>
    </i>
    <i i="1">
      <x v="1"/>
      <x v="1"/>
    </i>
    <i r="1" i="1">
      <x v="3"/>
    </i>
    <i r="1" i="1">
      <x v="4"/>
    </i>
    <i t="grand">
      <x/>
    </i>
    <i t="grand" i="1">
      <x/>
    </i>
  </colItems>
  <pageFields count="1">
    <pageField fld="17" hier="-1"/>
  </pageFields>
  <dataFields count="2">
    <dataField name="Count of Parent Category" fld="17" subtotal="count" baseField="0" baseItem="0"/>
    <dataField name="Grand Total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B03D-E697-FC45-A11D-DBA44C180679}">
  <sheetPr codeName="Sheet1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A449-FC4C-0F40-8326-0B367263FF56}">
  <sheetPr codeName="Sheet2"/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5431-89DF-8342-9A4E-6B22347F7CEA}">
  <sheetPr codeName="Sheet5"/>
  <dimension ref="A3:CI11"/>
  <sheetViews>
    <sheetView topLeftCell="AP8" workbookViewId="0">
      <selection activeCell="AR15" sqref="AR15"/>
    </sheetView>
  </sheetViews>
  <sheetFormatPr baseColWidth="10" defaultRowHeight="15" x14ac:dyDescent="0.2"/>
  <cols>
    <col min="1" max="1" width="12.1640625" bestFit="1" customWidth="1"/>
    <col min="2" max="2" width="19.33203125" bestFit="1" customWidth="1"/>
    <col min="3" max="3" width="22" bestFit="1" customWidth="1"/>
    <col min="4" max="4" width="16.332031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6.33203125" bestFit="1" customWidth="1"/>
    <col min="44" max="44" width="28.33203125" bestFit="1" customWidth="1"/>
    <col min="45" max="45" width="22" bestFit="1" customWidth="1"/>
    <col min="46" max="46" width="16.33203125" bestFit="1" customWidth="1"/>
    <col min="47" max="47" width="22.83203125" bestFit="1" customWidth="1"/>
    <col min="48" max="48" width="16" bestFit="1" customWidth="1"/>
    <col min="49" max="49" width="19.1640625" bestFit="1" customWidth="1"/>
    <col min="50" max="50" width="14" bestFit="1" customWidth="1"/>
    <col min="51" max="52" width="14.1640625" bestFit="1" customWidth="1"/>
    <col min="53" max="53" width="17.6640625" bestFit="1" customWidth="1"/>
    <col min="54" max="54" width="18.83203125" bestFit="1" customWidth="1"/>
    <col min="55" max="55" width="16.5" bestFit="1" customWidth="1"/>
    <col min="56" max="56" width="14.5" bestFit="1" customWidth="1"/>
    <col min="57" max="57" width="17.6640625" bestFit="1" customWidth="1"/>
    <col min="58" max="58" width="19.5" bestFit="1" customWidth="1"/>
    <col min="59" max="59" width="10" bestFit="1" customWidth="1"/>
    <col min="60" max="60" width="14.1640625" bestFit="1" customWidth="1"/>
    <col min="61" max="61" width="9.1640625" bestFit="1" customWidth="1"/>
    <col min="62" max="62" width="11" bestFit="1" customWidth="1"/>
    <col min="63" max="63" width="9.5" bestFit="1" customWidth="1"/>
    <col min="64" max="64" width="9.83203125" bestFit="1" customWidth="1"/>
    <col min="65" max="65" width="15.83203125" bestFit="1" customWidth="1"/>
    <col min="66" max="66" width="17.1640625" bestFit="1" customWidth="1"/>
    <col min="67" max="67" width="17.5" bestFit="1" customWidth="1"/>
    <col min="68" max="68" width="21.1640625" bestFit="1" customWidth="1"/>
    <col min="69" max="69" width="16.83203125" bestFit="1" customWidth="1"/>
    <col min="70" max="70" width="17.1640625" bestFit="1" customWidth="1"/>
    <col min="71" max="71" width="22.83203125" bestFit="1" customWidth="1"/>
    <col min="72" max="72" width="15" bestFit="1" customWidth="1"/>
    <col min="73" max="73" width="18.1640625" bestFit="1" customWidth="1"/>
    <col min="74" max="74" width="23" bestFit="1" customWidth="1"/>
    <col min="75" max="75" width="19.1640625" bestFit="1" customWidth="1"/>
    <col min="76" max="76" width="16.6640625" bestFit="1" customWidth="1"/>
    <col min="77" max="77" width="18.1640625" bestFit="1" customWidth="1"/>
    <col min="78" max="78" width="20.6640625" bestFit="1" customWidth="1"/>
    <col min="79" max="79" width="24.6640625" bestFit="1" customWidth="1"/>
    <col min="80" max="80" width="18.6640625" bestFit="1" customWidth="1"/>
    <col min="81" max="81" width="14" bestFit="1" customWidth="1"/>
    <col min="82" max="82" width="13.6640625" bestFit="1" customWidth="1"/>
    <col min="83" max="83" width="11.6640625" bestFit="1" customWidth="1"/>
    <col min="84" max="84" width="12.83203125" bestFit="1" customWidth="1"/>
    <col min="85" max="85" width="6.33203125" bestFit="1" customWidth="1"/>
    <col min="86" max="86" width="20" bestFit="1" customWidth="1"/>
    <col min="87" max="87" width="32.6640625" bestFit="1" customWidth="1"/>
  </cols>
  <sheetData>
    <row r="3" spans="1:87" x14ac:dyDescent="0.2">
      <c r="B3" s="10" t="s">
        <v>4228</v>
      </c>
    </row>
    <row r="4" spans="1:87" x14ac:dyDescent="0.2">
      <c r="B4" t="s">
        <v>4229</v>
      </c>
      <c r="AR4" t="s">
        <v>4230</v>
      </c>
      <c r="CH4" t="s">
        <v>4231</v>
      </c>
      <c r="CI4" t="s">
        <v>4232</v>
      </c>
    </row>
    <row r="5" spans="1:87" x14ac:dyDescent="0.2">
      <c r="A5" s="10" t="s">
        <v>4225</v>
      </c>
      <c r="B5" t="s">
        <v>4144</v>
      </c>
      <c r="C5" t="s">
        <v>4143</v>
      </c>
      <c r="D5" t="s">
        <v>4142</v>
      </c>
      <c r="E5" t="s">
        <v>4141</v>
      </c>
      <c r="F5" t="s">
        <v>4140</v>
      </c>
      <c r="G5" t="s">
        <v>4139</v>
      </c>
      <c r="H5" t="s">
        <v>4158</v>
      </c>
      <c r="I5" t="s">
        <v>4173</v>
      </c>
      <c r="J5" t="s">
        <v>4172</v>
      </c>
      <c r="K5" t="s">
        <v>4157</v>
      </c>
      <c r="L5" t="s">
        <v>4171</v>
      </c>
      <c r="M5" t="s">
        <v>4156</v>
      </c>
      <c r="N5" t="s">
        <v>4155</v>
      </c>
      <c r="O5" t="s">
        <v>4174</v>
      </c>
      <c r="P5" t="s">
        <v>4154</v>
      </c>
      <c r="Q5" t="s">
        <v>4167</v>
      </c>
      <c r="R5" t="s">
        <v>4153</v>
      </c>
      <c r="S5" t="s">
        <v>4152</v>
      </c>
      <c r="T5" t="s">
        <v>4151</v>
      </c>
      <c r="U5" t="s">
        <v>4166</v>
      </c>
      <c r="V5" t="s">
        <v>4150</v>
      </c>
      <c r="W5" t="s">
        <v>4160</v>
      </c>
      <c r="X5" t="s">
        <v>4163</v>
      </c>
      <c r="Y5" t="s">
        <v>4170</v>
      </c>
      <c r="Z5" t="s">
        <v>4159</v>
      </c>
      <c r="AA5" t="s">
        <v>4165</v>
      </c>
      <c r="AB5" t="s">
        <v>4164</v>
      </c>
      <c r="AC5" t="s">
        <v>4178</v>
      </c>
      <c r="AD5" t="s">
        <v>4149</v>
      </c>
      <c r="AE5" t="s">
        <v>4148</v>
      </c>
      <c r="AF5" t="s">
        <v>4162</v>
      </c>
      <c r="AG5" t="s">
        <v>4161</v>
      </c>
      <c r="AH5" t="s">
        <v>4168</v>
      </c>
      <c r="AI5" t="s">
        <v>4169</v>
      </c>
      <c r="AJ5" t="s">
        <v>4176</v>
      </c>
      <c r="AK5" t="s">
        <v>4175</v>
      </c>
      <c r="AL5" t="s">
        <v>4147</v>
      </c>
      <c r="AM5" t="s">
        <v>4146</v>
      </c>
      <c r="AN5" t="s">
        <v>4179</v>
      </c>
      <c r="AO5" t="s">
        <v>4145</v>
      </c>
      <c r="AP5" t="s">
        <v>4177</v>
      </c>
      <c r="AQ5" t="s">
        <v>4226</v>
      </c>
      <c r="AR5" t="s">
        <v>4144</v>
      </c>
      <c r="AS5" t="s">
        <v>4143</v>
      </c>
      <c r="AT5" t="s">
        <v>4142</v>
      </c>
      <c r="AU5" t="s">
        <v>4141</v>
      </c>
      <c r="AV5" t="s">
        <v>4140</v>
      </c>
      <c r="AW5" t="s">
        <v>4139</v>
      </c>
      <c r="AX5" t="s">
        <v>4158</v>
      </c>
      <c r="AY5" t="s">
        <v>4173</v>
      </c>
      <c r="AZ5" t="s">
        <v>4172</v>
      </c>
      <c r="BA5" t="s">
        <v>4157</v>
      </c>
      <c r="BB5" t="s">
        <v>4171</v>
      </c>
      <c r="BC5" t="s">
        <v>4156</v>
      </c>
      <c r="BD5" t="s">
        <v>4155</v>
      </c>
      <c r="BE5" t="s">
        <v>4174</v>
      </c>
      <c r="BF5" t="s">
        <v>4154</v>
      </c>
      <c r="BG5" t="s">
        <v>4167</v>
      </c>
      <c r="BH5" t="s">
        <v>4153</v>
      </c>
      <c r="BI5" t="s">
        <v>4152</v>
      </c>
      <c r="BJ5" t="s">
        <v>4151</v>
      </c>
      <c r="BK5" t="s">
        <v>4166</v>
      </c>
      <c r="BL5" t="s">
        <v>4150</v>
      </c>
      <c r="BM5" t="s">
        <v>4160</v>
      </c>
      <c r="BN5" t="s">
        <v>4163</v>
      </c>
      <c r="BO5" t="s">
        <v>4170</v>
      </c>
      <c r="BP5" t="s">
        <v>4159</v>
      </c>
      <c r="BQ5" t="s">
        <v>4165</v>
      </c>
      <c r="BR5" t="s">
        <v>4164</v>
      </c>
      <c r="BS5" t="s">
        <v>4178</v>
      </c>
      <c r="BT5" t="s">
        <v>4149</v>
      </c>
      <c r="BU5" t="s">
        <v>4148</v>
      </c>
      <c r="BV5" t="s">
        <v>4162</v>
      </c>
      <c r="BW5" t="s">
        <v>4161</v>
      </c>
      <c r="BX5" t="s">
        <v>4168</v>
      </c>
      <c r="BY5" t="s">
        <v>4169</v>
      </c>
      <c r="BZ5" t="s">
        <v>4176</v>
      </c>
      <c r="CA5" t="s">
        <v>4175</v>
      </c>
      <c r="CB5" t="s">
        <v>4147</v>
      </c>
      <c r="CC5" t="s">
        <v>4146</v>
      </c>
      <c r="CD5" t="s">
        <v>4179</v>
      </c>
      <c r="CE5" t="s">
        <v>4145</v>
      </c>
      <c r="CF5" t="s">
        <v>4177</v>
      </c>
      <c r="CG5" t="s">
        <v>4226</v>
      </c>
    </row>
    <row r="6" spans="1:87" x14ac:dyDescent="0.2">
      <c r="A6" s="11" t="s">
        <v>4116</v>
      </c>
      <c r="B6" s="12"/>
      <c r="C6" s="12"/>
      <c r="D6" s="12"/>
      <c r="E6" s="12">
        <v>40</v>
      </c>
      <c r="F6" s="12"/>
      <c r="G6" s="12"/>
      <c r="H6" s="12">
        <v>20</v>
      </c>
      <c r="I6" s="12"/>
      <c r="J6" s="12"/>
      <c r="K6" s="12"/>
      <c r="L6" s="12"/>
      <c r="M6" s="12"/>
      <c r="N6" s="12">
        <v>24</v>
      </c>
      <c r="O6" s="12"/>
      <c r="P6" s="12"/>
      <c r="Q6" s="12"/>
      <c r="R6" s="12"/>
      <c r="S6" s="12"/>
      <c r="T6" s="12"/>
      <c r="U6" s="12"/>
      <c r="V6" s="12"/>
      <c r="W6" s="12">
        <v>20</v>
      </c>
      <c r="X6" s="12"/>
      <c r="Y6" s="12"/>
      <c r="Z6" s="12"/>
      <c r="AA6" s="12"/>
      <c r="AB6" s="12">
        <v>20</v>
      </c>
      <c r="AC6" s="12"/>
      <c r="AD6" s="12"/>
      <c r="AE6" s="12"/>
      <c r="AF6" s="12"/>
      <c r="AG6" s="12">
        <v>10</v>
      </c>
      <c r="AH6" s="12"/>
      <c r="AI6" s="12"/>
      <c r="AJ6" s="12"/>
      <c r="AK6" s="12">
        <v>18</v>
      </c>
      <c r="AL6" s="12">
        <v>60</v>
      </c>
      <c r="AM6" s="12">
        <v>100</v>
      </c>
      <c r="AN6" s="12">
        <v>20</v>
      </c>
      <c r="AO6" s="12"/>
      <c r="AP6" s="12">
        <v>17</v>
      </c>
      <c r="AQ6" s="12"/>
      <c r="AR6" s="12"/>
      <c r="AS6" s="12"/>
      <c r="AT6" s="12"/>
      <c r="AU6" s="12">
        <v>40</v>
      </c>
      <c r="AV6" s="12"/>
      <c r="AW6" s="12"/>
      <c r="AX6" s="12">
        <v>20</v>
      </c>
      <c r="AY6" s="12"/>
      <c r="AZ6" s="12"/>
      <c r="BA6" s="12"/>
      <c r="BB6" s="12"/>
      <c r="BC6" s="12"/>
      <c r="BD6" s="12">
        <v>24</v>
      </c>
      <c r="BE6" s="12"/>
      <c r="BF6" s="12"/>
      <c r="BG6" s="12"/>
      <c r="BH6" s="12"/>
      <c r="BI6" s="12"/>
      <c r="BJ6" s="12"/>
      <c r="BK6" s="12"/>
      <c r="BL6" s="12"/>
      <c r="BM6" s="12">
        <v>20</v>
      </c>
      <c r="BN6" s="12"/>
      <c r="BO6" s="12"/>
      <c r="BP6" s="12"/>
      <c r="BQ6" s="12"/>
      <c r="BR6" s="12">
        <v>20</v>
      </c>
      <c r="BS6" s="12"/>
      <c r="BT6" s="12"/>
      <c r="BU6" s="12"/>
      <c r="BV6" s="12"/>
      <c r="BW6" s="12">
        <v>10</v>
      </c>
      <c r="BX6" s="12"/>
      <c r="BY6" s="12"/>
      <c r="BZ6" s="12"/>
      <c r="CA6" s="12">
        <v>18</v>
      </c>
      <c r="CB6" s="12">
        <v>60</v>
      </c>
      <c r="CC6" s="12">
        <v>100</v>
      </c>
      <c r="CD6" s="12">
        <v>20</v>
      </c>
      <c r="CE6" s="12"/>
      <c r="CF6" s="12">
        <v>17</v>
      </c>
      <c r="CG6" s="12"/>
      <c r="CH6" s="12">
        <v>349</v>
      </c>
      <c r="CI6" s="12">
        <v>349</v>
      </c>
    </row>
    <row r="7" spans="1:87" x14ac:dyDescent="0.2">
      <c r="A7" s="11" t="s">
        <v>4117</v>
      </c>
      <c r="B7" s="12">
        <v>100</v>
      </c>
      <c r="C7" s="12"/>
      <c r="D7" s="12">
        <v>80</v>
      </c>
      <c r="E7" s="12"/>
      <c r="F7" s="12"/>
      <c r="G7" s="12"/>
      <c r="H7" s="12">
        <v>120</v>
      </c>
      <c r="I7" s="12">
        <v>20</v>
      </c>
      <c r="J7" s="12"/>
      <c r="K7" s="12">
        <v>40</v>
      </c>
      <c r="L7" s="12"/>
      <c r="M7" s="12">
        <v>100</v>
      </c>
      <c r="N7" s="12"/>
      <c r="O7" s="12"/>
      <c r="P7" s="12"/>
      <c r="Q7" s="12">
        <v>40</v>
      </c>
      <c r="R7" s="12">
        <v>20</v>
      </c>
      <c r="S7" s="12">
        <v>60</v>
      </c>
      <c r="T7" s="12"/>
      <c r="U7" s="12"/>
      <c r="V7" s="12"/>
      <c r="W7" s="12"/>
      <c r="X7" s="12">
        <v>20</v>
      </c>
      <c r="Y7" s="12">
        <v>20</v>
      </c>
      <c r="Z7" s="12">
        <v>57</v>
      </c>
      <c r="AA7" s="12">
        <v>20</v>
      </c>
      <c r="AB7" s="12"/>
      <c r="AC7" s="12">
        <v>40</v>
      </c>
      <c r="AD7" s="12">
        <v>40</v>
      </c>
      <c r="AE7" s="12"/>
      <c r="AF7" s="12"/>
      <c r="AG7" s="12">
        <v>47</v>
      </c>
      <c r="AH7" s="12">
        <v>20</v>
      </c>
      <c r="AI7" s="12"/>
      <c r="AJ7" s="12">
        <v>11</v>
      </c>
      <c r="AK7" s="12">
        <v>2</v>
      </c>
      <c r="AL7" s="12">
        <v>120</v>
      </c>
      <c r="AM7" s="12">
        <v>60</v>
      </c>
      <c r="AN7" s="12">
        <v>60</v>
      </c>
      <c r="AO7" s="12">
        <v>353</v>
      </c>
      <c r="AP7" s="12">
        <v>80</v>
      </c>
      <c r="AQ7" s="12"/>
      <c r="AR7" s="12">
        <v>100</v>
      </c>
      <c r="AS7" s="12"/>
      <c r="AT7" s="12">
        <v>80</v>
      </c>
      <c r="AU7" s="12"/>
      <c r="AV7" s="12"/>
      <c r="AW7" s="12"/>
      <c r="AX7" s="12">
        <v>120</v>
      </c>
      <c r="AY7" s="12">
        <v>20</v>
      </c>
      <c r="AZ7" s="12"/>
      <c r="BA7" s="12">
        <v>40</v>
      </c>
      <c r="BB7" s="12"/>
      <c r="BC7" s="12">
        <v>100</v>
      </c>
      <c r="BD7" s="12"/>
      <c r="BE7" s="12"/>
      <c r="BF7" s="12"/>
      <c r="BG7" s="12">
        <v>40</v>
      </c>
      <c r="BH7" s="12">
        <v>20</v>
      </c>
      <c r="BI7" s="12">
        <v>60</v>
      </c>
      <c r="BJ7" s="12"/>
      <c r="BK7" s="12"/>
      <c r="BL7" s="12"/>
      <c r="BM7" s="12"/>
      <c r="BN7" s="12">
        <v>20</v>
      </c>
      <c r="BO7" s="12">
        <v>20</v>
      </c>
      <c r="BP7" s="12">
        <v>57</v>
      </c>
      <c r="BQ7" s="12">
        <v>20</v>
      </c>
      <c r="BR7" s="12"/>
      <c r="BS7" s="12">
        <v>40</v>
      </c>
      <c r="BT7" s="12">
        <v>40</v>
      </c>
      <c r="BU7" s="12"/>
      <c r="BV7" s="12"/>
      <c r="BW7" s="12">
        <v>47</v>
      </c>
      <c r="BX7" s="12">
        <v>20</v>
      </c>
      <c r="BY7" s="12"/>
      <c r="BZ7" s="12">
        <v>11</v>
      </c>
      <c r="CA7" s="12">
        <v>2</v>
      </c>
      <c r="CB7" s="12">
        <v>120</v>
      </c>
      <c r="CC7" s="12">
        <v>60</v>
      </c>
      <c r="CD7" s="12">
        <v>60</v>
      </c>
      <c r="CE7" s="12">
        <v>353</v>
      </c>
      <c r="CF7" s="12">
        <v>80</v>
      </c>
      <c r="CG7" s="12"/>
      <c r="CH7" s="12">
        <v>1530</v>
      </c>
      <c r="CI7" s="12">
        <v>1530</v>
      </c>
    </row>
    <row r="8" spans="1:87" x14ac:dyDescent="0.2">
      <c r="A8" s="11" t="s">
        <v>4118</v>
      </c>
      <c r="B8" s="12"/>
      <c r="C8" s="12"/>
      <c r="D8" s="12"/>
      <c r="E8" s="12"/>
      <c r="F8" s="12"/>
      <c r="G8" s="12"/>
      <c r="H8" s="12"/>
      <c r="I8" s="12"/>
      <c r="J8" s="12">
        <v>6</v>
      </c>
      <c r="K8" s="12"/>
      <c r="L8" s="12"/>
      <c r="M8" s="12"/>
      <c r="N8" s="12"/>
      <c r="O8" s="12"/>
      <c r="P8" s="12"/>
      <c r="Q8" s="12">
        <v>20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>
        <v>19</v>
      </c>
      <c r="AP8" s="12">
        <v>5</v>
      </c>
      <c r="AQ8" s="12"/>
      <c r="AR8" s="12"/>
      <c r="AS8" s="12"/>
      <c r="AT8" s="12"/>
      <c r="AU8" s="12"/>
      <c r="AV8" s="12"/>
      <c r="AW8" s="12"/>
      <c r="AX8" s="12"/>
      <c r="AY8" s="12"/>
      <c r="AZ8" s="12">
        <v>6</v>
      </c>
      <c r="BA8" s="12"/>
      <c r="BB8" s="12"/>
      <c r="BC8" s="12"/>
      <c r="BD8" s="12"/>
      <c r="BE8" s="12"/>
      <c r="BF8" s="12"/>
      <c r="BG8" s="12">
        <v>20</v>
      </c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>
        <v>19</v>
      </c>
      <c r="CF8" s="12">
        <v>5</v>
      </c>
      <c r="CG8" s="12"/>
      <c r="CH8" s="12">
        <v>50</v>
      </c>
      <c r="CI8" s="12">
        <v>50</v>
      </c>
    </row>
    <row r="9" spans="1:87" x14ac:dyDescent="0.2">
      <c r="A9" s="11" t="s">
        <v>4115</v>
      </c>
      <c r="B9" s="12"/>
      <c r="C9" s="12">
        <v>180</v>
      </c>
      <c r="D9" s="12"/>
      <c r="E9" s="12"/>
      <c r="F9" s="12">
        <v>60</v>
      </c>
      <c r="G9" s="12">
        <v>60</v>
      </c>
      <c r="H9" s="12"/>
      <c r="I9" s="12"/>
      <c r="J9" s="12">
        <v>34</v>
      </c>
      <c r="K9" s="12"/>
      <c r="L9" s="12">
        <v>80</v>
      </c>
      <c r="M9" s="12"/>
      <c r="N9" s="12"/>
      <c r="O9" s="12">
        <v>40</v>
      </c>
      <c r="P9" s="12">
        <v>40</v>
      </c>
      <c r="Q9" s="12"/>
      <c r="R9" s="12">
        <v>140</v>
      </c>
      <c r="S9" s="12"/>
      <c r="T9" s="12">
        <v>20</v>
      </c>
      <c r="U9" s="12">
        <v>40</v>
      </c>
      <c r="V9" s="12">
        <v>260</v>
      </c>
      <c r="W9" s="12"/>
      <c r="X9" s="12"/>
      <c r="Y9" s="12"/>
      <c r="Z9" s="12">
        <v>103</v>
      </c>
      <c r="AA9" s="12"/>
      <c r="AB9" s="12"/>
      <c r="AC9" s="12"/>
      <c r="AD9" s="12"/>
      <c r="AE9" s="12">
        <v>60</v>
      </c>
      <c r="AF9" s="12">
        <v>20</v>
      </c>
      <c r="AG9" s="12"/>
      <c r="AH9" s="12"/>
      <c r="AI9" s="12">
        <v>140</v>
      </c>
      <c r="AJ9" s="12">
        <v>9</v>
      </c>
      <c r="AK9" s="12">
        <v>40</v>
      </c>
      <c r="AL9" s="12">
        <v>20</v>
      </c>
      <c r="AM9" s="12"/>
      <c r="AN9" s="12">
        <v>60</v>
      </c>
      <c r="AO9" s="12">
        <v>694</v>
      </c>
      <c r="AP9" s="12">
        <v>85</v>
      </c>
      <c r="AQ9" s="12"/>
      <c r="AR9" s="12"/>
      <c r="AS9" s="12">
        <v>180</v>
      </c>
      <c r="AT9" s="12"/>
      <c r="AU9" s="12"/>
      <c r="AV9" s="12">
        <v>60</v>
      </c>
      <c r="AW9" s="12">
        <v>60</v>
      </c>
      <c r="AX9" s="12"/>
      <c r="AY9" s="12"/>
      <c r="AZ9" s="12">
        <v>34</v>
      </c>
      <c r="BA9" s="12"/>
      <c r="BB9" s="12">
        <v>80</v>
      </c>
      <c r="BC9" s="12"/>
      <c r="BD9" s="12"/>
      <c r="BE9" s="12">
        <v>40</v>
      </c>
      <c r="BF9" s="12">
        <v>40</v>
      </c>
      <c r="BG9" s="12"/>
      <c r="BH9" s="12">
        <v>140</v>
      </c>
      <c r="BI9" s="12"/>
      <c r="BJ9" s="12">
        <v>20</v>
      </c>
      <c r="BK9" s="12">
        <v>40</v>
      </c>
      <c r="BL9" s="12">
        <v>260</v>
      </c>
      <c r="BM9" s="12"/>
      <c r="BN9" s="12"/>
      <c r="BO9" s="12"/>
      <c r="BP9" s="12">
        <v>103</v>
      </c>
      <c r="BQ9" s="12"/>
      <c r="BR9" s="12"/>
      <c r="BS9" s="12"/>
      <c r="BT9" s="12"/>
      <c r="BU9" s="12">
        <v>60</v>
      </c>
      <c r="BV9" s="12">
        <v>20</v>
      </c>
      <c r="BW9" s="12"/>
      <c r="BX9" s="12"/>
      <c r="BY9" s="12">
        <v>140</v>
      </c>
      <c r="BZ9" s="12">
        <v>9</v>
      </c>
      <c r="CA9" s="12">
        <v>40</v>
      </c>
      <c r="CB9" s="12">
        <v>20</v>
      </c>
      <c r="CC9" s="12"/>
      <c r="CD9" s="12">
        <v>60</v>
      </c>
      <c r="CE9" s="12">
        <v>694</v>
      </c>
      <c r="CF9" s="12">
        <v>85</v>
      </c>
      <c r="CG9" s="12"/>
      <c r="CH9" s="12">
        <v>2185</v>
      </c>
      <c r="CI9" s="12">
        <v>2185</v>
      </c>
    </row>
    <row r="10" spans="1:87" x14ac:dyDescent="0.2">
      <c r="A10" s="11" t="s">
        <v>4226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</row>
    <row r="11" spans="1:87" x14ac:dyDescent="0.2">
      <c r="A11" s="11" t="s">
        <v>4227</v>
      </c>
      <c r="B11" s="12">
        <v>100</v>
      </c>
      <c r="C11" s="12">
        <v>180</v>
      </c>
      <c r="D11" s="12">
        <v>80</v>
      </c>
      <c r="E11" s="12">
        <v>40</v>
      </c>
      <c r="F11" s="12">
        <v>60</v>
      </c>
      <c r="G11" s="12">
        <v>60</v>
      </c>
      <c r="H11" s="12">
        <v>140</v>
      </c>
      <c r="I11" s="12">
        <v>20</v>
      </c>
      <c r="J11" s="12">
        <v>40</v>
      </c>
      <c r="K11" s="12">
        <v>40</v>
      </c>
      <c r="L11" s="12">
        <v>80</v>
      </c>
      <c r="M11" s="12">
        <v>100</v>
      </c>
      <c r="N11" s="12">
        <v>24</v>
      </c>
      <c r="O11" s="12">
        <v>40</v>
      </c>
      <c r="P11" s="12">
        <v>40</v>
      </c>
      <c r="Q11" s="12">
        <v>60</v>
      </c>
      <c r="R11" s="12">
        <v>160</v>
      </c>
      <c r="S11" s="12">
        <v>60</v>
      </c>
      <c r="T11" s="12">
        <v>20</v>
      </c>
      <c r="U11" s="12">
        <v>40</v>
      </c>
      <c r="V11" s="12">
        <v>260</v>
      </c>
      <c r="W11" s="12">
        <v>20</v>
      </c>
      <c r="X11" s="12">
        <v>20</v>
      </c>
      <c r="Y11" s="12">
        <v>20</v>
      </c>
      <c r="Z11" s="12">
        <v>160</v>
      </c>
      <c r="AA11" s="12">
        <v>20</v>
      </c>
      <c r="AB11" s="12">
        <v>20</v>
      </c>
      <c r="AC11" s="12">
        <v>40</v>
      </c>
      <c r="AD11" s="12">
        <v>40</v>
      </c>
      <c r="AE11" s="12">
        <v>60</v>
      </c>
      <c r="AF11" s="12">
        <v>20</v>
      </c>
      <c r="AG11" s="12">
        <v>57</v>
      </c>
      <c r="AH11" s="12">
        <v>20</v>
      </c>
      <c r="AI11" s="12">
        <v>140</v>
      </c>
      <c r="AJ11" s="12">
        <v>20</v>
      </c>
      <c r="AK11" s="12">
        <v>60</v>
      </c>
      <c r="AL11" s="12">
        <v>200</v>
      </c>
      <c r="AM11" s="12">
        <v>160</v>
      </c>
      <c r="AN11" s="12">
        <v>140</v>
      </c>
      <c r="AO11" s="12">
        <v>1066</v>
      </c>
      <c r="AP11" s="12">
        <v>187</v>
      </c>
      <c r="AQ11" s="12"/>
      <c r="AR11" s="12">
        <v>100</v>
      </c>
      <c r="AS11" s="12">
        <v>180</v>
      </c>
      <c r="AT11" s="12">
        <v>80</v>
      </c>
      <c r="AU11" s="12">
        <v>40</v>
      </c>
      <c r="AV11" s="12">
        <v>60</v>
      </c>
      <c r="AW11" s="12">
        <v>60</v>
      </c>
      <c r="AX11" s="12">
        <v>140</v>
      </c>
      <c r="AY11" s="12">
        <v>20</v>
      </c>
      <c r="AZ11" s="12">
        <v>40</v>
      </c>
      <c r="BA11" s="12">
        <v>40</v>
      </c>
      <c r="BB11" s="12">
        <v>80</v>
      </c>
      <c r="BC11" s="12">
        <v>100</v>
      </c>
      <c r="BD11" s="12">
        <v>24</v>
      </c>
      <c r="BE11" s="12">
        <v>40</v>
      </c>
      <c r="BF11" s="12">
        <v>40</v>
      </c>
      <c r="BG11" s="12">
        <v>60</v>
      </c>
      <c r="BH11" s="12">
        <v>160</v>
      </c>
      <c r="BI11" s="12">
        <v>60</v>
      </c>
      <c r="BJ11" s="12">
        <v>20</v>
      </c>
      <c r="BK11" s="12">
        <v>40</v>
      </c>
      <c r="BL11" s="12">
        <v>260</v>
      </c>
      <c r="BM11" s="12">
        <v>20</v>
      </c>
      <c r="BN11" s="12">
        <v>20</v>
      </c>
      <c r="BO11" s="12">
        <v>20</v>
      </c>
      <c r="BP11" s="12">
        <v>160</v>
      </c>
      <c r="BQ11" s="12">
        <v>20</v>
      </c>
      <c r="BR11" s="12">
        <v>20</v>
      </c>
      <c r="BS11" s="12">
        <v>40</v>
      </c>
      <c r="BT11" s="12">
        <v>40</v>
      </c>
      <c r="BU11" s="12">
        <v>60</v>
      </c>
      <c r="BV11" s="12">
        <v>20</v>
      </c>
      <c r="BW11" s="12">
        <v>57</v>
      </c>
      <c r="BX11" s="12">
        <v>20</v>
      </c>
      <c r="BY11" s="12">
        <v>140</v>
      </c>
      <c r="BZ11" s="12">
        <v>20</v>
      </c>
      <c r="CA11" s="12">
        <v>60</v>
      </c>
      <c r="CB11" s="12">
        <v>200</v>
      </c>
      <c r="CC11" s="12">
        <v>160</v>
      </c>
      <c r="CD11" s="12">
        <v>140</v>
      </c>
      <c r="CE11" s="12">
        <v>1066</v>
      </c>
      <c r="CF11" s="12">
        <v>187</v>
      </c>
      <c r="CG11" s="12"/>
      <c r="CH11" s="12">
        <v>4114</v>
      </c>
      <c r="CI11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21C0-DE77-8B4F-98FF-18D56D735457}">
  <sheetPr codeName="Sheet6"/>
  <dimension ref="A1:U48"/>
  <sheetViews>
    <sheetView workbookViewId="0">
      <selection activeCell="B12" sqref="B1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5" bestFit="1" customWidth="1"/>
    <col min="7" max="7" width="5.5" bestFit="1" customWidth="1"/>
    <col min="8" max="8" width="4" bestFit="1" customWidth="1"/>
    <col min="9" max="9" width="8.83203125" bestFit="1" customWidth="1"/>
    <col min="10" max="10" width="28.332031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32.6640625" bestFit="1" customWidth="1"/>
    <col min="21" max="21" width="20" bestFit="1" customWidth="1"/>
  </cols>
  <sheetData>
    <row r="1" spans="1:21" x14ac:dyDescent="0.2">
      <c r="A1" s="10" t="s">
        <v>4119</v>
      </c>
      <c r="B1" t="s">
        <v>4235</v>
      </c>
    </row>
    <row r="2" spans="1:21" x14ac:dyDescent="0.2">
      <c r="A2" s="10" t="s">
        <v>4233</v>
      </c>
      <c r="B2" t="s">
        <v>4235</v>
      </c>
    </row>
    <row r="4" spans="1:21" x14ac:dyDescent="0.2">
      <c r="B4" s="10" t="s">
        <v>4228</v>
      </c>
    </row>
    <row r="5" spans="1:21" x14ac:dyDescent="0.2">
      <c r="B5" t="s">
        <v>4234</v>
      </c>
      <c r="F5" t="s">
        <v>4236</v>
      </c>
      <c r="J5" t="s">
        <v>4230</v>
      </c>
      <c r="N5" t="s">
        <v>4229</v>
      </c>
      <c r="R5" t="s">
        <v>4237</v>
      </c>
      <c r="S5" t="s">
        <v>4238</v>
      </c>
      <c r="T5" t="s">
        <v>4232</v>
      </c>
      <c r="U5" t="s">
        <v>4231</v>
      </c>
    </row>
    <row r="6" spans="1:21" x14ac:dyDescent="0.2">
      <c r="A6" s="10" t="s">
        <v>4225</v>
      </c>
      <c r="B6" t="s">
        <v>4116</v>
      </c>
      <c r="C6" t="s">
        <v>4117</v>
      </c>
      <c r="D6" t="s">
        <v>4118</v>
      </c>
      <c r="E6" t="s">
        <v>4115</v>
      </c>
      <c r="F6" t="s">
        <v>4116</v>
      </c>
      <c r="G6" t="s">
        <v>4117</v>
      </c>
      <c r="H6" t="s">
        <v>4118</v>
      </c>
      <c r="I6" t="s">
        <v>4115</v>
      </c>
      <c r="J6" t="s">
        <v>4116</v>
      </c>
      <c r="K6" t="s">
        <v>4117</v>
      </c>
      <c r="L6" t="s">
        <v>4118</v>
      </c>
      <c r="M6" t="s">
        <v>4115</v>
      </c>
      <c r="N6" t="s">
        <v>4116</v>
      </c>
      <c r="O6" t="s">
        <v>4117</v>
      </c>
      <c r="P6" t="s">
        <v>4118</v>
      </c>
      <c r="Q6" t="s">
        <v>4115</v>
      </c>
    </row>
    <row r="7" spans="1:21" x14ac:dyDescent="0.2">
      <c r="A7" s="11" t="s">
        <v>4144</v>
      </c>
      <c r="B7" s="12"/>
      <c r="C7" s="12">
        <v>100</v>
      </c>
      <c r="D7" s="12"/>
      <c r="E7" s="12"/>
      <c r="F7" s="12"/>
      <c r="G7" s="12">
        <v>100</v>
      </c>
      <c r="H7" s="12"/>
      <c r="I7" s="12"/>
      <c r="J7" s="12"/>
      <c r="K7" s="12">
        <v>100</v>
      </c>
      <c r="L7" s="12"/>
      <c r="M7" s="12"/>
      <c r="N7" s="12"/>
      <c r="O7" s="12">
        <v>100</v>
      </c>
      <c r="P7" s="12"/>
      <c r="Q7" s="12"/>
      <c r="R7" s="12">
        <v>100</v>
      </c>
      <c r="S7" s="12">
        <v>100</v>
      </c>
      <c r="T7" s="12">
        <v>100</v>
      </c>
      <c r="U7" s="12">
        <v>100</v>
      </c>
    </row>
    <row r="8" spans="1:21" x14ac:dyDescent="0.2">
      <c r="A8" s="11" t="s">
        <v>4143</v>
      </c>
      <c r="B8" s="12"/>
      <c r="C8" s="12"/>
      <c r="D8" s="12"/>
      <c r="E8" s="12">
        <v>180</v>
      </c>
      <c r="F8" s="12"/>
      <c r="G8" s="12"/>
      <c r="H8" s="12"/>
      <c r="I8" s="12">
        <v>180</v>
      </c>
      <c r="J8" s="12"/>
      <c r="K8" s="12"/>
      <c r="L8" s="12"/>
      <c r="M8" s="12">
        <v>180</v>
      </c>
      <c r="N8" s="12"/>
      <c r="O8" s="12"/>
      <c r="P8" s="12"/>
      <c r="Q8" s="12">
        <v>180</v>
      </c>
      <c r="R8" s="12">
        <v>180</v>
      </c>
      <c r="S8" s="12">
        <v>180</v>
      </c>
      <c r="T8" s="12">
        <v>180</v>
      </c>
      <c r="U8" s="12">
        <v>180</v>
      </c>
    </row>
    <row r="9" spans="1:21" x14ac:dyDescent="0.2">
      <c r="A9" s="11" t="s">
        <v>4142</v>
      </c>
      <c r="B9" s="12"/>
      <c r="C9" s="12">
        <v>80</v>
      </c>
      <c r="D9" s="12"/>
      <c r="E9" s="12"/>
      <c r="F9" s="12"/>
      <c r="G9" s="12">
        <v>80</v>
      </c>
      <c r="H9" s="12"/>
      <c r="I9" s="12"/>
      <c r="J9" s="12"/>
      <c r="K9" s="12">
        <v>80</v>
      </c>
      <c r="L9" s="12"/>
      <c r="M9" s="12"/>
      <c r="N9" s="12"/>
      <c r="O9" s="12">
        <v>80</v>
      </c>
      <c r="P9" s="12"/>
      <c r="Q9" s="12"/>
      <c r="R9" s="12">
        <v>80</v>
      </c>
      <c r="S9" s="12">
        <v>80</v>
      </c>
      <c r="T9" s="12">
        <v>80</v>
      </c>
      <c r="U9" s="12">
        <v>80</v>
      </c>
    </row>
    <row r="10" spans="1:21" x14ac:dyDescent="0.2">
      <c r="A10" s="11" t="s">
        <v>4141</v>
      </c>
      <c r="B10" s="12">
        <v>40</v>
      </c>
      <c r="C10" s="12"/>
      <c r="D10" s="12"/>
      <c r="E10" s="12"/>
      <c r="F10" s="12">
        <v>40</v>
      </c>
      <c r="G10" s="12"/>
      <c r="H10" s="12"/>
      <c r="I10" s="12"/>
      <c r="J10" s="12">
        <v>40</v>
      </c>
      <c r="K10" s="12"/>
      <c r="L10" s="12"/>
      <c r="M10" s="12"/>
      <c r="N10" s="12">
        <v>40</v>
      </c>
      <c r="O10" s="12"/>
      <c r="P10" s="12"/>
      <c r="Q10" s="12"/>
      <c r="R10" s="12">
        <v>40</v>
      </c>
      <c r="S10" s="12">
        <v>40</v>
      </c>
      <c r="T10" s="12">
        <v>40</v>
      </c>
      <c r="U10" s="12">
        <v>40</v>
      </c>
    </row>
    <row r="11" spans="1:21" x14ac:dyDescent="0.2">
      <c r="A11" s="11" t="s">
        <v>4140</v>
      </c>
      <c r="B11" s="12"/>
      <c r="C11" s="12"/>
      <c r="D11" s="12"/>
      <c r="E11" s="12">
        <v>60</v>
      </c>
      <c r="F11" s="12"/>
      <c r="G11" s="12"/>
      <c r="H11" s="12"/>
      <c r="I11" s="12">
        <v>60</v>
      </c>
      <c r="J11" s="12"/>
      <c r="K11" s="12"/>
      <c r="L11" s="12"/>
      <c r="M11" s="12">
        <v>60</v>
      </c>
      <c r="N11" s="12"/>
      <c r="O11" s="12"/>
      <c r="P11" s="12"/>
      <c r="Q11" s="12">
        <v>60</v>
      </c>
      <c r="R11" s="12">
        <v>60</v>
      </c>
      <c r="S11" s="12">
        <v>60</v>
      </c>
      <c r="T11" s="12">
        <v>60</v>
      </c>
      <c r="U11" s="12">
        <v>60</v>
      </c>
    </row>
    <row r="12" spans="1:21" x14ac:dyDescent="0.2">
      <c r="A12" s="11" t="s">
        <v>4139</v>
      </c>
      <c r="B12" s="12"/>
      <c r="C12" s="12"/>
      <c r="D12" s="12"/>
      <c r="E12" s="12">
        <v>60</v>
      </c>
      <c r="F12" s="12"/>
      <c r="G12" s="12"/>
      <c r="H12" s="12"/>
      <c r="I12" s="12">
        <v>60</v>
      </c>
      <c r="J12" s="12"/>
      <c r="K12" s="12"/>
      <c r="L12" s="12"/>
      <c r="M12" s="12">
        <v>60</v>
      </c>
      <c r="N12" s="12"/>
      <c r="O12" s="12"/>
      <c r="P12" s="12"/>
      <c r="Q12" s="12">
        <v>60</v>
      </c>
      <c r="R12" s="12">
        <v>60</v>
      </c>
      <c r="S12" s="12">
        <v>60</v>
      </c>
      <c r="T12" s="12">
        <v>60</v>
      </c>
      <c r="U12" s="12">
        <v>60</v>
      </c>
    </row>
    <row r="13" spans="1:21" x14ac:dyDescent="0.2">
      <c r="A13" s="11" t="s">
        <v>4158</v>
      </c>
      <c r="B13" s="12">
        <v>20</v>
      </c>
      <c r="C13" s="12">
        <v>120</v>
      </c>
      <c r="D13" s="12"/>
      <c r="E13" s="12"/>
      <c r="F13" s="12">
        <v>20</v>
      </c>
      <c r="G13" s="12">
        <v>120</v>
      </c>
      <c r="H13" s="12"/>
      <c r="I13" s="12"/>
      <c r="J13" s="12">
        <v>20</v>
      </c>
      <c r="K13" s="12">
        <v>120</v>
      </c>
      <c r="L13" s="12"/>
      <c r="M13" s="12"/>
      <c r="N13" s="12">
        <v>20</v>
      </c>
      <c r="O13" s="12">
        <v>120</v>
      </c>
      <c r="P13" s="12"/>
      <c r="Q13" s="12"/>
      <c r="R13" s="12">
        <v>140</v>
      </c>
      <c r="S13" s="12">
        <v>140</v>
      </c>
      <c r="T13" s="12">
        <v>140</v>
      </c>
      <c r="U13" s="12">
        <v>140</v>
      </c>
    </row>
    <row r="14" spans="1:21" x14ac:dyDescent="0.2">
      <c r="A14" s="11" t="s">
        <v>4173</v>
      </c>
      <c r="B14" s="12"/>
      <c r="C14" s="12">
        <v>20</v>
      </c>
      <c r="D14" s="12"/>
      <c r="E14" s="12"/>
      <c r="F14" s="12"/>
      <c r="G14" s="12">
        <v>20</v>
      </c>
      <c r="H14" s="12"/>
      <c r="I14" s="12"/>
      <c r="J14" s="12"/>
      <c r="K14" s="12">
        <v>20</v>
      </c>
      <c r="L14" s="12"/>
      <c r="M14" s="12"/>
      <c r="N14" s="12"/>
      <c r="O14" s="12">
        <v>20</v>
      </c>
      <c r="P14" s="12"/>
      <c r="Q14" s="12"/>
      <c r="R14" s="12">
        <v>20</v>
      </c>
      <c r="S14" s="12">
        <v>20</v>
      </c>
      <c r="T14" s="12">
        <v>20</v>
      </c>
      <c r="U14" s="12">
        <v>20</v>
      </c>
    </row>
    <row r="15" spans="1:21" x14ac:dyDescent="0.2">
      <c r="A15" s="11" t="s">
        <v>4172</v>
      </c>
      <c r="B15" s="12"/>
      <c r="C15" s="12"/>
      <c r="D15" s="12">
        <v>6</v>
      </c>
      <c r="E15" s="12">
        <v>34</v>
      </c>
      <c r="F15" s="12"/>
      <c r="G15" s="12"/>
      <c r="H15" s="12">
        <v>6</v>
      </c>
      <c r="I15" s="12">
        <v>34</v>
      </c>
      <c r="J15" s="12"/>
      <c r="K15" s="12"/>
      <c r="L15" s="12">
        <v>6</v>
      </c>
      <c r="M15" s="12">
        <v>34</v>
      </c>
      <c r="N15" s="12"/>
      <c r="O15" s="12"/>
      <c r="P15" s="12">
        <v>6</v>
      </c>
      <c r="Q15" s="12">
        <v>34</v>
      </c>
      <c r="R15" s="12">
        <v>40</v>
      </c>
      <c r="S15" s="12">
        <v>40</v>
      </c>
      <c r="T15" s="12">
        <v>40</v>
      </c>
      <c r="U15" s="12">
        <v>40</v>
      </c>
    </row>
    <row r="16" spans="1:21" x14ac:dyDescent="0.2">
      <c r="A16" s="11" t="s">
        <v>4157</v>
      </c>
      <c r="B16" s="12"/>
      <c r="C16" s="12">
        <v>40</v>
      </c>
      <c r="D16" s="12"/>
      <c r="E16" s="12"/>
      <c r="F16" s="12"/>
      <c r="G16" s="12">
        <v>40</v>
      </c>
      <c r="H16" s="12"/>
      <c r="I16" s="12"/>
      <c r="J16" s="12"/>
      <c r="K16" s="12">
        <v>40</v>
      </c>
      <c r="L16" s="12"/>
      <c r="M16" s="12"/>
      <c r="N16" s="12"/>
      <c r="O16" s="12">
        <v>40</v>
      </c>
      <c r="P16" s="12"/>
      <c r="Q16" s="12"/>
      <c r="R16" s="12">
        <v>40</v>
      </c>
      <c r="S16" s="12">
        <v>40</v>
      </c>
      <c r="T16" s="12">
        <v>40</v>
      </c>
      <c r="U16" s="12">
        <v>40</v>
      </c>
    </row>
    <row r="17" spans="1:21" x14ac:dyDescent="0.2">
      <c r="A17" s="11" t="s">
        <v>4171</v>
      </c>
      <c r="B17" s="12"/>
      <c r="C17" s="12"/>
      <c r="D17" s="12"/>
      <c r="E17" s="12">
        <v>80</v>
      </c>
      <c r="F17" s="12"/>
      <c r="G17" s="12"/>
      <c r="H17" s="12"/>
      <c r="I17" s="12">
        <v>80</v>
      </c>
      <c r="J17" s="12"/>
      <c r="K17" s="12"/>
      <c r="L17" s="12"/>
      <c r="M17" s="12">
        <v>80</v>
      </c>
      <c r="N17" s="12"/>
      <c r="O17" s="12"/>
      <c r="P17" s="12"/>
      <c r="Q17" s="12">
        <v>80</v>
      </c>
      <c r="R17" s="12">
        <v>80</v>
      </c>
      <c r="S17" s="12">
        <v>80</v>
      </c>
      <c r="T17" s="12">
        <v>80</v>
      </c>
      <c r="U17" s="12">
        <v>80</v>
      </c>
    </row>
    <row r="18" spans="1:21" x14ac:dyDescent="0.2">
      <c r="A18" s="11" t="s">
        <v>4156</v>
      </c>
      <c r="B18" s="12"/>
      <c r="C18" s="12">
        <v>100</v>
      </c>
      <c r="D18" s="12"/>
      <c r="E18" s="12"/>
      <c r="F18" s="12"/>
      <c r="G18" s="12">
        <v>100</v>
      </c>
      <c r="H18" s="12"/>
      <c r="I18" s="12"/>
      <c r="J18" s="12"/>
      <c r="K18" s="12">
        <v>100</v>
      </c>
      <c r="L18" s="12"/>
      <c r="M18" s="12"/>
      <c r="N18" s="12"/>
      <c r="O18" s="12">
        <v>100</v>
      </c>
      <c r="P18" s="12"/>
      <c r="Q18" s="12"/>
      <c r="R18" s="12">
        <v>100</v>
      </c>
      <c r="S18" s="12">
        <v>100</v>
      </c>
      <c r="T18" s="12">
        <v>100</v>
      </c>
      <c r="U18" s="12">
        <v>100</v>
      </c>
    </row>
    <row r="19" spans="1:21" x14ac:dyDescent="0.2">
      <c r="A19" s="11" t="s">
        <v>4155</v>
      </c>
      <c r="B19" s="12">
        <v>24</v>
      </c>
      <c r="C19" s="12"/>
      <c r="D19" s="12"/>
      <c r="E19" s="12"/>
      <c r="F19" s="12">
        <v>24</v>
      </c>
      <c r="G19" s="12"/>
      <c r="H19" s="12"/>
      <c r="I19" s="12"/>
      <c r="J19" s="12">
        <v>24</v>
      </c>
      <c r="K19" s="12"/>
      <c r="L19" s="12"/>
      <c r="M19" s="12"/>
      <c r="N19" s="12">
        <v>24</v>
      </c>
      <c r="O19" s="12"/>
      <c r="P19" s="12"/>
      <c r="Q19" s="12"/>
      <c r="R19" s="12">
        <v>24</v>
      </c>
      <c r="S19" s="12">
        <v>24</v>
      </c>
      <c r="T19" s="12">
        <v>24</v>
      </c>
      <c r="U19" s="12">
        <v>24</v>
      </c>
    </row>
    <row r="20" spans="1:21" x14ac:dyDescent="0.2">
      <c r="A20" s="11" t="s">
        <v>4174</v>
      </c>
      <c r="B20" s="12"/>
      <c r="C20" s="12"/>
      <c r="D20" s="12"/>
      <c r="E20" s="12">
        <v>40</v>
      </c>
      <c r="F20" s="12"/>
      <c r="G20" s="12"/>
      <c r="H20" s="12"/>
      <c r="I20" s="12">
        <v>40</v>
      </c>
      <c r="J20" s="12"/>
      <c r="K20" s="12"/>
      <c r="L20" s="12"/>
      <c r="M20" s="12">
        <v>40</v>
      </c>
      <c r="N20" s="12"/>
      <c r="O20" s="12"/>
      <c r="P20" s="12"/>
      <c r="Q20" s="12">
        <v>40</v>
      </c>
      <c r="R20" s="12">
        <v>40</v>
      </c>
      <c r="S20" s="12">
        <v>40</v>
      </c>
      <c r="T20" s="12">
        <v>40</v>
      </c>
      <c r="U20" s="12">
        <v>40</v>
      </c>
    </row>
    <row r="21" spans="1:21" x14ac:dyDescent="0.2">
      <c r="A21" s="11" t="s">
        <v>4154</v>
      </c>
      <c r="B21" s="12"/>
      <c r="C21" s="12"/>
      <c r="D21" s="12"/>
      <c r="E21" s="12">
        <v>40</v>
      </c>
      <c r="F21" s="12"/>
      <c r="G21" s="12"/>
      <c r="H21" s="12"/>
      <c r="I21" s="12">
        <v>40</v>
      </c>
      <c r="J21" s="12"/>
      <c r="K21" s="12"/>
      <c r="L21" s="12"/>
      <c r="M21" s="12">
        <v>40</v>
      </c>
      <c r="N21" s="12"/>
      <c r="O21" s="12"/>
      <c r="P21" s="12"/>
      <c r="Q21" s="12">
        <v>40</v>
      </c>
      <c r="R21" s="12">
        <v>40</v>
      </c>
      <c r="S21" s="12">
        <v>40</v>
      </c>
      <c r="T21" s="12">
        <v>40</v>
      </c>
      <c r="U21" s="12">
        <v>40</v>
      </c>
    </row>
    <row r="22" spans="1:21" x14ac:dyDescent="0.2">
      <c r="A22" s="11" t="s">
        <v>4167</v>
      </c>
      <c r="B22" s="12"/>
      <c r="C22" s="12">
        <v>40</v>
      </c>
      <c r="D22" s="12">
        <v>20</v>
      </c>
      <c r="E22" s="12"/>
      <c r="F22" s="12"/>
      <c r="G22" s="12">
        <v>40</v>
      </c>
      <c r="H22" s="12">
        <v>20</v>
      </c>
      <c r="I22" s="12"/>
      <c r="J22" s="12"/>
      <c r="K22" s="12">
        <v>40</v>
      </c>
      <c r="L22" s="12">
        <v>20</v>
      </c>
      <c r="M22" s="12"/>
      <c r="N22" s="12"/>
      <c r="O22" s="12">
        <v>40</v>
      </c>
      <c r="P22" s="12">
        <v>20</v>
      </c>
      <c r="Q22" s="12"/>
      <c r="R22" s="12">
        <v>60</v>
      </c>
      <c r="S22" s="12">
        <v>60</v>
      </c>
      <c r="T22" s="12">
        <v>60</v>
      </c>
      <c r="U22" s="12">
        <v>60</v>
      </c>
    </row>
    <row r="23" spans="1:21" x14ac:dyDescent="0.2">
      <c r="A23" s="11" t="s">
        <v>4153</v>
      </c>
      <c r="B23" s="12"/>
      <c r="C23" s="12">
        <v>20</v>
      </c>
      <c r="D23" s="12"/>
      <c r="E23" s="12">
        <v>140</v>
      </c>
      <c r="F23" s="12"/>
      <c r="G23" s="12">
        <v>20</v>
      </c>
      <c r="H23" s="12"/>
      <c r="I23" s="12">
        <v>140</v>
      </c>
      <c r="J23" s="12"/>
      <c r="K23" s="12">
        <v>20</v>
      </c>
      <c r="L23" s="12"/>
      <c r="M23" s="12">
        <v>140</v>
      </c>
      <c r="N23" s="12"/>
      <c r="O23" s="12">
        <v>20</v>
      </c>
      <c r="P23" s="12"/>
      <c r="Q23" s="12">
        <v>140</v>
      </c>
      <c r="R23" s="12">
        <v>160</v>
      </c>
      <c r="S23" s="12">
        <v>160</v>
      </c>
      <c r="T23" s="12">
        <v>160</v>
      </c>
      <c r="U23" s="12">
        <v>160</v>
      </c>
    </row>
    <row r="24" spans="1:21" x14ac:dyDescent="0.2">
      <c r="A24" s="11" t="s">
        <v>4152</v>
      </c>
      <c r="B24" s="12"/>
      <c r="C24" s="12">
        <v>60</v>
      </c>
      <c r="D24" s="12"/>
      <c r="E24" s="12"/>
      <c r="F24" s="12"/>
      <c r="G24" s="12">
        <v>60</v>
      </c>
      <c r="H24" s="12"/>
      <c r="I24" s="12"/>
      <c r="J24" s="12"/>
      <c r="K24" s="12">
        <v>60</v>
      </c>
      <c r="L24" s="12"/>
      <c r="M24" s="12"/>
      <c r="N24" s="12"/>
      <c r="O24" s="12">
        <v>60</v>
      </c>
      <c r="P24" s="12"/>
      <c r="Q24" s="12"/>
      <c r="R24" s="12">
        <v>60</v>
      </c>
      <c r="S24" s="12">
        <v>60</v>
      </c>
      <c r="T24" s="12">
        <v>60</v>
      </c>
      <c r="U24" s="12">
        <v>60</v>
      </c>
    </row>
    <row r="25" spans="1:21" x14ac:dyDescent="0.2">
      <c r="A25" s="11" t="s">
        <v>4151</v>
      </c>
      <c r="B25" s="12"/>
      <c r="C25" s="12"/>
      <c r="D25" s="12"/>
      <c r="E25" s="12">
        <v>20</v>
      </c>
      <c r="F25" s="12"/>
      <c r="G25" s="12"/>
      <c r="H25" s="12"/>
      <c r="I25" s="12">
        <v>20</v>
      </c>
      <c r="J25" s="12"/>
      <c r="K25" s="12"/>
      <c r="L25" s="12"/>
      <c r="M25" s="12">
        <v>20</v>
      </c>
      <c r="N25" s="12"/>
      <c r="O25" s="12"/>
      <c r="P25" s="12"/>
      <c r="Q25" s="12">
        <v>20</v>
      </c>
      <c r="R25" s="12">
        <v>20</v>
      </c>
      <c r="S25" s="12">
        <v>20</v>
      </c>
      <c r="T25" s="12">
        <v>20</v>
      </c>
      <c r="U25" s="12">
        <v>20</v>
      </c>
    </row>
    <row r="26" spans="1:21" x14ac:dyDescent="0.2">
      <c r="A26" s="11" t="s">
        <v>4166</v>
      </c>
      <c r="B26" s="12"/>
      <c r="C26" s="12"/>
      <c r="D26" s="12"/>
      <c r="E26" s="12">
        <v>40</v>
      </c>
      <c r="F26" s="12"/>
      <c r="G26" s="12"/>
      <c r="H26" s="12"/>
      <c r="I26" s="12">
        <v>40</v>
      </c>
      <c r="J26" s="12"/>
      <c r="K26" s="12"/>
      <c r="L26" s="12"/>
      <c r="M26" s="12">
        <v>40</v>
      </c>
      <c r="N26" s="12"/>
      <c r="O26" s="12"/>
      <c r="P26" s="12"/>
      <c r="Q26" s="12">
        <v>40</v>
      </c>
      <c r="R26" s="12">
        <v>40</v>
      </c>
      <c r="S26" s="12">
        <v>40</v>
      </c>
      <c r="T26" s="12">
        <v>40</v>
      </c>
      <c r="U26" s="12">
        <v>40</v>
      </c>
    </row>
    <row r="27" spans="1:21" x14ac:dyDescent="0.2">
      <c r="A27" s="11" t="s">
        <v>4150</v>
      </c>
      <c r="B27" s="12"/>
      <c r="C27" s="12"/>
      <c r="D27" s="12"/>
      <c r="E27" s="12">
        <v>260</v>
      </c>
      <c r="F27" s="12"/>
      <c r="G27" s="12"/>
      <c r="H27" s="12"/>
      <c r="I27" s="12">
        <v>260</v>
      </c>
      <c r="J27" s="12"/>
      <c r="K27" s="12"/>
      <c r="L27" s="12"/>
      <c r="M27" s="12">
        <v>260</v>
      </c>
      <c r="N27" s="12"/>
      <c r="O27" s="12"/>
      <c r="P27" s="12"/>
      <c r="Q27" s="12">
        <v>260</v>
      </c>
      <c r="R27" s="12">
        <v>260</v>
      </c>
      <c r="S27" s="12">
        <v>260</v>
      </c>
      <c r="T27" s="12">
        <v>260</v>
      </c>
      <c r="U27" s="12">
        <v>260</v>
      </c>
    </row>
    <row r="28" spans="1:21" x14ac:dyDescent="0.2">
      <c r="A28" s="11" t="s">
        <v>4160</v>
      </c>
      <c r="B28" s="12">
        <v>20</v>
      </c>
      <c r="C28" s="12"/>
      <c r="D28" s="12"/>
      <c r="E28" s="12"/>
      <c r="F28" s="12">
        <v>20</v>
      </c>
      <c r="G28" s="12"/>
      <c r="H28" s="12"/>
      <c r="I28" s="12"/>
      <c r="J28" s="12">
        <v>20</v>
      </c>
      <c r="K28" s="12"/>
      <c r="L28" s="12"/>
      <c r="M28" s="12"/>
      <c r="N28" s="12">
        <v>20</v>
      </c>
      <c r="O28" s="12"/>
      <c r="P28" s="12"/>
      <c r="Q28" s="12"/>
      <c r="R28" s="12">
        <v>20</v>
      </c>
      <c r="S28" s="12">
        <v>20</v>
      </c>
      <c r="T28" s="12">
        <v>20</v>
      </c>
      <c r="U28" s="12">
        <v>20</v>
      </c>
    </row>
    <row r="29" spans="1:21" x14ac:dyDescent="0.2">
      <c r="A29" s="11" t="s">
        <v>4163</v>
      </c>
      <c r="B29" s="12"/>
      <c r="C29" s="12">
        <v>20</v>
      </c>
      <c r="D29" s="12"/>
      <c r="E29" s="12"/>
      <c r="F29" s="12"/>
      <c r="G29" s="12">
        <v>20</v>
      </c>
      <c r="H29" s="12"/>
      <c r="I29" s="12"/>
      <c r="J29" s="12"/>
      <c r="K29" s="12">
        <v>20</v>
      </c>
      <c r="L29" s="12"/>
      <c r="M29" s="12"/>
      <c r="N29" s="12"/>
      <c r="O29" s="12">
        <v>20</v>
      </c>
      <c r="P29" s="12"/>
      <c r="Q29" s="12"/>
      <c r="R29" s="12">
        <v>20</v>
      </c>
      <c r="S29" s="12">
        <v>20</v>
      </c>
      <c r="T29" s="12">
        <v>20</v>
      </c>
      <c r="U29" s="12">
        <v>20</v>
      </c>
    </row>
    <row r="30" spans="1:21" x14ac:dyDescent="0.2">
      <c r="A30" s="11" t="s">
        <v>4170</v>
      </c>
      <c r="B30" s="12"/>
      <c r="C30" s="12">
        <v>20</v>
      </c>
      <c r="D30" s="12"/>
      <c r="E30" s="12"/>
      <c r="F30" s="12"/>
      <c r="G30" s="12">
        <v>20</v>
      </c>
      <c r="H30" s="12"/>
      <c r="I30" s="12"/>
      <c r="J30" s="12"/>
      <c r="K30" s="12">
        <v>20</v>
      </c>
      <c r="L30" s="12"/>
      <c r="M30" s="12"/>
      <c r="N30" s="12"/>
      <c r="O30" s="12">
        <v>20</v>
      </c>
      <c r="P30" s="12"/>
      <c r="Q30" s="12"/>
      <c r="R30" s="12">
        <v>20</v>
      </c>
      <c r="S30" s="12">
        <v>20</v>
      </c>
      <c r="T30" s="12">
        <v>20</v>
      </c>
      <c r="U30" s="12">
        <v>20</v>
      </c>
    </row>
    <row r="31" spans="1:21" x14ac:dyDescent="0.2">
      <c r="A31" s="11" t="s">
        <v>4159</v>
      </c>
      <c r="B31" s="12"/>
      <c r="C31" s="12">
        <v>57</v>
      </c>
      <c r="D31" s="12"/>
      <c r="E31" s="12">
        <v>103</v>
      </c>
      <c r="F31" s="12"/>
      <c r="G31" s="12">
        <v>57</v>
      </c>
      <c r="H31" s="12"/>
      <c r="I31" s="12">
        <v>103</v>
      </c>
      <c r="J31" s="12"/>
      <c r="K31" s="12">
        <v>57</v>
      </c>
      <c r="L31" s="12"/>
      <c r="M31" s="12">
        <v>103</v>
      </c>
      <c r="N31" s="12"/>
      <c r="O31" s="12">
        <v>57</v>
      </c>
      <c r="P31" s="12"/>
      <c r="Q31" s="12">
        <v>103</v>
      </c>
      <c r="R31" s="12">
        <v>160</v>
      </c>
      <c r="S31" s="12">
        <v>160</v>
      </c>
      <c r="T31" s="12">
        <v>160</v>
      </c>
      <c r="U31" s="12">
        <v>160</v>
      </c>
    </row>
    <row r="32" spans="1:21" x14ac:dyDescent="0.2">
      <c r="A32" s="11" t="s">
        <v>4165</v>
      </c>
      <c r="B32" s="12"/>
      <c r="C32" s="12">
        <v>20</v>
      </c>
      <c r="D32" s="12"/>
      <c r="E32" s="12"/>
      <c r="F32" s="12"/>
      <c r="G32" s="12">
        <v>20</v>
      </c>
      <c r="H32" s="12"/>
      <c r="I32" s="12"/>
      <c r="J32" s="12"/>
      <c r="K32" s="12">
        <v>20</v>
      </c>
      <c r="L32" s="12"/>
      <c r="M32" s="12"/>
      <c r="N32" s="12"/>
      <c r="O32" s="12">
        <v>20</v>
      </c>
      <c r="P32" s="12"/>
      <c r="Q32" s="12"/>
      <c r="R32" s="12">
        <v>20</v>
      </c>
      <c r="S32" s="12">
        <v>20</v>
      </c>
      <c r="T32" s="12">
        <v>20</v>
      </c>
      <c r="U32" s="12">
        <v>20</v>
      </c>
    </row>
    <row r="33" spans="1:21" x14ac:dyDescent="0.2">
      <c r="A33" s="11" t="s">
        <v>4164</v>
      </c>
      <c r="B33" s="12">
        <v>20</v>
      </c>
      <c r="C33" s="12"/>
      <c r="D33" s="12"/>
      <c r="E33" s="12"/>
      <c r="F33" s="12">
        <v>20</v>
      </c>
      <c r="G33" s="12"/>
      <c r="H33" s="12"/>
      <c r="I33" s="12"/>
      <c r="J33" s="12">
        <v>20</v>
      </c>
      <c r="K33" s="12"/>
      <c r="L33" s="12"/>
      <c r="M33" s="12"/>
      <c r="N33" s="12">
        <v>20</v>
      </c>
      <c r="O33" s="12"/>
      <c r="P33" s="12"/>
      <c r="Q33" s="12"/>
      <c r="R33" s="12">
        <v>20</v>
      </c>
      <c r="S33" s="12">
        <v>20</v>
      </c>
      <c r="T33" s="12">
        <v>20</v>
      </c>
      <c r="U33" s="12">
        <v>20</v>
      </c>
    </row>
    <row r="34" spans="1:21" x14ac:dyDescent="0.2">
      <c r="A34" s="11" t="s">
        <v>4178</v>
      </c>
      <c r="B34" s="12"/>
      <c r="C34" s="12">
        <v>40</v>
      </c>
      <c r="D34" s="12"/>
      <c r="E34" s="12"/>
      <c r="F34" s="12"/>
      <c r="G34" s="12">
        <v>40</v>
      </c>
      <c r="H34" s="12"/>
      <c r="I34" s="12"/>
      <c r="J34" s="12"/>
      <c r="K34" s="12">
        <v>40</v>
      </c>
      <c r="L34" s="12"/>
      <c r="M34" s="12"/>
      <c r="N34" s="12"/>
      <c r="O34" s="12">
        <v>40</v>
      </c>
      <c r="P34" s="12"/>
      <c r="Q34" s="12"/>
      <c r="R34" s="12">
        <v>40</v>
      </c>
      <c r="S34" s="12">
        <v>40</v>
      </c>
      <c r="T34" s="12">
        <v>40</v>
      </c>
      <c r="U34" s="12">
        <v>40</v>
      </c>
    </row>
    <row r="35" spans="1:21" x14ac:dyDescent="0.2">
      <c r="A35" s="11" t="s">
        <v>4149</v>
      </c>
      <c r="B35" s="12"/>
      <c r="C35" s="12">
        <v>40</v>
      </c>
      <c r="D35" s="12"/>
      <c r="E35" s="12"/>
      <c r="F35" s="12"/>
      <c r="G35" s="12">
        <v>40</v>
      </c>
      <c r="H35" s="12"/>
      <c r="I35" s="12"/>
      <c r="J35" s="12"/>
      <c r="K35" s="12">
        <v>40</v>
      </c>
      <c r="L35" s="12"/>
      <c r="M35" s="12"/>
      <c r="N35" s="12"/>
      <c r="O35" s="12">
        <v>40</v>
      </c>
      <c r="P35" s="12"/>
      <c r="Q35" s="12"/>
      <c r="R35" s="12">
        <v>40</v>
      </c>
      <c r="S35" s="12">
        <v>40</v>
      </c>
      <c r="T35" s="12">
        <v>40</v>
      </c>
      <c r="U35" s="12">
        <v>40</v>
      </c>
    </row>
    <row r="36" spans="1:21" x14ac:dyDescent="0.2">
      <c r="A36" s="11" t="s">
        <v>4148</v>
      </c>
      <c r="B36" s="12"/>
      <c r="C36" s="12"/>
      <c r="D36" s="12"/>
      <c r="E36" s="12">
        <v>60</v>
      </c>
      <c r="F36" s="12"/>
      <c r="G36" s="12"/>
      <c r="H36" s="12"/>
      <c r="I36" s="12">
        <v>60</v>
      </c>
      <c r="J36" s="12"/>
      <c r="K36" s="12"/>
      <c r="L36" s="12"/>
      <c r="M36" s="12">
        <v>60</v>
      </c>
      <c r="N36" s="12"/>
      <c r="O36" s="12"/>
      <c r="P36" s="12"/>
      <c r="Q36" s="12">
        <v>60</v>
      </c>
      <c r="R36" s="12">
        <v>60</v>
      </c>
      <c r="S36" s="12">
        <v>60</v>
      </c>
      <c r="T36" s="12">
        <v>60</v>
      </c>
      <c r="U36" s="12">
        <v>60</v>
      </c>
    </row>
    <row r="37" spans="1:21" x14ac:dyDescent="0.2">
      <c r="A37" s="11" t="s">
        <v>4162</v>
      </c>
      <c r="B37" s="12"/>
      <c r="C37" s="12"/>
      <c r="D37" s="12"/>
      <c r="E37" s="12">
        <v>20</v>
      </c>
      <c r="F37" s="12"/>
      <c r="G37" s="12"/>
      <c r="H37" s="12"/>
      <c r="I37" s="12">
        <v>20</v>
      </c>
      <c r="J37" s="12"/>
      <c r="K37" s="12"/>
      <c r="L37" s="12"/>
      <c r="M37" s="12">
        <v>20</v>
      </c>
      <c r="N37" s="12"/>
      <c r="O37" s="12"/>
      <c r="P37" s="12"/>
      <c r="Q37" s="12">
        <v>20</v>
      </c>
      <c r="R37" s="12">
        <v>20</v>
      </c>
      <c r="S37" s="12">
        <v>20</v>
      </c>
      <c r="T37" s="12">
        <v>20</v>
      </c>
      <c r="U37" s="12">
        <v>20</v>
      </c>
    </row>
    <row r="38" spans="1:21" x14ac:dyDescent="0.2">
      <c r="A38" s="11" t="s">
        <v>4161</v>
      </c>
      <c r="B38" s="12">
        <v>10</v>
      </c>
      <c r="C38" s="12">
        <v>47</v>
      </c>
      <c r="D38" s="12"/>
      <c r="E38" s="12"/>
      <c r="F38" s="12">
        <v>10</v>
      </c>
      <c r="G38" s="12">
        <v>47</v>
      </c>
      <c r="H38" s="12"/>
      <c r="I38" s="12"/>
      <c r="J38" s="12">
        <v>10</v>
      </c>
      <c r="K38" s="12">
        <v>47</v>
      </c>
      <c r="L38" s="12"/>
      <c r="M38" s="12"/>
      <c r="N38" s="12">
        <v>10</v>
      </c>
      <c r="O38" s="12">
        <v>47</v>
      </c>
      <c r="P38" s="12"/>
      <c r="Q38" s="12"/>
      <c r="R38" s="12">
        <v>57</v>
      </c>
      <c r="S38" s="12">
        <v>57</v>
      </c>
      <c r="T38" s="12">
        <v>57</v>
      </c>
      <c r="U38" s="12">
        <v>57</v>
      </c>
    </row>
    <row r="39" spans="1:21" x14ac:dyDescent="0.2">
      <c r="A39" s="11" t="s">
        <v>4168</v>
      </c>
      <c r="B39" s="12"/>
      <c r="C39" s="12">
        <v>20</v>
      </c>
      <c r="D39" s="12"/>
      <c r="E39" s="12"/>
      <c r="F39" s="12"/>
      <c r="G39" s="12">
        <v>20</v>
      </c>
      <c r="H39" s="12"/>
      <c r="I39" s="12"/>
      <c r="J39" s="12"/>
      <c r="K39" s="12">
        <v>20</v>
      </c>
      <c r="L39" s="12"/>
      <c r="M39" s="12"/>
      <c r="N39" s="12"/>
      <c r="O39" s="12">
        <v>20</v>
      </c>
      <c r="P39" s="12"/>
      <c r="Q39" s="12"/>
      <c r="R39" s="12">
        <v>20</v>
      </c>
      <c r="S39" s="12">
        <v>20</v>
      </c>
      <c r="T39" s="12">
        <v>20</v>
      </c>
      <c r="U39" s="12">
        <v>20</v>
      </c>
    </row>
    <row r="40" spans="1:21" x14ac:dyDescent="0.2">
      <c r="A40" s="11" t="s">
        <v>4169</v>
      </c>
      <c r="B40" s="12"/>
      <c r="C40" s="12"/>
      <c r="D40" s="12"/>
      <c r="E40" s="12">
        <v>140</v>
      </c>
      <c r="F40" s="12"/>
      <c r="G40" s="12"/>
      <c r="H40" s="12"/>
      <c r="I40" s="12">
        <v>140</v>
      </c>
      <c r="J40" s="12"/>
      <c r="K40" s="12"/>
      <c r="L40" s="12"/>
      <c r="M40" s="12">
        <v>140</v>
      </c>
      <c r="N40" s="12"/>
      <c r="O40" s="12"/>
      <c r="P40" s="12"/>
      <c r="Q40" s="12">
        <v>140</v>
      </c>
      <c r="R40" s="12">
        <v>140</v>
      </c>
      <c r="S40" s="12">
        <v>140</v>
      </c>
      <c r="T40" s="12">
        <v>140</v>
      </c>
      <c r="U40" s="12">
        <v>140</v>
      </c>
    </row>
    <row r="41" spans="1:21" x14ac:dyDescent="0.2">
      <c r="A41" s="11" t="s">
        <v>4176</v>
      </c>
      <c r="B41" s="12"/>
      <c r="C41" s="12">
        <v>11</v>
      </c>
      <c r="D41" s="12"/>
      <c r="E41" s="12">
        <v>9</v>
      </c>
      <c r="F41" s="12"/>
      <c r="G41" s="12">
        <v>11</v>
      </c>
      <c r="H41" s="12"/>
      <c r="I41" s="12">
        <v>9</v>
      </c>
      <c r="J41" s="12"/>
      <c r="K41" s="12">
        <v>11</v>
      </c>
      <c r="L41" s="12"/>
      <c r="M41" s="12">
        <v>9</v>
      </c>
      <c r="N41" s="12"/>
      <c r="O41" s="12">
        <v>11</v>
      </c>
      <c r="P41" s="12"/>
      <c r="Q41" s="12">
        <v>9</v>
      </c>
      <c r="R41" s="12">
        <v>20</v>
      </c>
      <c r="S41" s="12">
        <v>20</v>
      </c>
      <c r="T41" s="12">
        <v>20</v>
      </c>
      <c r="U41" s="12">
        <v>20</v>
      </c>
    </row>
    <row r="42" spans="1:21" x14ac:dyDescent="0.2">
      <c r="A42" s="11" t="s">
        <v>4175</v>
      </c>
      <c r="B42" s="12">
        <v>18</v>
      </c>
      <c r="C42" s="12">
        <v>2</v>
      </c>
      <c r="D42" s="12"/>
      <c r="E42" s="12">
        <v>40</v>
      </c>
      <c r="F42" s="12">
        <v>18</v>
      </c>
      <c r="G42" s="12">
        <v>2</v>
      </c>
      <c r="H42" s="12"/>
      <c r="I42" s="12">
        <v>40</v>
      </c>
      <c r="J42" s="12">
        <v>18</v>
      </c>
      <c r="K42" s="12">
        <v>2</v>
      </c>
      <c r="L42" s="12"/>
      <c r="M42" s="12">
        <v>40</v>
      </c>
      <c r="N42" s="12">
        <v>18</v>
      </c>
      <c r="O42" s="12">
        <v>2</v>
      </c>
      <c r="P42" s="12"/>
      <c r="Q42" s="12">
        <v>40</v>
      </c>
      <c r="R42" s="12">
        <v>60</v>
      </c>
      <c r="S42" s="12">
        <v>60</v>
      </c>
      <c r="T42" s="12">
        <v>60</v>
      </c>
      <c r="U42" s="12">
        <v>60</v>
      </c>
    </row>
    <row r="43" spans="1:21" x14ac:dyDescent="0.2">
      <c r="A43" s="11" t="s">
        <v>4147</v>
      </c>
      <c r="B43" s="12">
        <v>60</v>
      </c>
      <c r="C43" s="12">
        <v>120</v>
      </c>
      <c r="D43" s="12"/>
      <c r="E43" s="12">
        <v>20</v>
      </c>
      <c r="F43" s="12">
        <v>60</v>
      </c>
      <c r="G43" s="12">
        <v>120</v>
      </c>
      <c r="H43" s="12"/>
      <c r="I43" s="12">
        <v>20</v>
      </c>
      <c r="J43" s="12">
        <v>60</v>
      </c>
      <c r="K43" s="12">
        <v>120</v>
      </c>
      <c r="L43" s="12"/>
      <c r="M43" s="12">
        <v>20</v>
      </c>
      <c r="N43" s="12">
        <v>60</v>
      </c>
      <c r="O43" s="12">
        <v>120</v>
      </c>
      <c r="P43" s="12"/>
      <c r="Q43" s="12">
        <v>20</v>
      </c>
      <c r="R43" s="12">
        <v>200</v>
      </c>
      <c r="S43" s="12">
        <v>200</v>
      </c>
      <c r="T43" s="12">
        <v>200</v>
      </c>
      <c r="U43" s="12">
        <v>200</v>
      </c>
    </row>
    <row r="44" spans="1:21" x14ac:dyDescent="0.2">
      <c r="A44" s="11" t="s">
        <v>4146</v>
      </c>
      <c r="B44" s="12">
        <v>100</v>
      </c>
      <c r="C44" s="12">
        <v>60</v>
      </c>
      <c r="D44" s="12"/>
      <c r="E44" s="12"/>
      <c r="F44" s="12">
        <v>100</v>
      </c>
      <c r="G44" s="12">
        <v>60</v>
      </c>
      <c r="H44" s="12"/>
      <c r="I44" s="12"/>
      <c r="J44" s="12">
        <v>100</v>
      </c>
      <c r="K44" s="12">
        <v>60</v>
      </c>
      <c r="L44" s="12"/>
      <c r="M44" s="12"/>
      <c r="N44" s="12">
        <v>100</v>
      </c>
      <c r="O44" s="12">
        <v>60</v>
      </c>
      <c r="P44" s="12"/>
      <c r="Q44" s="12"/>
      <c r="R44" s="12">
        <v>160</v>
      </c>
      <c r="S44" s="12">
        <v>160</v>
      </c>
      <c r="T44" s="12">
        <v>160</v>
      </c>
      <c r="U44" s="12">
        <v>160</v>
      </c>
    </row>
    <row r="45" spans="1:21" x14ac:dyDescent="0.2">
      <c r="A45" s="11" t="s">
        <v>4179</v>
      </c>
      <c r="B45" s="12">
        <v>20</v>
      </c>
      <c r="C45" s="12">
        <v>60</v>
      </c>
      <c r="D45" s="12"/>
      <c r="E45" s="12">
        <v>60</v>
      </c>
      <c r="F45" s="12">
        <v>20</v>
      </c>
      <c r="G45" s="12">
        <v>60</v>
      </c>
      <c r="H45" s="12"/>
      <c r="I45" s="12">
        <v>60</v>
      </c>
      <c r="J45" s="12">
        <v>20</v>
      </c>
      <c r="K45" s="12">
        <v>60</v>
      </c>
      <c r="L45" s="12"/>
      <c r="M45" s="12">
        <v>60</v>
      </c>
      <c r="N45" s="12">
        <v>20</v>
      </c>
      <c r="O45" s="12">
        <v>60</v>
      </c>
      <c r="P45" s="12"/>
      <c r="Q45" s="12">
        <v>60</v>
      </c>
      <c r="R45" s="12">
        <v>140</v>
      </c>
      <c r="S45" s="12">
        <v>140</v>
      </c>
      <c r="T45" s="12">
        <v>140</v>
      </c>
      <c r="U45" s="12">
        <v>140</v>
      </c>
    </row>
    <row r="46" spans="1:21" x14ac:dyDescent="0.2">
      <c r="A46" s="11" t="s">
        <v>4145</v>
      </c>
      <c r="B46" s="12"/>
      <c r="C46" s="12">
        <v>353</v>
      </c>
      <c r="D46" s="12">
        <v>19</v>
      </c>
      <c r="E46" s="12">
        <v>694</v>
      </c>
      <c r="F46" s="12"/>
      <c r="G46" s="12">
        <v>353</v>
      </c>
      <c r="H46" s="12">
        <v>19</v>
      </c>
      <c r="I46" s="12">
        <v>694</v>
      </c>
      <c r="J46" s="12"/>
      <c r="K46" s="12">
        <v>353</v>
      </c>
      <c r="L46" s="12">
        <v>19</v>
      </c>
      <c r="M46" s="12">
        <v>694</v>
      </c>
      <c r="N46" s="12"/>
      <c r="O46" s="12">
        <v>353</v>
      </c>
      <c r="P46" s="12">
        <v>19</v>
      </c>
      <c r="Q46" s="12">
        <v>694</v>
      </c>
      <c r="R46" s="12">
        <v>1066</v>
      </c>
      <c r="S46" s="12">
        <v>1066</v>
      </c>
      <c r="T46" s="12">
        <v>1066</v>
      </c>
      <c r="U46" s="12">
        <v>1066</v>
      </c>
    </row>
    <row r="47" spans="1:21" x14ac:dyDescent="0.2">
      <c r="A47" s="11" t="s">
        <v>4177</v>
      </c>
      <c r="B47" s="12">
        <v>17</v>
      </c>
      <c r="C47" s="12">
        <v>80</v>
      </c>
      <c r="D47" s="12">
        <v>5</v>
      </c>
      <c r="E47" s="12">
        <v>85</v>
      </c>
      <c r="F47" s="12">
        <v>17</v>
      </c>
      <c r="G47" s="12">
        <v>80</v>
      </c>
      <c r="H47" s="12">
        <v>5</v>
      </c>
      <c r="I47" s="12">
        <v>85</v>
      </c>
      <c r="J47" s="12">
        <v>17</v>
      </c>
      <c r="K47" s="12">
        <v>80</v>
      </c>
      <c r="L47" s="12">
        <v>5</v>
      </c>
      <c r="M47" s="12">
        <v>85</v>
      </c>
      <c r="N47" s="12">
        <v>17</v>
      </c>
      <c r="O47" s="12">
        <v>80</v>
      </c>
      <c r="P47" s="12">
        <v>5</v>
      </c>
      <c r="Q47" s="12">
        <v>85</v>
      </c>
      <c r="R47" s="12">
        <v>187</v>
      </c>
      <c r="S47" s="12">
        <v>187</v>
      </c>
      <c r="T47" s="12">
        <v>187</v>
      </c>
      <c r="U47" s="12">
        <v>187</v>
      </c>
    </row>
    <row r="48" spans="1:21" x14ac:dyDescent="0.2">
      <c r="A48" s="11" t="s">
        <v>4227</v>
      </c>
      <c r="B48" s="12">
        <v>349</v>
      </c>
      <c r="C48" s="12">
        <v>1530</v>
      </c>
      <c r="D48" s="12">
        <v>50</v>
      </c>
      <c r="E48" s="12">
        <v>2185</v>
      </c>
      <c r="F48" s="12">
        <v>349</v>
      </c>
      <c r="G48" s="12">
        <v>1530</v>
      </c>
      <c r="H48" s="12">
        <v>50</v>
      </c>
      <c r="I48" s="12">
        <v>2185</v>
      </c>
      <c r="J48" s="12">
        <v>349</v>
      </c>
      <c r="K48" s="12">
        <v>1530</v>
      </c>
      <c r="L48" s="12">
        <v>50</v>
      </c>
      <c r="M48" s="12">
        <v>2185</v>
      </c>
      <c r="N48" s="12">
        <v>349</v>
      </c>
      <c r="O48" s="12">
        <v>1530</v>
      </c>
      <c r="P48" s="12">
        <v>50</v>
      </c>
      <c r="Q48" s="12">
        <v>2185</v>
      </c>
      <c r="R48" s="12">
        <v>4114</v>
      </c>
      <c r="S48" s="12">
        <v>4114</v>
      </c>
      <c r="T48" s="12">
        <v>4114</v>
      </c>
      <c r="U4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8A405-6FBC-B64B-991E-F69E602F8995}">
  <sheetPr codeName="Sheet7"/>
  <dimension ref="A3:G4120"/>
  <sheetViews>
    <sheetView workbookViewId="0">
      <selection activeCell="G3" sqref="G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0" t="s">
        <v>4229</v>
      </c>
      <c r="B3" s="10" t="s">
        <v>4228</v>
      </c>
    </row>
    <row r="4" spans="1:7" x14ac:dyDescent="0.2">
      <c r="A4" s="10" t="s">
        <v>4225</v>
      </c>
      <c r="B4" t="s">
        <v>4116</v>
      </c>
      <c r="C4" t="s">
        <v>4117</v>
      </c>
      <c r="D4" t="s">
        <v>4118</v>
      </c>
      <c r="E4" t="s">
        <v>4115</v>
      </c>
      <c r="F4" t="s">
        <v>4226</v>
      </c>
      <c r="G4" t="s">
        <v>4227</v>
      </c>
    </row>
    <row r="5" spans="1:7" x14ac:dyDescent="0.2">
      <c r="A5" s="11">
        <v>39950.163344907407</v>
      </c>
      <c r="B5" s="12"/>
      <c r="C5" s="12"/>
      <c r="D5" s="12"/>
      <c r="E5" s="12">
        <v>1</v>
      </c>
      <c r="F5" s="12"/>
      <c r="G5" s="12">
        <v>1</v>
      </c>
    </row>
    <row r="6" spans="1:7" x14ac:dyDescent="0.2">
      <c r="A6" s="11">
        <v>40007.704247685186</v>
      </c>
      <c r="B6" s="12"/>
      <c r="C6" s="12"/>
      <c r="D6" s="12"/>
      <c r="E6" s="12">
        <v>1</v>
      </c>
      <c r="F6" s="12"/>
      <c r="G6" s="12">
        <v>1</v>
      </c>
    </row>
    <row r="7" spans="1:7" x14ac:dyDescent="0.2">
      <c r="A7" s="11">
        <v>40043.895462962959</v>
      </c>
      <c r="B7" s="12"/>
      <c r="C7" s="12">
        <v>1</v>
      </c>
      <c r="D7" s="12"/>
      <c r="E7" s="12"/>
      <c r="F7" s="12"/>
      <c r="G7" s="12">
        <v>1</v>
      </c>
    </row>
    <row r="8" spans="1:7" x14ac:dyDescent="0.2">
      <c r="A8" s="11">
        <v>40050.643680555557</v>
      </c>
      <c r="B8" s="12"/>
      <c r="C8" s="12"/>
      <c r="D8" s="12"/>
      <c r="E8" s="12">
        <v>1</v>
      </c>
      <c r="F8" s="12"/>
      <c r="G8" s="12">
        <v>1</v>
      </c>
    </row>
    <row r="9" spans="1:7" x14ac:dyDescent="0.2">
      <c r="A9" s="11">
        <v>40068.056932870371</v>
      </c>
      <c r="B9" s="12"/>
      <c r="C9" s="12">
        <v>1</v>
      </c>
      <c r="D9" s="12"/>
      <c r="E9" s="12"/>
      <c r="F9" s="12"/>
      <c r="G9" s="12">
        <v>1</v>
      </c>
    </row>
    <row r="10" spans="1:7" x14ac:dyDescent="0.2">
      <c r="A10" s="11">
        <v>40070.253819444442</v>
      </c>
      <c r="B10" s="12"/>
      <c r="C10" s="12"/>
      <c r="D10" s="12"/>
      <c r="E10" s="12">
        <v>1</v>
      </c>
      <c r="F10" s="12"/>
      <c r="G10" s="12">
        <v>1</v>
      </c>
    </row>
    <row r="11" spans="1:7" x14ac:dyDescent="0.2">
      <c r="A11" s="11">
        <v>40070.901412037041</v>
      </c>
      <c r="B11" s="12"/>
      <c r="C11" s="12">
        <v>1</v>
      </c>
      <c r="D11" s="12"/>
      <c r="E11" s="12"/>
      <c r="F11" s="12"/>
      <c r="G11" s="12">
        <v>1</v>
      </c>
    </row>
    <row r="12" spans="1:7" x14ac:dyDescent="0.2">
      <c r="A12" s="11">
        <v>40079.566157407404</v>
      </c>
      <c r="B12" s="12">
        <v>1</v>
      </c>
      <c r="C12" s="12"/>
      <c r="D12" s="12"/>
      <c r="E12" s="12"/>
      <c r="F12" s="12"/>
      <c r="G12" s="12">
        <v>1</v>
      </c>
    </row>
    <row r="13" spans="1:7" x14ac:dyDescent="0.2">
      <c r="A13" s="11">
        <v>40079.725115740745</v>
      </c>
      <c r="B13" s="12"/>
      <c r="C13" s="12"/>
      <c r="D13" s="12"/>
      <c r="E13" s="12">
        <v>1</v>
      </c>
      <c r="F13" s="12"/>
      <c r="G13" s="12">
        <v>1</v>
      </c>
    </row>
    <row r="14" spans="1:7" x14ac:dyDescent="0.2">
      <c r="A14" s="11">
        <v>40088.105393518519</v>
      </c>
      <c r="B14" s="12"/>
      <c r="C14" s="12">
        <v>1</v>
      </c>
      <c r="D14" s="12"/>
      <c r="E14" s="12"/>
      <c r="F14" s="12"/>
      <c r="G14" s="12">
        <v>1</v>
      </c>
    </row>
    <row r="15" spans="1:7" x14ac:dyDescent="0.2">
      <c r="A15" s="11">
        <v>40102.918055555558</v>
      </c>
      <c r="B15" s="12"/>
      <c r="C15" s="12"/>
      <c r="D15" s="12"/>
      <c r="E15" s="12">
        <v>1</v>
      </c>
      <c r="F15" s="12"/>
      <c r="G15" s="12">
        <v>1</v>
      </c>
    </row>
    <row r="16" spans="1:7" x14ac:dyDescent="0.2">
      <c r="A16" s="11">
        <v>40122.751620370371</v>
      </c>
      <c r="B16" s="12"/>
      <c r="C16" s="12"/>
      <c r="D16" s="12"/>
      <c r="E16" s="12">
        <v>1</v>
      </c>
      <c r="F16" s="12"/>
      <c r="G16" s="12">
        <v>1</v>
      </c>
    </row>
    <row r="17" spans="1:7" x14ac:dyDescent="0.2">
      <c r="A17" s="11">
        <v>40123.83829861111</v>
      </c>
      <c r="B17" s="12"/>
      <c r="C17" s="12"/>
      <c r="D17" s="12"/>
      <c r="E17" s="12">
        <v>1</v>
      </c>
      <c r="F17" s="12"/>
      <c r="G17" s="12">
        <v>1</v>
      </c>
    </row>
    <row r="18" spans="1:7" x14ac:dyDescent="0.2">
      <c r="A18" s="11">
        <v>40127.700370370374</v>
      </c>
      <c r="B18" s="12"/>
      <c r="C18" s="12"/>
      <c r="D18" s="12"/>
      <c r="E18" s="12">
        <v>1</v>
      </c>
      <c r="F18" s="12"/>
      <c r="G18" s="12">
        <v>1</v>
      </c>
    </row>
    <row r="19" spans="1:7" x14ac:dyDescent="0.2">
      <c r="A19" s="11">
        <v>40192.542233796295</v>
      </c>
      <c r="B19" s="12"/>
      <c r="C19" s="12"/>
      <c r="D19" s="12"/>
      <c r="E19" s="12">
        <v>1</v>
      </c>
      <c r="F19" s="12"/>
      <c r="G19" s="12">
        <v>1</v>
      </c>
    </row>
    <row r="20" spans="1:7" x14ac:dyDescent="0.2">
      <c r="A20" s="11">
        <v>40194.920046296298</v>
      </c>
      <c r="B20" s="12"/>
      <c r="C20" s="12"/>
      <c r="D20" s="12"/>
      <c r="E20" s="12">
        <v>1</v>
      </c>
      <c r="F20" s="12"/>
      <c r="G20" s="12">
        <v>1</v>
      </c>
    </row>
    <row r="21" spans="1:7" x14ac:dyDescent="0.2">
      <c r="A21" s="11">
        <v>40198.424849537041</v>
      </c>
      <c r="B21" s="12"/>
      <c r="C21" s="12">
        <v>1</v>
      </c>
      <c r="D21" s="12"/>
      <c r="E21" s="12"/>
      <c r="F21" s="12"/>
      <c r="G21" s="12">
        <v>1</v>
      </c>
    </row>
    <row r="22" spans="1:7" x14ac:dyDescent="0.2">
      <c r="A22" s="11">
        <v>40205.174849537041</v>
      </c>
      <c r="B22" s="12"/>
      <c r="C22" s="12"/>
      <c r="D22" s="12"/>
      <c r="E22" s="12">
        <v>1</v>
      </c>
      <c r="F22" s="12"/>
      <c r="G22" s="12">
        <v>1</v>
      </c>
    </row>
    <row r="23" spans="1:7" x14ac:dyDescent="0.2">
      <c r="A23" s="11">
        <v>40213.323599537034</v>
      </c>
      <c r="B23" s="12"/>
      <c r="C23" s="12"/>
      <c r="D23" s="12"/>
      <c r="E23" s="12">
        <v>1</v>
      </c>
      <c r="F23" s="12"/>
      <c r="G23" s="12">
        <v>1</v>
      </c>
    </row>
    <row r="24" spans="1:7" x14ac:dyDescent="0.2">
      <c r="A24" s="11">
        <v>40215.919050925928</v>
      </c>
      <c r="B24" s="12"/>
      <c r="C24" s="12"/>
      <c r="D24" s="12"/>
      <c r="E24" s="12">
        <v>1</v>
      </c>
      <c r="F24" s="12"/>
      <c r="G24" s="12">
        <v>1</v>
      </c>
    </row>
    <row r="25" spans="1:7" x14ac:dyDescent="0.2">
      <c r="A25" s="11">
        <v>40235.900358796294</v>
      </c>
      <c r="B25" s="12"/>
      <c r="C25" s="12"/>
      <c r="D25" s="12"/>
      <c r="E25" s="12">
        <v>1</v>
      </c>
      <c r="F25" s="12"/>
      <c r="G25" s="12">
        <v>1</v>
      </c>
    </row>
    <row r="26" spans="1:7" x14ac:dyDescent="0.2">
      <c r="A26" s="11">
        <v>40247.886006944449</v>
      </c>
      <c r="B26" s="12"/>
      <c r="C26" s="12">
        <v>1</v>
      </c>
      <c r="D26" s="12"/>
      <c r="E26" s="12"/>
      <c r="F26" s="12"/>
      <c r="G26" s="12">
        <v>1</v>
      </c>
    </row>
    <row r="27" spans="1:7" x14ac:dyDescent="0.2">
      <c r="A27" s="11">
        <v>40248.834999999999</v>
      </c>
      <c r="B27" s="12"/>
      <c r="C27" s="12"/>
      <c r="D27" s="12"/>
      <c r="E27" s="12">
        <v>1</v>
      </c>
      <c r="F27" s="12"/>
      <c r="G27" s="12">
        <v>1</v>
      </c>
    </row>
    <row r="28" spans="1:7" x14ac:dyDescent="0.2">
      <c r="A28" s="11">
        <v>40250.242106481484</v>
      </c>
      <c r="B28" s="12"/>
      <c r="C28" s="12"/>
      <c r="D28" s="12"/>
      <c r="E28" s="12">
        <v>1</v>
      </c>
      <c r="F28" s="12"/>
      <c r="G28" s="12">
        <v>1</v>
      </c>
    </row>
    <row r="29" spans="1:7" x14ac:dyDescent="0.2">
      <c r="A29" s="11">
        <v>40254.450335648151</v>
      </c>
      <c r="B29" s="12"/>
      <c r="C29" s="12"/>
      <c r="D29" s="12"/>
      <c r="E29" s="12">
        <v>1</v>
      </c>
      <c r="F29" s="12"/>
      <c r="G29" s="12">
        <v>1</v>
      </c>
    </row>
    <row r="30" spans="1:7" x14ac:dyDescent="0.2">
      <c r="A30" s="11">
        <v>40255.744629629626</v>
      </c>
      <c r="B30" s="12"/>
      <c r="C30" s="12"/>
      <c r="D30" s="12"/>
      <c r="E30" s="12">
        <v>1</v>
      </c>
      <c r="F30" s="12"/>
      <c r="G30" s="12">
        <v>1</v>
      </c>
    </row>
    <row r="31" spans="1:7" x14ac:dyDescent="0.2">
      <c r="A31" s="11">
        <v>40266.662708333337</v>
      </c>
      <c r="B31" s="12"/>
      <c r="C31" s="12"/>
      <c r="D31" s="12"/>
      <c r="E31" s="12">
        <v>1</v>
      </c>
      <c r="F31" s="12"/>
      <c r="G31" s="12">
        <v>1</v>
      </c>
    </row>
    <row r="32" spans="1:7" x14ac:dyDescent="0.2">
      <c r="A32" s="11">
        <v>40267.245717592588</v>
      </c>
      <c r="B32" s="12"/>
      <c r="C32" s="12"/>
      <c r="D32" s="12"/>
      <c r="E32" s="12">
        <v>1</v>
      </c>
      <c r="F32" s="12"/>
      <c r="G32" s="12">
        <v>1</v>
      </c>
    </row>
    <row r="33" spans="1:7" x14ac:dyDescent="0.2">
      <c r="A33" s="11">
        <v>40274.745127314818</v>
      </c>
      <c r="B33" s="12"/>
      <c r="C33" s="12"/>
      <c r="D33" s="12"/>
      <c r="E33" s="12">
        <v>1</v>
      </c>
      <c r="F33" s="12"/>
      <c r="G33" s="12">
        <v>1</v>
      </c>
    </row>
    <row r="34" spans="1:7" x14ac:dyDescent="0.2">
      <c r="A34" s="11">
        <v>40291.81150462963</v>
      </c>
      <c r="B34" s="12"/>
      <c r="C34" s="12">
        <v>1</v>
      </c>
      <c r="D34" s="12"/>
      <c r="E34" s="12"/>
      <c r="F34" s="12"/>
      <c r="G34" s="12">
        <v>1</v>
      </c>
    </row>
    <row r="35" spans="1:7" x14ac:dyDescent="0.2">
      <c r="A35" s="11">
        <v>40299.239953703705</v>
      </c>
      <c r="B35" s="12"/>
      <c r="C35" s="12"/>
      <c r="D35" s="12"/>
      <c r="E35" s="12">
        <v>1</v>
      </c>
      <c r="F35" s="12"/>
      <c r="G35" s="12">
        <v>1</v>
      </c>
    </row>
    <row r="36" spans="1:7" x14ac:dyDescent="0.2">
      <c r="A36" s="11">
        <v>40304.20003472222</v>
      </c>
      <c r="B36" s="12"/>
      <c r="C36" s="12">
        <v>1</v>
      </c>
      <c r="D36" s="12"/>
      <c r="E36" s="12"/>
      <c r="F36" s="12"/>
      <c r="G36" s="12">
        <v>1</v>
      </c>
    </row>
    <row r="37" spans="1:7" x14ac:dyDescent="0.2">
      <c r="A37" s="11">
        <v>40310.287673611114</v>
      </c>
      <c r="B37" s="12"/>
      <c r="C37" s="12"/>
      <c r="D37" s="12"/>
      <c r="E37" s="12">
        <v>1</v>
      </c>
      <c r="F37" s="12"/>
      <c r="G37" s="12">
        <v>1</v>
      </c>
    </row>
    <row r="38" spans="1:7" x14ac:dyDescent="0.2">
      <c r="A38" s="11">
        <v>40312.915578703702</v>
      </c>
      <c r="B38" s="12"/>
      <c r="C38" s="12">
        <v>1</v>
      </c>
      <c r="D38" s="12"/>
      <c r="E38" s="12"/>
      <c r="F38" s="12"/>
      <c r="G38" s="12">
        <v>1</v>
      </c>
    </row>
    <row r="39" spans="1:7" x14ac:dyDescent="0.2">
      <c r="A39" s="11">
        <v>40313.930543981485</v>
      </c>
      <c r="B39" s="12"/>
      <c r="C39" s="12"/>
      <c r="D39" s="12"/>
      <c r="E39" s="12">
        <v>1</v>
      </c>
      <c r="F39" s="12"/>
      <c r="G39" s="12">
        <v>1</v>
      </c>
    </row>
    <row r="40" spans="1:7" x14ac:dyDescent="0.2">
      <c r="A40" s="11">
        <v>40322.53938657407</v>
      </c>
      <c r="B40" s="12"/>
      <c r="C40" s="12"/>
      <c r="D40" s="12"/>
      <c r="E40" s="12">
        <v>1</v>
      </c>
      <c r="F40" s="12"/>
      <c r="G40" s="12">
        <v>1</v>
      </c>
    </row>
    <row r="41" spans="1:7" x14ac:dyDescent="0.2">
      <c r="A41" s="11">
        <v>40324.662511574075</v>
      </c>
      <c r="B41" s="12"/>
      <c r="C41" s="12"/>
      <c r="D41" s="12"/>
      <c r="E41" s="12">
        <v>1</v>
      </c>
      <c r="F41" s="12"/>
      <c r="G41" s="12">
        <v>1</v>
      </c>
    </row>
    <row r="42" spans="1:7" x14ac:dyDescent="0.2">
      <c r="A42" s="11">
        <v>40330.755543981482</v>
      </c>
      <c r="B42" s="12"/>
      <c r="C42" s="12"/>
      <c r="D42" s="12"/>
      <c r="E42" s="12">
        <v>1</v>
      </c>
      <c r="F42" s="12"/>
      <c r="G42" s="12">
        <v>1</v>
      </c>
    </row>
    <row r="43" spans="1:7" x14ac:dyDescent="0.2">
      <c r="A43" s="11">
        <v>40332.886712962965</v>
      </c>
      <c r="B43" s="12"/>
      <c r="C43" s="12">
        <v>1</v>
      </c>
      <c r="D43" s="12"/>
      <c r="E43" s="12"/>
      <c r="F43" s="12"/>
      <c r="G43" s="12">
        <v>1</v>
      </c>
    </row>
    <row r="44" spans="1:7" x14ac:dyDescent="0.2">
      <c r="A44" s="11">
        <v>40332.923842592594</v>
      </c>
      <c r="B44" s="12"/>
      <c r="C44" s="12"/>
      <c r="D44" s="12"/>
      <c r="E44" s="12">
        <v>1</v>
      </c>
      <c r="F44" s="12"/>
      <c r="G44" s="12">
        <v>1</v>
      </c>
    </row>
    <row r="45" spans="1:7" x14ac:dyDescent="0.2">
      <c r="A45" s="11">
        <v>40335.798078703701</v>
      </c>
      <c r="B45" s="12"/>
      <c r="C45" s="12"/>
      <c r="D45" s="12"/>
      <c r="E45" s="12">
        <v>1</v>
      </c>
      <c r="F45" s="12"/>
      <c r="G45" s="12">
        <v>1</v>
      </c>
    </row>
    <row r="46" spans="1:7" x14ac:dyDescent="0.2">
      <c r="A46" s="11">
        <v>40338.02002314815</v>
      </c>
      <c r="B46" s="12"/>
      <c r="C46" s="12">
        <v>1</v>
      </c>
      <c r="D46" s="12"/>
      <c r="E46" s="12"/>
      <c r="F46" s="12"/>
      <c r="G46" s="12">
        <v>1</v>
      </c>
    </row>
    <row r="47" spans="1:7" x14ac:dyDescent="0.2">
      <c r="A47" s="11">
        <v>40340.801562499997</v>
      </c>
      <c r="B47" s="12"/>
      <c r="C47" s="12">
        <v>1</v>
      </c>
      <c r="D47" s="12"/>
      <c r="E47" s="12"/>
      <c r="F47" s="12"/>
      <c r="G47" s="12">
        <v>1</v>
      </c>
    </row>
    <row r="48" spans="1:7" x14ac:dyDescent="0.2">
      <c r="A48" s="11">
        <v>40343.084421296298</v>
      </c>
      <c r="B48" s="12"/>
      <c r="C48" s="12"/>
      <c r="D48" s="12"/>
      <c r="E48" s="12">
        <v>1</v>
      </c>
      <c r="F48" s="12"/>
      <c r="G48" s="12">
        <v>1</v>
      </c>
    </row>
    <row r="49" spans="1:7" x14ac:dyDescent="0.2">
      <c r="A49" s="11">
        <v>40347.125601851854</v>
      </c>
      <c r="B49" s="12"/>
      <c r="C49" s="12"/>
      <c r="D49" s="12"/>
      <c r="E49" s="12">
        <v>1</v>
      </c>
      <c r="F49" s="12"/>
      <c r="G49" s="12">
        <v>1</v>
      </c>
    </row>
    <row r="50" spans="1:7" x14ac:dyDescent="0.2">
      <c r="A50" s="11">
        <v>40347.837800925925</v>
      </c>
      <c r="B50" s="12"/>
      <c r="C50" s="12"/>
      <c r="D50" s="12"/>
      <c r="E50" s="12">
        <v>1</v>
      </c>
      <c r="F50" s="12"/>
      <c r="G50" s="12">
        <v>1</v>
      </c>
    </row>
    <row r="51" spans="1:7" x14ac:dyDescent="0.2">
      <c r="A51" s="11">
        <v>40354.11550925926</v>
      </c>
      <c r="B51" s="12"/>
      <c r="C51" s="12"/>
      <c r="D51" s="12"/>
      <c r="E51" s="12">
        <v>1</v>
      </c>
      <c r="F51" s="12"/>
      <c r="G51" s="12">
        <v>1</v>
      </c>
    </row>
    <row r="52" spans="1:7" x14ac:dyDescent="0.2">
      <c r="A52" s="11">
        <v>40355.024953703702</v>
      </c>
      <c r="B52" s="12"/>
      <c r="C52" s="12">
        <v>1</v>
      </c>
      <c r="D52" s="12"/>
      <c r="E52" s="12"/>
      <c r="F52" s="12"/>
      <c r="G52" s="12">
        <v>1</v>
      </c>
    </row>
    <row r="53" spans="1:7" x14ac:dyDescent="0.2">
      <c r="A53" s="11">
        <v>40357.227939814817</v>
      </c>
      <c r="B53" s="12"/>
      <c r="C53" s="12"/>
      <c r="D53" s="12"/>
      <c r="E53" s="12">
        <v>1</v>
      </c>
      <c r="F53" s="12"/>
      <c r="G53" s="12">
        <v>1</v>
      </c>
    </row>
    <row r="54" spans="1:7" x14ac:dyDescent="0.2">
      <c r="A54" s="11">
        <v>40378.893206018518</v>
      </c>
      <c r="B54" s="12"/>
      <c r="C54" s="12"/>
      <c r="D54" s="12"/>
      <c r="E54" s="12">
        <v>1</v>
      </c>
      <c r="F54" s="12"/>
      <c r="G54" s="12">
        <v>1</v>
      </c>
    </row>
    <row r="55" spans="1:7" x14ac:dyDescent="0.2">
      <c r="A55" s="11">
        <v>40379.23096064815</v>
      </c>
      <c r="B55" s="12"/>
      <c r="C55" s="12"/>
      <c r="D55" s="12"/>
      <c r="E55" s="12">
        <v>1</v>
      </c>
      <c r="F55" s="12"/>
      <c r="G55" s="12">
        <v>1</v>
      </c>
    </row>
    <row r="56" spans="1:7" x14ac:dyDescent="0.2">
      <c r="A56" s="11">
        <v>40379.776435185187</v>
      </c>
      <c r="B56" s="12"/>
      <c r="C56" s="12"/>
      <c r="D56" s="12"/>
      <c r="E56" s="12">
        <v>1</v>
      </c>
      <c r="F56" s="12"/>
      <c r="G56" s="12">
        <v>1</v>
      </c>
    </row>
    <row r="57" spans="1:7" x14ac:dyDescent="0.2">
      <c r="A57" s="11">
        <v>40395.714722222219</v>
      </c>
      <c r="B57" s="12"/>
      <c r="C57" s="12"/>
      <c r="D57" s="12"/>
      <c r="E57" s="12">
        <v>1</v>
      </c>
      <c r="F57" s="12"/>
      <c r="G57" s="12">
        <v>1</v>
      </c>
    </row>
    <row r="58" spans="1:7" x14ac:dyDescent="0.2">
      <c r="A58" s="11">
        <v>40399.065868055557</v>
      </c>
      <c r="B58" s="12">
        <v>1</v>
      </c>
      <c r="C58" s="12"/>
      <c r="D58" s="12"/>
      <c r="E58" s="12"/>
      <c r="F58" s="12"/>
      <c r="G58" s="12">
        <v>1</v>
      </c>
    </row>
    <row r="59" spans="1:7" x14ac:dyDescent="0.2">
      <c r="A59" s="11">
        <v>40417.011296296296</v>
      </c>
      <c r="B59" s="12"/>
      <c r="C59" s="12"/>
      <c r="D59" s="12"/>
      <c r="E59" s="12">
        <v>1</v>
      </c>
      <c r="F59" s="12"/>
      <c r="G59" s="12">
        <v>1</v>
      </c>
    </row>
    <row r="60" spans="1:7" x14ac:dyDescent="0.2">
      <c r="A60" s="11">
        <v>40429.836435185185</v>
      </c>
      <c r="B60" s="12"/>
      <c r="C60" s="12"/>
      <c r="D60" s="12"/>
      <c r="E60" s="12">
        <v>1</v>
      </c>
      <c r="F60" s="12"/>
      <c r="G60" s="12">
        <v>1</v>
      </c>
    </row>
    <row r="61" spans="1:7" x14ac:dyDescent="0.2">
      <c r="A61" s="11">
        <v>40430.604328703703</v>
      </c>
      <c r="B61" s="12"/>
      <c r="C61" s="12"/>
      <c r="D61" s="12"/>
      <c r="E61" s="12">
        <v>1</v>
      </c>
      <c r="F61" s="12"/>
      <c r="G61" s="12">
        <v>1</v>
      </c>
    </row>
    <row r="62" spans="1:7" x14ac:dyDescent="0.2">
      <c r="A62" s="11">
        <v>40431.127650462964</v>
      </c>
      <c r="B62" s="12"/>
      <c r="C62" s="12">
        <v>1</v>
      </c>
      <c r="D62" s="12"/>
      <c r="E62" s="12"/>
      <c r="F62" s="12"/>
      <c r="G62" s="12">
        <v>1</v>
      </c>
    </row>
    <row r="63" spans="1:7" x14ac:dyDescent="0.2">
      <c r="A63" s="11">
        <v>40434.853402777779</v>
      </c>
      <c r="B63" s="12"/>
      <c r="C63" s="12">
        <v>1</v>
      </c>
      <c r="D63" s="12"/>
      <c r="E63" s="12"/>
      <c r="F63" s="12"/>
      <c r="G63" s="12">
        <v>1</v>
      </c>
    </row>
    <row r="64" spans="1:7" x14ac:dyDescent="0.2">
      <c r="A64" s="11">
        <v>40436.68408564815</v>
      </c>
      <c r="B64" s="12"/>
      <c r="C64" s="12">
        <v>1</v>
      </c>
      <c r="D64" s="12"/>
      <c r="E64" s="12"/>
      <c r="F64" s="12"/>
      <c r="G64" s="12">
        <v>1</v>
      </c>
    </row>
    <row r="65" spans="1:7" x14ac:dyDescent="0.2">
      <c r="A65" s="11">
        <v>40456.954351851848</v>
      </c>
      <c r="B65" s="12"/>
      <c r="C65" s="12"/>
      <c r="D65" s="12"/>
      <c r="E65" s="12">
        <v>1</v>
      </c>
      <c r="F65" s="12"/>
      <c r="G65" s="12">
        <v>1</v>
      </c>
    </row>
    <row r="66" spans="1:7" x14ac:dyDescent="0.2">
      <c r="A66" s="11">
        <v>40458.815625000003</v>
      </c>
      <c r="B66" s="12"/>
      <c r="C66" s="12"/>
      <c r="D66" s="12"/>
      <c r="E66" s="12">
        <v>1</v>
      </c>
      <c r="F66" s="12"/>
      <c r="G66" s="12">
        <v>1</v>
      </c>
    </row>
    <row r="67" spans="1:7" x14ac:dyDescent="0.2">
      <c r="A67" s="11">
        <v>40464.028182870366</v>
      </c>
      <c r="B67" s="12"/>
      <c r="C67" s="12">
        <v>1</v>
      </c>
      <c r="D67" s="12"/>
      <c r="E67" s="12"/>
      <c r="F67" s="12"/>
      <c r="G67" s="12">
        <v>1</v>
      </c>
    </row>
    <row r="68" spans="1:7" x14ac:dyDescent="0.2">
      <c r="A68" s="11">
        <v>40465.655266203699</v>
      </c>
      <c r="B68" s="12"/>
      <c r="C68" s="12"/>
      <c r="D68" s="12"/>
      <c r="E68" s="12">
        <v>1</v>
      </c>
      <c r="F68" s="12"/>
      <c r="G68" s="12">
        <v>1</v>
      </c>
    </row>
    <row r="69" spans="1:7" x14ac:dyDescent="0.2">
      <c r="A69" s="11">
        <v>40469.225231481483</v>
      </c>
      <c r="B69" s="12"/>
      <c r="C69" s="12"/>
      <c r="D69" s="12"/>
      <c r="E69" s="12">
        <v>1</v>
      </c>
      <c r="F69" s="12"/>
      <c r="G69" s="12">
        <v>1</v>
      </c>
    </row>
    <row r="70" spans="1:7" x14ac:dyDescent="0.2">
      <c r="A70" s="11">
        <v>40478.263923611114</v>
      </c>
      <c r="B70" s="12"/>
      <c r="C70" s="12"/>
      <c r="D70" s="12"/>
      <c r="E70" s="12">
        <v>1</v>
      </c>
      <c r="F70" s="12"/>
      <c r="G70" s="12">
        <v>1</v>
      </c>
    </row>
    <row r="71" spans="1:7" x14ac:dyDescent="0.2">
      <c r="A71" s="11">
        <v>40480.363483796296</v>
      </c>
      <c r="B71" s="12"/>
      <c r="C71" s="12"/>
      <c r="D71" s="12"/>
      <c r="E71" s="12">
        <v>1</v>
      </c>
      <c r="F71" s="12"/>
      <c r="G71" s="12">
        <v>1</v>
      </c>
    </row>
    <row r="72" spans="1:7" x14ac:dyDescent="0.2">
      <c r="A72" s="11">
        <v>40487.621365740742</v>
      </c>
      <c r="B72" s="12"/>
      <c r="C72" s="12"/>
      <c r="D72" s="12"/>
      <c r="E72" s="12">
        <v>1</v>
      </c>
      <c r="F72" s="12"/>
      <c r="G72" s="12">
        <v>1</v>
      </c>
    </row>
    <row r="73" spans="1:7" x14ac:dyDescent="0.2">
      <c r="A73" s="11">
        <v>40502.815868055557</v>
      </c>
      <c r="B73" s="12"/>
      <c r="C73" s="12"/>
      <c r="D73" s="12"/>
      <c r="E73" s="12">
        <v>1</v>
      </c>
      <c r="F73" s="12"/>
      <c r="G73" s="12">
        <v>1</v>
      </c>
    </row>
    <row r="74" spans="1:7" x14ac:dyDescent="0.2">
      <c r="A74" s="11">
        <v>40505.131168981483</v>
      </c>
      <c r="B74" s="12"/>
      <c r="C74" s="12"/>
      <c r="D74" s="12"/>
      <c r="E74" s="12">
        <v>1</v>
      </c>
      <c r="F74" s="12"/>
      <c r="G74" s="12">
        <v>1</v>
      </c>
    </row>
    <row r="75" spans="1:7" x14ac:dyDescent="0.2">
      <c r="A75" s="11">
        <v>40505.232916666668</v>
      </c>
      <c r="B75" s="12"/>
      <c r="C75" s="12">
        <v>1</v>
      </c>
      <c r="D75" s="12"/>
      <c r="E75" s="12"/>
      <c r="F75" s="12"/>
      <c r="G75" s="12">
        <v>1</v>
      </c>
    </row>
    <row r="76" spans="1:7" x14ac:dyDescent="0.2">
      <c r="A76" s="11">
        <v>40507.239884259259</v>
      </c>
      <c r="B76" s="12"/>
      <c r="C76" s="12">
        <v>1</v>
      </c>
      <c r="D76" s="12"/>
      <c r="E76" s="12"/>
      <c r="F76" s="12"/>
      <c r="G76" s="12">
        <v>1</v>
      </c>
    </row>
    <row r="77" spans="1:7" x14ac:dyDescent="0.2">
      <c r="A77" s="11">
        <v>40513.757569444446</v>
      </c>
      <c r="B77" s="12"/>
      <c r="C77" s="12"/>
      <c r="D77" s="12"/>
      <c r="E77" s="12">
        <v>1</v>
      </c>
      <c r="F77" s="12"/>
      <c r="G77" s="12">
        <v>1</v>
      </c>
    </row>
    <row r="78" spans="1:7" x14ac:dyDescent="0.2">
      <c r="A78" s="11">
        <v>40514.107615740737</v>
      </c>
      <c r="B78" s="12"/>
      <c r="C78" s="12"/>
      <c r="D78" s="12"/>
      <c r="E78" s="12">
        <v>1</v>
      </c>
      <c r="F78" s="12"/>
      <c r="G78" s="12">
        <v>1</v>
      </c>
    </row>
    <row r="79" spans="1:7" x14ac:dyDescent="0.2">
      <c r="A79" s="11">
        <v>40516.087627314817</v>
      </c>
      <c r="B79" s="12"/>
      <c r="C79" s="12"/>
      <c r="D79" s="12"/>
      <c r="E79" s="12">
        <v>1</v>
      </c>
      <c r="F79" s="12"/>
      <c r="G79" s="12">
        <v>1</v>
      </c>
    </row>
    <row r="80" spans="1:7" x14ac:dyDescent="0.2">
      <c r="A80" s="11">
        <v>40526.36917824074</v>
      </c>
      <c r="B80" s="12"/>
      <c r="C80" s="12"/>
      <c r="D80" s="12"/>
      <c r="E80" s="12">
        <v>1</v>
      </c>
      <c r="F80" s="12"/>
      <c r="G80" s="12">
        <v>1</v>
      </c>
    </row>
    <row r="81" spans="1:7" x14ac:dyDescent="0.2">
      <c r="A81" s="11">
        <v>40531.886886574073</v>
      </c>
      <c r="B81" s="12"/>
      <c r="C81" s="12"/>
      <c r="D81" s="12"/>
      <c r="E81" s="12">
        <v>1</v>
      </c>
      <c r="F81" s="12"/>
      <c r="G81" s="12">
        <v>1</v>
      </c>
    </row>
    <row r="82" spans="1:7" x14ac:dyDescent="0.2">
      <c r="A82" s="11">
        <v>40536.111550925925</v>
      </c>
      <c r="B82" s="12"/>
      <c r="C82" s="12"/>
      <c r="D82" s="12"/>
      <c r="E82" s="12">
        <v>1</v>
      </c>
      <c r="F82" s="12"/>
      <c r="G82" s="12">
        <v>1</v>
      </c>
    </row>
    <row r="83" spans="1:7" x14ac:dyDescent="0.2">
      <c r="A83" s="11">
        <v>40542.839282407411</v>
      </c>
      <c r="B83" s="12"/>
      <c r="C83" s="12"/>
      <c r="D83" s="12"/>
      <c r="E83" s="12">
        <v>1</v>
      </c>
      <c r="F83" s="12"/>
      <c r="G83" s="12">
        <v>1</v>
      </c>
    </row>
    <row r="84" spans="1:7" x14ac:dyDescent="0.2">
      <c r="A84" s="11">
        <v>40555.24800925926</v>
      </c>
      <c r="B84" s="12"/>
      <c r="C84" s="12"/>
      <c r="D84" s="12"/>
      <c r="E84" s="12">
        <v>1</v>
      </c>
      <c r="F84" s="12"/>
      <c r="G84" s="12">
        <v>1</v>
      </c>
    </row>
    <row r="85" spans="1:7" x14ac:dyDescent="0.2">
      <c r="A85" s="11">
        <v>40555.322662037033</v>
      </c>
      <c r="B85" s="12"/>
      <c r="C85" s="12"/>
      <c r="D85" s="12"/>
      <c r="E85" s="12">
        <v>1</v>
      </c>
      <c r="F85" s="12"/>
      <c r="G85" s="12">
        <v>1</v>
      </c>
    </row>
    <row r="86" spans="1:7" x14ac:dyDescent="0.2">
      <c r="A86" s="11">
        <v>40555.325937499998</v>
      </c>
      <c r="B86" s="12"/>
      <c r="C86" s="12"/>
      <c r="D86" s="12"/>
      <c r="E86" s="12">
        <v>1</v>
      </c>
      <c r="F86" s="12"/>
      <c r="G86" s="12">
        <v>1</v>
      </c>
    </row>
    <row r="87" spans="1:7" x14ac:dyDescent="0.2">
      <c r="A87" s="11">
        <v>40557.429733796293</v>
      </c>
      <c r="B87" s="12"/>
      <c r="C87" s="12"/>
      <c r="D87" s="12"/>
      <c r="E87" s="12">
        <v>1</v>
      </c>
      <c r="F87" s="12"/>
      <c r="G87" s="12">
        <v>1</v>
      </c>
    </row>
    <row r="88" spans="1:7" x14ac:dyDescent="0.2">
      <c r="A88" s="11">
        <v>40564.081030092595</v>
      </c>
      <c r="B88" s="12"/>
      <c r="C88" s="12"/>
      <c r="D88" s="12"/>
      <c r="E88" s="12">
        <v>1</v>
      </c>
      <c r="F88" s="12"/>
      <c r="G88" s="12">
        <v>1</v>
      </c>
    </row>
    <row r="89" spans="1:7" x14ac:dyDescent="0.2">
      <c r="A89" s="11">
        <v>40564.649456018517</v>
      </c>
      <c r="B89" s="12"/>
      <c r="C89" s="12"/>
      <c r="D89" s="12"/>
      <c r="E89" s="12">
        <v>1</v>
      </c>
      <c r="F89" s="12"/>
      <c r="G89" s="12">
        <v>1</v>
      </c>
    </row>
    <row r="90" spans="1:7" x14ac:dyDescent="0.2">
      <c r="A90" s="11">
        <v>40564.994837962964</v>
      </c>
      <c r="B90" s="12"/>
      <c r="C90" s="12"/>
      <c r="D90" s="12"/>
      <c r="E90" s="12">
        <v>1</v>
      </c>
      <c r="F90" s="12"/>
      <c r="G90" s="12">
        <v>1</v>
      </c>
    </row>
    <row r="91" spans="1:7" x14ac:dyDescent="0.2">
      <c r="A91" s="11">
        <v>40565.032511574071</v>
      </c>
      <c r="B91" s="12"/>
      <c r="C91" s="12"/>
      <c r="D91" s="12"/>
      <c r="E91" s="12">
        <v>1</v>
      </c>
      <c r="F91" s="12"/>
      <c r="G91" s="12">
        <v>1</v>
      </c>
    </row>
    <row r="92" spans="1:7" x14ac:dyDescent="0.2">
      <c r="A92" s="11">
        <v>40567.694560185184</v>
      </c>
      <c r="B92" s="12"/>
      <c r="C92" s="12"/>
      <c r="D92" s="12"/>
      <c r="E92" s="12">
        <v>1</v>
      </c>
      <c r="F92" s="12"/>
      <c r="G92" s="12">
        <v>1</v>
      </c>
    </row>
    <row r="93" spans="1:7" x14ac:dyDescent="0.2">
      <c r="A93" s="11">
        <v>40567.825543981482</v>
      </c>
      <c r="B93" s="12"/>
      <c r="C93" s="12">
        <v>1</v>
      </c>
      <c r="D93" s="12"/>
      <c r="E93" s="12"/>
      <c r="F93" s="12"/>
      <c r="G93" s="12">
        <v>1</v>
      </c>
    </row>
    <row r="94" spans="1:7" x14ac:dyDescent="0.2">
      <c r="A94" s="11">
        <v>40568.972569444442</v>
      </c>
      <c r="B94" s="12">
        <v>1</v>
      </c>
      <c r="C94" s="12"/>
      <c r="D94" s="12"/>
      <c r="E94" s="12"/>
      <c r="F94" s="12"/>
      <c r="G94" s="12">
        <v>1</v>
      </c>
    </row>
    <row r="95" spans="1:7" x14ac:dyDescent="0.2">
      <c r="A95" s="11">
        <v>40570.025810185187</v>
      </c>
      <c r="B95" s="12"/>
      <c r="C95" s="12"/>
      <c r="D95" s="12"/>
      <c r="E95" s="12">
        <v>1</v>
      </c>
      <c r="F95" s="12"/>
      <c r="G95" s="12">
        <v>1</v>
      </c>
    </row>
    <row r="96" spans="1:7" x14ac:dyDescent="0.2">
      <c r="A96" s="11">
        <v>40576.539664351854</v>
      </c>
      <c r="B96" s="12"/>
      <c r="C96" s="12"/>
      <c r="D96" s="12"/>
      <c r="E96" s="12">
        <v>1</v>
      </c>
      <c r="F96" s="12"/>
      <c r="G96" s="12">
        <v>1</v>
      </c>
    </row>
    <row r="97" spans="1:7" x14ac:dyDescent="0.2">
      <c r="A97" s="11">
        <v>40585.796817129631</v>
      </c>
      <c r="B97" s="12"/>
      <c r="C97" s="12"/>
      <c r="D97" s="12"/>
      <c r="E97" s="12">
        <v>1</v>
      </c>
      <c r="F97" s="12"/>
      <c r="G97" s="12">
        <v>1</v>
      </c>
    </row>
    <row r="98" spans="1:7" x14ac:dyDescent="0.2">
      <c r="A98" s="11">
        <v>40587.085532407407</v>
      </c>
      <c r="B98" s="12"/>
      <c r="C98" s="12"/>
      <c r="D98" s="12"/>
      <c r="E98" s="12">
        <v>1</v>
      </c>
      <c r="F98" s="12"/>
      <c r="G98" s="12">
        <v>1</v>
      </c>
    </row>
    <row r="99" spans="1:7" x14ac:dyDescent="0.2">
      <c r="A99" s="11">
        <v>40587.75675925926</v>
      </c>
      <c r="B99" s="12"/>
      <c r="C99" s="12"/>
      <c r="D99" s="12"/>
      <c r="E99" s="12">
        <v>1</v>
      </c>
      <c r="F99" s="12"/>
      <c r="G99" s="12">
        <v>1</v>
      </c>
    </row>
    <row r="100" spans="1:7" x14ac:dyDescent="0.2">
      <c r="A100" s="11">
        <v>40588.526412037041</v>
      </c>
      <c r="B100" s="12"/>
      <c r="C100" s="12"/>
      <c r="D100" s="12"/>
      <c r="E100" s="12">
        <v>1</v>
      </c>
      <c r="F100" s="12"/>
      <c r="G100" s="12">
        <v>1</v>
      </c>
    </row>
    <row r="101" spans="1:7" x14ac:dyDescent="0.2">
      <c r="A101" s="11">
        <v>40590.766886574071</v>
      </c>
      <c r="B101" s="12"/>
      <c r="C101" s="12"/>
      <c r="D101" s="12"/>
      <c r="E101" s="12">
        <v>1</v>
      </c>
      <c r="F101" s="12"/>
      <c r="G101" s="12">
        <v>1</v>
      </c>
    </row>
    <row r="102" spans="1:7" x14ac:dyDescent="0.2">
      <c r="A102" s="11">
        <v>40592.704652777778</v>
      </c>
      <c r="B102" s="12"/>
      <c r="C102" s="12"/>
      <c r="D102" s="12"/>
      <c r="E102" s="12">
        <v>1</v>
      </c>
      <c r="F102" s="12"/>
      <c r="G102" s="12">
        <v>1</v>
      </c>
    </row>
    <row r="103" spans="1:7" x14ac:dyDescent="0.2">
      <c r="A103" s="11">
        <v>40595.497164351851</v>
      </c>
      <c r="B103" s="12"/>
      <c r="C103" s="12"/>
      <c r="D103" s="12"/>
      <c r="E103" s="12">
        <v>1</v>
      </c>
      <c r="F103" s="12"/>
      <c r="G103" s="12">
        <v>1</v>
      </c>
    </row>
    <row r="104" spans="1:7" x14ac:dyDescent="0.2">
      <c r="A104" s="11">
        <v>40612.695208333331</v>
      </c>
      <c r="B104" s="12"/>
      <c r="C104" s="12"/>
      <c r="D104" s="12"/>
      <c r="E104" s="12">
        <v>1</v>
      </c>
      <c r="F104" s="12"/>
      <c r="G104" s="12">
        <v>1</v>
      </c>
    </row>
    <row r="105" spans="1:7" x14ac:dyDescent="0.2">
      <c r="A105" s="11">
        <v>40619.097210648149</v>
      </c>
      <c r="B105" s="12"/>
      <c r="C105" s="12">
        <v>1</v>
      </c>
      <c r="D105" s="12"/>
      <c r="E105" s="12"/>
      <c r="F105" s="12"/>
      <c r="G105" s="12">
        <v>1</v>
      </c>
    </row>
    <row r="106" spans="1:7" x14ac:dyDescent="0.2">
      <c r="A106" s="11">
        <v>40619.402361111112</v>
      </c>
      <c r="B106" s="12"/>
      <c r="C106" s="12"/>
      <c r="D106" s="12"/>
      <c r="E106" s="12">
        <v>1</v>
      </c>
      <c r="F106" s="12"/>
      <c r="G106" s="12">
        <v>1</v>
      </c>
    </row>
    <row r="107" spans="1:7" x14ac:dyDescent="0.2">
      <c r="A107" s="11">
        <v>40624.181400462963</v>
      </c>
      <c r="B107" s="12"/>
      <c r="C107" s="12"/>
      <c r="D107" s="12"/>
      <c r="E107" s="12">
        <v>1</v>
      </c>
      <c r="F107" s="12"/>
      <c r="G107" s="12">
        <v>1</v>
      </c>
    </row>
    <row r="108" spans="1:7" x14ac:dyDescent="0.2">
      <c r="A108" s="11">
        <v>40625.900694444441</v>
      </c>
      <c r="B108" s="12"/>
      <c r="C108" s="12"/>
      <c r="D108" s="12"/>
      <c r="E108" s="12">
        <v>1</v>
      </c>
      <c r="F108" s="12"/>
      <c r="G108" s="12">
        <v>1</v>
      </c>
    </row>
    <row r="109" spans="1:7" x14ac:dyDescent="0.2">
      <c r="A109" s="11">
        <v>40626.834444444445</v>
      </c>
      <c r="B109" s="12"/>
      <c r="C109" s="12"/>
      <c r="D109" s="12"/>
      <c r="E109" s="12">
        <v>1</v>
      </c>
      <c r="F109" s="12"/>
      <c r="G109" s="12">
        <v>1</v>
      </c>
    </row>
    <row r="110" spans="1:7" x14ac:dyDescent="0.2">
      <c r="A110" s="11">
        <v>40626.959930555553</v>
      </c>
      <c r="B110" s="12"/>
      <c r="C110" s="12"/>
      <c r="D110" s="12"/>
      <c r="E110" s="12">
        <v>1</v>
      </c>
      <c r="F110" s="12"/>
      <c r="G110" s="12">
        <v>1</v>
      </c>
    </row>
    <row r="111" spans="1:7" x14ac:dyDescent="0.2">
      <c r="A111" s="11">
        <v>40632.94195601852</v>
      </c>
      <c r="B111" s="12"/>
      <c r="C111" s="12"/>
      <c r="D111" s="12"/>
      <c r="E111" s="12">
        <v>1</v>
      </c>
      <c r="F111" s="12"/>
      <c r="G111" s="12">
        <v>1</v>
      </c>
    </row>
    <row r="112" spans="1:7" x14ac:dyDescent="0.2">
      <c r="A112" s="11">
        <v>40633.154363425929</v>
      </c>
      <c r="B112" s="12"/>
      <c r="C112" s="12"/>
      <c r="D112" s="12"/>
      <c r="E112" s="12">
        <v>1</v>
      </c>
      <c r="F112" s="12"/>
      <c r="G112" s="12">
        <v>1</v>
      </c>
    </row>
    <row r="113" spans="1:7" x14ac:dyDescent="0.2">
      <c r="A113" s="11">
        <v>40635.982488425929</v>
      </c>
      <c r="B113" s="12"/>
      <c r="C113" s="12"/>
      <c r="D113" s="12"/>
      <c r="E113" s="12">
        <v>1</v>
      </c>
      <c r="F113" s="12"/>
      <c r="G113" s="12">
        <v>1</v>
      </c>
    </row>
    <row r="114" spans="1:7" x14ac:dyDescent="0.2">
      <c r="A114" s="11">
        <v>40636.673900462964</v>
      </c>
      <c r="B114" s="12"/>
      <c r="C114" s="12"/>
      <c r="D114" s="12"/>
      <c r="E114" s="12">
        <v>1</v>
      </c>
      <c r="F114" s="12"/>
      <c r="G114" s="12">
        <v>1</v>
      </c>
    </row>
    <row r="115" spans="1:7" x14ac:dyDescent="0.2">
      <c r="A115" s="11">
        <v>40637.866550925923</v>
      </c>
      <c r="B115" s="12"/>
      <c r="C115" s="12"/>
      <c r="D115" s="12"/>
      <c r="E115" s="12">
        <v>1</v>
      </c>
      <c r="F115" s="12"/>
      <c r="G115" s="12">
        <v>1</v>
      </c>
    </row>
    <row r="116" spans="1:7" x14ac:dyDescent="0.2">
      <c r="A116" s="11">
        <v>40638.092974537038</v>
      </c>
      <c r="B116" s="12"/>
      <c r="C116" s="12"/>
      <c r="D116" s="12"/>
      <c r="E116" s="12">
        <v>1</v>
      </c>
      <c r="F116" s="12"/>
      <c r="G116" s="12">
        <v>1</v>
      </c>
    </row>
    <row r="117" spans="1:7" x14ac:dyDescent="0.2">
      <c r="A117" s="11">
        <v>40638.162465277775</v>
      </c>
      <c r="B117" s="12"/>
      <c r="C117" s="12"/>
      <c r="D117" s="12"/>
      <c r="E117" s="12">
        <v>1</v>
      </c>
      <c r="F117" s="12"/>
      <c r="G117" s="12">
        <v>1</v>
      </c>
    </row>
    <row r="118" spans="1:7" x14ac:dyDescent="0.2">
      <c r="A118" s="11">
        <v>40638.828009259261</v>
      </c>
      <c r="B118" s="12"/>
      <c r="C118" s="12"/>
      <c r="D118" s="12"/>
      <c r="E118" s="12">
        <v>1</v>
      </c>
      <c r="F118" s="12"/>
      <c r="G118" s="12">
        <v>1</v>
      </c>
    </row>
    <row r="119" spans="1:7" x14ac:dyDescent="0.2">
      <c r="A119" s="11">
        <v>40638.868611111109</v>
      </c>
      <c r="B119" s="12"/>
      <c r="C119" s="12"/>
      <c r="D119" s="12"/>
      <c r="E119" s="12">
        <v>1</v>
      </c>
      <c r="F119" s="12"/>
      <c r="G119" s="12">
        <v>1</v>
      </c>
    </row>
    <row r="120" spans="1:7" x14ac:dyDescent="0.2">
      <c r="A120" s="11">
        <v>40644.159259259257</v>
      </c>
      <c r="B120" s="12"/>
      <c r="C120" s="12"/>
      <c r="D120" s="12"/>
      <c r="E120" s="12">
        <v>1</v>
      </c>
      <c r="F120" s="12"/>
      <c r="G120" s="12">
        <v>1</v>
      </c>
    </row>
    <row r="121" spans="1:7" x14ac:dyDescent="0.2">
      <c r="A121" s="11">
        <v>40646.014456018522</v>
      </c>
      <c r="B121" s="12"/>
      <c r="C121" s="12"/>
      <c r="D121" s="12"/>
      <c r="E121" s="12">
        <v>1</v>
      </c>
      <c r="F121" s="12"/>
      <c r="G121" s="12">
        <v>1</v>
      </c>
    </row>
    <row r="122" spans="1:7" x14ac:dyDescent="0.2">
      <c r="A122" s="11">
        <v>40646.099097222221</v>
      </c>
      <c r="B122" s="12"/>
      <c r="C122" s="12">
        <v>1</v>
      </c>
      <c r="D122" s="12"/>
      <c r="E122" s="12"/>
      <c r="F122" s="12"/>
      <c r="G122" s="12">
        <v>1</v>
      </c>
    </row>
    <row r="123" spans="1:7" x14ac:dyDescent="0.2">
      <c r="A123" s="11">
        <v>40648.757939814815</v>
      </c>
      <c r="B123" s="12"/>
      <c r="C123" s="12"/>
      <c r="D123" s="12"/>
      <c r="E123" s="12">
        <v>1</v>
      </c>
      <c r="F123" s="12"/>
      <c r="G123" s="12">
        <v>1</v>
      </c>
    </row>
    <row r="124" spans="1:7" x14ac:dyDescent="0.2">
      <c r="A124" s="11">
        <v>40658.189826388887</v>
      </c>
      <c r="B124" s="12"/>
      <c r="C124" s="12"/>
      <c r="D124" s="12"/>
      <c r="E124" s="12">
        <v>1</v>
      </c>
      <c r="F124" s="12"/>
      <c r="G124" s="12">
        <v>1</v>
      </c>
    </row>
    <row r="125" spans="1:7" x14ac:dyDescent="0.2">
      <c r="A125" s="11">
        <v>40663.08666666667</v>
      </c>
      <c r="B125" s="12"/>
      <c r="C125" s="12"/>
      <c r="D125" s="12"/>
      <c r="E125" s="12">
        <v>1</v>
      </c>
      <c r="F125" s="12"/>
      <c r="G125" s="12">
        <v>1</v>
      </c>
    </row>
    <row r="126" spans="1:7" x14ac:dyDescent="0.2">
      <c r="A126" s="11">
        <v>40665.949976851851</v>
      </c>
      <c r="B126" s="12"/>
      <c r="C126" s="12"/>
      <c r="D126" s="12"/>
      <c r="E126" s="12">
        <v>1</v>
      </c>
      <c r="F126" s="12"/>
      <c r="G126" s="12">
        <v>1</v>
      </c>
    </row>
    <row r="127" spans="1:7" x14ac:dyDescent="0.2">
      <c r="A127" s="11">
        <v>40666.973541666666</v>
      </c>
      <c r="B127" s="12"/>
      <c r="C127" s="12"/>
      <c r="D127" s="12"/>
      <c r="E127" s="12">
        <v>1</v>
      </c>
      <c r="F127" s="12"/>
      <c r="G127" s="12">
        <v>1</v>
      </c>
    </row>
    <row r="128" spans="1:7" x14ac:dyDescent="0.2">
      <c r="A128" s="11">
        <v>40668.814699074072</v>
      </c>
      <c r="B128" s="12"/>
      <c r="C128" s="12"/>
      <c r="D128" s="12"/>
      <c r="E128" s="12">
        <v>1</v>
      </c>
      <c r="F128" s="12"/>
      <c r="G128" s="12">
        <v>1</v>
      </c>
    </row>
    <row r="129" spans="1:7" x14ac:dyDescent="0.2">
      <c r="A129" s="11">
        <v>40670.507326388892</v>
      </c>
      <c r="B129" s="12"/>
      <c r="C129" s="12"/>
      <c r="D129" s="12"/>
      <c r="E129" s="12">
        <v>1</v>
      </c>
      <c r="F129" s="12"/>
      <c r="G129" s="12">
        <v>1</v>
      </c>
    </row>
    <row r="130" spans="1:7" x14ac:dyDescent="0.2">
      <c r="A130" s="11">
        <v>40671.637511574074</v>
      </c>
      <c r="B130" s="12"/>
      <c r="C130" s="12"/>
      <c r="D130" s="12"/>
      <c r="E130" s="12">
        <v>1</v>
      </c>
      <c r="F130" s="12"/>
      <c r="G130" s="12">
        <v>1</v>
      </c>
    </row>
    <row r="131" spans="1:7" x14ac:dyDescent="0.2">
      <c r="A131" s="11">
        <v>40671.879293981481</v>
      </c>
      <c r="B131" s="12">
        <v>1</v>
      </c>
      <c r="C131" s="12"/>
      <c r="D131" s="12"/>
      <c r="E131" s="12"/>
      <c r="F131" s="12"/>
      <c r="G131" s="12">
        <v>1</v>
      </c>
    </row>
    <row r="132" spans="1:7" x14ac:dyDescent="0.2">
      <c r="A132" s="11">
        <v>40672.729872685188</v>
      </c>
      <c r="B132" s="12">
        <v>1</v>
      </c>
      <c r="C132" s="12"/>
      <c r="D132" s="12"/>
      <c r="E132" s="12"/>
      <c r="F132" s="12"/>
      <c r="G132" s="12">
        <v>1</v>
      </c>
    </row>
    <row r="133" spans="1:7" x14ac:dyDescent="0.2">
      <c r="A133" s="11">
        <v>40675.71</v>
      </c>
      <c r="B133" s="12"/>
      <c r="C133" s="12"/>
      <c r="D133" s="12"/>
      <c r="E133" s="12">
        <v>1</v>
      </c>
      <c r="F133" s="12"/>
      <c r="G133" s="12">
        <v>1</v>
      </c>
    </row>
    <row r="134" spans="1:7" x14ac:dyDescent="0.2">
      <c r="A134" s="11">
        <v>40679.743067129632</v>
      </c>
      <c r="B134" s="12"/>
      <c r="C134" s="12"/>
      <c r="D134" s="12"/>
      <c r="E134" s="12">
        <v>1</v>
      </c>
      <c r="F134" s="12"/>
      <c r="G134" s="12">
        <v>1</v>
      </c>
    </row>
    <row r="135" spans="1:7" x14ac:dyDescent="0.2">
      <c r="A135" s="11">
        <v>40682.051689814813</v>
      </c>
      <c r="B135" s="12"/>
      <c r="C135" s="12"/>
      <c r="D135" s="12"/>
      <c r="E135" s="12">
        <v>1</v>
      </c>
      <c r="F135" s="12"/>
      <c r="G135" s="12">
        <v>1</v>
      </c>
    </row>
    <row r="136" spans="1:7" x14ac:dyDescent="0.2">
      <c r="A136" s="11">
        <v>40682.884791666671</v>
      </c>
      <c r="B136" s="12"/>
      <c r="C136" s="12">
        <v>1</v>
      </c>
      <c r="D136" s="12"/>
      <c r="E136" s="12"/>
      <c r="F136" s="12"/>
      <c r="G136" s="12">
        <v>1</v>
      </c>
    </row>
    <row r="137" spans="1:7" x14ac:dyDescent="0.2">
      <c r="A137" s="11">
        <v>40687.021597222221</v>
      </c>
      <c r="B137" s="12"/>
      <c r="C137" s="12"/>
      <c r="D137" s="12"/>
      <c r="E137" s="12">
        <v>1</v>
      </c>
      <c r="F137" s="12"/>
      <c r="G137" s="12">
        <v>1</v>
      </c>
    </row>
    <row r="138" spans="1:7" x14ac:dyDescent="0.2">
      <c r="A138" s="11">
        <v>40687.285844907405</v>
      </c>
      <c r="B138" s="12"/>
      <c r="C138" s="12"/>
      <c r="D138" s="12"/>
      <c r="E138" s="12">
        <v>1</v>
      </c>
      <c r="F138" s="12"/>
      <c r="G138" s="12">
        <v>1</v>
      </c>
    </row>
    <row r="139" spans="1:7" x14ac:dyDescent="0.2">
      <c r="A139" s="11">
        <v>40688.024618055555</v>
      </c>
      <c r="B139" s="12"/>
      <c r="C139" s="12"/>
      <c r="D139" s="12"/>
      <c r="E139" s="12">
        <v>1</v>
      </c>
      <c r="F139" s="12"/>
      <c r="G139" s="12">
        <v>1</v>
      </c>
    </row>
    <row r="140" spans="1:7" x14ac:dyDescent="0.2">
      <c r="A140" s="11">
        <v>40689.570868055554</v>
      </c>
      <c r="B140" s="12"/>
      <c r="C140" s="12"/>
      <c r="D140" s="12"/>
      <c r="E140" s="12">
        <v>1</v>
      </c>
      <c r="F140" s="12"/>
      <c r="G140" s="12">
        <v>1</v>
      </c>
    </row>
    <row r="141" spans="1:7" x14ac:dyDescent="0.2">
      <c r="A141" s="11">
        <v>40690.823055555556</v>
      </c>
      <c r="B141" s="12"/>
      <c r="C141" s="12"/>
      <c r="D141" s="12"/>
      <c r="E141" s="12">
        <v>1</v>
      </c>
      <c r="F141" s="12"/>
      <c r="G141" s="12">
        <v>1</v>
      </c>
    </row>
    <row r="142" spans="1:7" x14ac:dyDescent="0.2">
      <c r="A142" s="11">
        <v>40691.788055555553</v>
      </c>
      <c r="B142" s="12"/>
      <c r="C142" s="12"/>
      <c r="D142" s="12"/>
      <c r="E142" s="12">
        <v>1</v>
      </c>
      <c r="F142" s="12"/>
      <c r="G142" s="12">
        <v>1</v>
      </c>
    </row>
    <row r="143" spans="1:7" x14ac:dyDescent="0.2">
      <c r="A143" s="11">
        <v>40694.638460648144</v>
      </c>
      <c r="B143" s="12"/>
      <c r="C143" s="12"/>
      <c r="D143" s="12"/>
      <c r="E143" s="12">
        <v>1</v>
      </c>
      <c r="F143" s="12"/>
      <c r="G143" s="12">
        <v>1</v>
      </c>
    </row>
    <row r="144" spans="1:7" x14ac:dyDescent="0.2">
      <c r="A144" s="11">
        <v>40695.795370370368</v>
      </c>
      <c r="B144" s="12"/>
      <c r="C144" s="12"/>
      <c r="D144" s="12"/>
      <c r="E144" s="12">
        <v>1</v>
      </c>
      <c r="F144" s="12"/>
      <c r="G144" s="12">
        <v>1</v>
      </c>
    </row>
    <row r="145" spans="1:7" x14ac:dyDescent="0.2">
      <c r="A145" s="11">
        <v>40696.648784722223</v>
      </c>
      <c r="B145" s="12"/>
      <c r="C145" s="12"/>
      <c r="D145" s="12"/>
      <c r="E145" s="12">
        <v>1</v>
      </c>
      <c r="F145" s="12"/>
      <c r="G145" s="12">
        <v>1</v>
      </c>
    </row>
    <row r="146" spans="1:7" x14ac:dyDescent="0.2">
      <c r="A146" s="11">
        <v>40697.498449074075</v>
      </c>
      <c r="B146" s="12"/>
      <c r="C146" s="12"/>
      <c r="D146" s="12"/>
      <c r="E146" s="12">
        <v>1</v>
      </c>
      <c r="F146" s="12"/>
      <c r="G146" s="12">
        <v>1</v>
      </c>
    </row>
    <row r="147" spans="1:7" x14ac:dyDescent="0.2">
      <c r="A147" s="11">
        <v>40701.195844907408</v>
      </c>
      <c r="B147" s="12"/>
      <c r="C147" s="12">
        <v>1</v>
      </c>
      <c r="D147" s="12"/>
      <c r="E147" s="12"/>
      <c r="F147" s="12"/>
      <c r="G147" s="12">
        <v>1</v>
      </c>
    </row>
    <row r="148" spans="1:7" x14ac:dyDescent="0.2">
      <c r="A148" s="11">
        <v>40703.197048611109</v>
      </c>
      <c r="B148" s="12"/>
      <c r="C148" s="12"/>
      <c r="D148" s="12"/>
      <c r="E148" s="12">
        <v>1</v>
      </c>
      <c r="F148" s="12"/>
      <c r="G148" s="12">
        <v>1</v>
      </c>
    </row>
    <row r="149" spans="1:7" x14ac:dyDescent="0.2">
      <c r="A149" s="11">
        <v>40703.234386574077</v>
      </c>
      <c r="B149" s="12"/>
      <c r="C149" s="12">
        <v>1</v>
      </c>
      <c r="D149" s="12"/>
      <c r="E149" s="12"/>
      <c r="F149" s="12"/>
      <c r="G149" s="12">
        <v>1</v>
      </c>
    </row>
    <row r="150" spans="1:7" x14ac:dyDescent="0.2">
      <c r="A150" s="11">
        <v>40705.126631944448</v>
      </c>
      <c r="B150" s="12"/>
      <c r="C150" s="12">
        <v>1</v>
      </c>
      <c r="D150" s="12"/>
      <c r="E150" s="12"/>
      <c r="F150" s="12"/>
      <c r="G150" s="12">
        <v>1</v>
      </c>
    </row>
    <row r="151" spans="1:7" x14ac:dyDescent="0.2">
      <c r="A151" s="11">
        <v>40706.135208333333</v>
      </c>
      <c r="B151" s="12"/>
      <c r="C151" s="12"/>
      <c r="D151" s="12"/>
      <c r="E151" s="12">
        <v>1</v>
      </c>
      <c r="F151" s="12"/>
      <c r="G151" s="12">
        <v>1</v>
      </c>
    </row>
    <row r="152" spans="1:7" x14ac:dyDescent="0.2">
      <c r="A152" s="11">
        <v>40706.297442129631</v>
      </c>
      <c r="B152" s="12"/>
      <c r="C152" s="12"/>
      <c r="D152" s="12"/>
      <c r="E152" s="12">
        <v>1</v>
      </c>
      <c r="F152" s="12"/>
      <c r="G152" s="12">
        <v>1</v>
      </c>
    </row>
    <row r="153" spans="1:7" x14ac:dyDescent="0.2">
      <c r="A153" s="11">
        <v>40710.731180555551</v>
      </c>
      <c r="B153" s="12"/>
      <c r="C153" s="12">
        <v>1</v>
      </c>
      <c r="D153" s="12"/>
      <c r="E153" s="12"/>
      <c r="F153" s="12"/>
      <c r="G153" s="12">
        <v>1</v>
      </c>
    </row>
    <row r="154" spans="1:7" x14ac:dyDescent="0.2">
      <c r="A154" s="11">
        <v>40711.782210648147</v>
      </c>
      <c r="B154" s="12"/>
      <c r="C154" s="12"/>
      <c r="D154" s="12"/>
      <c r="E154" s="12">
        <v>1</v>
      </c>
      <c r="F154" s="12"/>
      <c r="G154" s="12">
        <v>1</v>
      </c>
    </row>
    <row r="155" spans="1:7" x14ac:dyDescent="0.2">
      <c r="A155" s="11">
        <v>40713.630497685182</v>
      </c>
      <c r="B155" s="12"/>
      <c r="C155" s="12"/>
      <c r="D155" s="12"/>
      <c r="E155" s="12">
        <v>1</v>
      </c>
      <c r="F155" s="12"/>
      <c r="G155" s="12">
        <v>1</v>
      </c>
    </row>
    <row r="156" spans="1:7" x14ac:dyDescent="0.2">
      <c r="A156" s="11">
        <v>40718.310659722221</v>
      </c>
      <c r="B156" s="12"/>
      <c r="C156" s="12"/>
      <c r="D156" s="12"/>
      <c r="E156" s="12">
        <v>1</v>
      </c>
      <c r="F156" s="12"/>
      <c r="G156" s="12">
        <v>1</v>
      </c>
    </row>
    <row r="157" spans="1:7" x14ac:dyDescent="0.2">
      <c r="A157" s="11">
        <v>40718.839537037034</v>
      </c>
      <c r="B157" s="12"/>
      <c r="C157" s="12"/>
      <c r="D157" s="12"/>
      <c r="E157" s="12">
        <v>1</v>
      </c>
      <c r="F157" s="12"/>
      <c r="G157" s="12">
        <v>1</v>
      </c>
    </row>
    <row r="158" spans="1:7" x14ac:dyDescent="0.2">
      <c r="A158" s="11">
        <v>40723.053657407407</v>
      </c>
      <c r="B158" s="12"/>
      <c r="C158" s="12"/>
      <c r="D158" s="12"/>
      <c r="E158" s="12">
        <v>1</v>
      </c>
      <c r="F158" s="12"/>
      <c r="G158" s="12">
        <v>1</v>
      </c>
    </row>
    <row r="159" spans="1:7" x14ac:dyDescent="0.2">
      <c r="A159" s="11">
        <v>40723.068807870368</v>
      </c>
      <c r="B159" s="12"/>
      <c r="C159" s="12"/>
      <c r="D159" s="12"/>
      <c r="E159" s="12">
        <v>1</v>
      </c>
      <c r="F159" s="12"/>
      <c r="G159" s="12">
        <v>1</v>
      </c>
    </row>
    <row r="160" spans="1:7" x14ac:dyDescent="0.2">
      <c r="A160" s="11">
        <v>40730.105625000004</v>
      </c>
      <c r="B160" s="12"/>
      <c r="C160" s="12"/>
      <c r="D160" s="12"/>
      <c r="E160" s="12">
        <v>1</v>
      </c>
      <c r="F160" s="12"/>
      <c r="G160" s="12">
        <v>1</v>
      </c>
    </row>
    <row r="161" spans="1:7" x14ac:dyDescent="0.2">
      <c r="A161" s="11">
        <v>40730.878912037035</v>
      </c>
      <c r="B161" s="12"/>
      <c r="C161" s="12"/>
      <c r="D161" s="12"/>
      <c r="E161" s="12">
        <v>1</v>
      </c>
      <c r="F161" s="12"/>
      <c r="G161" s="12">
        <v>1</v>
      </c>
    </row>
    <row r="162" spans="1:7" x14ac:dyDescent="0.2">
      <c r="A162" s="11">
        <v>40730.896354166667</v>
      </c>
      <c r="B162" s="12"/>
      <c r="C162" s="12"/>
      <c r="D162" s="12"/>
      <c r="E162" s="12">
        <v>1</v>
      </c>
      <c r="F162" s="12"/>
      <c r="G162" s="12">
        <v>1</v>
      </c>
    </row>
    <row r="163" spans="1:7" x14ac:dyDescent="0.2">
      <c r="A163" s="11">
        <v>40731.61037037037</v>
      </c>
      <c r="B163" s="12">
        <v>1</v>
      </c>
      <c r="C163" s="12"/>
      <c r="D163" s="12"/>
      <c r="E163" s="12"/>
      <c r="F163" s="12"/>
      <c r="G163" s="12">
        <v>1</v>
      </c>
    </row>
    <row r="164" spans="1:7" x14ac:dyDescent="0.2">
      <c r="A164" s="11">
        <v>40731.837465277778</v>
      </c>
      <c r="B164" s="12"/>
      <c r="C164" s="12"/>
      <c r="D164" s="12"/>
      <c r="E164" s="12">
        <v>1</v>
      </c>
      <c r="F164" s="12"/>
      <c r="G164" s="12">
        <v>1</v>
      </c>
    </row>
    <row r="165" spans="1:7" x14ac:dyDescent="0.2">
      <c r="A165" s="11">
        <v>40732.842245370368</v>
      </c>
      <c r="B165" s="12"/>
      <c r="C165" s="12"/>
      <c r="D165" s="12"/>
      <c r="E165" s="12">
        <v>1</v>
      </c>
      <c r="F165" s="12"/>
      <c r="G165" s="12">
        <v>1</v>
      </c>
    </row>
    <row r="166" spans="1:7" x14ac:dyDescent="0.2">
      <c r="A166" s="11">
        <v>40736.115011574075</v>
      </c>
      <c r="B166" s="12"/>
      <c r="C166" s="12"/>
      <c r="D166" s="12"/>
      <c r="E166" s="12">
        <v>1</v>
      </c>
      <c r="F166" s="12"/>
      <c r="G166" s="12">
        <v>1</v>
      </c>
    </row>
    <row r="167" spans="1:7" x14ac:dyDescent="0.2">
      <c r="A167" s="11">
        <v>40736.668032407404</v>
      </c>
      <c r="B167" s="12"/>
      <c r="C167" s="12">
        <v>1</v>
      </c>
      <c r="D167" s="12"/>
      <c r="E167" s="12"/>
      <c r="F167" s="12"/>
      <c r="G167" s="12">
        <v>1</v>
      </c>
    </row>
    <row r="168" spans="1:7" x14ac:dyDescent="0.2">
      <c r="A168" s="11">
        <v>40739.069282407407</v>
      </c>
      <c r="B168" s="12"/>
      <c r="C168" s="12"/>
      <c r="D168" s="12"/>
      <c r="E168" s="12">
        <v>1</v>
      </c>
      <c r="F168" s="12"/>
      <c r="G168" s="12">
        <v>1</v>
      </c>
    </row>
    <row r="169" spans="1:7" x14ac:dyDescent="0.2">
      <c r="A169" s="11">
        <v>40747.012881944444</v>
      </c>
      <c r="B169" s="12"/>
      <c r="C169" s="12"/>
      <c r="D169" s="12"/>
      <c r="E169" s="12">
        <v>1</v>
      </c>
      <c r="F169" s="12"/>
      <c r="G169" s="12">
        <v>1</v>
      </c>
    </row>
    <row r="170" spans="1:7" x14ac:dyDescent="0.2">
      <c r="A170" s="11">
        <v>40750.340902777774</v>
      </c>
      <c r="B170" s="12"/>
      <c r="C170" s="12"/>
      <c r="D170" s="12"/>
      <c r="E170" s="12">
        <v>1</v>
      </c>
      <c r="F170" s="12"/>
      <c r="G170" s="12">
        <v>1</v>
      </c>
    </row>
    <row r="171" spans="1:7" x14ac:dyDescent="0.2">
      <c r="A171" s="11">
        <v>40750.710104166668</v>
      </c>
      <c r="B171" s="12"/>
      <c r="C171" s="12">
        <v>1</v>
      </c>
      <c r="D171" s="12"/>
      <c r="E171" s="12"/>
      <c r="F171" s="12"/>
      <c r="G171" s="12">
        <v>1</v>
      </c>
    </row>
    <row r="172" spans="1:7" x14ac:dyDescent="0.2">
      <c r="A172" s="11">
        <v>40751.753298611111</v>
      </c>
      <c r="B172" s="12"/>
      <c r="C172" s="12">
        <v>1</v>
      </c>
      <c r="D172" s="12"/>
      <c r="E172" s="12"/>
      <c r="F172" s="12"/>
      <c r="G172" s="12">
        <v>1</v>
      </c>
    </row>
    <row r="173" spans="1:7" x14ac:dyDescent="0.2">
      <c r="A173" s="11">
        <v>40751.814432870371</v>
      </c>
      <c r="B173" s="12"/>
      <c r="C173" s="12"/>
      <c r="D173" s="12"/>
      <c r="E173" s="12">
        <v>1</v>
      </c>
      <c r="F173" s="12"/>
      <c r="G173" s="12">
        <v>1</v>
      </c>
    </row>
    <row r="174" spans="1:7" x14ac:dyDescent="0.2">
      <c r="A174" s="11">
        <v>40752.789710648147</v>
      </c>
      <c r="B174" s="12"/>
      <c r="C174" s="12">
        <v>1</v>
      </c>
      <c r="D174" s="12"/>
      <c r="E174" s="12"/>
      <c r="F174" s="12"/>
      <c r="G174" s="12">
        <v>1</v>
      </c>
    </row>
    <row r="175" spans="1:7" x14ac:dyDescent="0.2">
      <c r="A175" s="11">
        <v>40753.758425925924</v>
      </c>
      <c r="B175" s="12"/>
      <c r="C175" s="12"/>
      <c r="D175" s="12"/>
      <c r="E175" s="12">
        <v>1</v>
      </c>
      <c r="F175" s="12"/>
      <c r="G175" s="12">
        <v>1</v>
      </c>
    </row>
    <row r="176" spans="1:7" x14ac:dyDescent="0.2">
      <c r="A176" s="11">
        <v>40754.729259259257</v>
      </c>
      <c r="B176" s="12">
        <v>1</v>
      </c>
      <c r="C176" s="12"/>
      <c r="D176" s="12"/>
      <c r="E176" s="12"/>
      <c r="F176" s="12"/>
      <c r="G176" s="12">
        <v>1</v>
      </c>
    </row>
    <row r="177" spans="1:7" x14ac:dyDescent="0.2">
      <c r="A177" s="11">
        <v>40757.889247685183</v>
      </c>
      <c r="B177" s="12"/>
      <c r="C177" s="12"/>
      <c r="D177" s="12"/>
      <c r="E177" s="12">
        <v>1</v>
      </c>
      <c r="F177" s="12"/>
      <c r="G177" s="12">
        <v>1</v>
      </c>
    </row>
    <row r="178" spans="1:7" x14ac:dyDescent="0.2">
      <c r="A178" s="11">
        <v>40758.733483796292</v>
      </c>
      <c r="B178" s="12"/>
      <c r="C178" s="12"/>
      <c r="D178" s="12"/>
      <c r="E178" s="12">
        <v>1</v>
      </c>
      <c r="F178" s="12"/>
      <c r="G178" s="12">
        <v>1</v>
      </c>
    </row>
    <row r="179" spans="1:7" x14ac:dyDescent="0.2">
      <c r="A179" s="11">
        <v>40759.860532407409</v>
      </c>
      <c r="B179" s="12"/>
      <c r="C179" s="12">
        <v>1</v>
      </c>
      <c r="D179" s="12"/>
      <c r="E179" s="12"/>
      <c r="F179" s="12"/>
      <c r="G179" s="12">
        <v>1</v>
      </c>
    </row>
    <row r="180" spans="1:7" x14ac:dyDescent="0.2">
      <c r="A180" s="11">
        <v>40761.604421296295</v>
      </c>
      <c r="B180" s="12"/>
      <c r="C180" s="12"/>
      <c r="D180" s="12"/>
      <c r="E180" s="12">
        <v>1</v>
      </c>
      <c r="F180" s="12"/>
      <c r="G180" s="12">
        <v>1</v>
      </c>
    </row>
    <row r="181" spans="1:7" x14ac:dyDescent="0.2">
      <c r="A181" s="11">
        <v>40763.691423611112</v>
      </c>
      <c r="B181" s="12"/>
      <c r="C181" s="12"/>
      <c r="D181" s="12"/>
      <c r="E181" s="12">
        <v>1</v>
      </c>
      <c r="F181" s="12"/>
      <c r="G181" s="12">
        <v>1</v>
      </c>
    </row>
    <row r="182" spans="1:7" x14ac:dyDescent="0.2">
      <c r="A182" s="11">
        <v>40763.707546296297</v>
      </c>
      <c r="B182" s="12"/>
      <c r="C182" s="12"/>
      <c r="D182" s="12"/>
      <c r="E182" s="12">
        <v>1</v>
      </c>
      <c r="F182" s="12"/>
      <c r="G182" s="12">
        <v>1</v>
      </c>
    </row>
    <row r="183" spans="1:7" x14ac:dyDescent="0.2">
      <c r="A183" s="11">
        <v>40763.717256944445</v>
      </c>
      <c r="B183" s="12"/>
      <c r="C183" s="12"/>
      <c r="D183" s="12"/>
      <c r="E183" s="12">
        <v>1</v>
      </c>
      <c r="F183" s="12"/>
      <c r="G183" s="12">
        <v>1</v>
      </c>
    </row>
    <row r="184" spans="1:7" x14ac:dyDescent="0.2">
      <c r="A184" s="11">
        <v>40764.204375000001</v>
      </c>
      <c r="B184" s="12"/>
      <c r="C184" s="12"/>
      <c r="D184" s="12"/>
      <c r="E184" s="12">
        <v>1</v>
      </c>
      <c r="F184" s="12"/>
      <c r="G184" s="12">
        <v>1</v>
      </c>
    </row>
    <row r="185" spans="1:7" x14ac:dyDescent="0.2">
      <c r="A185" s="11">
        <v>40765.876886574071</v>
      </c>
      <c r="B185" s="12"/>
      <c r="C185" s="12"/>
      <c r="D185" s="12"/>
      <c r="E185" s="12">
        <v>1</v>
      </c>
      <c r="F185" s="12"/>
      <c r="G185" s="12">
        <v>1</v>
      </c>
    </row>
    <row r="186" spans="1:7" x14ac:dyDescent="0.2">
      <c r="A186" s="11">
        <v>40766.041921296295</v>
      </c>
      <c r="B186" s="12"/>
      <c r="C186" s="12"/>
      <c r="D186" s="12"/>
      <c r="E186" s="12">
        <v>1</v>
      </c>
      <c r="F186" s="12"/>
      <c r="G186" s="12">
        <v>1</v>
      </c>
    </row>
    <row r="187" spans="1:7" x14ac:dyDescent="0.2">
      <c r="A187" s="11">
        <v>40767.192395833335</v>
      </c>
      <c r="B187" s="12"/>
      <c r="C187" s="12">
        <v>1</v>
      </c>
      <c r="D187" s="12"/>
      <c r="E187" s="12"/>
      <c r="F187" s="12"/>
      <c r="G187" s="12">
        <v>1</v>
      </c>
    </row>
    <row r="188" spans="1:7" x14ac:dyDescent="0.2">
      <c r="A188" s="11">
        <v>40771.916701388887</v>
      </c>
      <c r="B188" s="12"/>
      <c r="C188" s="12"/>
      <c r="D188" s="12"/>
      <c r="E188" s="12">
        <v>1</v>
      </c>
      <c r="F188" s="12"/>
      <c r="G188" s="12">
        <v>1</v>
      </c>
    </row>
    <row r="189" spans="1:7" x14ac:dyDescent="0.2">
      <c r="A189" s="11">
        <v>40772.848749999997</v>
      </c>
      <c r="B189" s="12"/>
      <c r="C189" s="12"/>
      <c r="D189" s="12"/>
      <c r="E189" s="12">
        <v>1</v>
      </c>
      <c r="F189" s="12"/>
      <c r="G189" s="12">
        <v>1</v>
      </c>
    </row>
    <row r="190" spans="1:7" x14ac:dyDescent="0.2">
      <c r="A190" s="11">
        <v>40778.770011574074</v>
      </c>
      <c r="B190" s="12"/>
      <c r="C190" s="12"/>
      <c r="D190" s="12"/>
      <c r="E190" s="12">
        <v>1</v>
      </c>
      <c r="F190" s="12"/>
      <c r="G190" s="12">
        <v>1</v>
      </c>
    </row>
    <row r="191" spans="1:7" x14ac:dyDescent="0.2">
      <c r="A191" s="11">
        <v>40779.125428240739</v>
      </c>
      <c r="B191" s="12"/>
      <c r="C191" s="12"/>
      <c r="D191" s="12"/>
      <c r="E191" s="12">
        <v>1</v>
      </c>
      <c r="F191" s="12"/>
      <c r="G191" s="12">
        <v>1</v>
      </c>
    </row>
    <row r="192" spans="1:7" x14ac:dyDescent="0.2">
      <c r="A192" s="11">
        <v>40782.165532407409</v>
      </c>
      <c r="B192" s="12">
        <v>1</v>
      </c>
      <c r="C192" s="12"/>
      <c r="D192" s="12"/>
      <c r="E192" s="12"/>
      <c r="F192" s="12"/>
      <c r="G192" s="12">
        <v>1</v>
      </c>
    </row>
    <row r="193" spans="1:7" x14ac:dyDescent="0.2">
      <c r="A193" s="11">
        <v>40784.012696759259</v>
      </c>
      <c r="B193" s="12"/>
      <c r="C193" s="12"/>
      <c r="D193" s="12"/>
      <c r="E193" s="12">
        <v>1</v>
      </c>
      <c r="F193" s="12"/>
      <c r="G193" s="12">
        <v>1</v>
      </c>
    </row>
    <row r="194" spans="1:7" x14ac:dyDescent="0.2">
      <c r="A194" s="11">
        <v>40785.675011574072</v>
      </c>
      <c r="B194" s="12"/>
      <c r="C194" s="12"/>
      <c r="D194" s="12"/>
      <c r="E194" s="12">
        <v>1</v>
      </c>
      <c r="F194" s="12"/>
      <c r="G194" s="12">
        <v>1</v>
      </c>
    </row>
    <row r="195" spans="1:7" x14ac:dyDescent="0.2">
      <c r="A195" s="11">
        <v>40786.187789351854</v>
      </c>
      <c r="B195" s="12"/>
      <c r="C195" s="12"/>
      <c r="D195" s="12"/>
      <c r="E195" s="12">
        <v>1</v>
      </c>
      <c r="F195" s="12"/>
      <c r="G195" s="12">
        <v>1</v>
      </c>
    </row>
    <row r="196" spans="1:7" x14ac:dyDescent="0.2">
      <c r="A196" s="11">
        <v>40788.297650462962</v>
      </c>
      <c r="B196" s="12"/>
      <c r="C196" s="12"/>
      <c r="D196" s="12"/>
      <c r="E196" s="12">
        <v>1</v>
      </c>
      <c r="F196" s="12"/>
      <c r="G196" s="12">
        <v>1</v>
      </c>
    </row>
    <row r="197" spans="1:7" x14ac:dyDescent="0.2">
      <c r="A197" s="11">
        <v>40788.786539351851</v>
      </c>
      <c r="B197" s="12"/>
      <c r="C197" s="12"/>
      <c r="D197" s="12"/>
      <c r="E197" s="12">
        <v>1</v>
      </c>
      <c r="F197" s="12"/>
      <c r="G197" s="12">
        <v>1</v>
      </c>
    </row>
    <row r="198" spans="1:7" x14ac:dyDescent="0.2">
      <c r="A198" s="11">
        <v>40793.998599537037</v>
      </c>
      <c r="B198" s="12"/>
      <c r="C198" s="12"/>
      <c r="D198" s="12"/>
      <c r="E198" s="12">
        <v>1</v>
      </c>
      <c r="F198" s="12"/>
      <c r="G198" s="12">
        <v>1</v>
      </c>
    </row>
    <row r="199" spans="1:7" x14ac:dyDescent="0.2">
      <c r="A199" s="11">
        <v>40795.713344907403</v>
      </c>
      <c r="B199" s="12"/>
      <c r="C199" s="12">
        <v>1</v>
      </c>
      <c r="D199" s="12"/>
      <c r="E199" s="12"/>
      <c r="F199" s="12"/>
      <c r="G199" s="12">
        <v>1</v>
      </c>
    </row>
    <row r="200" spans="1:7" x14ac:dyDescent="0.2">
      <c r="A200" s="11">
        <v>40795.820150462961</v>
      </c>
      <c r="B200" s="12"/>
      <c r="C200" s="12"/>
      <c r="D200" s="12"/>
      <c r="E200" s="12">
        <v>1</v>
      </c>
      <c r="F200" s="12"/>
      <c r="G200" s="12">
        <v>1</v>
      </c>
    </row>
    <row r="201" spans="1:7" x14ac:dyDescent="0.2">
      <c r="A201" s="11">
        <v>40796.001261574071</v>
      </c>
      <c r="B201" s="12"/>
      <c r="C201" s="12"/>
      <c r="D201" s="12"/>
      <c r="E201" s="12">
        <v>1</v>
      </c>
      <c r="F201" s="12"/>
      <c r="G201" s="12">
        <v>1</v>
      </c>
    </row>
    <row r="202" spans="1:7" x14ac:dyDescent="0.2">
      <c r="A202" s="11">
        <v>40799.872685185182</v>
      </c>
      <c r="B202" s="12"/>
      <c r="C202" s="12">
        <v>1</v>
      </c>
      <c r="D202" s="12"/>
      <c r="E202" s="12"/>
      <c r="F202" s="12"/>
      <c r="G202" s="12">
        <v>1</v>
      </c>
    </row>
    <row r="203" spans="1:7" x14ac:dyDescent="0.2">
      <c r="A203" s="11">
        <v>40800.6403587963</v>
      </c>
      <c r="B203" s="12"/>
      <c r="C203" s="12">
        <v>1</v>
      </c>
      <c r="D203" s="12"/>
      <c r="E203" s="12"/>
      <c r="F203" s="12"/>
      <c r="G203" s="12">
        <v>1</v>
      </c>
    </row>
    <row r="204" spans="1:7" x14ac:dyDescent="0.2">
      <c r="A204" s="11">
        <v>40802.733101851853</v>
      </c>
      <c r="B204" s="12"/>
      <c r="C204" s="12"/>
      <c r="D204" s="12"/>
      <c r="E204" s="12">
        <v>1</v>
      </c>
      <c r="F204" s="12"/>
      <c r="G204" s="12">
        <v>1</v>
      </c>
    </row>
    <row r="205" spans="1:7" x14ac:dyDescent="0.2">
      <c r="A205" s="11">
        <v>40802.964594907404</v>
      </c>
      <c r="B205" s="12"/>
      <c r="C205" s="12">
        <v>1</v>
      </c>
      <c r="D205" s="12"/>
      <c r="E205" s="12"/>
      <c r="F205" s="12"/>
      <c r="G205" s="12">
        <v>1</v>
      </c>
    </row>
    <row r="206" spans="1:7" x14ac:dyDescent="0.2">
      <c r="A206" s="11">
        <v>40806.870949074073</v>
      </c>
      <c r="B206" s="12"/>
      <c r="C206" s="12"/>
      <c r="D206" s="12"/>
      <c r="E206" s="12">
        <v>1</v>
      </c>
      <c r="F206" s="12"/>
      <c r="G206" s="12">
        <v>1</v>
      </c>
    </row>
    <row r="207" spans="1:7" x14ac:dyDescent="0.2">
      <c r="A207" s="11">
        <v>40809.15252314815</v>
      </c>
      <c r="B207" s="12"/>
      <c r="C207" s="12"/>
      <c r="D207" s="12"/>
      <c r="E207" s="12">
        <v>1</v>
      </c>
      <c r="F207" s="12"/>
      <c r="G207" s="12">
        <v>1</v>
      </c>
    </row>
    <row r="208" spans="1:7" x14ac:dyDescent="0.2">
      <c r="A208" s="11">
        <v>40811.120324074072</v>
      </c>
      <c r="B208" s="12"/>
      <c r="C208" s="12"/>
      <c r="D208" s="12"/>
      <c r="E208" s="12">
        <v>1</v>
      </c>
      <c r="F208" s="12"/>
      <c r="G208" s="12">
        <v>1</v>
      </c>
    </row>
    <row r="209" spans="1:7" x14ac:dyDescent="0.2">
      <c r="A209" s="11">
        <v>40812.803229166668</v>
      </c>
      <c r="B209" s="12"/>
      <c r="C209" s="12"/>
      <c r="D209" s="12"/>
      <c r="E209" s="12">
        <v>1</v>
      </c>
      <c r="F209" s="12"/>
      <c r="G209" s="12">
        <v>1</v>
      </c>
    </row>
    <row r="210" spans="1:7" x14ac:dyDescent="0.2">
      <c r="A210" s="11">
        <v>40818.58489583333</v>
      </c>
      <c r="B210" s="12"/>
      <c r="C210" s="12"/>
      <c r="D210" s="12"/>
      <c r="E210" s="12">
        <v>1</v>
      </c>
      <c r="F210" s="12"/>
      <c r="G210" s="12">
        <v>1</v>
      </c>
    </row>
    <row r="211" spans="1:7" x14ac:dyDescent="0.2">
      <c r="A211" s="11">
        <v>40821.183136574073</v>
      </c>
      <c r="B211" s="12"/>
      <c r="C211" s="12"/>
      <c r="D211" s="12"/>
      <c r="E211" s="12">
        <v>1</v>
      </c>
      <c r="F211" s="12"/>
      <c r="G211" s="12">
        <v>1</v>
      </c>
    </row>
    <row r="212" spans="1:7" x14ac:dyDescent="0.2">
      <c r="A212" s="11">
        <v>40829.873657407406</v>
      </c>
      <c r="B212" s="12"/>
      <c r="C212" s="12"/>
      <c r="D212" s="12"/>
      <c r="E212" s="12">
        <v>1</v>
      </c>
      <c r="F212" s="12"/>
      <c r="G212" s="12">
        <v>1</v>
      </c>
    </row>
    <row r="213" spans="1:7" x14ac:dyDescent="0.2">
      <c r="A213" s="11">
        <v>40833.200474537036</v>
      </c>
      <c r="B213" s="12"/>
      <c r="C213" s="12"/>
      <c r="D213" s="12"/>
      <c r="E213" s="12">
        <v>1</v>
      </c>
      <c r="F213" s="12"/>
      <c r="G213" s="12">
        <v>1</v>
      </c>
    </row>
    <row r="214" spans="1:7" x14ac:dyDescent="0.2">
      <c r="A214" s="11">
        <v>40833.633194444446</v>
      </c>
      <c r="B214" s="12"/>
      <c r="C214" s="12"/>
      <c r="D214" s="12"/>
      <c r="E214" s="12">
        <v>1</v>
      </c>
      <c r="F214" s="12"/>
      <c r="G214" s="12">
        <v>1</v>
      </c>
    </row>
    <row r="215" spans="1:7" x14ac:dyDescent="0.2">
      <c r="A215" s="11">
        <v>40838.043391203704</v>
      </c>
      <c r="B215" s="12"/>
      <c r="C215" s="12"/>
      <c r="D215" s="12"/>
      <c r="E215" s="12">
        <v>1</v>
      </c>
      <c r="F215" s="12"/>
      <c r="G215" s="12">
        <v>1</v>
      </c>
    </row>
    <row r="216" spans="1:7" x14ac:dyDescent="0.2">
      <c r="A216" s="11">
        <v>40840.615787037037</v>
      </c>
      <c r="B216" s="12"/>
      <c r="C216" s="12"/>
      <c r="D216" s="12"/>
      <c r="E216" s="12">
        <v>1</v>
      </c>
      <c r="F216" s="12"/>
      <c r="G216" s="12">
        <v>1</v>
      </c>
    </row>
    <row r="217" spans="1:7" x14ac:dyDescent="0.2">
      <c r="A217" s="11">
        <v>40844.691643518519</v>
      </c>
      <c r="B217" s="12"/>
      <c r="C217" s="12"/>
      <c r="D217" s="12"/>
      <c r="E217" s="12">
        <v>1</v>
      </c>
      <c r="F217" s="12"/>
      <c r="G217" s="12">
        <v>1</v>
      </c>
    </row>
    <row r="218" spans="1:7" x14ac:dyDescent="0.2">
      <c r="A218" s="11">
        <v>40845.050879629627</v>
      </c>
      <c r="B218" s="12"/>
      <c r="C218" s="12"/>
      <c r="D218" s="12"/>
      <c r="E218" s="12">
        <v>1</v>
      </c>
      <c r="F218" s="12"/>
      <c r="G218" s="12">
        <v>1</v>
      </c>
    </row>
    <row r="219" spans="1:7" x14ac:dyDescent="0.2">
      <c r="A219" s="11">
        <v>40845.14975694444</v>
      </c>
      <c r="B219" s="12"/>
      <c r="C219" s="12"/>
      <c r="D219" s="12"/>
      <c r="E219" s="12">
        <v>1</v>
      </c>
      <c r="F219" s="12"/>
      <c r="G219" s="12">
        <v>1</v>
      </c>
    </row>
    <row r="220" spans="1:7" x14ac:dyDescent="0.2">
      <c r="A220" s="11">
        <v>40847.171018518515</v>
      </c>
      <c r="B220" s="12"/>
      <c r="C220" s="12">
        <v>1</v>
      </c>
      <c r="D220" s="12"/>
      <c r="E220" s="12"/>
      <c r="F220" s="12"/>
      <c r="G220" s="12">
        <v>1</v>
      </c>
    </row>
    <row r="221" spans="1:7" x14ac:dyDescent="0.2">
      <c r="A221" s="11">
        <v>40848.198333333334</v>
      </c>
      <c r="B221" s="12"/>
      <c r="C221" s="12"/>
      <c r="D221" s="12"/>
      <c r="E221" s="12">
        <v>1</v>
      </c>
      <c r="F221" s="12"/>
      <c r="G221" s="12">
        <v>1</v>
      </c>
    </row>
    <row r="222" spans="1:7" x14ac:dyDescent="0.2">
      <c r="A222" s="11">
        <v>40850.111064814817</v>
      </c>
      <c r="B222" s="12"/>
      <c r="C222" s="12"/>
      <c r="D222" s="12"/>
      <c r="E222" s="12">
        <v>1</v>
      </c>
      <c r="F222" s="12"/>
      <c r="G222" s="12">
        <v>1</v>
      </c>
    </row>
    <row r="223" spans="1:7" x14ac:dyDescent="0.2">
      <c r="A223" s="11">
        <v>40852.889699074076</v>
      </c>
      <c r="B223" s="12"/>
      <c r="C223" s="12"/>
      <c r="D223" s="12"/>
      <c r="E223" s="12">
        <v>1</v>
      </c>
      <c r="F223" s="12"/>
      <c r="G223" s="12">
        <v>1</v>
      </c>
    </row>
    <row r="224" spans="1:7" x14ac:dyDescent="0.2">
      <c r="A224" s="11">
        <v>40854.745266203703</v>
      </c>
      <c r="B224" s="12"/>
      <c r="C224" s="12"/>
      <c r="D224" s="12"/>
      <c r="E224" s="12">
        <v>1</v>
      </c>
      <c r="F224" s="12"/>
      <c r="G224" s="12">
        <v>1</v>
      </c>
    </row>
    <row r="225" spans="1:7" x14ac:dyDescent="0.2">
      <c r="A225" s="11">
        <v>40855.765092592592</v>
      </c>
      <c r="B225" s="12"/>
      <c r="C225" s="12">
        <v>1</v>
      </c>
      <c r="D225" s="12"/>
      <c r="E225" s="12"/>
      <c r="F225" s="12"/>
      <c r="G225" s="12">
        <v>1</v>
      </c>
    </row>
    <row r="226" spans="1:7" x14ac:dyDescent="0.2">
      <c r="A226" s="11">
        <v>40858.762141203704</v>
      </c>
      <c r="B226" s="12"/>
      <c r="C226" s="12">
        <v>1</v>
      </c>
      <c r="D226" s="12"/>
      <c r="E226" s="12"/>
      <c r="F226" s="12"/>
      <c r="G226" s="12">
        <v>1</v>
      </c>
    </row>
    <row r="227" spans="1:7" x14ac:dyDescent="0.2">
      <c r="A227" s="11">
        <v>40860.67050925926</v>
      </c>
      <c r="B227" s="12"/>
      <c r="C227" s="12"/>
      <c r="D227" s="12"/>
      <c r="E227" s="12">
        <v>1</v>
      </c>
      <c r="F227" s="12"/>
      <c r="G227" s="12">
        <v>1</v>
      </c>
    </row>
    <row r="228" spans="1:7" x14ac:dyDescent="0.2">
      <c r="A228" s="11">
        <v>40861.27416666667</v>
      </c>
      <c r="B228" s="12"/>
      <c r="C228" s="12"/>
      <c r="D228" s="12"/>
      <c r="E228" s="12">
        <v>1</v>
      </c>
      <c r="F228" s="12"/>
      <c r="G228" s="12">
        <v>1</v>
      </c>
    </row>
    <row r="229" spans="1:7" x14ac:dyDescent="0.2">
      <c r="A229" s="11">
        <v>40862.492939814816</v>
      </c>
      <c r="B229" s="12"/>
      <c r="C229" s="12"/>
      <c r="D229" s="12"/>
      <c r="E229" s="12">
        <v>1</v>
      </c>
      <c r="F229" s="12"/>
      <c r="G229" s="12">
        <v>1</v>
      </c>
    </row>
    <row r="230" spans="1:7" x14ac:dyDescent="0.2">
      <c r="A230" s="11">
        <v>40863.013356481482</v>
      </c>
      <c r="B230" s="12"/>
      <c r="C230" s="12">
        <v>1</v>
      </c>
      <c r="D230" s="12"/>
      <c r="E230" s="12"/>
      <c r="F230" s="12"/>
      <c r="G230" s="12">
        <v>1</v>
      </c>
    </row>
    <row r="231" spans="1:7" x14ac:dyDescent="0.2">
      <c r="A231" s="11">
        <v>40863.060127314813</v>
      </c>
      <c r="B231" s="12"/>
      <c r="C231" s="12">
        <v>1</v>
      </c>
      <c r="D231" s="12"/>
      <c r="E231" s="12"/>
      <c r="F231" s="12"/>
      <c r="G231" s="12">
        <v>1</v>
      </c>
    </row>
    <row r="232" spans="1:7" x14ac:dyDescent="0.2">
      <c r="A232" s="11">
        <v>40865.042256944449</v>
      </c>
      <c r="B232" s="12"/>
      <c r="C232" s="12"/>
      <c r="D232" s="12"/>
      <c r="E232" s="12">
        <v>1</v>
      </c>
      <c r="F232" s="12"/>
      <c r="G232" s="12">
        <v>1</v>
      </c>
    </row>
    <row r="233" spans="1:7" x14ac:dyDescent="0.2">
      <c r="A233" s="11">
        <v>40865.867141203707</v>
      </c>
      <c r="B233" s="12"/>
      <c r="C233" s="12"/>
      <c r="D233" s="12"/>
      <c r="E233" s="12">
        <v>1</v>
      </c>
      <c r="F233" s="12"/>
      <c r="G233" s="12">
        <v>1</v>
      </c>
    </row>
    <row r="234" spans="1:7" x14ac:dyDescent="0.2">
      <c r="A234" s="11">
        <v>40868.219814814816</v>
      </c>
      <c r="B234" s="12"/>
      <c r="C234" s="12"/>
      <c r="D234" s="12"/>
      <c r="E234" s="12">
        <v>1</v>
      </c>
      <c r="F234" s="12"/>
      <c r="G234" s="12">
        <v>1</v>
      </c>
    </row>
    <row r="235" spans="1:7" x14ac:dyDescent="0.2">
      <c r="A235" s="11">
        <v>40869.675173611111</v>
      </c>
      <c r="B235" s="12"/>
      <c r="C235" s="12"/>
      <c r="D235" s="12"/>
      <c r="E235" s="12">
        <v>1</v>
      </c>
      <c r="F235" s="12"/>
      <c r="G235" s="12">
        <v>1</v>
      </c>
    </row>
    <row r="236" spans="1:7" x14ac:dyDescent="0.2">
      <c r="A236" s="11">
        <v>40870.774409722224</v>
      </c>
      <c r="B236" s="12"/>
      <c r="C236" s="12"/>
      <c r="D236" s="12"/>
      <c r="E236" s="12">
        <v>1</v>
      </c>
      <c r="F236" s="12"/>
      <c r="G236" s="12">
        <v>1</v>
      </c>
    </row>
    <row r="237" spans="1:7" x14ac:dyDescent="0.2">
      <c r="A237" s="11">
        <v>40876.169664351852</v>
      </c>
      <c r="B237" s="12"/>
      <c r="C237" s="12"/>
      <c r="D237" s="12"/>
      <c r="E237" s="12">
        <v>1</v>
      </c>
      <c r="F237" s="12"/>
      <c r="G237" s="12">
        <v>1</v>
      </c>
    </row>
    <row r="238" spans="1:7" x14ac:dyDescent="0.2">
      <c r="A238" s="11">
        <v>40877.25099537037</v>
      </c>
      <c r="B238" s="12"/>
      <c r="C238" s="12">
        <v>1</v>
      </c>
      <c r="D238" s="12"/>
      <c r="E238" s="12"/>
      <c r="F238" s="12"/>
      <c r="G238" s="12">
        <v>1</v>
      </c>
    </row>
    <row r="239" spans="1:7" x14ac:dyDescent="0.2">
      <c r="A239" s="11">
        <v>40878.758217592593</v>
      </c>
      <c r="B239" s="12"/>
      <c r="C239" s="12">
        <v>1</v>
      </c>
      <c r="D239" s="12"/>
      <c r="E239" s="12"/>
      <c r="F239" s="12"/>
      <c r="G239" s="12">
        <v>1</v>
      </c>
    </row>
    <row r="240" spans="1:7" x14ac:dyDescent="0.2">
      <c r="A240" s="11">
        <v>40879.795682870368</v>
      </c>
      <c r="B240" s="12"/>
      <c r="C240" s="12"/>
      <c r="D240" s="12"/>
      <c r="E240" s="12">
        <v>1</v>
      </c>
      <c r="F240" s="12"/>
      <c r="G240" s="12">
        <v>1</v>
      </c>
    </row>
    <row r="241" spans="1:7" x14ac:dyDescent="0.2">
      <c r="A241" s="11">
        <v>40882.481666666667</v>
      </c>
      <c r="B241" s="12"/>
      <c r="C241" s="12">
        <v>1</v>
      </c>
      <c r="D241" s="12"/>
      <c r="E241" s="12"/>
      <c r="F241" s="12"/>
      <c r="G241" s="12">
        <v>1</v>
      </c>
    </row>
    <row r="242" spans="1:7" x14ac:dyDescent="0.2">
      <c r="A242" s="11">
        <v>40883.024178240739</v>
      </c>
      <c r="B242" s="12"/>
      <c r="C242" s="12">
        <v>1</v>
      </c>
      <c r="D242" s="12"/>
      <c r="E242" s="12"/>
      <c r="F242" s="12"/>
      <c r="G242" s="12">
        <v>1</v>
      </c>
    </row>
    <row r="243" spans="1:7" x14ac:dyDescent="0.2">
      <c r="A243" s="11">
        <v>40883.949317129627</v>
      </c>
      <c r="B243" s="12"/>
      <c r="C243" s="12"/>
      <c r="D243" s="12"/>
      <c r="E243" s="12">
        <v>1</v>
      </c>
      <c r="F243" s="12"/>
      <c r="G243" s="12">
        <v>1</v>
      </c>
    </row>
    <row r="244" spans="1:7" x14ac:dyDescent="0.2">
      <c r="A244" s="11">
        <v>40883.962581018517</v>
      </c>
      <c r="B244" s="12">
        <v>1</v>
      </c>
      <c r="C244" s="12"/>
      <c r="D244" s="12"/>
      <c r="E244" s="12"/>
      <c r="F244" s="12"/>
      <c r="G244" s="12">
        <v>1</v>
      </c>
    </row>
    <row r="245" spans="1:7" x14ac:dyDescent="0.2">
      <c r="A245" s="11">
        <v>40884.066678240742</v>
      </c>
      <c r="B245" s="12"/>
      <c r="C245" s="12"/>
      <c r="D245" s="12"/>
      <c r="E245" s="12">
        <v>1</v>
      </c>
      <c r="F245" s="12"/>
      <c r="G245" s="12">
        <v>1</v>
      </c>
    </row>
    <row r="246" spans="1:7" x14ac:dyDescent="0.2">
      <c r="A246" s="11">
        <v>40892.149467592593</v>
      </c>
      <c r="B246" s="12"/>
      <c r="C246" s="12"/>
      <c r="D246" s="12"/>
      <c r="E246" s="12">
        <v>1</v>
      </c>
      <c r="F246" s="12"/>
      <c r="G246" s="12">
        <v>1</v>
      </c>
    </row>
    <row r="247" spans="1:7" x14ac:dyDescent="0.2">
      <c r="A247" s="11">
        <v>40893.551724537036</v>
      </c>
      <c r="B247" s="12"/>
      <c r="C247" s="12"/>
      <c r="D247" s="12"/>
      <c r="E247" s="12">
        <v>1</v>
      </c>
      <c r="F247" s="12"/>
      <c r="G247" s="12">
        <v>1</v>
      </c>
    </row>
    <row r="248" spans="1:7" x14ac:dyDescent="0.2">
      <c r="A248" s="11">
        <v>40893.992962962962</v>
      </c>
      <c r="B248" s="12"/>
      <c r="C248" s="12"/>
      <c r="D248" s="12"/>
      <c r="E248" s="12">
        <v>1</v>
      </c>
      <c r="F248" s="12"/>
      <c r="G248" s="12">
        <v>1</v>
      </c>
    </row>
    <row r="249" spans="1:7" x14ac:dyDescent="0.2">
      <c r="A249" s="11">
        <v>40894.906956018516</v>
      </c>
      <c r="B249" s="12"/>
      <c r="C249" s="12">
        <v>1</v>
      </c>
      <c r="D249" s="12"/>
      <c r="E249" s="12"/>
      <c r="F249" s="12"/>
      <c r="G249" s="12">
        <v>1</v>
      </c>
    </row>
    <row r="250" spans="1:7" x14ac:dyDescent="0.2">
      <c r="A250" s="11">
        <v>40895.897974537038</v>
      </c>
      <c r="B250" s="12"/>
      <c r="C250" s="12"/>
      <c r="D250" s="12"/>
      <c r="E250" s="12">
        <v>1</v>
      </c>
      <c r="F250" s="12"/>
      <c r="G250" s="12">
        <v>1</v>
      </c>
    </row>
    <row r="251" spans="1:7" x14ac:dyDescent="0.2">
      <c r="A251" s="11">
        <v>40896.883750000001</v>
      </c>
      <c r="B251" s="12"/>
      <c r="C251" s="12"/>
      <c r="D251" s="12"/>
      <c r="E251" s="12">
        <v>1</v>
      </c>
      <c r="F251" s="12"/>
      <c r="G251" s="12">
        <v>1</v>
      </c>
    </row>
    <row r="252" spans="1:7" x14ac:dyDescent="0.2">
      <c r="A252" s="11">
        <v>40898.089236111111</v>
      </c>
      <c r="B252" s="12"/>
      <c r="C252" s="12"/>
      <c r="D252" s="12"/>
      <c r="E252" s="12">
        <v>1</v>
      </c>
      <c r="F252" s="12"/>
      <c r="G252" s="12">
        <v>1</v>
      </c>
    </row>
    <row r="253" spans="1:7" x14ac:dyDescent="0.2">
      <c r="A253" s="11">
        <v>40904.738194444442</v>
      </c>
      <c r="B253" s="12"/>
      <c r="C253" s="12"/>
      <c r="D253" s="12"/>
      <c r="E253" s="12">
        <v>1</v>
      </c>
      <c r="F253" s="12"/>
      <c r="G253" s="12">
        <v>1</v>
      </c>
    </row>
    <row r="254" spans="1:7" x14ac:dyDescent="0.2">
      <c r="A254" s="11">
        <v>40906.787581018521</v>
      </c>
      <c r="B254" s="12"/>
      <c r="C254" s="12"/>
      <c r="D254" s="12"/>
      <c r="E254" s="12">
        <v>1</v>
      </c>
      <c r="F254" s="12"/>
      <c r="G254" s="12">
        <v>1</v>
      </c>
    </row>
    <row r="255" spans="1:7" x14ac:dyDescent="0.2">
      <c r="A255" s="11">
        <v>40909.649201388893</v>
      </c>
      <c r="B255" s="12"/>
      <c r="C255" s="12"/>
      <c r="D255" s="12"/>
      <c r="E255" s="12">
        <v>1</v>
      </c>
      <c r="F255" s="12"/>
      <c r="G255" s="12">
        <v>1</v>
      </c>
    </row>
    <row r="256" spans="1:7" x14ac:dyDescent="0.2">
      <c r="A256" s="11">
        <v>40911.809872685182</v>
      </c>
      <c r="B256" s="12"/>
      <c r="C256" s="12"/>
      <c r="D256" s="12"/>
      <c r="E256" s="12">
        <v>1</v>
      </c>
      <c r="F256" s="12"/>
      <c r="G256" s="12">
        <v>1</v>
      </c>
    </row>
    <row r="257" spans="1:7" x14ac:dyDescent="0.2">
      <c r="A257" s="11">
        <v>40918.738935185182</v>
      </c>
      <c r="B257" s="12"/>
      <c r="C257" s="12"/>
      <c r="D257" s="12"/>
      <c r="E257" s="12">
        <v>1</v>
      </c>
      <c r="F257" s="12"/>
      <c r="G257" s="12">
        <v>1</v>
      </c>
    </row>
    <row r="258" spans="1:7" x14ac:dyDescent="0.2">
      <c r="A258" s="11">
        <v>40920.904895833337</v>
      </c>
      <c r="B258" s="12"/>
      <c r="C258" s="12"/>
      <c r="D258" s="12"/>
      <c r="E258" s="12">
        <v>1</v>
      </c>
      <c r="F258" s="12"/>
      <c r="G258" s="12">
        <v>1</v>
      </c>
    </row>
    <row r="259" spans="1:7" x14ac:dyDescent="0.2">
      <c r="A259" s="11">
        <v>40921.117662037039</v>
      </c>
      <c r="B259" s="12"/>
      <c r="C259" s="12">
        <v>1</v>
      </c>
      <c r="D259" s="12"/>
      <c r="E259" s="12"/>
      <c r="F259" s="12"/>
      <c r="G259" s="12">
        <v>1</v>
      </c>
    </row>
    <row r="260" spans="1:7" x14ac:dyDescent="0.2">
      <c r="A260" s="11">
        <v>40921.919340277782</v>
      </c>
      <c r="B260" s="12"/>
      <c r="C260" s="12"/>
      <c r="D260" s="12"/>
      <c r="E260" s="12">
        <v>1</v>
      </c>
      <c r="F260" s="12"/>
      <c r="G260" s="12">
        <v>1</v>
      </c>
    </row>
    <row r="261" spans="1:7" x14ac:dyDescent="0.2">
      <c r="A261" s="11">
        <v>40923.729953703703</v>
      </c>
      <c r="B261" s="12"/>
      <c r="C261" s="12"/>
      <c r="D261" s="12"/>
      <c r="E261" s="12">
        <v>1</v>
      </c>
      <c r="F261" s="12"/>
      <c r="G261" s="12">
        <v>1</v>
      </c>
    </row>
    <row r="262" spans="1:7" x14ac:dyDescent="0.2">
      <c r="A262" s="11">
        <v>40924.650868055556</v>
      </c>
      <c r="B262" s="12"/>
      <c r="C262" s="12"/>
      <c r="D262" s="12"/>
      <c r="E262" s="12">
        <v>1</v>
      </c>
      <c r="F262" s="12"/>
      <c r="G262" s="12">
        <v>1</v>
      </c>
    </row>
    <row r="263" spans="1:7" x14ac:dyDescent="0.2">
      <c r="A263" s="11">
        <v>40925.599664351852</v>
      </c>
      <c r="B263" s="12"/>
      <c r="C263" s="12"/>
      <c r="D263" s="12"/>
      <c r="E263" s="12">
        <v>1</v>
      </c>
      <c r="F263" s="12"/>
      <c r="G263" s="12">
        <v>1</v>
      </c>
    </row>
    <row r="264" spans="1:7" x14ac:dyDescent="0.2">
      <c r="A264" s="11">
        <v>40926.047858796301</v>
      </c>
      <c r="B264" s="12"/>
      <c r="C264" s="12"/>
      <c r="D264" s="12"/>
      <c r="E264" s="12">
        <v>1</v>
      </c>
      <c r="F264" s="12"/>
      <c r="G264" s="12">
        <v>1</v>
      </c>
    </row>
    <row r="265" spans="1:7" x14ac:dyDescent="0.2">
      <c r="A265" s="11">
        <v>40926.319062499999</v>
      </c>
      <c r="B265" s="12"/>
      <c r="C265" s="12"/>
      <c r="D265" s="12"/>
      <c r="E265" s="12">
        <v>1</v>
      </c>
      <c r="F265" s="12"/>
      <c r="G265" s="12">
        <v>1</v>
      </c>
    </row>
    <row r="266" spans="1:7" x14ac:dyDescent="0.2">
      <c r="A266" s="11">
        <v>40927.036979166667</v>
      </c>
      <c r="B266" s="12"/>
      <c r="C266" s="12">
        <v>1</v>
      </c>
      <c r="D266" s="12"/>
      <c r="E266" s="12"/>
      <c r="F266" s="12"/>
      <c r="G266" s="12">
        <v>1</v>
      </c>
    </row>
    <row r="267" spans="1:7" x14ac:dyDescent="0.2">
      <c r="A267" s="11">
        <v>40927.473460648151</v>
      </c>
      <c r="B267" s="12"/>
      <c r="C267" s="12"/>
      <c r="D267" s="12"/>
      <c r="E267" s="12">
        <v>1</v>
      </c>
      <c r="F267" s="12"/>
      <c r="G267" s="12">
        <v>1</v>
      </c>
    </row>
    <row r="268" spans="1:7" x14ac:dyDescent="0.2">
      <c r="A268" s="11">
        <v>40927.731782407405</v>
      </c>
      <c r="B268" s="12"/>
      <c r="C268" s="12"/>
      <c r="D268" s="12"/>
      <c r="E268" s="12">
        <v>1</v>
      </c>
      <c r="F268" s="12"/>
      <c r="G268" s="12">
        <v>1</v>
      </c>
    </row>
    <row r="269" spans="1:7" x14ac:dyDescent="0.2">
      <c r="A269" s="11">
        <v>40933.80190972222</v>
      </c>
      <c r="B269" s="12"/>
      <c r="C269" s="12"/>
      <c r="D269" s="12"/>
      <c r="E269" s="12">
        <v>1</v>
      </c>
      <c r="F269" s="12"/>
      <c r="G269" s="12">
        <v>1</v>
      </c>
    </row>
    <row r="270" spans="1:7" x14ac:dyDescent="0.2">
      <c r="A270" s="11">
        <v>40933.856921296298</v>
      </c>
      <c r="B270" s="12"/>
      <c r="C270" s="12"/>
      <c r="D270" s="12"/>
      <c r="E270" s="12">
        <v>1</v>
      </c>
      <c r="F270" s="12"/>
      <c r="G270" s="12">
        <v>1</v>
      </c>
    </row>
    <row r="271" spans="1:7" x14ac:dyDescent="0.2">
      <c r="A271" s="11">
        <v>40933.856967592597</v>
      </c>
      <c r="B271" s="12"/>
      <c r="C271" s="12"/>
      <c r="D271" s="12"/>
      <c r="E271" s="12">
        <v>1</v>
      </c>
      <c r="F271" s="12"/>
      <c r="G271" s="12">
        <v>1</v>
      </c>
    </row>
    <row r="272" spans="1:7" x14ac:dyDescent="0.2">
      <c r="A272" s="11">
        <v>40934.376145833332</v>
      </c>
      <c r="B272" s="12"/>
      <c r="C272" s="12">
        <v>1</v>
      </c>
      <c r="D272" s="12"/>
      <c r="E272" s="12"/>
      <c r="F272" s="12"/>
      <c r="G272" s="12">
        <v>1</v>
      </c>
    </row>
    <row r="273" spans="1:7" x14ac:dyDescent="0.2">
      <c r="A273" s="11">
        <v>40935.005104166667</v>
      </c>
      <c r="B273" s="12"/>
      <c r="C273" s="12"/>
      <c r="D273" s="12"/>
      <c r="E273" s="12">
        <v>1</v>
      </c>
      <c r="F273" s="12"/>
      <c r="G273" s="12">
        <v>1</v>
      </c>
    </row>
    <row r="274" spans="1:7" x14ac:dyDescent="0.2">
      <c r="A274" s="11">
        <v>40936.678506944445</v>
      </c>
      <c r="B274" s="12"/>
      <c r="C274" s="12"/>
      <c r="D274" s="12"/>
      <c r="E274" s="12">
        <v>1</v>
      </c>
      <c r="F274" s="12"/>
      <c r="G274" s="12">
        <v>1</v>
      </c>
    </row>
    <row r="275" spans="1:7" x14ac:dyDescent="0.2">
      <c r="A275" s="11">
        <v>40937.679560185185</v>
      </c>
      <c r="B275" s="12"/>
      <c r="C275" s="12">
        <v>1</v>
      </c>
      <c r="D275" s="12"/>
      <c r="E275" s="12"/>
      <c r="F275" s="12"/>
      <c r="G275" s="12">
        <v>1</v>
      </c>
    </row>
    <row r="276" spans="1:7" x14ac:dyDescent="0.2">
      <c r="A276" s="11">
        <v>40938.062476851854</v>
      </c>
      <c r="B276" s="12"/>
      <c r="C276" s="12">
        <v>1</v>
      </c>
      <c r="D276" s="12"/>
      <c r="E276" s="12"/>
      <c r="F276" s="12"/>
      <c r="G276" s="12">
        <v>1</v>
      </c>
    </row>
    <row r="277" spans="1:7" x14ac:dyDescent="0.2">
      <c r="A277" s="11">
        <v>40939.02002314815</v>
      </c>
      <c r="B277" s="12"/>
      <c r="C277" s="12"/>
      <c r="D277" s="12"/>
      <c r="E277" s="12">
        <v>1</v>
      </c>
      <c r="F277" s="12"/>
      <c r="G277" s="12">
        <v>1</v>
      </c>
    </row>
    <row r="278" spans="1:7" x14ac:dyDescent="0.2">
      <c r="A278" s="11">
        <v>40939.761782407404</v>
      </c>
      <c r="B278" s="12"/>
      <c r="C278" s="12"/>
      <c r="D278" s="12"/>
      <c r="E278" s="12">
        <v>1</v>
      </c>
      <c r="F278" s="12"/>
      <c r="G278" s="12">
        <v>1</v>
      </c>
    </row>
    <row r="279" spans="1:7" x14ac:dyDescent="0.2">
      <c r="A279" s="11">
        <v>40939.837673611109</v>
      </c>
      <c r="B279" s="12"/>
      <c r="C279" s="12"/>
      <c r="D279" s="12"/>
      <c r="E279" s="12">
        <v>1</v>
      </c>
      <c r="F279" s="12"/>
      <c r="G279" s="12">
        <v>1</v>
      </c>
    </row>
    <row r="280" spans="1:7" x14ac:dyDescent="0.2">
      <c r="A280" s="11">
        <v>40939.948773148149</v>
      </c>
      <c r="B280" s="12">
        <v>1</v>
      </c>
      <c r="C280" s="12"/>
      <c r="D280" s="12"/>
      <c r="E280" s="12"/>
      <c r="F280" s="12"/>
      <c r="G280" s="12">
        <v>1</v>
      </c>
    </row>
    <row r="281" spans="1:7" x14ac:dyDescent="0.2">
      <c r="A281" s="11">
        <v>40939.979618055557</v>
      </c>
      <c r="B281" s="12"/>
      <c r="C281" s="12"/>
      <c r="D281" s="12"/>
      <c r="E281" s="12">
        <v>1</v>
      </c>
      <c r="F281" s="12"/>
      <c r="G281" s="12">
        <v>1</v>
      </c>
    </row>
    <row r="282" spans="1:7" x14ac:dyDescent="0.2">
      <c r="A282" s="11">
        <v>40941.199826388889</v>
      </c>
      <c r="B282" s="12"/>
      <c r="C282" s="12"/>
      <c r="D282" s="12"/>
      <c r="E282" s="12">
        <v>1</v>
      </c>
      <c r="F282" s="12"/>
      <c r="G282" s="12">
        <v>1</v>
      </c>
    </row>
    <row r="283" spans="1:7" x14ac:dyDescent="0.2">
      <c r="A283" s="11">
        <v>40941.652372685188</v>
      </c>
      <c r="B283" s="12"/>
      <c r="C283" s="12"/>
      <c r="D283" s="12"/>
      <c r="E283" s="12">
        <v>1</v>
      </c>
      <c r="F283" s="12"/>
      <c r="G283" s="12">
        <v>1</v>
      </c>
    </row>
    <row r="284" spans="1:7" x14ac:dyDescent="0.2">
      <c r="A284" s="11">
        <v>40945.845312500001</v>
      </c>
      <c r="B284" s="12"/>
      <c r="C284" s="12"/>
      <c r="D284" s="12"/>
      <c r="E284" s="12">
        <v>1</v>
      </c>
      <c r="F284" s="12"/>
      <c r="G284" s="12">
        <v>1</v>
      </c>
    </row>
    <row r="285" spans="1:7" x14ac:dyDescent="0.2">
      <c r="A285" s="11">
        <v>40946.11383101852</v>
      </c>
      <c r="B285" s="12"/>
      <c r="C285" s="12"/>
      <c r="D285" s="12"/>
      <c r="E285" s="12">
        <v>1</v>
      </c>
      <c r="F285" s="12"/>
      <c r="G285" s="12">
        <v>1</v>
      </c>
    </row>
    <row r="286" spans="1:7" x14ac:dyDescent="0.2">
      <c r="A286" s="11">
        <v>40946.882245370369</v>
      </c>
      <c r="B286" s="12"/>
      <c r="C286" s="12"/>
      <c r="D286" s="12"/>
      <c r="E286" s="12">
        <v>1</v>
      </c>
      <c r="F286" s="12"/>
      <c r="G286" s="12">
        <v>1</v>
      </c>
    </row>
    <row r="287" spans="1:7" x14ac:dyDescent="0.2">
      <c r="A287" s="11">
        <v>40948.042233796295</v>
      </c>
      <c r="B287" s="12"/>
      <c r="C287" s="12"/>
      <c r="D287" s="12"/>
      <c r="E287" s="12">
        <v>1</v>
      </c>
      <c r="F287" s="12"/>
      <c r="G287" s="12">
        <v>1</v>
      </c>
    </row>
    <row r="288" spans="1:7" x14ac:dyDescent="0.2">
      <c r="A288" s="11">
        <v>40948.080729166664</v>
      </c>
      <c r="B288" s="12"/>
      <c r="C288" s="12"/>
      <c r="D288" s="12"/>
      <c r="E288" s="12">
        <v>1</v>
      </c>
      <c r="F288" s="12"/>
      <c r="G288" s="12">
        <v>1</v>
      </c>
    </row>
    <row r="289" spans="1:7" x14ac:dyDescent="0.2">
      <c r="A289" s="11">
        <v>40948.16815972222</v>
      </c>
      <c r="B289" s="12"/>
      <c r="C289" s="12"/>
      <c r="D289" s="12"/>
      <c r="E289" s="12">
        <v>1</v>
      </c>
      <c r="F289" s="12"/>
      <c r="G289" s="12">
        <v>1</v>
      </c>
    </row>
    <row r="290" spans="1:7" x14ac:dyDescent="0.2">
      <c r="A290" s="11">
        <v>40948.630196759259</v>
      </c>
      <c r="B290" s="12"/>
      <c r="C290" s="12"/>
      <c r="D290" s="12"/>
      <c r="E290" s="12">
        <v>1</v>
      </c>
      <c r="F290" s="12"/>
      <c r="G290" s="12">
        <v>1</v>
      </c>
    </row>
    <row r="291" spans="1:7" x14ac:dyDescent="0.2">
      <c r="A291" s="11">
        <v>40949.98364583333</v>
      </c>
      <c r="B291" s="12"/>
      <c r="C291" s="12">
        <v>1</v>
      </c>
      <c r="D291" s="12"/>
      <c r="E291" s="12"/>
      <c r="F291" s="12"/>
      <c r="G291" s="12">
        <v>1</v>
      </c>
    </row>
    <row r="292" spans="1:7" x14ac:dyDescent="0.2">
      <c r="A292" s="11">
        <v>40952.636979166666</v>
      </c>
      <c r="B292" s="12"/>
      <c r="C292" s="12">
        <v>1</v>
      </c>
      <c r="D292" s="12"/>
      <c r="E292" s="12"/>
      <c r="F292" s="12"/>
      <c r="G292" s="12">
        <v>1</v>
      </c>
    </row>
    <row r="293" spans="1:7" x14ac:dyDescent="0.2">
      <c r="A293" s="11">
        <v>40956.066087962965</v>
      </c>
      <c r="B293" s="12"/>
      <c r="C293" s="12"/>
      <c r="D293" s="12"/>
      <c r="E293" s="12">
        <v>1</v>
      </c>
      <c r="F293" s="12"/>
      <c r="G293" s="12">
        <v>1</v>
      </c>
    </row>
    <row r="294" spans="1:7" x14ac:dyDescent="0.2">
      <c r="A294" s="11">
        <v>40956.553530092591</v>
      </c>
      <c r="B294" s="12"/>
      <c r="C294" s="12">
        <v>1</v>
      </c>
      <c r="D294" s="12"/>
      <c r="E294" s="12"/>
      <c r="F294" s="12"/>
      <c r="G294" s="12">
        <v>1</v>
      </c>
    </row>
    <row r="295" spans="1:7" x14ac:dyDescent="0.2">
      <c r="A295" s="11">
        <v>40958.717268518521</v>
      </c>
      <c r="B295" s="12"/>
      <c r="C295" s="12"/>
      <c r="D295" s="12"/>
      <c r="E295" s="12">
        <v>1</v>
      </c>
      <c r="F295" s="12"/>
      <c r="G295" s="12">
        <v>1</v>
      </c>
    </row>
    <row r="296" spans="1:7" x14ac:dyDescent="0.2">
      <c r="A296" s="11">
        <v>40959.734398148146</v>
      </c>
      <c r="B296" s="12"/>
      <c r="C296" s="12"/>
      <c r="D296" s="12"/>
      <c r="E296" s="12">
        <v>1</v>
      </c>
      <c r="F296" s="12"/>
      <c r="G296" s="12">
        <v>1</v>
      </c>
    </row>
    <row r="297" spans="1:7" x14ac:dyDescent="0.2">
      <c r="A297" s="11">
        <v>40960.861562500002</v>
      </c>
      <c r="B297" s="12"/>
      <c r="C297" s="12"/>
      <c r="D297" s="12"/>
      <c r="E297" s="12">
        <v>1</v>
      </c>
      <c r="F297" s="12"/>
      <c r="G297" s="12">
        <v>1</v>
      </c>
    </row>
    <row r="298" spans="1:7" x14ac:dyDescent="0.2">
      <c r="A298" s="11">
        <v>40961.057349537034</v>
      </c>
      <c r="B298" s="12"/>
      <c r="C298" s="12"/>
      <c r="D298" s="12"/>
      <c r="E298" s="12">
        <v>1</v>
      </c>
      <c r="F298" s="12"/>
      <c r="G298" s="12">
        <v>1</v>
      </c>
    </row>
    <row r="299" spans="1:7" x14ac:dyDescent="0.2">
      <c r="A299" s="11">
        <v>40961.252141203702</v>
      </c>
      <c r="B299" s="12"/>
      <c r="C299" s="12"/>
      <c r="D299" s="12"/>
      <c r="E299" s="12">
        <v>1</v>
      </c>
      <c r="F299" s="12"/>
      <c r="G299" s="12">
        <v>1</v>
      </c>
    </row>
    <row r="300" spans="1:7" x14ac:dyDescent="0.2">
      <c r="A300" s="11">
        <v>40963.613032407404</v>
      </c>
      <c r="B300" s="12"/>
      <c r="C300" s="12"/>
      <c r="D300" s="12"/>
      <c r="E300" s="12">
        <v>1</v>
      </c>
      <c r="F300" s="12"/>
      <c r="G300" s="12">
        <v>1</v>
      </c>
    </row>
    <row r="301" spans="1:7" x14ac:dyDescent="0.2">
      <c r="A301" s="11">
        <v>40967.081874999996</v>
      </c>
      <c r="B301" s="12"/>
      <c r="C301" s="12"/>
      <c r="D301" s="12"/>
      <c r="E301" s="12">
        <v>1</v>
      </c>
      <c r="F301" s="12"/>
      <c r="G301" s="12">
        <v>1</v>
      </c>
    </row>
    <row r="302" spans="1:7" x14ac:dyDescent="0.2">
      <c r="A302" s="11">
        <v>40967.614849537036</v>
      </c>
      <c r="B302" s="12"/>
      <c r="C302" s="12">
        <v>1</v>
      </c>
      <c r="D302" s="12"/>
      <c r="E302" s="12"/>
      <c r="F302" s="12"/>
      <c r="G302" s="12">
        <v>1</v>
      </c>
    </row>
    <row r="303" spans="1:7" x14ac:dyDescent="0.2">
      <c r="A303" s="11">
        <v>40969.912372685183</v>
      </c>
      <c r="B303" s="12"/>
      <c r="C303" s="12"/>
      <c r="D303" s="12"/>
      <c r="E303" s="12">
        <v>1</v>
      </c>
      <c r="F303" s="12"/>
      <c r="G303" s="12">
        <v>1</v>
      </c>
    </row>
    <row r="304" spans="1:7" x14ac:dyDescent="0.2">
      <c r="A304" s="11">
        <v>40970.750034722223</v>
      </c>
      <c r="B304" s="12"/>
      <c r="C304" s="12"/>
      <c r="D304" s="12"/>
      <c r="E304" s="12">
        <v>1</v>
      </c>
      <c r="F304" s="12"/>
      <c r="G304" s="12">
        <v>1</v>
      </c>
    </row>
    <row r="305" spans="1:7" x14ac:dyDescent="0.2">
      <c r="A305" s="11">
        <v>40970.875671296293</v>
      </c>
      <c r="B305" s="12"/>
      <c r="C305" s="12"/>
      <c r="D305" s="12"/>
      <c r="E305" s="12">
        <v>1</v>
      </c>
      <c r="F305" s="12"/>
      <c r="G305" s="12">
        <v>1</v>
      </c>
    </row>
    <row r="306" spans="1:7" x14ac:dyDescent="0.2">
      <c r="A306" s="11">
        <v>40971.002569444441</v>
      </c>
      <c r="B306" s="12"/>
      <c r="C306" s="12">
        <v>1</v>
      </c>
      <c r="D306" s="12"/>
      <c r="E306" s="12"/>
      <c r="F306" s="12"/>
      <c r="G306" s="12">
        <v>1</v>
      </c>
    </row>
    <row r="307" spans="1:7" x14ac:dyDescent="0.2">
      <c r="A307" s="11">
        <v>40973.038541666669</v>
      </c>
      <c r="B307" s="12"/>
      <c r="C307" s="12"/>
      <c r="D307" s="12"/>
      <c r="E307" s="12">
        <v>1</v>
      </c>
      <c r="F307" s="12"/>
      <c r="G307" s="12">
        <v>1</v>
      </c>
    </row>
    <row r="308" spans="1:7" x14ac:dyDescent="0.2">
      <c r="A308" s="11">
        <v>40973.72623842593</v>
      </c>
      <c r="B308" s="12"/>
      <c r="C308" s="12"/>
      <c r="D308" s="12"/>
      <c r="E308" s="12">
        <v>1</v>
      </c>
      <c r="F308" s="12"/>
      <c r="G308" s="12">
        <v>1</v>
      </c>
    </row>
    <row r="309" spans="1:7" x14ac:dyDescent="0.2">
      <c r="A309" s="11">
        <v>40973.740451388891</v>
      </c>
      <c r="B309" s="12"/>
      <c r="C309" s="12">
        <v>1</v>
      </c>
      <c r="D309" s="12"/>
      <c r="E309" s="12"/>
      <c r="F309" s="12"/>
      <c r="G309" s="12">
        <v>1</v>
      </c>
    </row>
    <row r="310" spans="1:7" x14ac:dyDescent="0.2">
      <c r="A310" s="11">
        <v>40973.773182870369</v>
      </c>
      <c r="B310" s="12"/>
      <c r="C310" s="12"/>
      <c r="D310" s="12"/>
      <c r="E310" s="12">
        <v>1</v>
      </c>
      <c r="F310" s="12"/>
      <c r="G310" s="12">
        <v>1</v>
      </c>
    </row>
    <row r="311" spans="1:7" x14ac:dyDescent="0.2">
      <c r="A311" s="11">
        <v>40974.791898148149</v>
      </c>
      <c r="B311" s="12"/>
      <c r="C311" s="12"/>
      <c r="D311" s="12"/>
      <c r="E311" s="12">
        <v>1</v>
      </c>
      <c r="F311" s="12"/>
      <c r="G311" s="12">
        <v>1</v>
      </c>
    </row>
    <row r="312" spans="1:7" x14ac:dyDescent="0.2">
      <c r="A312" s="11">
        <v>40977.805300925924</v>
      </c>
      <c r="B312" s="12"/>
      <c r="C312" s="12"/>
      <c r="D312" s="12"/>
      <c r="E312" s="12">
        <v>1</v>
      </c>
      <c r="F312" s="12"/>
      <c r="G312" s="12">
        <v>1</v>
      </c>
    </row>
    <row r="313" spans="1:7" x14ac:dyDescent="0.2">
      <c r="A313" s="11">
        <v>40977.948009259257</v>
      </c>
      <c r="B313" s="12"/>
      <c r="C313" s="12"/>
      <c r="D313" s="12"/>
      <c r="E313" s="12">
        <v>1</v>
      </c>
      <c r="F313" s="12"/>
      <c r="G313" s="12">
        <v>1</v>
      </c>
    </row>
    <row r="314" spans="1:7" x14ac:dyDescent="0.2">
      <c r="A314" s="11">
        <v>40978.125046296293</v>
      </c>
      <c r="B314" s="12"/>
      <c r="C314" s="12"/>
      <c r="D314" s="12"/>
      <c r="E314" s="12">
        <v>1</v>
      </c>
      <c r="F314" s="12"/>
      <c r="G314" s="12">
        <v>1</v>
      </c>
    </row>
    <row r="315" spans="1:7" x14ac:dyDescent="0.2">
      <c r="A315" s="11">
        <v>40978.238067129627</v>
      </c>
      <c r="B315" s="12"/>
      <c r="C315" s="12">
        <v>1</v>
      </c>
      <c r="D315" s="12"/>
      <c r="E315" s="12"/>
      <c r="F315" s="12"/>
      <c r="G315" s="12">
        <v>1</v>
      </c>
    </row>
    <row r="316" spans="1:7" x14ac:dyDescent="0.2">
      <c r="A316" s="11">
        <v>40981.710243055553</v>
      </c>
      <c r="B316" s="12"/>
      <c r="C316" s="12"/>
      <c r="D316" s="12"/>
      <c r="E316" s="12">
        <v>1</v>
      </c>
      <c r="F316" s="12"/>
      <c r="G316" s="12">
        <v>1</v>
      </c>
    </row>
    <row r="317" spans="1:7" x14ac:dyDescent="0.2">
      <c r="A317" s="11">
        <v>40981.802615740737</v>
      </c>
      <c r="B317" s="12"/>
      <c r="C317" s="12">
        <v>1</v>
      </c>
      <c r="D317" s="12"/>
      <c r="E317" s="12"/>
      <c r="F317" s="12"/>
      <c r="G317" s="12">
        <v>1</v>
      </c>
    </row>
    <row r="318" spans="1:7" x14ac:dyDescent="0.2">
      <c r="A318" s="11">
        <v>40983.055949074071</v>
      </c>
      <c r="B318" s="12"/>
      <c r="C318" s="12"/>
      <c r="D318" s="12"/>
      <c r="E318" s="12">
        <v>1</v>
      </c>
      <c r="F318" s="12"/>
      <c r="G318" s="12">
        <v>1</v>
      </c>
    </row>
    <row r="319" spans="1:7" x14ac:dyDescent="0.2">
      <c r="A319" s="11">
        <v>40985.459803240738</v>
      </c>
      <c r="B319" s="12">
        <v>1</v>
      </c>
      <c r="C319" s="12"/>
      <c r="D319" s="12"/>
      <c r="E319" s="12"/>
      <c r="F319" s="12"/>
      <c r="G319" s="12">
        <v>1</v>
      </c>
    </row>
    <row r="320" spans="1:7" x14ac:dyDescent="0.2">
      <c r="A320" s="11">
        <v>40987.688333333332</v>
      </c>
      <c r="B320" s="12"/>
      <c r="C320" s="12"/>
      <c r="D320" s="12"/>
      <c r="E320" s="12">
        <v>1</v>
      </c>
      <c r="F320" s="12"/>
      <c r="G320" s="12">
        <v>1</v>
      </c>
    </row>
    <row r="321" spans="1:7" x14ac:dyDescent="0.2">
      <c r="A321" s="11">
        <v>40987.697638888887</v>
      </c>
      <c r="B321" s="12"/>
      <c r="C321" s="12"/>
      <c r="D321" s="12"/>
      <c r="E321" s="12">
        <v>1</v>
      </c>
      <c r="F321" s="12"/>
      <c r="G321" s="12">
        <v>1</v>
      </c>
    </row>
    <row r="322" spans="1:7" x14ac:dyDescent="0.2">
      <c r="A322" s="11">
        <v>40987.773715277777</v>
      </c>
      <c r="B322" s="12"/>
      <c r="C322" s="12"/>
      <c r="D322" s="12"/>
      <c r="E322" s="12">
        <v>1</v>
      </c>
      <c r="F322" s="12"/>
      <c r="G322" s="12">
        <v>1</v>
      </c>
    </row>
    <row r="323" spans="1:7" x14ac:dyDescent="0.2">
      <c r="A323" s="11">
        <v>40987.776631944449</v>
      </c>
      <c r="B323" s="12"/>
      <c r="C323" s="12"/>
      <c r="D323" s="12"/>
      <c r="E323" s="12">
        <v>1</v>
      </c>
      <c r="F323" s="12"/>
      <c r="G323" s="12">
        <v>1</v>
      </c>
    </row>
    <row r="324" spans="1:7" x14ac:dyDescent="0.2">
      <c r="A324" s="11">
        <v>40987.83488425926</v>
      </c>
      <c r="B324" s="12"/>
      <c r="C324" s="12">
        <v>1</v>
      </c>
      <c r="D324" s="12"/>
      <c r="E324" s="12"/>
      <c r="F324" s="12"/>
      <c r="G324" s="12">
        <v>1</v>
      </c>
    </row>
    <row r="325" spans="1:7" x14ac:dyDescent="0.2">
      <c r="A325" s="11">
        <v>40987.890740740739</v>
      </c>
      <c r="B325" s="12"/>
      <c r="C325" s="12"/>
      <c r="D325" s="12"/>
      <c r="E325" s="12">
        <v>1</v>
      </c>
      <c r="F325" s="12"/>
      <c r="G325" s="12">
        <v>1</v>
      </c>
    </row>
    <row r="326" spans="1:7" x14ac:dyDescent="0.2">
      <c r="A326" s="11">
        <v>40987.977060185185</v>
      </c>
      <c r="B326" s="12"/>
      <c r="C326" s="12"/>
      <c r="D326" s="12"/>
      <c r="E326" s="12">
        <v>1</v>
      </c>
      <c r="F326" s="12"/>
      <c r="G326" s="12">
        <v>1</v>
      </c>
    </row>
    <row r="327" spans="1:7" x14ac:dyDescent="0.2">
      <c r="A327" s="11">
        <v>40990.050069444449</v>
      </c>
      <c r="B327" s="12">
        <v>1</v>
      </c>
      <c r="C327" s="12"/>
      <c r="D327" s="12"/>
      <c r="E327" s="12"/>
      <c r="F327" s="12"/>
      <c r="G327" s="12">
        <v>1</v>
      </c>
    </row>
    <row r="328" spans="1:7" x14ac:dyDescent="0.2">
      <c r="A328" s="11">
        <v>40990.709317129629</v>
      </c>
      <c r="B328" s="12"/>
      <c r="C328" s="12"/>
      <c r="D328" s="12"/>
      <c r="E328" s="12">
        <v>1</v>
      </c>
      <c r="F328" s="12"/>
      <c r="G328" s="12">
        <v>1</v>
      </c>
    </row>
    <row r="329" spans="1:7" x14ac:dyDescent="0.2">
      <c r="A329" s="11">
        <v>40990.909259259257</v>
      </c>
      <c r="B329" s="12"/>
      <c r="C329" s="12"/>
      <c r="D329" s="12"/>
      <c r="E329" s="12">
        <v>1</v>
      </c>
      <c r="F329" s="12"/>
      <c r="G329" s="12">
        <v>1</v>
      </c>
    </row>
    <row r="330" spans="1:7" x14ac:dyDescent="0.2">
      <c r="A330" s="11">
        <v>40991.708055555559</v>
      </c>
      <c r="B330" s="12"/>
      <c r="C330" s="12"/>
      <c r="D330" s="12"/>
      <c r="E330" s="12">
        <v>1</v>
      </c>
      <c r="F330" s="12"/>
      <c r="G330" s="12">
        <v>1</v>
      </c>
    </row>
    <row r="331" spans="1:7" x14ac:dyDescent="0.2">
      <c r="A331" s="11">
        <v>40995.024317129632</v>
      </c>
      <c r="B331" s="12"/>
      <c r="C331" s="12">
        <v>1</v>
      </c>
      <c r="D331" s="12"/>
      <c r="E331" s="12"/>
      <c r="F331" s="12"/>
      <c r="G331" s="12">
        <v>1</v>
      </c>
    </row>
    <row r="332" spans="1:7" x14ac:dyDescent="0.2">
      <c r="A332" s="11">
        <v>40996.646921296298</v>
      </c>
      <c r="B332" s="12"/>
      <c r="C332" s="12"/>
      <c r="D332" s="12"/>
      <c r="E332" s="12">
        <v>1</v>
      </c>
      <c r="F332" s="12"/>
      <c r="G332" s="12">
        <v>1</v>
      </c>
    </row>
    <row r="333" spans="1:7" x14ac:dyDescent="0.2">
      <c r="A333" s="11">
        <v>40996.667199074072</v>
      </c>
      <c r="B333" s="12"/>
      <c r="C333" s="12"/>
      <c r="D333" s="12"/>
      <c r="E333" s="12">
        <v>1</v>
      </c>
      <c r="F333" s="12"/>
      <c r="G333" s="12">
        <v>1</v>
      </c>
    </row>
    <row r="334" spans="1:7" x14ac:dyDescent="0.2">
      <c r="A334" s="11">
        <v>40996.994074074071</v>
      </c>
      <c r="B334" s="12"/>
      <c r="C334" s="12"/>
      <c r="D334" s="12"/>
      <c r="E334" s="12">
        <v>1</v>
      </c>
      <c r="F334" s="12"/>
      <c r="G334" s="12">
        <v>1</v>
      </c>
    </row>
    <row r="335" spans="1:7" x14ac:dyDescent="0.2">
      <c r="A335" s="11">
        <v>40997.144872685189</v>
      </c>
      <c r="B335" s="12"/>
      <c r="C335" s="12"/>
      <c r="D335" s="12"/>
      <c r="E335" s="12">
        <v>1</v>
      </c>
      <c r="F335" s="12"/>
      <c r="G335" s="12">
        <v>1</v>
      </c>
    </row>
    <row r="336" spans="1:7" x14ac:dyDescent="0.2">
      <c r="A336" s="11">
        <v>40997.257222222222</v>
      </c>
      <c r="B336" s="12"/>
      <c r="C336" s="12"/>
      <c r="D336" s="12"/>
      <c r="E336" s="12">
        <v>1</v>
      </c>
      <c r="F336" s="12"/>
      <c r="G336" s="12">
        <v>1</v>
      </c>
    </row>
    <row r="337" spans="1:7" x14ac:dyDescent="0.2">
      <c r="A337" s="11">
        <v>40997.271493055552</v>
      </c>
      <c r="B337" s="12"/>
      <c r="C337" s="12"/>
      <c r="D337" s="12"/>
      <c r="E337" s="12">
        <v>1</v>
      </c>
      <c r="F337" s="12"/>
      <c r="G337" s="12">
        <v>1</v>
      </c>
    </row>
    <row r="338" spans="1:7" x14ac:dyDescent="0.2">
      <c r="A338" s="11">
        <v>40998.051192129627</v>
      </c>
      <c r="B338" s="12"/>
      <c r="C338" s="12"/>
      <c r="D338" s="12"/>
      <c r="E338" s="12">
        <v>1</v>
      </c>
      <c r="F338" s="12"/>
      <c r="G338" s="12">
        <v>1</v>
      </c>
    </row>
    <row r="339" spans="1:7" x14ac:dyDescent="0.2">
      <c r="A339" s="11">
        <v>40999.645925925928</v>
      </c>
      <c r="B339" s="12"/>
      <c r="C339" s="12"/>
      <c r="D339" s="12"/>
      <c r="E339" s="12">
        <v>1</v>
      </c>
      <c r="F339" s="12"/>
      <c r="G339" s="12">
        <v>1</v>
      </c>
    </row>
    <row r="340" spans="1:7" x14ac:dyDescent="0.2">
      <c r="A340" s="11">
        <v>41002.958634259259</v>
      </c>
      <c r="B340" s="12"/>
      <c r="C340" s="12"/>
      <c r="D340" s="12"/>
      <c r="E340" s="12">
        <v>1</v>
      </c>
      <c r="F340" s="12"/>
      <c r="G340" s="12">
        <v>1</v>
      </c>
    </row>
    <row r="341" spans="1:7" x14ac:dyDescent="0.2">
      <c r="A341" s="11">
        <v>41003.60665509259</v>
      </c>
      <c r="B341" s="12"/>
      <c r="C341" s="12"/>
      <c r="D341" s="12"/>
      <c r="E341" s="12">
        <v>1</v>
      </c>
      <c r="F341" s="12"/>
      <c r="G341" s="12">
        <v>1</v>
      </c>
    </row>
    <row r="342" spans="1:7" x14ac:dyDescent="0.2">
      <c r="A342" s="11">
        <v>41004.139108796298</v>
      </c>
      <c r="B342" s="12"/>
      <c r="C342" s="12">
        <v>1</v>
      </c>
      <c r="D342" s="12"/>
      <c r="E342" s="12"/>
      <c r="F342" s="12"/>
      <c r="G342" s="12">
        <v>1</v>
      </c>
    </row>
    <row r="343" spans="1:7" x14ac:dyDescent="0.2">
      <c r="A343" s="11">
        <v>41004.156886574077</v>
      </c>
      <c r="B343" s="12"/>
      <c r="C343" s="12"/>
      <c r="D343" s="12"/>
      <c r="E343" s="12">
        <v>1</v>
      </c>
      <c r="F343" s="12"/>
      <c r="G343" s="12">
        <v>1</v>
      </c>
    </row>
    <row r="344" spans="1:7" x14ac:dyDescent="0.2">
      <c r="A344" s="11">
        <v>41004.72619212963</v>
      </c>
      <c r="B344" s="12"/>
      <c r="C344" s="12"/>
      <c r="D344" s="12"/>
      <c r="E344" s="12">
        <v>1</v>
      </c>
      <c r="F344" s="12"/>
      <c r="G344" s="12">
        <v>1</v>
      </c>
    </row>
    <row r="345" spans="1:7" x14ac:dyDescent="0.2">
      <c r="A345" s="11">
        <v>41004.802465277775</v>
      </c>
      <c r="B345" s="12"/>
      <c r="C345" s="12"/>
      <c r="D345" s="12"/>
      <c r="E345" s="12">
        <v>1</v>
      </c>
      <c r="F345" s="12"/>
      <c r="G345" s="12">
        <v>1</v>
      </c>
    </row>
    <row r="346" spans="1:7" x14ac:dyDescent="0.2">
      <c r="A346" s="11">
        <v>41005.45784722222</v>
      </c>
      <c r="B346" s="12"/>
      <c r="C346" s="12"/>
      <c r="D346" s="12"/>
      <c r="E346" s="12">
        <v>1</v>
      </c>
      <c r="F346" s="12"/>
      <c r="G346" s="12">
        <v>1</v>
      </c>
    </row>
    <row r="347" spans="1:7" x14ac:dyDescent="0.2">
      <c r="A347" s="11">
        <v>41005.904120370367</v>
      </c>
      <c r="B347" s="12"/>
      <c r="C347" s="12">
        <v>1</v>
      </c>
      <c r="D347" s="12"/>
      <c r="E347" s="12"/>
      <c r="F347" s="12"/>
      <c r="G347" s="12">
        <v>1</v>
      </c>
    </row>
    <row r="348" spans="1:7" x14ac:dyDescent="0.2">
      <c r="A348" s="11">
        <v>41009.847314814811</v>
      </c>
      <c r="B348" s="12"/>
      <c r="C348" s="12">
        <v>1</v>
      </c>
      <c r="D348" s="12"/>
      <c r="E348" s="12"/>
      <c r="F348" s="12"/>
      <c r="G348" s="12">
        <v>1</v>
      </c>
    </row>
    <row r="349" spans="1:7" x14ac:dyDescent="0.2">
      <c r="A349" s="11">
        <v>41010.620312500003</v>
      </c>
      <c r="B349" s="12"/>
      <c r="C349" s="12"/>
      <c r="D349" s="12"/>
      <c r="E349" s="12">
        <v>1</v>
      </c>
      <c r="F349" s="12"/>
      <c r="G349" s="12">
        <v>1</v>
      </c>
    </row>
    <row r="350" spans="1:7" x14ac:dyDescent="0.2">
      <c r="A350" s="11">
        <v>41013.787569444445</v>
      </c>
      <c r="B350" s="12"/>
      <c r="C350" s="12"/>
      <c r="D350" s="12"/>
      <c r="E350" s="12">
        <v>1</v>
      </c>
      <c r="F350" s="12"/>
      <c r="G350" s="12">
        <v>1</v>
      </c>
    </row>
    <row r="351" spans="1:7" x14ac:dyDescent="0.2">
      <c r="A351" s="11">
        <v>41013.822858796295</v>
      </c>
      <c r="B351" s="12"/>
      <c r="C351" s="12">
        <v>1</v>
      </c>
      <c r="D351" s="12"/>
      <c r="E351" s="12"/>
      <c r="F351" s="12"/>
      <c r="G351" s="12">
        <v>1</v>
      </c>
    </row>
    <row r="352" spans="1:7" x14ac:dyDescent="0.2">
      <c r="A352" s="11">
        <v>41013.936562499999</v>
      </c>
      <c r="B352" s="12"/>
      <c r="C352" s="12"/>
      <c r="D352" s="12"/>
      <c r="E352" s="12">
        <v>1</v>
      </c>
      <c r="F352" s="12"/>
      <c r="G352" s="12">
        <v>1</v>
      </c>
    </row>
    <row r="353" spans="1:7" x14ac:dyDescent="0.2">
      <c r="A353" s="11">
        <v>41017.885462962964</v>
      </c>
      <c r="B353" s="12"/>
      <c r="C353" s="12"/>
      <c r="D353" s="12"/>
      <c r="E353" s="12">
        <v>1</v>
      </c>
      <c r="F353" s="12"/>
      <c r="G353" s="12">
        <v>1</v>
      </c>
    </row>
    <row r="354" spans="1:7" x14ac:dyDescent="0.2">
      <c r="A354" s="11">
        <v>41018.711863425924</v>
      </c>
      <c r="B354" s="12"/>
      <c r="C354" s="12">
        <v>1</v>
      </c>
      <c r="D354" s="12"/>
      <c r="E354" s="12"/>
      <c r="F354" s="12"/>
      <c r="G354" s="12">
        <v>1</v>
      </c>
    </row>
    <row r="355" spans="1:7" x14ac:dyDescent="0.2">
      <c r="A355" s="11">
        <v>41019.793032407404</v>
      </c>
      <c r="B355" s="12"/>
      <c r="C355" s="12"/>
      <c r="D355" s="12"/>
      <c r="E355" s="12">
        <v>1</v>
      </c>
      <c r="F355" s="12"/>
      <c r="G355" s="12">
        <v>1</v>
      </c>
    </row>
    <row r="356" spans="1:7" x14ac:dyDescent="0.2">
      <c r="A356" s="11">
        <v>41020.271770833337</v>
      </c>
      <c r="B356" s="12"/>
      <c r="C356" s="12"/>
      <c r="D356" s="12"/>
      <c r="E356" s="12">
        <v>1</v>
      </c>
      <c r="F356" s="12"/>
      <c r="G356" s="12">
        <v>1</v>
      </c>
    </row>
    <row r="357" spans="1:7" x14ac:dyDescent="0.2">
      <c r="A357" s="11">
        <v>41022.645185185182</v>
      </c>
      <c r="B357" s="12"/>
      <c r="C357" s="12"/>
      <c r="D357" s="12"/>
      <c r="E357" s="12">
        <v>1</v>
      </c>
      <c r="F357" s="12"/>
      <c r="G357" s="12">
        <v>1</v>
      </c>
    </row>
    <row r="358" spans="1:7" x14ac:dyDescent="0.2">
      <c r="A358" s="11">
        <v>41023.07471064815</v>
      </c>
      <c r="B358" s="12"/>
      <c r="C358" s="12"/>
      <c r="D358" s="12"/>
      <c r="E358" s="12">
        <v>1</v>
      </c>
      <c r="F358" s="12"/>
      <c r="G358" s="12">
        <v>1</v>
      </c>
    </row>
    <row r="359" spans="1:7" x14ac:dyDescent="0.2">
      <c r="A359" s="11">
        <v>41023.227731481478</v>
      </c>
      <c r="B359" s="12"/>
      <c r="C359" s="12"/>
      <c r="D359" s="12"/>
      <c r="E359" s="12">
        <v>1</v>
      </c>
      <c r="F359" s="12"/>
      <c r="G359" s="12">
        <v>1</v>
      </c>
    </row>
    <row r="360" spans="1:7" x14ac:dyDescent="0.2">
      <c r="A360" s="11">
        <v>41023.782037037039</v>
      </c>
      <c r="B360" s="12"/>
      <c r="C360" s="12"/>
      <c r="D360" s="12"/>
      <c r="E360" s="12">
        <v>1</v>
      </c>
      <c r="F360" s="12"/>
      <c r="G360" s="12">
        <v>1</v>
      </c>
    </row>
    <row r="361" spans="1:7" x14ac:dyDescent="0.2">
      <c r="A361" s="11">
        <v>41024.985972222225</v>
      </c>
      <c r="B361" s="12"/>
      <c r="C361" s="12"/>
      <c r="D361" s="12"/>
      <c r="E361" s="12">
        <v>1</v>
      </c>
      <c r="F361" s="12"/>
      <c r="G361" s="12">
        <v>1</v>
      </c>
    </row>
    <row r="362" spans="1:7" x14ac:dyDescent="0.2">
      <c r="A362" s="11">
        <v>41025.874201388891</v>
      </c>
      <c r="B362" s="12"/>
      <c r="C362" s="12"/>
      <c r="D362" s="12"/>
      <c r="E362" s="12">
        <v>1</v>
      </c>
      <c r="F362" s="12"/>
      <c r="G362" s="12">
        <v>1</v>
      </c>
    </row>
    <row r="363" spans="1:7" x14ac:dyDescent="0.2">
      <c r="A363" s="11">
        <v>41026.083298611113</v>
      </c>
      <c r="B363" s="12"/>
      <c r="C363" s="12"/>
      <c r="D363" s="12"/>
      <c r="E363" s="12">
        <v>1</v>
      </c>
      <c r="F363" s="12"/>
      <c r="G363" s="12">
        <v>1</v>
      </c>
    </row>
    <row r="364" spans="1:7" x14ac:dyDescent="0.2">
      <c r="A364" s="11">
        <v>41026.655011574076</v>
      </c>
      <c r="B364" s="12"/>
      <c r="C364" s="12"/>
      <c r="D364" s="12"/>
      <c r="E364" s="12">
        <v>1</v>
      </c>
      <c r="F364" s="12"/>
      <c r="G364" s="12">
        <v>1</v>
      </c>
    </row>
    <row r="365" spans="1:7" x14ac:dyDescent="0.2">
      <c r="A365" s="11">
        <v>41026.953055555554</v>
      </c>
      <c r="B365" s="12"/>
      <c r="C365" s="12"/>
      <c r="D365" s="12"/>
      <c r="E365" s="12">
        <v>1</v>
      </c>
      <c r="F365" s="12"/>
      <c r="G365" s="12">
        <v>1</v>
      </c>
    </row>
    <row r="366" spans="1:7" x14ac:dyDescent="0.2">
      <c r="A366" s="11">
        <v>41026.958969907406</v>
      </c>
      <c r="B366" s="12"/>
      <c r="C366" s="12">
        <v>1</v>
      </c>
      <c r="D366" s="12"/>
      <c r="E366" s="12"/>
      <c r="F366" s="12"/>
      <c r="G366" s="12">
        <v>1</v>
      </c>
    </row>
    <row r="367" spans="1:7" x14ac:dyDescent="0.2">
      <c r="A367" s="11">
        <v>41026.996099537035</v>
      </c>
      <c r="B367" s="12"/>
      <c r="C367" s="12"/>
      <c r="D367" s="12"/>
      <c r="E367" s="12">
        <v>1</v>
      </c>
      <c r="F367" s="12"/>
      <c r="G367" s="12">
        <v>1</v>
      </c>
    </row>
    <row r="368" spans="1:7" x14ac:dyDescent="0.2">
      <c r="A368" s="11">
        <v>41030.292025462964</v>
      </c>
      <c r="B368" s="12"/>
      <c r="C368" s="12">
        <v>1</v>
      </c>
      <c r="D368" s="12"/>
      <c r="E368" s="12"/>
      <c r="F368" s="12"/>
      <c r="G368" s="12">
        <v>1</v>
      </c>
    </row>
    <row r="369" spans="1:7" x14ac:dyDescent="0.2">
      <c r="A369" s="11">
        <v>41030.719756944447</v>
      </c>
      <c r="B369" s="12"/>
      <c r="C369" s="12">
        <v>1</v>
      </c>
      <c r="D369" s="12"/>
      <c r="E369" s="12"/>
      <c r="F369" s="12"/>
      <c r="G369" s="12">
        <v>1</v>
      </c>
    </row>
    <row r="370" spans="1:7" x14ac:dyDescent="0.2">
      <c r="A370" s="11">
        <v>41031.82163194444</v>
      </c>
      <c r="B370" s="12"/>
      <c r="C370" s="12"/>
      <c r="D370" s="12"/>
      <c r="E370" s="12">
        <v>1</v>
      </c>
      <c r="F370" s="12"/>
      <c r="G370" s="12">
        <v>1</v>
      </c>
    </row>
    <row r="371" spans="1:7" x14ac:dyDescent="0.2">
      <c r="A371" s="11">
        <v>41032.071134259262</v>
      </c>
      <c r="B371" s="12"/>
      <c r="C371" s="12"/>
      <c r="D371" s="12"/>
      <c r="E371" s="12">
        <v>1</v>
      </c>
      <c r="F371" s="12"/>
      <c r="G371" s="12">
        <v>1</v>
      </c>
    </row>
    <row r="372" spans="1:7" x14ac:dyDescent="0.2">
      <c r="A372" s="11">
        <v>41034.656597222223</v>
      </c>
      <c r="B372" s="12"/>
      <c r="C372" s="12"/>
      <c r="D372" s="12"/>
      <c r="E372" s="12">
        <v>1</v>
      </c>
      <c r="F372" s="12"/>
      <c r="G372" s="12">
        <v>1</v>
      </c>
    </row>
    <row r="373" spans="1:7" x14ac:dyDescent="0.2">
      <c r="A373" s="11">
        <v>41034.72216435185</v>
      </c>
      <c r="B373" s="12"/>
      <c r="C373" s="12"/>
      <c r="D373" s="12"/>
      <c r="E373" s="12">
        <v>1</v>
      </c>
      <c r="F373" s="12"/>
      <c r="G373" s="12">
        <v>1</v>
      </c>
    </row>
    <row r="374" spans="1:7" x14ac:dyDescent="0.2">
      <c r="A374" s="11">
        <v>41036.946469907409</v>
      </c>
      <c r="B374" s="12"/>
      <c r="C374" s="12"/>
      <c r="D374" s="12"/>
      <c r="E374" s="12">
        <v>1</v>
      </c>
      <c r="F374" s="12"/>
      <c r="G374" s="12">
        <v>1</v>
      </c>
    </row>
    <row r="375" spans="1:7" x14ac:dyDescent="0.2">
      <c r="A375" s="11">
        <v>41037.551585648151</v>
      </c>
      <c r="B375" s="12"/>
      <c r="C375" s="12"/>
      <c r="D375" s="12"/>
      <c r="E375" s="12">
        <v>1</v>
      </c>
      <c r="F375" s="12"/>
      <c r="G375" s="12">
        <v>1</v>
      </c>
    </row>
    <row r="376" spans="1:7" x14ac:dyDescent="0.2">
      <c r="A376" s="11">
        <v>41037.829918981479</v>
      </c>
      <c r="B376" s="12"/>
      <c r="C376" s="12">
        <v>1</v>
      </c>
      <c r="D376" s="12"/>
      <c r="E376" s="12"/>
      <c r="F376" s="12"/>
      <c r="G376" s="12">
        <v>1</v>
      </c>
    </row>
    <row r="377" spans="1:7" x14ac:dyDescent="0.2">
      <c r="A377" s="11">
        <v>41037.892465277779</v>
      </c>
      <c r="B377" s="12"/>
      <c r="C377" s="12"/>
      <c r="D377" s="12"/>
      <c r="E377" s="12">
        <v>1</v>
      </c>
      <c r="F377" s="12"/>
      <c r="G377" s="12">
        <v>1</v>
      </c>
    </row>
    <row r="378" spans="1:7" x14ac:dyDescent="0.2">
      <c r="A378" s="11">
        <v>41039.225601851853</v>
      </c>
      <c r="B378" s="12"/>
      <c r="C378" s="12"/>
      <c r="D378" s="12"/>
      <c r="E378" s="12">
        <v>1</v>
      </c>
      <c r="F378" s="12"/>
      <c r="G378" s="12">
        <v>1</v>
      </c>
    </row>
    <row r="379" spans="1:7" x14ac:dyDescent="0.2">
      <c r="A379" s="11">
        <v>41039.409456018519</v>
      </c>
      <c r="B379" s="12"/>
      <c r="C379" s="12"/>
      <c r="D379" s="12"/>
      <c r="E379" s="12">
        <v>1</v>
      </c>
      <c r="F379" s="12"/>
      <c r="G379" s="12">
        <v>1</v>
      </c>
    </row>
    <row r="380" spans="1:7" x14ac:dyDescent="0.2">
      <c r="A380" s="11">
        <v>41041.167627314811</v>
      </c>
      <c r="B380" s="12"/>
      <c r="C380" s="12">
        <v>1</v>
      </c>
      <c r="D380" s="12"/>
      <c r="E380" s="12"/>
      <c r="F380" s="12"/>
      <c r="G380" s="12">
        <v>1</v>
      </c>
    </row>
    <row r="381" spans="1:7" x14ac:dyDescent="0.2">
      <c r="A381" s="11">
        <v>41044.64811342593</v>
      </c>
      <c r="B381" s="12"/>
      <c r="C381" s="12">
        <v>1</v>
      </c>
      <c r="D381" s="12"/>
      <c r="E381" s="12"/>
      <c r="F381" s="12"/>
      <c r="G381" s="12">
        <v>1</v>
      </c>
    </row>
    <row r="382" spans="1:7" x14ac:dyDescent="0.2">
      <c r="A382" s="11">
        <v>41044.988055555557</v>
      </c>
      <c r="B382" s="12"/>
      <c r="C382" s="12">
        <v>1</v>
      </c>
      <c r="D382" s="12"/>
      <c r="E382" s="12"/>
      <c r="F382" s="12"/>
      <c r="G382" s="12">
        <v>1</v>
      </c>
    </row>
    <row r="383" spans="1:7" x14ac:dyDescent="0.2">
      <c r="A383" s="11">
        <v>41051.168900462959</v>
      </c>
      <c r="B383" s="12"/>
      <c r="C383" s="12"/>
      <c r="D383" s="12"/>
      <c r="E383" s="12">
        <v>1</v>
      </c>
      <c r="F383" s="12"/>
      <c r="G383" s="12">
        <v>1</v>
      </c>
    </row>
    <row r="384" spans="1:7" x14ac:dyDescent="0.2">
      <c r="A384" s="11">
        <v>41053.200960648144</v>
      </c>
      <c r="B384" s="12"/>
      <c r="C384" s="12">
        <v>1</v>
      </c>
      <c r="D384" s="12"/>
      <c r="E384" s="12"/>
      <c r="F384" s="12"/>
      <c r="G384" s="12">
        <v>1</v>
      </c>
    </row>
    <row r="385" spans="1:7" x14ac:dyDescent="0.2">
      <c r="A385" s="11">
        <v>41053.772858796299</v>
      </c>
      <c r="B385" s="12"/>
      <c r="C385" s="12"/>
      <c r="D385" s="12"/>
      <c r="E385" s="12">
        <v>1</v>
      </c>
      <c r="F385" s="12"/>
      <c r="G385" s="12">
        <v>1</v>
      </c>
    </row>
    <row r="386" spans="1:7" x14ac:dyDescent="0.2">
      <c r="A386" s="11">
        <v>41053.80846064815</v>
      </c>
      <c r="B386" s="12"/>
      <c r="C386" s="12"/>
      <c r="D386" s="12"/>
      <c r="E386" s="12">
        <v>1</v>
      </c>
      <c r="F386" s="12"/>
      <c r="G386" s="12">
        <v>1</v>
      </c>
    </row>
    <row r="387" spans="1:7" x14ac:dyDescent="0.2">
      <c r="A387" s="11">
        <v>41054.847777777781</v>
      </c>
      <c r="B387" s="12">
        <v>1</v>
      </c>
      <c r="C387" s="12"/>
      <c r="D387" s="12"/>
      <c r="E387" s="12"/>
      <c r="F387" s="12"/>
      <c r="G387" s="12">
        <v>1</v>
      </c>
    </row>
    <row r="388" spans="1:7" x14ac:dyDescent="0.2">
      <c r="A388" s="11">
        <v>41058.844571759262</v>
      </c>
      <c r="B388" s="12"/>
      <c r="C388" s="12"/>
      <c r="D388" s="12"/>
      <c r="E388" s="12">
        <v>1</v>
      </c>
      <c r="F388" s="12"/>
      <c r="G388" s="12">
        <v>1</v>
      </c>
    </row>
    <row r="389" spans="1:7" x14ac:dyDescent="0.2">
      <c r="A389" s="11">
        <v>41059.006805555553</v>
      </c>
      <c r="B389" s="12"/>
      <c r="C389" s="12"/>
      <c r="D389" s="12"/>
      <c r="E389" s="12">
        <v>1</v>
      </c>
      <c r="F389" s="12"/>
      <c r="G389" s="12">
        <v>1</v>
      </c>
    </row>
    <row r="390" spans="1:7" x14ac:dyDescent="0.2">
      <c r="A390" s="11">
        <v>41059.118993055556</v>
      </c>
      <c r="B390" s="12"/>
      <c r="C390" s="12"/>
      <c r="D390" s="12"/>
      <c r="E390" s="12">
        <v>1</v>
      </c>
      <c r="F390" s="12"/>
      <c r="G390" s="12">
        <v>1</v>
      </c>
    </row>
    <row r="391" spans="1:7" x14ac:dyDescent="0.2">
      <c r="A391" s="11">
        <v>41059.185682870368</v>
      </c>
      <c r="B391" s="12"/>
      <c r="C391" s="12"/>
      <c r="D391" s="12"/>
      <c r="E391" s="12">
        <v>1</v>
      </c>
      <c r="F391" s="12"/>
      <c r="G391" s="12">
        <v>1</v>
      </c>
    </row>
    <row r="392" spans="1:7" x14ac:dyDescent="0.2">
      <c r="A392" s="11">
        <v>41065.858067129629</v>
      </c>
      <c r="B392" s="12"/>
      <c r="C392" s="12"/>
      <c r="D392" s="12"/>
      <c r="E392" s="12">
        <v>1</v>
      </c>
      <c r="F392" s="12"/>
      <c r="G392" s="12">
        <v>1</v>
      </c>
    </row>
    <row r="393" spans="1:7" x14ac:dyDescent="0.2">
      <c r="A393" s="11">
        <v>41067.74086805556</v>
      </c>
      <c r="B393" s="12"/>
      <c r="C393" s="12"/>
      <c r="D393" s="12"/>
      <c r="E393" s="12">
        <v>1</v>
      </c>
      <c r="F393" s="12"/>
      <c r="G393" s="12">
        <v>1</v>
      </c>
    </row>
    <row r="394" spans="1:7" x14ac:dyDescent="0.2">
      <c r="A394" s="11">
        <v>41067.827418981484</v>
      </c>
      <c r="B394" s="12"/>
      <c r="C394" s="12"/>
      <c r="D394" s="12"/>
      <c r="E394" s="12">
        <v>1</v>
      </c>
      <c r="F394" s="12"/>
      <c r="G394" s="12">
        <v>1</v>
      </c>
    </row>
    <row r="395" spans="1:7" x14ac:dyDescent="0.2">
      <c r="A395" s="11">
        <v>41067.949212962965</v>
      </c>
      <c r="B395" s="12"/>
      <c r="C395" s="12"/>
      <c r="D395" s="12"/>
      <c r="E395" s="12">
        <v>1</v>
      </c>
      <c r="F395" s="12"/>
      <c r="G395" s="12">
        <v>1</v>
      </c>
    </row>
    <row r="396" spans="1:7" x14ac:dyDescent="0.2">
      <c r="A396" s="11">
        <v>41068.520474537036</v>
      </c>
      <c r="B396" s="12"/>
      <c r="C396" s="12"/>
      <c r="D396" s="12"/>
      <c r="E396" s="12">
        <v>1</v>
      </c>
      <c r="F396" s="12"/>
      <c r="G396" s="12">
        <v>1</v>
      </c>
    </row>
    <row r="397" spans="1:7" x14ac:dyDescent="0.2">
      <c r="A397" s="11">
        <v>41069.088506944441</v>
      </c>
      <c r="B397" s="12"/>
      <c r="C397" s="12"/>
      <c r="D397" s="12"/>
      <c r="E397" s="12">
        <v>1</v>
      </c>
      <c r="F397" s="12"/>
      <c r="G397" s="12">
        <v>1</v>
      </c>
    </row>
    <row r="398" spans="1:7" x14ac:dyDescent="0.2">
      <c r="A398" s="11">
        <v>41072.739953703705</v>
      </c>
      <c r="B398" s="12"/>
      <c r="C398" s="12"/>
      <c r="D398" s="12"/>
      <c r="E398" s="12">
        <v>1</v>
      </c>
      <c r="F398" s="12"/>
      <c r="G398" s="12">
        <v>1</v>
      </c>
    </row>
    <row r="399" spans="1:7" x14ac:dyDescent="0.2">
      <c r="A399" s="11">
        <v>41073.050717592596</v>
      </c>
      <c r="B399" s="12"/>
      <c r="C399" s="12"/>
      <c r="D399" s="12"/>
      <c r="E399" s="12">
        <v>1</v>
      </c>
      <c r="F399" s="12"/>
      <c r="G399" s="12">
        <v>1</v>
      </c>
    </row>
    <row r="400" spans="1:7" x14ac:dyDescent="0.2">
      <c r="A400" s="11">
        <v>41074.221562500003</v>
      </c>
      <c r="B400" s="12"/>
      <c r="C400" s="12"/>
      <c r="D400" s="12"/>
      <c r="E400" s="12">
        <v>1</v>
      </c>
      <c r="F400" s="12"/>
      <c r="G400" s="12">
        <v>1</v>
      </c>
    </row>
    <row r="401" spans="1:7" x14ac:dyDescent="0.2">
      <c r="A401" s="11">
        <v>41074.727037037039</v>
      </c>
      <c r="B401" s="12"/>
      <c r="C401" s="12"/>
      <c r="D401" s="12"/>
      <c r="E401" s="12">
        <v>1</v>
      </c>
      <c r="F401" s="12"/>
      <c r="G401" s="12">
        <v>1</v>
      </c>
    </row>
    <row r="402" spans="1:7" x14ac:dyDescent="0.2">
      <c r="A402" s="11">
        <v>41074.834965277776</v>
      </c>
      <c r="B402" s="12"/>
      <c r="C402" s="12"/>
      <c r="D402" s="12"/>
      <c r="E402" s="12">
        <v>1</v>
      </c>
      <c r="F402" s="12"/>
      <c r="G402" s="12">
        <v>1</v>
      </c>
    </row>
    <row r="403" spans="1:7" x14ac:dyDescent="0.2">
      <c r="A403" s="11">
        <v>41075.237858796296</v>
      </c>
      <c r="B403" s="12"/>
      <c r="C403" s="12"/>
      <c r="D403" s="12"/>
      <c r="E403" s="12">
        <v>1</v>
      </c>
      <c r="F403" s="12"/>
      <c r="G403" s="12">
        <v>1</v>
      </c>
    </row>
    <row r="404" spans="1:7" x14ac:dyDescent="0.2">
      <c r="A404" s="11">
        <v>41075.583379629628</v>
      </c>
      <c r="B404" s="12"/>
      <c r="C404" s="12"/>
      <c r="D404" s="12"/>
      <c r="E404" s="12">
        <v>1</v>
      </c>
      <c r="F404" s="12"/>
      <c r="G404" s="12">
        <v>1</v>
      </c>
    </row>
    <row r="405" spans="1:7" x14ac:dyDescent="0.2">
      <c r="A405" s="11">
        <v>41075.835497685184</v>
      </c>
      <c r="B405" s="12"/>
      <c r="C405" s="12"/>
      <c r="D405" s="12"/>
      <c r="E405" s="12">
        <v>1</v>
      </c>
      <c r="F405" s="12"/>
      <c r="G405" s="12">
        <v>1</v>
      </c>
    </row>
    <row r="406" spans="1:7" x14ac:dyDescent="0.2">
      <c r="A406" s="11">
        <v>41078.899826388886</v>
      </c>
      <c r="B406" s="12"/>
      <c r="C406" s="12">
        <v>1</v>
      </c>
      <c r="D406" s="12"/>
      <c r="E406" s="12"/>
      <c r="F406" s="12"/>
      <c r="G406" s="12">
        <v>1</v>
      </c>
    </row>
    <row r="407" spans="1:7" x14ac:dyDescent="0.2">
      <c r="A407" s="11">
        <v>41078.91201388889</v>
      </c>
      <c r="B407" s="12"/>
      <c r="C407" s="12"/>
      <c r="D407" s="12"/>
      <c r="E407" s="12">
        <v>1</v>
      </c>
      <c r="F407" s="12"/>
      <c r="G407" s="12">
        <v>1</v>
      </c>
    </row>
    <row r="408" spans="1:7" x14ac:dyDescent="0.2">
      <c r="A408" s="11">
        <v>41079.877442129626</v>
      </c>
      <c r="B408" s="12"/>
      <c r="C408" s="12"/>
      <c r="D408" s="12"/>
      <c r="E408" s="12">
        <v>1</v>
      </c>
      <c r="F408" s="12"/>
      <c r="G408" s="12">
        <v>1</v>
      </c>
    </row>
    <row r="409" spans="1:7" x14ac:dyDescent="0.2">
      <c r="A409" s="11">
        <v>41080.960243055553</v>
      </c>
      <c r="B409" s="12"/>
      <c r="C409" s="12"/>
      <c r="D409" s="12"/>
      <c r="E409" s="12">
        <v>1</v>
      </c>
      <c r="F409" s="12"/>
      <c r="G409" s="12">
        <v>1</v>
      </c>
    </row>
    <row r="410" spans="1:7" x14ac:dyDescent="0.2">
      <c r="A410" s="11">
        <v>41081.69027777778</v>
      </c>
      <c r="B410" s="12"/>
      <c r="C410" s="12">
        <v>1</v>
      </c>
      <c r="D410" s="12"/>
      <c r="E410" s="12"/>
      <c r="F410" s="12"/>
      <c r="G410" s="12">
        <v>1</v>
      </c>
    </row>
    <row r="411" spans="1:7" x14ac:dyDescent="0.2">
      <c r="A411" s="11">
        <v>41082.069467592592</v>
      </c>
      <c r="B411" s="12"/>
      <c r="C411" s="12"/>
      <c r="D411" s="12"/>
      <c r="E411" s="12">
        <v>1</v>
      </c>
      <c r="F411" s="12"/>
      <c r="G411" s="12">
        <v>1</v>
      </c>
    </row>
    <row r="412" spans="1:7" x14ac:dyDescent="0.2">
      <c r="A412" s="11">
        <v>41082.564884259256</v>
      </c>
      <c r="B412" s="12"/>
      <c r="C412" s="12"/>
      <c r="D412" s="12"/>
      <c r="E412" s="12">
        <v>1</v>
      </c>
      <c r="F412" s="12"/>
      <c r="G412" s="12">
        <v>1</v>
      </c>
    </row>
    <row r="413" spans="1:7" x14ac:dyDescent="0.2">
      <c r="A413" s="11">
        <v>41085.698113425926</v>
      </c>
      <c r="B413" s="12"/>
      <c r="C413" s="12"/>
      <c r="D413" s="12"/>
      <c r="E413" s="12">
        <v>1</v>
      </c>
      <c r="F413" s="12"/>
      <c r="G413" s="12">
        <v>1</v>
      </c>
    </row>
    <row r="414" spans="1:7" x14ac:dyDescent="0.2">
      <c r="A414" s="11">
        <v>41088.691493055558</v>
      </c>
      <c r="B414" s="12"/>
      <c r="C414" s="12"/>
      <c r="D414" s="12"/>
      <c r="E414" s="12">
        <v>1</v>
      </c>
      <c r="F414" s="12"/>
      <c r="G414" s="12">
        <v>1</v>
      </c>
    </row>
    <row r="415" spans="1:7" x14ac:dyDescent="0.2">
      <c r="A415" s="11">
        <v>41089.186296296299</v>
      </c>
      <c r="B415" s="12"/>
      <c r="C415" s="12"/>
      <c r="D415" s="12"/>
      <c r="E415" s="12">
        <v>1</v>
      </c>
      <c r="F415" s="12"/>
      <c r="G415" s="12">
        <v>1</v>
      </c>
    </row>
    <row r="416" spans="1:7" x14ac:dyDescent="0.2">
      <c r="A416" s="11">
        <v>41095.900694444441</v>
      </c>
      <c r="B416" s="12"/>
      <c r="C416" s="12"/>
      <c r="D416" s="12"/>
      <c r="E416" s="12">
        <v>1</v>
      </c>
      <c r="F416" s="12"/>
      <c r="G416" s="12">
        <v>1</v>
      </c>
    </row>
    <row r="417" spans="1:7" x14ac:dyDescent="0.2">
      <c r="A417" s="11">
        <v>41099.093865740739</v>
      </c>
      <c r="B417" s="12"/>
      <c r="C417" s="12"/>
      <c r="D417" s="12"/>
      <c r="E417" s="12">
        <v>1</v>
      </c>
      <c r="F417" s="12"/>
      <c r="G417" s="12">
        <v>1</v>
      </c>
    </row>
    <row r="418" spans="1:7" x14ac:dyDescent="0.2">
      <c r="A418" s="11">
        <v>41099.742800925924</v>
      </c>
      <c r="B418" s="12"/>
      <c r="C418" s="12"/>
      <c r="D418" s="12"/>
      <c r="E418" s="12">
        <v>1</v>
      </c>
      <c r="F418" s="12"/>
      <c r="G418" s="12">
        <v>1</v>
      </c>
    </row>
    <row r="419" spans="1:7" x14ac:dyDescent="0.2">
      <c r="A419" s="11">
        <v>41099.966944444444</v>
      </c>
      <c r="B419" s="12"/>
      <c r="C419" s="12"/>
      <c r="D419" s="12"/>
      <c r="E419" s="12">
        <v>1</v>
      </c>
      <c r="F419" s="12"/>
      <c r="G419" s="12">
        <v>1</v>
      </c>
    </row>
    <row r="420" spans="1:7" x14ac:dyDescent="0.2">
      <c r="A420" s="11">
        <v>41100.158877314818</v>
      </c>
      <c r="B420" s="12"/>
      <c r="C420" s="12"/>
      <c r="D420" s="12"/>
      <c r="E420" s="12">
        <v>1</v>
      </c>
      <c r="F420" s="12"/>
      <c r="G420" s="12">
        <v>1</v>
      </c>
    </row>
    <row r="421" spans="1:7" x14ac:dyDescent="0.2">
      <c r="A421" s="11">
        <v>41101.906111111115</v>
      </c>
      <c r="B421" s="12"/>
      <c r="C421" s="12">
        <v>1</v>
      </c>
      <c r="D421" s="12"/>
      <c r="E421" s="12"/>
      <c r="F421" s="12"/>
      <c r="G421" s="12">
        <v>1</v>
      </c>
    </row>
    <row r="422" spans="1:7" x14ac:dyDescent="0.2">
      <c r="A422" s="11">
        <v>41107.053067129629</v>
      </c>
      <c r="B422" s="12"/>
      <c r="C422" s="12"/>
      <c r="D422" s="12"/>
      <c r="E422" s="12">
        <v>1</v>
      </c>
      <c r="F422" s="12"/>
      <c r="G422" s="12">
        <v>1</v>
      </c>
    </row>
    <row r="423" spans="1:7" x14ac:dyDescent="0.2">
      <c r="A423" s="11">
        <v>41107.130150462966</v>
      </c>
      <c r="B423" s="12"/>
      <c r="C423" s="12"/>
      <c r="D423" s="12"/>
      <c r="E423" s="12">
        <v>1</v>
      </c>
      <c r="F423" s="12"/>
      <c r="G423" s="12">
        <v>1</v>
      </c>
    </row>
    <row r="424" spans="1:7" x14ac:dyDescent="0.2">
      <c r="A424" s="11">
        <v>41107.726782407408</v>
      </c>
      <c r="B424" s="12"/>
      <c r="C424" s="12"/>
      <c r="D424" s="12"/>
      <c r="E424" s="12">
        <v>1</v>
      </c>
      <c r="F424" s="12"/>
      <c r="G424" s="12">
        <v>1</v>
      </c>
    </row>
    <row r="425" spans="1:7" x14ac:dyDescent="0.2">
      <c r="A425" s="11">
        <v>41107.849143518521</v>
      </c>
      <c r="B425" s="12"/>
      <c r="C425" s="12"/>
      <c r="D425" s="12"/>
      <c r="E425" s="12">
        <v>1</v>
      </c>
      <c r="F425" s="12"/>
      <c r="G425" s="12">
        <v>1</v>
      </c>
    </row>
    <row r="426" spans="1:7" x14ac:dyDescent="0.2">
      <c r="A426" s="11">
        <v>41110.680138888885</v>
      </c>
      <c r="B426" s="12">
        <v>1</v>
      </c>
      <c r="C426" s="12"/>
      <c r="D426" s="12"/>
      <c r="E426" s="12"/>
      <c r="F426" s="12"/>
      <c r="G426" s="12">
        <v>1</v>
      </c>
    </row>
    <row r="427" spans="1:7" x14ac:dyDescent="0.2">
      <c r="A427" s="11">
        <v>41111.185891203706</v>
      </c>
      <c r="B427" s="12"/>
      <c r="C427" s="12"/>
      <c r="D427" s="12"/>
      <c r="E427" s="12">
        <v>1</v>
      </c>
      <c r="F427" s="12"/>
      <c r="G427" s="12">
        <v>1</v>
      </c>
    </row>
    <row r="428" spans="1:7" x14ac:dyDescent="0.2">
      <c r="A428" s="11">
        <v>41113.199155092596</v>
      </c>
      <c r="B428" s="12"/>
      <c r="C428" s="12"/>
      <c r="D428" s="12"/>
      <c r="E428" s="12">
        <v>1</v>
      </c>
      <c r="F428" s="12"/>
      <c r="G428" s="12">
        <v>1</v>
      </c>
    </row>
    <row r="429" spans="1:7" x14ac:dyDescent="0.2">
      <c r="A429" s="11">
        <v>41113.77238425926</v>
      </c>
      <c r="B429" s="12"/>
      <c r="C429" s="12"/>
      <c r="D429" s="12"/>
      <c r="E429" s="12">
        <v>1</v>
      </c>
      <c r="F429" s="12"/>
      <c r="G429" s="12">
        <v>1</v>
      </c>
    </row>
    <row r="430" spans="1:7" x14ac:dyDescent="0.2">
      <c r="A430" s="11">
        <v>41113.968576388892</v>
      </c>
      <c r="B430" s="12"/>
      <c r="C430" s="12">
        <v>1</v>
      </c>
      <c r="D430" s="12"/>
      <c r="E430" s="12"/>
      <c r="F430" s="12"/>
      <c r="G430" s="12">
        <v>1</v>
      </c>
    </row>
    <row r="431" spans="1:7" x14ac:dyDescent="0.2">
      <c r="A431" s="11">
        <v>41114.094872685186</v>
      </c>
      <c r="B431" s="12"/>
      <c r="C431" s="12"/>
      <c r="D431" s="12"/>
      <c r="E431" s="12">
        <v>1</v>
      </c>
      <c r="F431" s="12"/>
      <c r="G431" s="12">
        <v>1</v>
      </c>
    </row>
    <row r="432" spans="1:7" x14ac:dyDescent="0.2">
      <c r="A432" s="11">
        <v>41116.690104166664</v>
      </c>
      <c r="B432" s="12"/>
      <c r="C432" s="12"/>
      <c r="D432" s="12"/>
      <c r="E432" s="12">
        <v>1</v>
      </c>
      <c r="F432" s="12"/>
      <c r="G432" s="12">
        <v>1</v>
      </c>
    </row>
    <row r="433" spans="1:7" x14ac:dyDescent="0.2">
      <c r="A433" s="11">
        <v>41116.758125</v>
      </c>
      <c r="B433" s="12"/>
      <c r="C433" s="12"/>
      <c r="D433" s="12"/>
      <c r="E433" s="12">
        <v>1</v>
      </c>
      <c r="F433" s="12"/>
      <c r="G433" s="12">
        <v>1</v>
      </c>
    </row>
    <row r="434" spans="1:7" x14ac:dyDescent="0.2">
      <c r="A434" s="11">
        <v>41116.763275462967</v>
      </c>
      <c r="B434" s="12"/>
      <c r="C434" s="12">
        <v>1</v>
      </c>
      <c r="D434" s="12"/>
      <c r="E434" s="12"/>
      <c r="F434" s="12"/>
      <c r="G434" s="12">
        <v>1</v>
      </c>
    </row>
    <row r="435" spans="1:7" x14ac:dyDescent="0.2">
      <c r="A435" s="11">
        <v>41117.900729166664</v>
      </c>
      <c r="B435" s="12"/>
      <c r="C435" s="12">
        <v>1</v>
      </c>
      <c r="D435" s="12"/>
      <c r="E435" s="12"/>
      <c r="F435" s="12"/>
      <c r="G435" s="12">
        <v>1</v>
      </c>
    </row>
    <row r="436" spans="1:7" x14ac:dyDescent="0.2">
      <c r="A436" s="11">
        <v>41120.882881944446</v>
      </c>
      <c r="B436" s="12"/>
      <c r="C436" s="12"/>
      <c r="D436" s="12"/>
      <c r="E436" s="12">
        <v>1</v>
      </c>
      <c r="F436" s="12"/>
      <c r="G436" s="12">
        <v>1</v>
      </c>
    </row>
    <row r="437" spans="1:7" x14ac:dyDescent="0.2">
      <c r="A437" s="11">
        <v>41121.561886574076</v>
      </c>
      <c r="B437" s="12"/>
      <c r="C437" s="12"/>
      <c r="D437" s="12"/>
      <c r="E437" s="12">
        <v>1</v>
      </c>
      <c r="F437" s="12"/>
      <c r="G437" s="12">
        <v>1</v>
      </c>
    </row>
    <row r="438" spans="1:7" x14ac:dyDescent="0.2">
      <c r="A438" s="11">
        <v>41123.022268518522</v>
      </c>
      <c r="B438" s="12"/>
      <c r="C438" s="12"/>
      <c r="D438" s="12"/>
      <c r="E438" s="12">
        <v>1</v>
      </c>
      <c r="F438" s="12"/>
      <c r="G438" s="12">
        <v>1</v>
      </c>
    </row>
    <row r="439" spans="1:7" x14ac:dyDescent="0.2">
      <c r="A439" s="11">
        <v>41123.056273148148</v>
      </c>
      <c r="B439" s="12"/>
      <c r="C439" s="12"/>
      <c r="D439" s="12"/>
      <c r="E439" s="12">
        <v>1</v>
      </c>
      <c r="F439" s="12"/>
      <c r="G439" s="12">
        <v>1</v>
      </c>
    </row>
    <row r="440" spans="1:7" x14ac:dyDescent="0.2">
      <c r="A440" s="11">
        <v>41124.479722222226</v>
      </c>
      <c r="B440" s="12"/>
      <c r="C440" s="12">
        <v>1</v>
      </c>
      <c r="D440" s="12"/>
      <c r="E440" s="12"/>
      <c r="F440" s="12"/>
      <c r="G440" s="12">
        <v>1</v>
      </c>
    </row>
    <row r="441" spans="1:7" x14ac:dyDescent="0.2">
      <c r="A441" s="11">
        <v>41125.283159722225</v>
      </c>
      <c r="B441" s="12">
        <v>1</v>
      </c>
      <c r="C441" s="12"/>
      <c r="D441" s="12"/>
      <c r="E441" s="12"/>
      <c r="F441" s="12"/>
      <c r="G441" s="12">
        <v>1</v>
      </c>
    </row>
    <row r="442" spans="1:7" x14ac:dyDescent="0.2">
      <c r="A442" s="11">
        <v>41127.812303240738</v>
      </c>
      <c r="B442" s="12"/>
      <c r="C442" s="12"/>
      <c r="D442" s="12"/>
      <c r="E442" s="12">
        <v>1</v>
      </c>
      <c r="F442" s="12"/>
      <c r="G442" s="12">
        <v>1</v>
      </c>
    </row>
    <row r="443" spans="1:7" x14ac:dyDescent="0.2">
      <c r="A443" s="11">
        <v>41129.942870370374</v>
      </c>
      <c r="B443" s="12"/>
      <c r="C443" s="12">
        <v>1</v>
      </c>
      <c r="D443" s="12"/>
      <c r="E443" s="12"/>
      <c r="F443" s="12"/>
      <c r="G443" s="12">
        <v>1</v>
      </c>
    </row>
    <row r="444" spans="1:7" x14ac:dyDescent="0.2">
      <c r="A444" s="11">
        <v>41134.475497685184</v>
      </c>
      <c r="B444" s="12"/>
      <c r="C444" s="12"/>
      <c r="D444" s="12"/>
      <c r="E444" s="12">
        <v>1</v>
      </c>
      <c r="F444" s="12"/>
      <c r="G444" s="12">
        <v>1</v>
      </c>
    </row>
    <row r="445" spans="1:7" x14ac:dyDescent="0.2">
      <c r="A445" s="11">
        <v>41134.751550925925</v>
      </c>
      <c r="B445" s="12"/>
      <c r="C445" s="12"/>
      <c r="D445" s="12"/>
      <c r="E445" s="12">
        <v>1</v>
      </c>
      <c r="F445" s="12"/>
      <c r="G445" s="12">
        <v>1</v>
      </c>
    </row>
    <row r="446" spans="1:7" x14ac:dyDescent="0.2">
      <c r="A446" s="11">
        <v>41135.175694444442</v>
      </c>
      <c r="B446" s="12"/>
      <c r="C446" s="12"/>
      <c r="D446" s="12"/>
      <c r="E446" s="12">
        <v>1</v>
      </c>
      <c r="F446" s="12"/>
      <c r="G446" s="12">
        <v>1</v>
      </c>
    </row>
    <row r="447" spans="1:7" x14ac:dyDescent="0.2">
      <c r="A447" s="11">
        <v>41135.679791666669</v>
      </c>
      <c r="B447" s="12"/>
      <c r="C447" s="12">
        <v>1</v>
      </c>
      <c r="D447" s="12"/>
      <c r="E447" s="12"/>
      <c r="F447" s="12"/>
      <c r="G447" s="12">
        <v>1</v>
      </c>
    </row>
    <row r="448" spans="1:7" x14ac:dyDescent="0.2">
      <c r="A448" s="11">
        <v>41135.699687500004</v>
      </c>
      <c r="B448" s="12"/>
      <c r="C448" s="12"/>
      <c r="D448" s="12"/>
      <c r="E448" s="12">
        <v>1</v>
      </c>
      <c r="F448" s="12"/>
      <c r="G448" s="12">
        <v>1</v>
      </c>
    </row>
    <row r="449" spans="1:7" x14ac:dyDescent="0.2">
      <c r="A449" s="11">
        <v>41136.777812500004</v>
      </c>
      <c r="B449" s="12"/>
      <c r="C449" s="12"/>
      <c r="D449" s="12"/>
      <c r="E449" s="12">
        <v>1</v>
      </c>
      <c r="F449" s="12"/>
      <c r="G449" s="12">
        <v>1</v>
      </c>
    </row>
    <row r="450" spans="1:7" x14ac:dyDescent="0.2">
      <c r="A450" s="11">
        <v>41136.85805555556</v>
      </c>
      <c r="B450" s="12"/>
      <c r="C450" s="12">
        <v>1</v>
      </c>
      <c r="D450" s="12"/>
      <c r="E450" s="12"/>
      <c r="F450" s="12"/>
      <c r="G450" s="12">
        <v>1</v>
      </c>
    </row>
    <row r="451" spans="1:7" x14ac:dyDescent="0.2">
      <c r="A451" s="11">
        <v>41143.81821759259</v>
      </c>
      <c r="B451" s="12"/>
      <c r="C451" s="12"/>
      <c r="D451" s="12"/>
      <c r="E451" s="12">
        <v>1</v>
      </c>
      <c r="F451" s="12"/>
      <c r="G451" s="12">
        <v>1</v>
      </c>
    </row>
    <row r="452" spans="1:7" x14ac:dyDescent="0.2">
      <c r="A452" s="11">
        <v>41144.42155092593</v>
      </c>
      <c r="B452" s="12"/>
      <c r="C452" s="12"/>
      <c r="D452" s="12"/>
      <c r="E452" s="12">
        <v>1</v>
      </c>
      <c r="F452" s="12"/>
      <c r="G452" s="12">
        <v>1</v>
      </c>
    </row>
    <row r="453" spans="1:7" x14ac:dyDescent="0.2">
      <c r="A453" s="11">
        <v>41144.709490740745</v>
      </c>
      <c r="B453" s="12"/>
      <c r="C453" s="12"/>
      <c r="D453" s="12"/>
      <c r="E453" s="12">
        <v>1</v>
      </c>
      <c r="F453" s="12"/>
      <c r="G453" s="12">
        <v>1</v>
      </c>
    </row>
    <row r="454" spans="1:7" x14ac:dyDescent="0.2">
      <c r="A454" s="11">
        <v>41144.763379629629</v>
      </c>
      <c r="B454" s="12"/>
      <c r="C454" s="12"/>
      <c r="D454" s="12"/>
      <c r="E454" s="12">
        <v>1</v>
      </c>
      <c r="F454" s="12"/>
      <c r="G454" s="12">
        <v>1</v>
      </c>
    </row>
    <row r="455" spans="1:7" x14ac:dyDescent="0.2">
      <c r="A455" s="11">
        <v>41145.719305555554</v>
      </c>
      <c r="B455" s="12"/>
      <c r="C455" s="12"/>
      <c r="D455" s="12"/>
      <c r="E455" s="12">
        <v>1</v>
      </c>
      <c r="F455" s="12"/>
      <c r="G455" s="12">
        <v>1</v>
      </c>
    </row>
    <row r="456" spans="1:7" x14ac:dyDescent="0.2">
      <c r="A456" s="11">
        <v>41146.824212962965</v>
      </c>
      <c r="B456" s="12"/>
      <c r="C456" s="12"/>
      <c r="D456" s="12"/>
      <c r="E456" s="12">
        <v>1</v>
      </c>
      <c r="F456" s="12"/>
      <c r="G456" s="12">
        <v>1</v>
      </c>
    </row>
    <row r="457" spans="1:7" x14ac:dyDescent="0.2">
      <c r="A457" s="11">
        <v>41148.194641203707</v>
      </c>
      <c r="B457" s="12"/>
      <c r="C457" s="12"/>
      <c r="D457" s="12"/>
      <c r="E457" s="12">
        <v>1</v>
      </c>
      <c r="F457" s="12"/>
      <c r="G457" s="12">
        <v>1</v>
      </c>
    </row>
    <row r="458" spans="1:7" x14ac:dyDescent="0.2">
      <c r="A458" s="11">
        <v>41149.796064814815</v>
      </c>
      <c r="B458" s="12"/>
      <c r="C458" s="12">
        <v>1</v>
      </c>
      <c r="D458" s="12"/>
      <c r="E458" s="12"/>
      <c r="F458" s="12"/>
      <c r="G458" s="12">
        <v>1</v>
      </c>
    </row>
    <row r="459" spans="1:7" x14ac:dyDescent="0.2">
      <c r="A459" s="11">
        <v>41149.954791666663</v>
      </c>
      <c r="B459" s="12"/>
      <c r="C459" s="12"/>
      <c r="D459" s="12"/>
      <c r="E459" s="12">
        <v>1</v>
      </c>
      <c r="F459" s="12"/>
      <c r="G459" s="12">
        <v>1</v>
      </c>
    </row>
    <row r="460" spans="1:7" x14ac:dyDescent="0.2">
      <c r="A460" s="11">
        <v>41150.902187499996</v>
      </c>
      <c r="B460" s="12"/>
      <c r="C460" s="12"/>
      <c r="D460" s="12"/>
      <c r="E460" s="12">
        <v>1</v>
      </c>
      <c r="F460" s="12"/>
      <c r="G460" s="12">
        <v>1</v>
      </c>
    </row>
    <row r="461" spans="1:7" x14ac:dyDescent="0.2">
      <c r="A461" s="11">
        <v>41151.708321759259</v>
      </c>
      <c r="B461" s="12"/>
      <c r="C461" s="12"/>
      <c r="D461" s="12"/>
      <c r="E461" s="12">
        <v>1</v>
      </c>
      <c r="F461" s="12"/>
      <c r="G461" s="12">
        <v>1</v>
      </c>
    </row>
    <row r="462" spans="1:7" x14ac:dyDescent="0.2">
      <c r="A462" s="11">
        <v>41153.066400462965</v>
      </c>
      <c r="B462" s="12"/>
      <c r="C462" s="12"/>
      <c r="D462" s="12"/>
      <c r="E462" s="12">
        <v>1</v>
      </c>
      <c r="F462" s="12"/>
      <c r="G462" s="12">
        <v>1</v>
      </c>
    </row>
    <row r="463" spans="1:7" x14ac:dyDescent="0.2">
      <c r="A463" s="11">
        <v>41156.958993055552</v>
      </c>
      <c r="B463" s="12"/>
      <c r="C463" s="12">
        <v>1</v>
      </c>
      <c r="D463" s="12"/>
      <c r="E463" s="12"/>
      <c r="F463" s="12"/>
      <c r="G463" s="12">
        <v>1</v>
      </c>
    </row>
    <row r="464" spans="1:7" x14ac:dyDescent="0.2">
      <c r="A464" s="11">
        <v>41156.963344907403</v>
      </c>
      <c r="B464" s="12"/>
      <c r="C464" s="12">
        <v>1</v>
      </c>
      <c r="D464" s="12"/>
      <c r="E464" s="12"/>
      <c r="F464" s="12"/>
      <c r="G464" s="12">
        <v>1</v>
      </c>
    </row>
    <row r="465" spans="1:7" x14ac:dyDescent="0.2">
      <c r="A465" s="11">
        <v>41157.042928240742</v>
      </c>
      <c r="B465" s="12"/>
      <c r="C465" s="12"/>
      <c r="D465" s="12"/>
      <c r="E465" s="12">
        <v>1</v>
      </c>
      <c r="F465" s="12"/>
      <c r="G465" s="12">
        <v>1</v>
      </c>
    </row>
    <row r="466" spans="1:7" x14ac:dyDescent="0.2">
      <c r="A466" s="11">
        <v>41157.947337962964</v>
      </c>
      <c r="B466" s="12"/>
      <c r="C466" s="12"/>
      <c r="D466" s="12"/>
      <c r="E466" s="12">
        <v>1</v>
      </c>
      <c r="F466" s="12"/>
      <c r="G466" s="12">
        <v>1</v>
      </c>
    </row>
    <row r="467" spans="1:7" x14ac:dyDescent="0.2">
      <c r="A467" s="11">
        <v>41158.993923611109</v>
      </c>
      <c r="B467" s="12"/>
      <c r="C467" s="12"/>
      <c r="D467" s="12"/>
      <c r="E467" s="12">
        <v>1</v>
      </c>
      <c r="F467" s="12"/>
      <c r="G467" s="12">
        <v>1</v>
      </c>
    </row>
    <row r="468" spans="1:7" x14ac:dyDescent="0.2">
      <c r="A468" s="11">
        <v>41160.871886574074</v>
      </c>
      <c r="B468" s="12"/>
      <c r="C468" s="12"/>
      <c r="D468" s="12"/>
      <c r="E468" s="12">
        <v>1</v>
      </c>
      <c r="F468" s="12"/>
      <c r="G468" s="12">
        <v>1</v>
      </c>
    </row>
    <row r="469" spans="1:7" x14ac:dyDescent="0.2">
      <c r="A469" s="11">
        <v>41162.672326388885</v>
      </c>
      <c r="B469" s="12"/>
      <c r="C469" s="12">
        <v>1</v>
      </c>
      <c r="D469" s="12"/>
      <c r="E469" s="12"/>
      <c r="F469" s="12"/>
      <c r="G469" s="12">
        <v>1</v>
      </c>
    </row>
    <row r="470" spans="1:7" x14ac:dyDescent="0.2">
      <c r="A470" s="11">
        <v>41163.011828703704</v>
      </c>
      <c r="B470" s="12"/>
      <c r="C470" s="12">
        <v>1</v>
      </c>
      <c r="D470" s="12"/>
      <c r="E470" s="12"/>
      <c r="F470" s="12"/>
      <c r="G470" s="12">
        <v>1</v>
      </c>
    </row>
    <row r="471" spans="1:7" x14ac:dyDescent="0.2">
      <c r="A471" s="11">
        <v>41164.040960648148</v>
      </c>
      <c r="B471" s="12"/>
      <c r="C471" s="12"/>
      <c r="D471" s="12"/>
      <c r="E471" s="12">
        <v>1</v>
      </c>
      <c r="F471" s="12"/>
      <c r="G471" s="12">
        <v>1</v>
      </c>
    </row>
    <row r="472" spans="1:7" x14ac:dyDescent="0.2">
      <c r="A472" s="11">
        <v>41164.859502314815</v>
      </c>
      <c r="B472" s="12"/>
      <c r="C472" s="12"/>
      <c r="D472" s="12"/>
      <c r="E472" s="12">
        <v>1</v>
      </c>
      <c r="F472" s="12"/>
      <c r="G472" s="12">
        <v>1</v>
      </c>
    </row>
    <row r="473" spans="1:7" x14ac:dyDescent="0.2">
      <c r="A473" s="11">
        <v>41169.845590277779</v>
      </c>
      <c r="B473" s="12"/>
      <c r="C473" s="12"/>
      <c r="D473" s="12"/>
      <c r="E473" s="12">
        <v>1</v>
      </c>
      <c r="F473" s="12"/>
      <c r="G473" s="12">
        <v>1</v>
      </c>
    </row>
    <row r="474" spans="1:7" x14ac:dyDescent="0.2">
      <c r="A474" s="11">
        <v>41174.154178240737</v>
      </c>
      <c r="B474" s="12"/>
      <c r="C474" s="12"/>
      <c r="D474" s="12"/>
      <c r="E474" s="12">
        <v>1</v>
      </c>
      <c r="F474" s="12"/>
      <c r="G474" s="12">
        <v>1</v>
      </c>
    </row>
    <row r="475" spans="1:7" x14ac:dyDescent="0.2">
      <c r="A475" s="11">
        <v>41175.05972222222</v>
      </c>
      <c r="B475" s="12"/>
      <c r="C475" s="12"/>
      <c r="D475" s="12"/>
      <c r="E475" s="12">
        <v>1</v>
      </c>
      <c r="F475" s="12"/>
      <c r="G475" s="12">
        <v>1</v>
      </c>
    </row>
    <row r="476" spans="1:7" x14ac:dyDescent="0.2">
      <c r="A476" s="11">
        <v>41176.684907407405</v>
      </c>
      <c r="B476" s="12"/>
      <c r="C476" s="12"/>
      <c r="D476" s="12"/>
      <c r="E476" s="12">
        <v>1</v>
      </c>
      <c r="F476" s="12"/>
      <c r="G476" s="12">
        <v>1</v>
      </c>
    </row>
    <row r="477" spans="1:7" x14ac:dyDescent="0.2">
      <c r="A477" s="11">
        <v>41177.060381944444</v>
      </c>
      <c r="B477" s="12"/>
      <c r="C477" s="12"/>
      <c r="D477" s="12"/>
      <c r="E477" s="12">
        <v>1</v>
      </c>
      <c r="F477" s="12"/>
      <c r="G477" s="12">
        <v>1</v>
      </c>
    </row>
    <row r="478" spans="1:7" x14ac:dyDescent="0.2">
      <c r="A478" s="11">
        <v>41179.098530092589</v>
      </c>
      <c r="B478" s="12"/>
      <c r="C478" s="12"/>
      <c r="D478" s="12"/>
      <c r="E478" s="12">
        <v>1</v>
      </c>
      <c r="F478" s="12"/>
      <c r="G478" s="12">
        <v>1</v>
      </c>
    </row>
    <row r="479" spans="1:7" x14ac:dyDescent="0.2">
      <c r="A479" s="11">
        <v>41179.32104166667</v>
      </c>
      <c r="B479" s="12"/>
      <c r="C479" s="12">
        <v>1</v>
      </c>
      <c r="D479" s="12"/>
      <c r="E479" s="12"/>
      <c r="F479" s="12"/>
      <c r="G479" s="12">
        <v>1</v>
      </c>
    </row>
    <row r="480" spans="1:7" x14ac:dyDescent="0.2">
      <c r="A480" s="11">
        <v>41180.86241898148</v>
      </c>
      <c r="B480" s="12"/>
      <c r="C480" s="12">
        <v>1</v>
      </c>
      <c r="D480" s="12"/>
      <c r="E480" s="12"/>
      <c r="F480" s="12"/>
      <c r="G480" s="12">
        <v>1</v>
      </c>
    </row>
    <row r="481" spans="1:7" x14ac:dyDescent="0.2">
      <c r="A481" s="11">
        <v>41184.167129629634</v>
      </c>
      <c r="B481" s="12"/>
      <c r="C481" s="12">
        <v>1</v>
      </c>
      <c r="D481" s="12"/>
      <c r="E481" s="12"/>
      <c r="F481" s="12"/>
      <c r="G481" s="12">
        <v>1</v>
      </c>
    </row>
    <row r="482" spans="1:7" x14ac:dyDescent="0.2">
      <c r="A482" s="11">
        <v>41184.277986111112</v>
      </c>
      <c r="B482" s="12"/>
      <c r="C482" s="12"/>
      <c r="D482" s="12"/>
      <c r="E482" s="12">
        <v>1</v>
      </c>
      <c r="F482" s="12"/>
      <c r="G482" s="12">
        <v>1</v>
      </c>
    </row>
    <row r="483" spans="1:7" x14ac:dyDescent="0.2">
      <c r="A483" s="11">
        <v>41184.849166666667</v>
      </c>
      <c r="B483" s="12"/>
      <c r="C483" s="12"/>
      <c r="D483" s="12"/>
      <c r="E483" s="12">
        <v>1</v>
      </c>
      <c r="F483" s="12"/>
      <c r="G483" s="12">
        <v>1</v>
      </c>
    </row>
    <row r="484" spans="1:7" x14ac:dyDescent="0.2">
      <c r="A484" s="11">
        <v>41186.306527777779</v>
      </c>
      <c r="B484" s="12"/>
      <c r="C484" s="12"/>
      <c r="D484" s="12"/>
      <c r="E484" s="12">
        <v>1</v>
      </c>
      <c r="F484" s="12"/>
      <c r="G484" s="12">
        <v>1</v>
      </c>
    </row>
    <row r="485" spans="1:7" x14ac:dyDescent="0.2">
      <c r="A485" s="11">
        <v>41192.754942129628</v>
      </c>
      <c r="B485" s="12"/>
      <c r="C485" s="12"/>
      <c r="D485" s="12"/>
      <c r="E485" s="12">
        <v>1</v>
      </c>
      <c r="F485" s="12"/>
      <c r="G485" s="12">
        <v>1</v>
      </c>
    </row>
    <row r="486" spans="1:7" x14ac:dyDescent="0.2">
      <c r="A486" s="11">
        <v>41192.758506944447</v>
      </c>
      <c r="B486" s="12"/>
      <c r="C486" s="12"/>
      <c r="D486" s="12"/>
      <c r="E486" s="12">
        <v>1</v>
      </c>
      <c r="F486" s="12"/>
      <c r="G486" s="12">
        <v>1</v>
      </c>
    </row>
    <row r="487" spans="1:7" x14ac:dyDescent="0.2">
      <c r="A487" s="11">
        <v>41193.032013888893</v>
      </c>
      <c r="B487" s="12"/>
      <c r="C487" s="12"/>
      <c r="D487" s="12"/>
      <c r="E487" s="12">
        <v>1</v>
      </c>
      <c r="F487" s="12"/>
      <c r="G487" s="12">
        <v>1</v>
      </c>
    </row>
    <row r="488" spans="1:7" x14ac:dyDescent="0.2">
      <c r="A488" s="11">
        <v>41193.748483796298</v>
      </c>
      <c r="B488" s="12"/>
      <c r="C488" s="12"/>
      <c r="D488" s="12"/>
      <c r="E488" s="12">
        <v>1</v>
      </c>
      <c r="F488" s="12"/>
      <c r="G488" s="12">
        <v>1</v>
      </c>
    </row>
    <row r="489" spans="1:7" x14ac:dyDescent="0.2">
      <c r="A489" s="11">
        <v>41194.109340277777</v>
      </c>
      <c r="B489" s="12"/>
      <c r="C489" s="12">
        <v>1</v>
      </c>
      <c r="D489" s="12"/>
      <c r="E489" s="12"/>
      <c r="F489" s="12"/>
      <c r="G489" s="12">
        <v>1</v>
      </c>
    </row>
    <row r="490" spans="1:7" x14ac:dyDescent="0.2">
      <c r="A490" s="11">
        <v>41194.579027777778</v>
      </c>
      <c r="B490" s="12"/>
      <c r="C490" s="12">
        <v>1</v>
      </c>
      <c r="D490" s="12"/>
      <c r="E490" s="12"/>
      <c r="F490" s="12"/>
      <c r="G490" s="12">
        <v>1</v>
      </c>
    </row>
    <row r="491" spans="1:7" x14ac:dyDescent="0.2">
      <c r="A491" s="11">
        <v>41194.715520833335</v>
      </c>
      <c r="B491" s="12"/>
      <c r="C491" s="12"/>
      <c r="D491" s="12"/>
      <c r="E491" s="12">
        <v>1</v>
      </c>
      <c r="F491" s="12"/>
      <c r="G491" s="12">
        <v>1</v>
      </c>
    </row>
    <row r="492" spans="1:7" x14ac:dyDescent="0.2">
      <c r="A492" s="11">
        <v>41197.753310185188</v>
      </c>
      <c r="B492" s="12"/>
      <c r="C492" s="12"/>
      <c r="D492" s="12"/>
      <c r="E492" s="12">
        <v>1</v>
      </c>
      <c r="F492" s="12"/>
      <c r="G492" s="12">
        <v>1</v>
      </c>
    </row>
    <row r="493" spans="1:7" x14ac:dyDescent="0.2">
      <c r="A493" s="11">
        <v>41198.611712962964</v>
      </c>
      <c r="B493" s="12"/>
      <c r="C493" s="12">
        <v>1</v>
      </c>
      <c r="D493" s="12"/>
      <c r="E493" s="12"/>
      <c r="F493" s="12"/>
      <c r="G493" s="12">
        <v>1</v>
      </c>
    </row>
    <row r="494" spans="1:7" x14ac:dyDescent="0.2">
      <c r="A494" s="11">
        <v>41201.012083333335</v>
      </c>
      <c r="B494" s="12"/>
      <c r="C494" s="12"/>
      <c r="D494" s="12"/>
      <c r="E494" s="12">
        <v>1</v>
      </c>
      <c r="F494" s="12"/>
      <c r="G494" s="12">
        <v>1</v>
      </c>
    </row>
    <row r="495" spans="1:7" x14ac:dyDescent="0.2">
      <c r="A495" s="11">
        <v>41205.198321759257</v>
      </c>
      <c r="B495" s="12"/>
      <c r="C495" s="12"/>
      <c r="D495" s="12"/>
      <c r="E495" s="12">
        <v>1</v>
      </c>
      <c r="F495" s="12"/>
      <c r="G495" s="12">
        <v>1</v>
      </c>
    </row>
    <row r="496" spans="1:7" x14ac:dyDescent="0.2">
      <c r="A496" s="11">
        <v>41205.707048611112</v>
      </c>
      <c r="B496" s="12"/>
      <c r="C496" s="12"/>
      <c r="D496" s="12"/>
      <c r="E496" s="12">
        <v>1</v>
      </c>
      <c r="F496" s="12"/>
      <c r="G496" s="12">
        <v>1</v>
      </c>
    </row>
    <row r="497" spans="1:7" x14ac:dyDescent="0.2">
      <c r="A497" s="11">
        <v>41205.854537037041</v>
      </c>
      <c r="B497" s="12"/>
      <c r="C497" s="12"/>
      <c r="D497" s="12"/>
      <c r="E497" s="12">
        <v>1</v>
      </c>
      <c r="F497" s="12"/>
      <c r="G497" s="12">
        <v>1</v>
      </c>
    </row>
    <row r="498" spans="1:7" x14ac:dyDescent="0.2">
      <c r="A498" s="11">
        <v>41208.010196759256</v>
      </c>
      <c r="B498" s="12"/>
      <c r="C498" s="12"/>
      <c r="D498" s="12"/>
      <c r="E498" s="12">
        <v>1</v>
      </c>
      <c r="F498" s="12"/>
      <c r="G498" s="12">
        <v>1</v>
      </c>
    </row>
    <row r="499" spans="1:7" x14ac:dyDescent="0.2">
      <c r="A499" s="11">
        <v>41211.688750000001</v>
      </c>
      <c r="B499" s="12"/>
      <c r="C499" s="12">
        <v>1</v>
      </c>
      <c r="D499" s="12"/>
      <c r="E499" s="12"/>
      <c r="F499" s="12"/>
      <c r="G499" s="12">
        <v>1</v>
      </c>
    </row>
    <row r="500" spans="1:7" x14ac:dyDescent="0.2">
      <c r="A500" s="11">
        <v>41212.996481481481</v>
      </c>
      <c r="B500" s="12"/>
      <c r="C500" s="12"/>
      <c r="D500" s="12"/>
      <c r="E500" s="12">
        <v>1</v>
      </c>
      <c r="F500" s="12"/>
      <c r="G500" s="12">
        <v>1</v>
      </c>
    </row>
    <row r="501" spans="1:7" x14ac:dyDescent="0.2">
      <c r="A501" s="11">
        <v>41213.254687499997</v>
      </c>
      <c r="B501" s="12"/>
      <c r="C501" s="12"/>
      <c r="D501" s="12"/>
      <c r="E501" s="12">
        <v>1</v>
      </c>
      <c r="F501" s="12"/>
      <c r="G501" s="12">
        <v>1</v>
      </c>
    </row>
    <row r="502" spans="1:7" x14ac:dyDescent="0.2">
      <c r="A502" s="11">
        <v>41214.79483796296</v>
      </c>
      <c r="B502" s="12"/>
      <c r="C502" s="12"/>
      <c r="D502" s="12"/>
      <c r="E502" s="12">
        <v>1</v>
      </c>
      <c r="F502" s="12"/>
      <c r="G502" s="12">
        <v>1</v>
      </c>
    </row>
    <row r="503" spans="1:7" x14ac:dyDescent="0.2">
      <c r="A503" s="11">
        <v>41218.391446759262</v>
      </c>
      <c r="B503" s="12"/>
      <c r="C503" s="12">
        <v>1</v>
      </c>
      <c r="D503" s="12"/>
      <c r="E503" s="12"/>
      <c r="F503" s="12"/>
      <c r="G503" s="12">
        <v>1</v>
      </c>
    </row>
    <row r="504" spans="1:7" x14ac:dyDescent="0.2">
      <c r="A504" s="11">
        <v>41220.933124999996</v>
      </c>
      <c r="B504" s="12"/>
      <c r="C504" s="12">
        <v>1</v>
      </c>
      <c r="D504" s="12"/>
      <c r="E504" s="12"/>
      <c r="F504" s="12"/>
      <c r="G504" s="12">
        <v>1</v>
      </c>
    </row>
    <row r="505" spans="1:7" x14ac:dyDescent="0.2">
      <c r="A505" s="11">
        <v>41222.991400462961</v>
      </c>
      <c r="B505" s="12"/>
      <c r="C505" s="12"/>
      <c r="D505" s="12"/>
      <c r="E505" s="12">
        <v>1</v>
      </c>
      <c r="F505" s="12"/>
      <c r="G505" s="12">
        <v>1</v>
      </c>
    </row>
    <row r="506" spans="1:7" x14ac:dyDescent="0.2">
      <c r="A506" s="11">
        <v>41223.22184027778</v>
      </c>
      <c r="B506" s="12"/>
      <c r="C506" s="12"/>
      <c r="D506" s="12"/>
      <c r="E506" s="12">
        <v>1</v>
      </c>
      <c r="F506" s="12"/>
      <c r="G506" s="12">
        <v>1</v>
      </c>
    </row>
    <row r="507" spans="1:7" x14ac:dyDescent="0.2">
      <c r="A507" s="11">
        <v>41226.017361111109</v>
      </c>
      <c r="B507" s="12"/>
      <c r="C507" s="12"/>
      <c r="D507" s="12"/>
      <c r="E507" s="12">
        <v>1</v>
      </c>
      <c r="F507" s="12"/>
      <c r="G507" s="12">
        <v>1</v>
      </c>
    </row>
    <row r="508" spans="1:7" x14ac:dyDescent="0.2">
      <c r="A508" s="11">
        <v>41226.648576388885</v>
      </c>
      <c r="B508" s="12"/>
      <c r="C508" s="12"/>
      <c r="D508" s="12"/>
      <c r="E508" s="12">
        <v>1</v>
      </c>
      <c r="F508" s="12"/>
      <c r="G508" s="12">
        <v>1</v>
      </c>
    </row>
    <row r="509" spans="1:7" x14ac:dyDescent="0.2">
      <c r="A509" s="11">
        <v>41226.928842592592</v>
      </c>
      <c r="B509" s="12"/>
      <c r="C509" s="12"/>
      <c r="D509" s="12"/>
      <c r="E509" s="12">
        <v>1</v>
      </c>
      <c r="F509" s="12"/>
      <c r="G509" s="12">
        <v>1</v>
      </c>
    </row>
    <row r="510" spans="1:7" x14ac:dyDescent="0.2">
      <c r="A510" s="11">
        <v>41226.95721064815</v>
      </c>
      <c r="B510" s="12"/>
      <c r="C510" s="12"/>
      <c r="D510" s="12"/>
      <c r="E510" s="12">
        <v>1</v>
      </c>
      <c r="F510" s="12"/>
      <c r="G510" s="12">
        <v>1</v>
      </c>
    </row>
    <row r="511" spans="1:7" x14ac:dyDescent="0.2">
      <c r="A511" s="11">
        <v>41227.641724537039</v>
      </c>
      <c r="B511" s="12"/>
      <c r="C511" s="12">
        <v>1</v>
      </c>
      <c r="D511" s="12"/>
      <c r="E511" s="12"/>
      <c r="F511" s="12"/>
      <c r="G511" s="12">
        <v>1</v>
      </c>
    </row>
    <row r="512" spans="1:7" x14ac:dyDescent="0.2">
      <c r="A512" s="11">
        <v>41228.650196759263</v>
      </c>
      <c r="B512" s="12"/>
      <c r="C512" s="12"/>
      <c r="D512" s="12"/>
      <c r="E512" s="12">
        <v>1</v>
      </c>
      <c r="F512" s="12"/>
      <c r="G512" s="12">
        <v>1</v>
      </c>
    </row>
    <row r="513" spans="1:7" x14ac:dyDescent="0.2">
      <c r="A513" s="11">
        <v>41228.786203703705</v>
      </c>
      <c r="B513" s="12"/>
      <c r="C513" s="12"/>
      <c r="D513" s="12"/>
      <c r="E513" s="12">
        <v>1</v>
      </c>
      <c r="F513" s="12"/>
      <c r="G513" s="12">
        <v>1</v>
      </c>
    </row>
    <row r="514" spans="1:7" x14ac:dyDescent="0.2">
      <c r="A514" s="11">
        <v>41228.924884259257</v>
      </c>
      <c r="B514" s="12"/>
      <c r="C514" s="12"/>
      <c r="D514" s="12"/>
      <c r="E514" s="12">
        <v>1</v>
      </c>
      <c r="F514" s="12"/>
      <c r="G514" s="12">
        <v>1</v>
      </c>
    </row>
    <row r="515" spans="1:7" x14ac:dyDescent="0.2">
      <c r="A515" s="11">
        <v>41230.77311342593</v>
      </c>
      <c r="B515" s="12"/>
      <c r="C515" s="12">
        <v>1</v>
      </c>
      <c r="D515" s="12"/>
      <c r="E515" s="12"/>
      <c r="F515" s="12"/>
      <c r="G515" s="12">
        <v>1</v>
      </c>
    </row>
    <row r="516" spans="1:7" x14ac:dyDescent="0.2">
      <c r="A516" s="11">
        <v>41233.499131944445</v>
      </c>
      <c r="B516" s="12"/>
      <c r="C516" s="12"/>
      <c r="D516" s="12"/>
      <c r="E516" s="12">
        <v>1</v>
      </c>
      <c r="F516" s="12"/>
      <c r="G516" s="12">
        <v>1</v>
      </c>
    </row>
    <row r="517" spans="1:7" x14ac:dyDescent="0.2">
      <c r="A517" s="11">
        <v>41235.054560185185</v>
      </c>
      <c r="B517" s="12"/>
      <c r="C517" s="12"/>
      <c r="D517" s="12"/>
      <c r="E517" s="12">
        <v>1</v>
      </c>
      <c r="F517" s="12"/>
      <c r="G517" s="12">
        <v>1</v>
      </c>
    </row>
    <row r="518" spans="1:7" x14ac:dyDescent="0.2">
      <c r="A518" s="11">
        <v>41239.83625</v>
      </c>
      <c r="B518" s="12"/>
      <c r="C518" s="12"/>
      <c r="D518" s="12"/>
      <c r="E518" s="12">
        <v>1</v>
      </c>
      <c r="F518" s="12"/>
      <c r="G518" s="12">
        <v>1</v>
      </c>
    </row>
    <row r="519" spans="1:7" x14ac:dyDescent="0.2">
      <c r="A519" s="11">
        <v>41243.197592592594</v>
      </c>
      <c r="B519" s="12"/>
      <c r="C519" s="12">
        <v>1</v>
      </c>
      <c r="D519" s="12"/>
      <c r="E519" s="12"/>
      <c r="F519" s="12"/>
      <c r="G519" s="12">
        <v>1</v>
      </c>
    </row>
    <row r="520" spans="1:7" x14ac:dyDescent="0.2">
      <c r="A520" s="11">
        <v>41243.367303240739</v>
      </c>
      <c r="B520" s="12"/>
      <c r="C520" s="12"/>
      <c r="D520" s="12"/>
      <c r="E520" s="12">
        <v>1</v>
      </c>
      <c r="F520" s="12"/>
      <c r="G520" s="12">
        <v>1</v>
      </c>
    </row>
    <row r="521" spans="1:7" x14ac:dyDescent="0.2">
      <c r="A521" s="11">
        <v>41246.874814814815</v>
      </c>
      <c r="B521" s="12"/>
      <c r="C521" s="12"/>
      <c r="D521" s="12"/>
      <c r="E521" s="12">
        <v>1</v>
      </c>
      <c r="F521" s="12"/>
      <c r="G521" s="12">
        <v>1</v>
      </c>
    </row>
    <row r="522" spans="1:7" x14ac:dyDescent="0.2">
      <c r="A522" s="11">
        <v>41247.020243055551</v>
      </c>
      <c r="B522" s="12"/>
      <c r="C522" s="12"/>
      <c r="D522" s="12"/>
      <c r="E522" s="12">
        <v>1</v>
      </c>
      <c r="F522" s="12"/>
      <c r="G522" s="12">
        <v>1</v>
      </c>
    </row>
    <row r="523" spans="1:7" x14ac:dyDescent="0.2">
      <c r="A523" s="11">
        <v>41247.063576388886</v>
      </c>
      <c r="B523" s="12"/>
      <c r="C523" s="12">
        <v>1</v>
      </c>
      <c r="D523" s="12"/>
      <c r="E523" s="12"/>
      <c r="F523" s="12"/>
      <c r="G523" s="12">
        <v>1</v>
      </c>
    </row>
    <row r="524" spans="1:7" x14ac:dyDescent="0.2">
      <c r="A524" s="11">
        <v>41249.448958333334</v>
      </c>
      <c r="B524" s="12"/>
      <c r="C524" s="12"/>
      <c r="D524" s="12"/>
      <c r="E524" s="12">
        <v>1</v>
      </c>
      <c r="F524" s="12"/>
      <c r="G524" s="12">
        <v>1</v>
      </c>
    </row>
    <row r="525" spans="1:7" x14ac:dyDescent="0.2">
      <c r="A525" s="11">
        <v>41249.749085648145</v>
      </c>
      <c r="B525" s="12"/>
      <c r="C525" s="12"/>
      <c r="D525" s="12"/>
      <c r="E525" s="12">
        <v>1</v>
      </c>
      <c r="F525" s="12"/>
      <c r="G525" s="12">
        <v>1</v>
      </c>
    </row>
    <row r="526" spans="1:7" x14ac:dyDescent="0.2">
      <c r="A526" s="11">
        <v>41250.025902777779</v>
      </c>
      <c r="B526" s="12"/>
      <c r="C526" s="12">
        <v>1</v>
      </c>
      <c r="D526" s="12"/>
      <c r="E526" s="12"/>
      <c r="F526" s="12"/>
      <c r="G526" s="12">
        <v>1</v>
      </c>
    </row>
    <row r="527" spans="1:7" x14ac:dyDescent="0.2">
      <c r="A527" s="11">
        <v>41250.827118055553</v>
      </c>
      <c r="B527" s="12"/>
      <c r="C527" s="12"/>
      <c r="D527" s="12"/>
      <c r="E527" s="12">
        <v>1</v>
      </c>
      <c r="F527" s="12"/>
      <c r="G527" s="12">
        <v>1</v>
      </c>
    </row>
    <row r="528" spans="1:7" x14ac:dyDescent="0.2">
      <c r="A528" s="11">
        <v>41255.833611111113</v>
      </c>
      <c r="B528" s="12"/>
      <c r="C528" s="12">
        <v>1</v>
      </c>
      <c r="D528" s="12"/>
      <c r="E528" s="12"/>
      <c r="F528" s="12"/>
      <c r="G528" s="12">
        <v>1</v>
      </c>
    </row>
    <row r="529" spans="1:7" x14ac:dyDescent="0.2">
      <c r="A529" s="11">
        <v>41257.531712962962</v>
      </c>
      <c r="B529" s="12"/>
      <c r="C529" s="12">
        <v>1</v>
      </c>
      <c r="D529" s="12"/>
      <c r="E529" s="12"/>
      <c r="F529" s="12"/>
      <c r="G529" s="12">
        <v>1</v>
      </c>
    </row>
    <row r="530" spans="1:7" x14ac:dyDescent="0.2">
      <c r="A530" s="11">
        <v>41257.950381944444</v>
      </c>
      <c r="B530" s="12"/>
      <c r="C530" s="12"/>
      <c r="D530" s="12"/>
      <c r="E530" s="12">
        <v>1</v>
      </c>
      <c r="F530" s="12"/>
      <c r="G530" s="12">
        <v>1</v>
      </c>
    </row>
    <row r="531" spans="1:7" x14ac:dyDescent="0.2">
      <c r="A531" s="11">
        <v>41261.767812500002</v>
      </c>
      <c r="B531" s="12"/>
      <c r="C531" s="12"/>
      <c r="D531" s="12"/>
      <c r="E531" s="12">
        <v>1</v>
      </c>
      <c r="F531" s="12"/>
      <c r="G531" s="12">
        <v>1</v>
      </c>
    </row>
    <row r="532" spans="1:7" x14ac:dyDescent="0.2">
      <c r="A532" s="11">
        <v>41264.72314814815</v>
      </c>
      <c r="B532" s="12"/>
      <c r="C532" s="12"/>
      <c r="D532" s="12"/>
      <c r="E532" s="12">
        <v>1</v>
      </c>
      <c r="F532" s="12"/>
      <c r="G532" s="12">
        <v>1</v>
      </c>
    </row>
    <row r="533" spans="1:7" x14ac:dyDescent="0.2">
      <c r="A533" s="11">
        <v>41264.853865740741</v>
      </c>
      <c r="B533" s="12"/>
      <c r="C533" s="12">
        <v>1</v>
      </c>
      <c r="D533" s="12"/>
      <c r="E533" s="12"/>
      <c r="F533" s="12"/>
      <c r="G533" s="12">
        <v>1</v>
      </c>
    </row>
    <row r="534" spans="1:7" x14ac:dyDescent="0.2">
      <c r="A534" s="11">
        <v>41270.21497685185</v>
      </c>
      <c r="B534" s="12"/>
      <c r="C534" s="12"/>
      <c r="D534" s="12"/>
      <c r="E534" s="12">
        <v>1</v>
      </c>
      <c r="F534" s="12"/>
      <c r="G534" s="12">
        <v>1</v>
      </c>
    </row>
    <row r="535" spans="1:7" x14ac:dyDescent="0.2">
      <c r="A535" s="11">
        <v>41270.954351851848</v>
      </c>
      <c r="B535" s="12"/>
      <c r="C535" s="12"/>
      <c r="D535" s="12"/>
      <c r="E535" s="12">
        <v>1</v>
      </c>
      <c r="F535" s="12"/>
      <c r="G535" s="12">
        <v>1</v>
      </c>
    </row>
    <row r="536" spans="1:7" x14ac:dyDescent="0.2">
      <c r="A536" s="11">
        <v>41274.776736111111</v>
      </c>
      <c r="B536" s="12"/>
      <c r="C536" s="12"/>
      <c r="D536" s="12"/>
      <c r="E536" s="12">
        <v>1</v>
      </c>
      <c r="F536" s="12"/>
      <c r="G536" s="12">
        <v>1</v>
      </c>
    </row>
    <row r="537" spans="1:7" x14ac:dyDescent="0.2">
      <c r="A537" s="11">
        <v>41276.047905092593</v>
      </c>
      <c r="B537" s="12"/>
      <c r="C537" s="12"/>
      <c r="D537" s="12"/>
      <c r="E537" s="12">
        <v>1</v>
      </c>
      <c r="F537" s="12"/>
      <c r="G537" s="12">
        <v>1</v>
      </c>
    </row>
    <row r="538" spans="1:7" x14ac:dyDescent="0.2">
      <c r="A538" s="11">
        <v>41276.496840277774</v>
      </c>
      <c r="B538" s="12"/>
      <c r="C538" s="12">
        <v>1</v>
      </c>
      <c r="D538" s="12"/>
      <c r="E538" s="12"/>
      <c r="F538" s="12"/>
      <c r="G538" s="12">
        <v>1</v>
      </c>
    </row>
    <row r="539" spans="1:7" x14ac:dyDescent="0.2">
      <c r="A539" s="11">
        <v>41276.846817129634</v>
      </c>
      <c r="B539" s="12"/>
      <c r="C539" s="12"/>
      <c r="D539" s="12"/>
      <c r="E539" s="12">
        <v>1</v>
      </c>
      <c r="F539" s="12"/>
      <c r="G539" s="12">
        <v>1</v>
      </c>
    </row>
    <row r="540" spans="1:7" x14ac:dyDescent="0.2">
      <c r="A540" s="11">
        <v>41277.186111111114</v>
      </c>
      <c r="B540" s="12"/>
      <c r="C540" s="12"/>
      <c r="D540" s="12"/>
      <c r="E540" s="12">
        <v>1</v>
      </c>
      <c r="F540" s="12"/>
      <c r="G540" s="12">
        <v>1</v>
      </c>
    </row>
    <row r="541" spans="1:7" x14ac:dyDescent="0.2">
      <c r="A541" s="11">
        <v>41282.017962962964</v>
      </c>
      <c r="B541" s="12"/>
      <c r="C541" s="12"/>
      <c r="D541" s="12"/>
      <c r="E541" s="12">
        <v>1</v>
      </c>
      <c r="F541" s="12"/>
      <c r="G541" s="12">
        <v>1</v>
      </c>
    </row>
    <row r="542" spans="1:7" x14ac:dyDescent="0.2">
      <c r="A542" s="11">
        <v>41282.944456018515</v>
      </c>
      <c r="B542" s="12"/>
      <c r="C542" s="12"/>
      <c r="D542" s="12"/>
      <c r="E542" s="12">
        <v>1</v>
      </c>
      <c r="F542" s="12"/>
      <c r="G542" s="12">
        <v>1</v>
      </c>
    </row>
    <row r="543" spans="1:7" x14ac:dyDescent="0.2">
      <c r="A543" s="11">
        <v>41288.68712962963</v>
      </c>
      <c r="B543" s="12"/>
      <c r="C543" s="12"/>
      <c r="D543" s="12"/>
      <c r="E543" s="12">
        <v>1</v>
      </c>
      <c r="F543" s="12"/>
      <c r="G543" s="12">
        <v>1</v>
      </c>
    </row>
    <row r="544" spans="1:7" x14ac:dyDescent="0.2">
      <c r="A544" s="11">
        <v>41288.942928240744</v>
      </c>
      <c r="B544" s="12"/>
      <c r="C544" s="12">
        <v>1</v>
      </c>
      <c r="D544" s="12"/>
      <c r="E544" s="12"/>
      <c r="F544" s="12"/>
      <c r="G544" s="12">
        <v>1</v>
      </c>
    </row>
    <row r="545" spans="1:7" x14ac:dyDescent="0.2">
      <c r="A545" s="11">
        <v>41289.999641203707</v>
      </c>
      <c r="B545" s="12"/>
      <c r="C545" s="12">
        <v>1</v>
      </c>
      <c r="D545" s="12"/>
      <c r="E545" s="12"/>
      <c r="F545" s="12"/>
      <c r="G545" s="12">
        <v>1</v>
      </c>
    </row>
    <row r="546" spans="1:7" x14ac:dyDescent="0.2">
      <c r="A546" s="11">
        <v>41290.598483796297</v>
      </c>
      <c r="B546" s="12"/>
      <c r="C546" s="12"/>
      <c r="D546" s="12"/>
      <c r="E546" s="12">
        <v>1</v>
      </c>
      <c r="F546" s="12"/>
      <c r="G546" s="12">
        <v>1</v>
      </c>
    </row>
    <row r="547" spans="1:7" x14ac:dyDescent="0.2">
      <c r="A547" s="11">
        <v>41291.661550925928</v>
      </c>
      <c r="B547" s="12"/>
      <c r="C547" s="12"/>
      <c r="D547" s="12"/>
      <c r="E547" s="12">
        <v>1</v>
      </c>
      <c r="F547" s="12"/>
      <c r="G547" s="12">
        <v>1</v>
      </c>
    </row>
    <row r="548" spans="1:7" x14ac:dyDescent="0.2">
      <c r="A548" s="11">
        <v>41298.509965277779</v>
      </c>
      <c r="B548" s="12"/>
      <c r="C548" s="12"/>
      <c r="D548" s="12"/>
      <c r="E548" s="12">
        <v>1</v>
      </c>
      <c r="F548" s="12"/>
      <c r="G548" s="12">
        <v>1</v>
      </c>
    </row>
    <row r="549" spans="1:7" x14ac:dyDescent="0.2">
      <c r="A549" s="11">
        <v>41299.381423611114</v>
      </c>
      <c r="B549" s="12"/>
      <c r="C549" s="12"/>
      <c r="D549" s="12"/>
      <c r="E549" s="12">
        <v>1</v>
      </c>
      <c r="F549" s="12"/>
      <c r="G549" s="12">
        <v>1</v>
      </c>
    </row>
    <row r="550" spans="1:7" x14ac:dyDescent="0.2">
      <c r="A550" s="11">
        <v>41299.793356481481</v>
      </c>
      <c r="B550" s="12"/>
      <c r="C550" s="12"/>
      <c r="D550" s="12"/>
      <c r="E550" s="12">
        <v>1</v>
      </c>
      <c r="F550" s="12"/>
      <c r="G550" s="12">
        <v>1</v>
      </c>
    </row>
    <row r="551" spans="1:7" x14ac:dyDescent="0.2">
      <c r="A551" s="11">
        <v>41299.878148148149</v>
      </c>
      <c r="B551" s="12"/>
      <c r="C551" s="12"/>
      <c r="D551" s="12"/>
      <c r="E551" s="12">
        <v>1</v>
      </c>
      <c r="F551" s="12"/>
      <c r="G551" s="12">
        <v>1</v>
      </c>
    </row>
    <row r="552" spans="1:7" x14ac:dyDescent="0.2">
      <c r="A552" s="11">
        <v>41301.654340277775</v>
      </c>
      <c r="B552" s="12"/>
      <c r="C552" s="12"/>
      <c r="D552" s="12"/>
      <c r="E552" s="12">
        <v>1</v>
      </c>
      <c r="F552" s="12"/>
      <c r="G552" s="12">
        <v>1</v>
      </c>
    </row>
    <row r="553" spans="1:7" x14ac:dyDescent="0.2">
      <c r="A553" s="11">
        <v>41303.044016203705</v>
      </c>
      <c r="B553" s="12"/>
      <c r="C553" s="12"/>
      <c r="D553" s="12"/>
      <c r="E553" s="12">
        <v>1</v>
      </c>
      <c r="F553" s="12"/>
      <c r="G553" s="12">
        <v>1</v>
      </c>
    </row>
    <row r="554" spans="1:7" x14ac:dyDescent="0.2">
      <c r="A554" s="11">
        <v>41303.593923611108</v>
      </c>
      <c r="B554" s="12"/>
      <c r="C554" s="12"/>
      <c r="D554" s="12"/>
      <c r="E554" s="12">
        <v>1</v>
      </c>
      <c r="F554" s="12"/>
      <c r="G554" s="12">
        <v>1</v>
      </c>
    </row>
    <row r="555" spans="1:7" x14ac:dyDescent="0.2">
      <c r="A555" s="11">
        <v>41304.751284722224</v>
      </c>
      <c r="B555" s="12"/>
      <c r="C555" s="12"/>
      <c r="D555" s="12"/>
      <c r="E555" s="12">
        <v>1</v>
      </c>
      <c r="F555" s="12"/>
      <c r="G555" s="12">
        <v>1</v>
      </c>
    </row>
    <row r="556" spans="1:7" x14ac:dyDescent="0.2">
      <c r="A556" s="11">
        <v>41304.833194444444</v>
      </c>
      <c r="B556" s="12"/>
      <c r="C556" s="12"/>
      <c r="D556" s="12"/>
      <c r="E556" s="12">
        <v>1</v>
      </c>
      <c r="F556" s="12"/>
      <c r="G556" s="12">
        <v>1</v>
      </c>
    </row>
    <row r="557" spans="1:7" x14ac:dyDescent="0.2">
      <c r="A557" s="11">
        <v>41304.962233796294</v>
      </c>
      <c r="B557" s="12"/>
      <c r="C557" s="12"/>
      <c r="D557" s="12"/>
      <c r="E557" s="12">
        <v>1</v>
      </c>
      <c r="F557" s="12"/>
      <c r="G557" s="12">
        <v>1</v>
      </c>
    </row>
    <row r="558" spans="1:7" x14ac:dyDescent="0.2">
      <c r="A558" s="11">
        <v>41305.809363425928</v>
      </c>
      <c r="B558" s="12"/>
      <c r="C558" s="12"/>
      <c r="D558" s="12"/>
      <c r="E558" s="12">
        <v>1</v>
      </c>
      <c r="F558" s="12"/>
      <c r="G558" s="12">
        <v>1</v>
      </c>
    </row>
    <row r="559" spans="1:7" x14ac:dyDescent="0.2">
      <c r="A559" s="11">
        <v>41307.987696759257</v>
      </c>
      <c r="B559" s="12"/>
      <c r="C559" s="12"/>
      <c r="D559" s="12"/>
      <c r="E559" s="12">
        <v>1</v>
      </c>
      <c r="F559" s="12"/>
      <c r="G559" s="12">
        <v>1</v>
      </c>
    </row>
    <row r="560" spans="1:7" x14ac:dyDescent="0.2">
      <c r="A560" s="11">
        <v>41309.11791666667</v>
      </c>
      <c r="B560" s="12"/>
      <c r="C560" s="12"/>
      <c r="D560" s="12"/>
      <c r="E560" s="12">
        <v>1</v>
      </c>
      <c r="F560" s="12"/>
      <c r="G560" s="12">
        <v>1</v>
      </c>
    </row>
    <row r="561" spans="1:7" x14ac:dyDescent="0.2">
      <c r="A561" s="11">
        <v>41310.969270833331</v>
      </c>
      <c r="B561" s="12"/>
      <c r="C561" s="12">
        <v>1</v>
      </c>
      <c r="D561" s="12"/>
      <c r="E561" s="12"/>
      <c r="F561" s="12"/>
      <c r="G561" s="12">
        <v>1</v>
      </c>
    </row>
    <row r="562" spans="1:7" x14ac:dyDescent="0.2">
      <c r="A562" s="11">
        <v>41311.126481481479</v>
      </c>
      <c r="B562" s="12"/>
      <c r="C562" s="12">
        <v>1</v>
      </c>
      <c r="D562" s="12"/>
      <c r="E562" s="12"/>
      <c r="F562" s="12"/>
      <c r="G562" s="12">
        <v>1</v>
      </c>
    </row>
    <row r="563" spans="1:7" x14ac:dyDescent="0.2">
      <c r="A563" s="11">
        <v>41311.799513888887</v>
      </c>
      <c r="B563" s="12"/>
      <c r="C563" s="12"/>
      <c r="D563" s="12"/>
      <c r="E563" s="12">
        <v>1</v>
      </c>
      <c r="F563" s="12"/>
      <c r="G563" s="12">
        <v>1</v>
      </c>
    </row>
    <row r="564" spans="1:7" x14ac:dyDescent="0.2">
      <c r="A564" s="11">
        <v>41312.311562499999</v>
      </c>
      <c r="B564" s="12"/>
      <c r="C564" s="12"/>
      <c r="D564" s="12"/>
      <c r="E564" s="12">
        <v>1</v>
      </c>
      <c r="F564" s="12"/>
      <c r="G564" s="12">
        <v>1</v>
      </c>
    </row>
    <row r="565" spans="1:7" x14ac:dyDescent="0.2">
      <c r="A565" s="11">
        <v>41312.737673611111</v>
      </c>
      <c r="B565" s="12"/>
      <c r="C565" s="12"/>
      <c r="D565" s="12"/>
      <c r="E565" s="12">
        <v>1</v>
      </c>
      <c r="F565" s="12"/>
      <c r="G565" s="12">
        <v>1</v>
      </c>
    </row>
    <row r="566" spans="1:7" x14ac:dyDescent="0.2">
      <c r="A566" s="11">
        <v>41312.88077546296</v>
      </c>
      <c r="B566" s="12"/>
      <c r="C566" s="12"/>
      <c r="D566" s="12"/>
      <c r="E566" s="12">
        <v>1</v>
      </c>
      <c r="F566" s="12"/>
      <c r="G566" s="12">
        <v>1</v>
      </c>
    </row>
    <row r="567" spans="1:7" x14ac:dyDescent="0.2">
      <c r="A567" s="11">
        <v>41313.755219907405</v>
      </c>
      <c r="B567" s="12"/>
      <c r="C567" s="12"/>
      <c r="D567" s="12"/>
      <c r="E567" s="12">
        <v>1</v>
      </c>
      <c r="F567" s="12"/>
      <c r="G567" s="12">
        <v>1</v>
      </c>
    </row>
    <row r="568" spans="1:7" x14ac:dyDescent="0.2">
      <c r="A568" s="11">
        <v>41313.816249999996</v>
      </c>
      <c r="B568" s="12"/>
      <c r="C568" s="12"/>
      <c r="D568" s="12"/>
      <c r="E568" s="12">
        <v>1</v>
      </c>
      <c r="F568" s="12"/>
      <c r="G568" s="12">
        <v>1</v>
      </c>
    </row>
    <row r="569" spans="1:7" x14ac:dyDescent="0.2">
      <c r="A569" s="11">
        <v>41313.985046296293</v>
      </c>
      <c r="B569" s="12"/>
      <c r="C569" s="12"/>
      <c r="D569" s="12"/>
      <c r="E569" s="12">
        <v>1</v>
      </c>
      <c r="F569" s="12"/>
      <c r="G569" s="12">
        <v>1</v>
      </c>
    </row>
    <row r="570" spans="1:7" x14ac:dyDescent="0.2">
      <c r="A570" s="11">
        <v>41316.120949074073</v>
      </c>
      <c r="B570" s="12"/>
      <c r="C570" s="12"/>
      <c r="D570" s="12"/>
      <c r="E570" s="12">
        <v>1</v>
      </c>
      <c r="F570" s="12"/>
      <c r="G570" s="12">
        <v>1</v>
      </c>
    </row>
    <row r="571" spans="1:7" x14ac:dyDescent="0.2">
      <c r="A571" s="11">
        <v>41319.349988425929</v>
      </c>
      <c r="B571" s="12"/>
      <c r="C571" s="12"/>
      <c r="D571" s="12"/>
      <c r="E571" s="12">
        <v>1</v>
      </c>
      <c r="F571" s="12"/>
      <c r="G571" s="12">
        <v>1</v>
      </c>
    </row>
    <row r="572" spans="1:7" x14ac:dyDescent="0.2">
      <c r="A572" s="11">
        <v>41319.769293981481</v>
      </c>
      <c r="B572" s="12"/>
      <c r="C572" s="12"/>
      <c r="D572" s="12"/>
      <c r="E572" s="12">
        <v>1</v>
      </c>
      <c r="F572" s="12"/>
      <c r="G572" s="12">
        <v>1</v>
      </c>
    </row>
    <row r="573" spans="1:7" x14ac:dyDescent="0.2">
      <c r="A573" s="11">
        <v>41320.717465277776</v>
      </c>
      <c r="B573" s="12"/>
      <c r="C573" s="12"/>
      <c r="D573" s="12"/>
      <c r="E573" s="12">
        <v>1</v>
      </c>
      <c r="F573" s="12"/>
      <c r="G573" s="12">
        <v>1</v>
      </c>
    </row>
    <row r="574" spans="1:7" x14ac:dyDescent="0.2">
      <c r="A574" s="11">
        <v>41321.339583333334</v>
      </c>
      <c r="B574" s="12"/>
      <c r="C574" s="12"/>
      <c r="D574" s="12"/>
      <c r="E574" s="12">
        <v>1</v>
      </c>
      <c r="F574" s="12"/>
      <c r="G574" s="12">
        <v>1</v>
      </c>
    </row>
    <row r="575" spans="1:7" x14ac:dyDescent="0.2">
      <c r="A575" s="11">
        <v>41324.193298611113</v>
      </c>
      <c r="B575" s="12"/>
      <c r="C575" s="12"/>
      <c r="D575" s="12"/>
      <c r="E575" s="12">
        <v>1</v>
      </c>
      <c r="F575" s="12"/>
      <c r="G575" s="12">
        <v>1</v>
      </c>
    </row>
    <row r="576" spans="1:7" x14ac:dyDescent="0.2">
      <c r="A576" s="11">
        <v>41324.214571759258</v>
      </c>
      <c r="B576" s="12"/>
      <c r="C576" s="12"/>
      <c r="D576" s="12"/>
      <c r="E576" s="12">
        <v>1</v>
      </c>
      <c r="F576" s="12"/>
      <c r="G576" s="12">
        <v>1</v>
      </c>
    </row>
    <row r="577" spans="1:7" x14ac:dyDescent="0.2">
      <c r="A577" s="11">
        <v>41324.79415509259</v>
      </c>
      <c r="B577" s="12"/>
      <c r="C577" s="12"/>
      <c r="D577" s="12"/>
      <c r="E577" s="12">
        <v>1</v>
      </c>
      <c r="F577" s="12"/>
      <c r="G577" s="12">
        <v>1</v>
      </c>
    </row>
    <row r="578" spans="1:7" x14ac:dyDescent="0.2">
      <c r="A578" s="11">
        <v>41325.525752314818</v>
      </c>
      <c r="B578" s="12"/>
      <c r="C578" s="12"/>
      <c r="D578" s="12"/>
      <c r="E578" s="12">
        <v>1</v>
      </c>
      <c r="F578" s="12"/>
      <c r="G578" s="12">
        <v>1</v>
      </c>
    </row>
    <row r="579" spans="1:7" x14ac:dyDescent="0.2">
      <c r="A579" s="11">
        <v>41326.911319444444</v>
      </c>
      <c r="B579" s="12"/>
      <c r="C579" s="12"/>
      <c r="D579" s="12"/>
      <c r="E579" s="12">
        <v>1</v>
      </c>
      <c r="F579" s="12"/>
      <c r="G579" s="12">
        <v>1</v>
      </c>
    </row>
    <row r="580" spans="1:7" x14ac:dyDescent="0.2">
      <c r="A580" s="11">
        <v>41326.987974537034</v>
      </c>
      <c r="B580" s="12"/>
      <c r="C580" s="12"/>
      <c r="D580" s="12"/>
      <c r="E580" s="12">
        <v>1</v>
      </c>
      <c r="F580" s="12"/>
      <c r="G580" s="12">
        <v>1</v>
      </c>
    </row>
    <row r="581" spans="1:7" x14ac:dyDescent="0.2">
      <c r="A581" s="11">
        <v>41327.996435185189</v>
      </c>
      <c r="B581" s="12"/>
      <c r="C581" s="12"/>
      <c r="D581" s="12"/>
      <c r="E581" s="12">
        <v>1</v>
      </c>
      <c r="F581" s="12"/>
      <c r="G581" s="12">
        <v>1</v>
      </c>
    </row>
    <row r="582" spans="1:7" x14ac:dyDescent="0.2">
      <c r="A582" s="11">
        <v>41330.038784722223</v>
      </c>
      <c r="B582" s="12"/>
      <c r="C582" s="12"/>
      <c r="D582" s="12"/>
      <c r="E582" s="12">
        <v>1</v>
      </c>
      <c r="F582" s="12"/>
      <c r="G582" s="12">
        <v>1</v>
      </c>
    </row>
    <row r="583" spans="1:7" x14ac:dyDescent="0.2">
      <c r="A583" s="11">
        <v>41331.253159722226</v>
      </c>
      <c r="B583" s="12"/>
      <c r="C583" s="12"/>
      <c r="D583" s="12"/>
      <c r="E583" s="12">
        <v>1</v>
      </c>
      <c r="F583" s="12"/>
      <c r="G583" s="12">
        <v>1</v>
      </c>
    </row>
    <row r="584" spans="1:7" x14ac:dyDescent="0.2">
      <c r="A584" s="11">
        <v>41331.555127314816</v>
      </c>
      <c r="B584" s="12"/>
      <c r="C584" s="12">
        <v>1</v>
      </c>
      <c r="D584" s="12"/>
      <c r="E584" s="12"/>
      <c r="F584" s="12"/>
      <c r="G584" s="12">
        <v>1</v>
      </c>
    </row>
    <row r="585" spans="1:7" x14ac:dyDescent="0.2">
      <c r="A585" s="11">
        <v>41333.837187500001</v>
      </c>
      <c r="B585" s="12"/>
      <c r="C585" s="12"/>
      <c r="D585" s="12"/>
      <c r="E585" s="12">
        <v>1</v>
      </c>
      <c r="F585" s="12"/>
      <c r="G585" s="12">
        <v>1</v>
      </c>
    </row>
    <row r="586" spans="1:7" x14ac:dyDescent="0.2">
      <c r="A586" s="11">
        <v>41336.703298611108</v>
      </c>
      <c r="B586" s="12"/>
      <c r="C586" s="12"/>
      <c r="D586" s="12"/>
      <c r="E586" s="12">
        <v>1</v>
      </c>
      <c r="F586" s="12"/>
      <c r="G586" s="12">
        <v>1</v>
      </c>
    </row>
    <row r="587" spans="1:7" x14ac:dyDescent="0.2">
      <c r="A587" s="11">
        <v>41340.303032407406</v>
      </c>
      <c r="B587" s="12"/>
      <c r="C587" s="12">
        <v>1</v>
      </c>
      <c r="D587" s="12"/>
      <c r="E587" s="12"/>
      <c r="F587" s="12"/>
      <c r="G587" s="12">
        <v>1</v>
      </c>
    </row>
    <row r="588" spans="1:7" x14ac:dyDescent="0.2">
      <c r="A588" s="11">
        <v>41341.111400462964</v>
      </c>
      <c r="B588" s="12"/>
      <c r="C588" s="12"/>
      <c r="D588" s="12"/>
      <c r="E588" s="12">
        <v>1</v>
      </c>
      <c r="F588" s="12"/>
      <c r="G588" s="12">
        <v>1</v>
      </c>
    </row>
    <row r="589" spans="1:7" x14ac:dyDescent="0.2">
      <c r="A589" s="11">
        <v>41341.870868055557</v>
      </c>
      <c r="B589" s="12"/>
      <c r="C589" s="12"/>
      <c r="D589" s="12"/>
      <c r="E589" s="12">
        <v>1</v>
      </c>
      <c r="F589" s="12"/>
      <c r="G589" s="12">
        <v>1</v>
      </c>
    </row>
    <row r="590" spans="1:7" x14ac:dyDescent="0.2">
      <c r="A590" s="11">
        <v>41342.845567129632</v>
      </c>
      <c r="B590" s="12"/>
      <c r="C590" s="12">
        <v>1</v>
      </c>
      <c r="D590" s="12"/>
      <c r="E590" s="12"/>
      <c r="F590" s="12"/>
      <c r="G590" s="12">
        <v>1</v>
      </c>
    </row>
    <row r="591" spans="1:7" x14ac:dyDescent="0.2">
      <c r="A591" s="11">
        <v>41344.662858796299</v>
      </c>
      <c r="B591" s="12"/>
      <c r="C591" s="12"/>
      <c r="D591" s="12"/>
      <c r="E591" s="12">
        <v>1</v>
      </c>
      <c r="F591" s="12"/>
      <c r="G591" s="12">
        <v>1</v>
      </c>
    </row>
    <row r="592" spans="1:7" x14ac:dyDescent="0.2">
      <c r="A592" s="11">
        <v>41346.042673611111</v>
      </c>
      <c r="B592" s="12"/>
      <c r="C592" s="12"/>
      <c r="D592" s="12"/>
      <c r="E592" s="12">
        <v>1</v>
      </c>
      <c r="F592" s="12"/>
      <c r="G592" s="12">
        <v>1</v>
      </c>
    </row>
    <row r="593" spans="1:7" x14ac:dyDescent="0.2">
      <c r="A593" s="11">
        <v>41348.168287037035</v>
      </c>
      <c r="B593" s="12"/>
      <c r="C593" s="12"/>
      <c r="D593" s="12"/>
      <c r="E593" s="12">
        <v>1</v>
      </c>
      <c r="F593" s="12"/>
      <c r="G593" s="12">
        <v>1</v>
      </c>
    </row>
    <row r="594" spans="1:7" x14ac:dyDescent="0.2">
      <c r="A594" s="11">
        <v>41348.877685185187</v>
      </c>
      <c r="B594" s="12"/>
      <c r="C594" s="12"/>
      <c r="D594" s="12"/>
      <c r="E594" s="12">
        <v>1</v>
      </c>
      <c r="F594" s="12"/>
      <c r="G594" s="12">
        <v>1</v>
      </c>
    </row>
    <row r="595" spans="1:7" x14ac:dyDescent="0.2">
      <c r="A595" s="11">
        <v>41351.541377314818</v>
      </c>
      <c r="B595" s="12"/>
      <c r="C595" s="12"/>
      <c r="D595" s="12"/>
      <c r="E595" s="12">
        <v>1</v>
      </c>
      <c r="F595" s="12"/>
      <c r="G595" s="12">
        <v>1</v>
      </c>
    </row>
    <row r="596" spans="1:7" x14ac:dyDescent="0.2">
      <c r="A596" s="11">
        <v>41351.76090277778</v>
      </c>
      <c r="B596" s="12"/>
      <c r="C596" s="12"/>
      <c r="D596" s="12"/>
      <c r="E596" s="12">
        <v>1</v>
      </c>
      <c r="F596" s="12"/>
      <c r="G596" s="12">
        <v>1</v>
      </c>
    </row>
    <row r="597" spans="1:7" x14ac:dyDescent="0.2">
      <c r="A597" s="11">
        <v>41354.708460648151</v>
      </c>
      <c r="B597" s="12"/>
      <c r="C597" s="12"/>
      <c r="D597" s="12"/>
      <c r="E597" s="12">
        <v>1</v>
      </c>
      <c r="F597" s="12"/>
      <c r="G597" s="12">
        <v>1</v>
      </c>
    </row>
    <row r="598" spans="1:7" x14ac:dyDescent="0.2">
      <c r="A598" s="11">
        <v>41355.577291666668</v>
      </c>
      <c r="B598" s="12"/>
      <c r="C598" s="12"/>
      <c r="D598" s="12"/>
      <c r="E598" s="12">
        <v>1</v>
      </c>
      <c r="F598" s="12"/>
      <c r="G598" s="12">
        <v>1</v>
      </c>
    </row>
    <row r="599" spans="1:7" x14ac:dyDescent="0.2">
      <c r="A599" s="11">
        <v>41355.825497685182</v>
      </c>
      <c r="B599" s="12"/>
      <c r="C599" s="12"/>
      <c r="D599" s="12"/>
      <c r="E599" s="12">
        <v>1</v>
      </c>
      <c r="F599" s="12"/>
      <c r="G599" s="12">
        <v>1</v>
      </c>
    </row>
    <row r="600" spans="1:7" x14ac:dyDescent="0.2">
      <c r="A600" s="11">
        <v>41357.209166666667</v>
      </c>
      <c r="B600" s="12"/>
      <c r="C600" s="12"/>
      <c r="D600" s="12"/>
      <c r="E600" s="12">
        <v>1</v>
      </c>
      <c r="F600" s="12"/>
      <c r="G600" s="12">
        <v>1</v>
      </c>
    </row>
    <row r="601" spans="1:7" x14ac:dyDescent="0.2">
      <c r="A601" s="11">
        <v>41360.970601851855</v>
      </c>
      <c r="B601" s="12"/>
      <c r="C601" s="12"/>
      <c r="D601" s="12"/>
      <c r="E601" s="12">
        <v>1</v>
      </c>
      <c r="F601" s="12"/>
      <c r="G601" s="12">
        <v>1</v>
      </c>
    </row>
    <row r="602" spans="1:7" x14ac:dyDescent="0.2">
      <c r="A602" s="11">
        <v>41361.886469907404</v>
      </c>
      <c r="B602" s="12"/>
      <c r="C602" s="12">
        <v>1</v>
      </c>
      <c r="D602" s="12"/>
      <c r="E602" s="12"/>
      <c r="F602" s="12"/>
      <c r="G602" s="12">
        <v>1</v>
      </c>
    </row>
    <row r="603" spans="1:7" x14ac:dyDescent="0.2">
      <c r="A603" s="11">
        <v>41365.613078703704</v>
      </c>
      <c r="B603" s="12"/>
      <c r="C603" s="12"/>
      <c r="D603" s="12"/>
      <c r="E603" s="12">
        <v>1</v>
      </c>
      <c r="F603" s="12"/>
      <c r="G603" s="12">
        <v>1</v>
      </c>
    </row>
    <row r="604" spans="1:7" x14ac:dyDescent="0.2">
      <c r="A604" s="11">
        <v>41365.904594907406</v>
      </c>
      <c r="B604" s="12"/>
      <c r="C604" s="12">
        <v>1</v>
      </c>
      <c r="D604" s="12"/>
      <c r="E604" s="12"/>
      <c r="F604" s="12"/>
      <c r="G604" s="12">
        <v>1</v>
      </c>
    </row>
    <row r="605" spans="1:7" x14ac:dyDescent="0.2">
      <c r="A605" s="11">
        <v>41365.928159722222</v>
      </c>
      <c r="B605" s="12"/>
      <c r="C605" s="12"/>
      <c r="D605" s="12"/>
      <c r="E605" s="12">
        <v>1</v>
      </c>
      <c r="F605" s="12"/>
      <c r="G605" s="12">
        <v>1</v>
      </c>
    </row>
    <row r="606" spans="1:7" x14ac:dyDescent="0.2">
      <c r="A606" s="11">
        <v>41367.572280092594</v>
      </c>
      <c r="B606" s="12"/>
      <c r="C606" s="12"/>
      <c r="D606" s="12"/>
      <c r="E606" s="12">
        <v>1</v>
      </c>
      <c r="F606" s="12"/>
      <c r="G606" s="12">
        <v>1</v>
      </c>
    </row>
    <row r="607" spans="1:7" x14ac:dyDescent="0.2">
      <c r="A607" s="11">
        <v>41368.560289351852</v>
      </c>
      <c r="B607" s="12"/>
      <c r="C607" s="12"/>
      <c r="D607" s="12"/>
      <c r="E607" s="12">
        <v>1</v>
      </c>
      <c r="F607" s="12"/>
      <c r="G607" s="12">
        <v>1</v>
      </c>
    </row>
    <row r="608" spans="1:7" x14ac:dyDescent="0.2">
      <c r="A608" s="11">
        <v>41368.583726851852</v>
      </c>
      <c r="B608" s="12"/>
      <c r="C608" s="12">
        <v>1</v>
      </c>
      <c r="D608" s="12"/>
      <c r="E608" s="12"/>
      <c r="F608" s="12"/>
      <c r="G608" s="12">
        <v>1</v>
      </c>
    </row>
    <row r="609" spans="1:7" x14ac:dyDescent="0.2">
      <c r="A609" s="11">
        <v>41370.292303240742</v>
      </c>
      <c r="B609" s="12"/>
      <c r="C609" s="12"/>
      <c r="D609" s="12"/>
      <c r="E609" s="12">
        <v>1</v>
      </c>
      <c r="F609" s="12"/>
      <c r="G609" s="12">
        <v>1</v>
      </c>
    </row>
    <row r="610" spans="1:7" x14ac:dyDescent="0.2">
      <c r="A610" s="11">
        <v>41370.800185185188</v>
      </c>
      <c r="B610" s="12"/>
      <c r="C610" s="12"/>
      <c r="D610" s="12"/>
      <c r="E610" s="12">
        <v>1</v>
      </c>
      <c r="F610" s="12"/>
      <c r="G610" s="12">
        <v>1</v>
      </c>
    </row>
    <row r="611" spans="1:7" x14ac:dyDescent="0.2">
      <c r="A611" s="11">
        <v>41371.648078703707</v>
      </c>
      <c r="B611" s="12"/>
      <c r="C611" s="12"/>
      <c r="D611" s="12"/>
      <c r="E611" s="12">
        <v>1</v>
      </c>
      <c r="F611" s="12"/>
      <c r="G611" s="12">
        <v>1</v>
      </c>
    </row>
    <row r="612" spans="1:7" x14ac:dyDescent="0.2">
      <c r="A612" s="11">
        <v>41373.102465277778</v>
      </c>
      <c r="B612" s="12"/>
      <c r="C612" s="12"/>
      <c r="D612" s="12"/>
      <c r="E612" s="12">
        <v>1</v>
      </c>
      <c r="F612" s="12"/>
      <c r="G612" s="12">
        <v>1</v>
      </c>
    </row>
    <row r="613" spans="1:7" x14ac:dyDescent="0.2">
      <c r="A613" s="11">
        <v>41373.579675925925</v>
      </c>
      <c r="B613" s="12"/>
      <c r="C613" s="12">
        <v>1</v>
      </c>
      <c r="D613" s="12"/>
      <c r="E613" s="12"/>
      <c r="F613" s="12"/>
      <c r="G613" s="12">
        <v>1</v>
      </c>
    </row>
    <row r="614" spans="1:7" x14ac:dyDescent="0.2">
      <c r="A614" s="11">
        <v>41373.690266203703</v>
      </c>
      <c r="B614" s="12"/>
      <c r="C614" s="12"/>
      <c r="D614" s="12"/>
      <c r="E614" s="12">
        <v>1</v>
      </c>
      <c r="F614" s="12"/>
      <c r="G614" s="12">
        <v>1</v>
      </c>
    </row>
    <row r="615" spans="1:7" x14ac:dyDescent="0.2">
      <c r="A615" s="11">
        <v>41375.057222222218</v>
      </c>
      <c r="B615" s="12"/>
      <c r="C615" s="12"/>
      <c r="D615" s="12"/>
      <c r="E615" s="12">
        <v>1</v>
      </c>
      <c r="F615" s="12"/>
      <c r="G615" s="12">
        <v>1</v>
      </c>
    </row>
    <row r="616" spans="1:7" x14ac:dyDescent="0.2">
      <c r="A616" s="11">
        <v>41375.702210648145</v>
      </c>
      <c r="B616" s="12"/>
      <c r="C616" s="12"/>
      <c r="D616" s="12"/>
      <c r="E616" s="12">
        <v>1</v>
      </c>
      <c r="F616" s="12"/>
      <c r="G616" s="12">
        <v>1</v>
      </c>
    </row>
    <row r="617" spans="1:7" x14ac:dyDescent="0.2">
      <c r="A617" s="11">
        <v>41376.769050925926</v>
      </c>
      <c r="B617" s="12"/>
      <c r="C617" s="12"/>
      <c r="D617" s="12"/>
      <c r="E617" s="12">
        <v>1</v>
      </c>
      <c r="F617" s="12"/>
      <c r="G617" s="12">
        <v>1</v>
      </c>
    </row>
    <row r="618" spans="1:7" x14ac:dyDescent="0.2">
      <c r="A618" s="11">
        <v>41378.69976851852</v>
      </c>
      <c r="B618" s="12"/>
      <c r="C618" s="12">
        <v>1</v>
      </c>
      <c r="D618" s="12"/>
      <c r="E618" s="12"/>
      <c r="F618" s="12"/>
      <c r="G618" s="12">
        <v>1</v>
      </c>
    </row>
    <row r="619" spans="1:7" x14ac:dyDescent="0.2">
      <c r="A619" s="11">
        <v>41379.515775462962</v>
      </c>
      <c r="B619" s="12"/>
      <c r="C619" s="12"/>
      <c r="D619" s="12"/>
      <c r="E619" s="12">
        <v>1</v>
      </c>
      <c r="F619" s="12"/>
      <c r="G619" s="12">
        <v>1</v>
      </c>
    </row>
    <row r="620" spans="1:7" x14ac:dyDescent="0.2">
      <c r="A620" s="11">
        <v>41381.50577546296</v>
      </c>
      <c r="B620" s="12"/>
      <c r="C620" s="12">
        <v>1</v>
      </c>
      <c r="D620" s="12"/>
      <c r="E620" s="12"/>
      <c r="F620" s="12"/>
      <c r="G620" s="12">
        <v>1</v>
      </c>
    </row>
    <row r="621" spans="1:7" x14ac:dyDescent="0.2">
      <c r="A621" s="11">
        <v>41382.096180555556</v>
      </c>
      <c r="B621" s="12"/>
      <c r="C621" s="12"/>
      <c r="D621" s="12"/>
      <c r="E621" s="12">
        <v>1</v>
      </c>
      <c r="F621" s="12"/>
      <c r="G621" s="12">
        <v>1</v>
      </c>
    </row>
    <row r="622" spans="1:7" x14ac:dyDescent="0.2">
      <c r="A622" s="11">
        <v>41383.605057870373</v>
      </c>
      <c r="B622" s="12"/>
      <c r="C622" s="12"/>
      <c r="D622" s="12"/>
      <c r="E622" s="12">
        <v>1</v>
      </c>
      <c r="F622" s="12"/>
      <c r="G622" s="12">
        <v>1</v>
      </c>
    </row>
    <row r="623" spans="1:7" x14ac:dyDescent="0.2">
      <c r="A623" s="11">
        <v>41387.171805555554</v>
      </c>
      <c r="B623" s="12"/>
      <c r="C623" s="12"/>
      <c r="D623" s="12"/>
      <c r="E623" s="12">
        <v>1</v>
      </c>
      <c r="F623" s="12"/>
      <c r="G623" s="12">
        <v>1</v>
      </c>
    </row>
    <row r="624" spans="1:7" x14ac:dyDescent="0.2">
      <c r="A624" s="11">
        <v>41387.651516203703</v>
      </c>
      <c r="B624" s="12"/>
      <c r="C624" s="12"/>
      <c r="D624" s="12"/>
      <c r="E624" s="12">
        <v>1</v>
      </c>
      <c r="F624" s="12"/>
      <c r="G624" s="12">
        <v>1</v>
      </c>
    </row>
    <row r="625" spans="1:7" x14ac:dyDescent="0.2">
      <c r="A625" s="11">
        <v>41388.021261574075</v>
      </c>
      <c r="B625" s="12"/>
      <c r="C625" s="12"/>
      <c r="D625" s="12"/>
      <c r="E625" s="12">
        <v>1</v>
      </c>
      <c r="F625" s="12"/>
      <c r="G625" s="12">
        <v>1</v>
      </c>
    </row>
    <row r="626" spans="1:7" x14ac:dyDescent="0.2">
      <c r="A626" s="11">
        <v>41389.364849537036</v>
      </c>
      <c r="B626" s="12"/>
      <c r="C626" s="12"/>
      <c r="D626" s="12"/>
      <c r="E626" s="12">
        <v>1</v>
      </c>
      <c r="F626" s="12"/>
      <c r="G626" s="12">
        <v>1</v>
      </c>
    </row>
    <row r="627" spans="1:7" x14ac:dyDescent="0.2">
      <c r="A627" s="11">
        <v>41389.679560185185</v>
      </c>
      <c r="B627" s="12">
        <v>1</v>
      </c>
      <c r="C627" s="12"/>
      <c r="D627" s="12"/>
      <c r="E627" s="12"/>
      <c r="F627" s="12"/>
      <c r="G627" s="12">
        <v>1</v>
      </c>
    </row>
    <row r="628" spans="1:7" x14ac:dyDescent="0.2">
      <c r="A628" s="11">
        <v>41389.808194444442</v>
      </c>
      <c r="B628" s="12"/>
      <c r="C628" s="12"/>
      <c r="D628" s="12"/>
      <c r="E628" s="12">
        <v>1</v>
      </c>
      <c r="F628" s="12"/>
      <c r="G628" s="12">
        <v>1</v>
      </c>
    </row>
    <row r="629" spans="1:7" x14ac:dyDescent="0.2">
      <c r="A629" s="11">
        <v>41390.757754629631</v>
      </c>
      <c r="B629" s="12"/>
      <c r="C629" s="12"/>
      <c r="D629" s="12"/>
      <c r="E629" s="12">
        <v>1</v>
      </c>
      <c r="F629" s="12"/>
      <c r="G629" s="12">
        <v>1</v>
      </c>
    </row>
    <row r="630" spans="1:7" x14ac:dyDescent="0.2">
      <c r="A630" s="11">
        <v>41391.782905092594</v>
      </c>
      <c r="B630" s="12"/>
      <c r="C630" s="12"/>
      <c r="D630" s="12"/>
      <c r="E630" s="12">
        <v>1</v>
      </c>
      <c r="F630" s="12"/>
      <c r="G630" s="12">
        <v>1</v>
      </c>
    </row>
    <row r="631" spans="1:7" x14ac:dyDescent="0.2">
      <c r="A631" s="11">
        <v>41394.074467592596</v>
      </c>
      <c r="B631" s="12"/>
      <c r="C631" s="12"/>
      <c r="D631" s="12"/>
      <c r="E631" s="12">
        <v>1</v>
      </c>
      <c r="F631" s="12"/>
      <c r="G631" s="12">
        <v>1</v>
      </c>
    </row>
    <row r="632" spans="1:7" x14ac:dyDescent="0.2">
      <c r="A632" s="11">
        <v>41394.842442129629</v>
      </c>
      <c r="B632" s="12"/>
      <c r="C632" s="12"/>
      <c r="D632" s="12"/>
      <c r="E632" s="12">
        <v>1</v>
      </c>
      <c r="F632" s="12"/>
      <c r="G632" s="12">
        <v>1</v>
      </c>
    </row>
    <row r="633" spans="1:7" x14ac:dyDescent="0.2">
      <c r="A633" s="11">
        <v>41394.871678240743</v>
      </c>
      <c r="B633" s="12"/>
      <c r="C633" s="12"/>
      <c r="D633" s="12"/>
      <c r="E633" s="12">
        <v>1</v>
      </c>
      <c r="F633" s="12"/>
      <c r="G633" s="12">
        <v>1</v>
      </c>
    </row>
    <row r="634" spans="1:7" x14ac:dyDescent="0.2">
      <c r="A634" s="11">
        <v>41399.99622685185</v>
      </c>
      <c r="B634" s="12"/>
      <c r="C634" s="12"/>
      <c r="D634" s="12"/>
      <c r="E634" s="12">
        <v>1</v>
      </c>
      <c r="F634" s="12"/>
      <c r="G634" s="12">
        <v>1</v>
      </c>
    </row>
    <row r="635" spans="1:7" x14ac:dyDescent="0.2">
      <c r="A635" s="11">
        <v>41400.92627314815</v>
      </c>
      <c r="B635" s="12"/>
      <c r="C635" s="12">
        <v>1</v>
      </c>
      <c r="D635" s="12"/>
      <c r="E635" s="12"/>
      <c r="F635" s="12"/>
      <c r="G635" s="12">
        <v>1</v>
      </c>
    </row>
    <row r="636" spans="1:7" x14ac:dyDescent="0.2">
      <c r="A636" s="11">
        <v>41401.565868055557</v>
      </c>
      <c r="B636" s="12"/>
      <c r="C636" s="12"/>
      <c r="D636" s="12"/>
      <c r="E636" s="12">
        <v>1</v>
      </c>
      <c r="F636" s="12"/>
      <c r="G636" s="12">
        <v>1</v>
      </c>
    </row>
    <row r="637" spans="1:7" x14ac:dyDescent="0.2">
      <c r="A637" s="11">
        <v>41401.648217592592</v>
      </c>
      <c r="B637" s="12"/>
      <c r="C637" s="12"/>
      <c r="D637" s="12"/>
      <c r="E637" s="12">
        <v>1</v>
      </c>
      <c r="F637" s="12"/>
      <c r="G637" s="12">
        <v>1</v>
      </c>
    </row>
    <row r="638" spans="1:7" x14ac:dyDescent="0.2">
      <c r="A638" s="11">
        <v>41402.558819444443</v>
      </c>
      <c r="B638" s="12"/>
      <c r="C638" s="12"/>
      <c r="D638" s="12"/>
      <c r="E638" s="12">
        <v>1</v>
      </c>
      <c r="F638" s="12"/>
      <c r="G638" s="12">
        <v>1</v>
      </c>
    </row>
    <row r="639" spans="1:7" x14ac:dyDescent="0.2">
      <c r="A639" s="11">
        <v>41402.752222222225</v>
      </c>
      <c r="B639" s="12"/>
      <c r="C639" s="12"/>
      <c r="D639" s="12"/>
      <c r="E639" s="12">
        <v>1</v>
      </c>
      <c r="F639" s="12"/>
      <c r="G639" s="12">
        <v>1</v>
      </c>
    </row>
    <row r="640" spans="1:7" x14ac:dyDescent="0.2">
      <c r="A640" s="11">
        <v>41403.000856481485</v>
      </c>
      <c r="B640" s="12"/>
      <c r="C640" s="12"/>
      <c r="D640" s="12"/>
      <c r="E640" s="12">
        <v>1</v>
      </c>
      <c r="F640" s="12"/>
      <c r="G640" s="12">
        <v>1</v>
      </c>
    </row>
    <row r="641" spans="1:7" x14ac:dyDescent="0.2">
      <c r="A641" s="11">
        <v>41407.84684027778</v>
      </c>
      <c r="B641" s="12"/>
      <c r="C641" s="12">
        <v>1</v>
      </c>
      <c r="D641" s="12"/>
      <c r="E641" s="12"/>
      <c r="F641" s="12"/>
      <c r="G641" s="12">
        <v>1</v>
      </c>
    </row>
    <row r="642" spans="1:7" x14ac:dyDescent="0.2">
      <c r="A642" s="11">
        <v>41409.00037037037</v>
      </c>
      <c r="B642" s="12"/>
      <c r="C642" s="12"/>
      <c r="D642" s="12"/>
      <c r="E642" s="12">
        <v>1</v>
      </c>
      <c r="F642" s="12"/>
      <c r="G642" s="12">
        <v>1</v>
      </c>
    </row>
    <row r="643" spans="1:7" x14ac:dyDescent="0.2">
      <c r="A643" s="11">
        <v>41409.040011574078</v>
      </c>
      <c r="B643" s="12">
        <v>1</v>
      </c>
      <c r="C643" s="12"/>
      <c r="D643" s="12"/>
      <c r="E643" s="12"/>
      <c r="F643" s="12"/>
      <c r="G643" s="12">
        <v>1</v>
      </c>
    </row>
    <row r="644" spans="1:7" x14ac:dyDescent="0.2">
      <c r="A644" s="11">
        <v>41409.814317129632</v>
      </c>
      <c r="B644" s="12"/>
      <c r="C644" s="12"/>
      <c r="D644" s="12"/>
      <c r="E644" s="12">
        <v>1</v>
      </c>
      <c r="F644" s="12"/>
      <c r="G644" s="12">
        <v>1</v>
      </c>
    </row>
    <row r="645" spans="1:7" x14ac:dyDescent="0.2">
      <c r="A645" s="11">
        <v>41410.703993055555</v>
      </c>
      <c r="B645" s="12"/>
      <c r="C645" s="12">
        <v>1</v>
      </c>
      <c r="D645" s="12"/>
      <c r="E645" s="12"/>
      <c r="F645" s="12"/>
      <c r="G645" s="12">
        <v>1</v>
      </c>
    </row>
    <row r="646" spans="1:7" x14ac:dyDescent="0.2">
      <c r="A646" s="11">
        <v>41411.866608796299</v>
      </c>
      <c r="B646" s="12"/>
      <c r="C646" s="12">
        <v>1</v>
      </c>
      <c r="D646" s="12"/>
      <c r="E646" s="12"/>
      <c r="F646" s="12"/>
      <c r="G646" s="12">
        <v>1</v>
      </c>
    </row>
    <row r="647" spans="1:7" x14ac:dyDescent="0.2">
      <c r="A647" s="11">
        <v>41415.461319444446</v>
      </c>
      <c r="B647" s="12"/>
      <c r="C647" s="12">
        <v>1</v>
      </c>
      <c r="D647" s="12"/>
      <c r="E647" s="12"/>
      <c r="F647" s="12"/>
      <c r="G647" s="12">
        <v>1</v>
      </c>
    </row>
    <row r="648" spans="1:7" x14ac:dyDescent="0.2">
      <c r="A648" s="11">
        <v>41416.146944444445</v>
      </c>
      <c r="B648" s="12"/>
      <c r="C648" s="12"/>
      <c r="D648" s="12"/>
      <c r="E648" s="12">
        <v>1</v>
      </c>
      <c r="F648" s="12"/>
      <c r="G648" s="12">
        <v>1</v>
      </c>
    </row>
    <row r="649" spans="1:7" x14ac:dyDescent="0.2">
      <c r="A649" s="11">
        <v>41416.763171296298</v>
      </c>
      <c r="B649" s="12"/>
      <c r="C649" s="12">
        <v>1</v>
      </c>
      <c r="D649" s="12"/>
      <c r="E649" s="12"/>
      <c r="F649" s="12"/>
      <c r="G649" s="12">
        <v>1</v>
      </c>
    </row>
    <row r="650" spans="1:7" x14ac:dyDescent="0.2">
      <c r="A650" s="11">
        <v>41417.228043981479</v>
      </c>
      <c r="B650" s="12"/>
      <c r="C650" s="12">
        <v>1</v>
      </c>
      <c r="D650" s="12"/>
      <c r="E650" s="12"/>
      <c r="F650" s="12"/>
      <c r="G650" s="12">
        <v>1</v>
      </c>
    </row>
    <row r="651" spans="1:7" x14ac:dyDescent="0.2">
      <c r="A651" s="11">
        <v>41422.075821759259</v>
      </c>
      <c r="B651" s="12"/>
      <c r="C651" s="12"/>
      <c r="D651" s="12"/>
      <c r="E651" s="12">
        <v>1</v>
      </c>
      <c r="F651" s="12"/>
      <c r="G651" s="12">
        <v>1</v>
      </c>
    </row>
    <row r="652" spans="1:7" x14ac:dyDescent="0.2">
      <c r="A652" s="11">
        <v>41422.822824074072</v>
      </c>
      <c r="B652" s="12"/>
      <c r="C652" s="12"/>
      <c r="D652" s="12"/>
      <c r="E652" s="12">
        <v>1</v>
      </c>
      <c r="F652" s="12"/>
      <c r="G652" s="12">
        <v>1</v>
      </c>
    </row>
    <row r="653" spans="1:7" x14ac:dyDescent="0.2">
      <c r="A653" s="11">
        <v>41423.910891203705</v>
      </c>
      <c r="B653" s="12"/>
      <c r="C653" s="12"/>
      <c r="D653" s="12"/>
      <c r="E653" s="12">
        <v>1</v>
      </c>
      <c r="F653" s="12"/>
      <c r="G653" s="12">
        <v>1</v>
      </c>
    </row>
    <row r="654" spans="1:7" x14ac:dyDescent="0.2">
      <c r="A654" s="11">
        <v>41424.27107638889</v>
      </c>
      <c r="B654" s="12"/>
      <c r="C654" s="12"/>
      <c r="D654" s="12"/>
      <c r="E654" s="12">
        <v>1</v>
      </c>
      <c r="F654" s="12"/>
      <c r="G654" s="12">
        <v>1</v>
      </c>
    </row>
    <row r="655" spans="1:7" x14ac:dyDescent="0.2">
      <c r="A655" s="11">
        <v>41426.259618055556</v>
      </c>
      <c r="B655" s="12"/>
      <c r="C655" s="12"/>
      <c r="D655" s="12"/>
      <c r="E655" s="12">
        <v>1</v>
      </c>
      <c r="F655" s="12"/>
      <c r="G655" s="12">
        <v>1</v>
      </c>
    </row>
    <row r="656" spans="1:7" x14ac:dyDescent="0.2">
      <c r="A656" s="11">
        <v>41430.038888888892</v>
      </c>
      <c r="B656" s="12"/>
      <c r="C656" s="12"/>
      <c r="D656" s="12"/>
      <c r="E656" s="12">
        <v>1</v>
      </c>
      <c r="F656" s="12"/>
      <c r="G656" s="12">
        <v>1</v>
      </c>
    </row>
    <row r="657" spans="1:7" x14ac:dyDescent="0.2">
      <c r="A657" s="11">
        <v>41432.062037037038</v>
      </c>
      <c r="B657" s="12"/>
      <c r="C657" s="12"/>
      <c r="D657" s="12"/>
      <c r="E657" s="12">
        <v>1</v>
      </c>
      <c r="F657" s="12"/>
      <c r="G657" s="12">
        <v>1</v>
      </c>
    </row>
    <row r="658" spans="1:7" x14ac:dyDescent="0.2">
      <c r="A658" s="11">
        <v>41433.01829861111</v>
      </c>
      <c r="B658" s="12"/>
      <c r="C658" s="12"/>
      <c r="D658" s="12"/>
      <c r="E658" s="12">
        <v>1</v>
      </c>
      <c r="F658" s="12"/>
      <c r="G658" s="12">
        <v>1</v>
      </c>
    </row>
    <row r="659" spans="1:7" x14ac:dyDescent="0.2">
      <c r="A659" s="11">
        <v>41438.899594907409</v>
      </c>
      <c r="B659" s="12"/>
      <c r="C659" s="12"/>
      <c r="D659" s="12"/>
      <c r="E659" s="12">
        <v>1</v>
      </c>
      <c r="F659" s="12"/>
      <c r="G659" s="12">
        <v>1</v>
      </c>
    </row>
    <row r="660" spans="1:7" x14ac:dyDescent="0.2">
      <c r="A660" s="11">
        <v>41442.741249999999</v>
      </c>
      <c r="B660" s="12"/>
      <c r="C660" s="12"/>
      <c r="D660" s="12"/>
      <c r="E660" s="12">
        <v>1</v>
      </c>
      <c r="F660" s="12"/>
      <c r="G660" s="12">
        <v>1</v>
      </c>
    </row>
    <row r="661" spans="1:7" x14ac:dyDescent="0.2">
      <c r="A661" s="11">
        <v>41443.643541666665</v>
      </c>
      <c r="B661" s="12"/>
      <c r="C661" s="12"/>
      <c r="D661" s="12"/>
      <c r="E661" s="12">
        <v>1</v>
      </c>
      <c r="F661" s="12"/>
      <c r="G661" s="12">
        <v>1</v>
      </c>
    </row>
    <row r="662" spans="1:7" x14ac:dyDescent="0.2">
      <c r="A662" s="11">
        <v>41443.83452546296</v>
      </c>
      <c r="B662" s="12"/>
      <c r="C662" s="12"/>
      <c r="D662" s="12"/>
      <c r="E662" s="12">
        <v>1</v>
      </c>
      <c r="F662" s="12"/>
      <c r="G662" s="12">
        <v>1</v>
      </c>
    </row>
    <row r="663" spans="1:7" x14ac:dyDescent="0.2">
      <c r="A663" s="11">
        <v>41444.64261574074</v>
      </c>
      <c r="B663" s="12"/>
      <c r="C663" s="12">
        <v>1</v>
      </c>
      <c r="D663" s="12"/>
      <c r="E663" s="12"/>
      <c r="F663" s="12"/>
      <c r="G663" s="12">
        <v>1</v>
      </c>
    </row>
    <row r="664" spans="1:7" x14ac:dyDescent="0.2">
      <c r="A664" s="11">
        <v>41445.334131944444</v>
      </c>
      <c r="B664" s="12"/>
      <c r="C664" s="12"/>
      <c r="D664" s="12"/>
      <c r="E664" s="12">
        <v>1</v>
      </c>
      <c r="F664" s="12"/>
      <c r="G664" s="12">
        <v>1</v>
      </c>
    </row>
    <row r="665" spans="1:7" x14ac:dyDescent="0.2">
      <c r="A665" s="11">
        <v>41445.962754629632</v>
      </c>
      <c r="B665" s="12"/>
      <c r="C665" s="12">
        <v>1</v>
      </c>
      <c r="D665" s="12"/>
      <c r="E665" s="12"/>
      <c r="F665" s="12"/>
      <c r="G665" s="12">
        <v>1</v>
      </c>
    </row>
    <row r="666" spans="1:7" x14ac:dyDescent="0.2">
      <c r="A666" s="11">
        <v>41447.839722222219</v>
      </c>
      <c r="B666" s="12"/>
      <c r="C666" s="12"/>
      <c r="D666" s="12"/>
      <c r="E666" s="12">
        <v>1</v>
      </c>
      <c r="F666" s="12"/>
      <c r="G666" s="12">
        <v>1</v>
      </c>
    </row>
    <row r="667" spans="1:7" x14ac:dyDescent="0.2">
      <c r="A667" s="11">
        <v>41449.585162037038</v>
      </c>
      <c r="B667" s="12"/>
      <c r="C667" s="12"/>
      <c r="D667" s="12"/>
      <c r="E667" s="12">
        <v>1</v>
      </c>
      <c r="F667" s="12"/>
      <c r="G667" s="12">
        <v>1</v>
      </c>
    </row>
    <row r="668" spans="1:7" x14ac:dyDescent="0.2">
      <c r="A668" s="11">
        <v>41450.681574074071</v>
      </c>
      <c r="B668" s="12"/>
      <c r="C668" s="12"/>
      <c r="D668" s="12"/>
      <c r="E668" s="12">
        <v>1</v>
      </c>
      <c r="F668" s="12"/>
      <c r="G668" s="12">
        <v>1</v>
      </c>
    </row>
    <row r="669" spans="1:7" x14ac:dyDescent="0.2">
      <c r="A669" s="11">
        <v>41451.062905092593</v>
      </c>
      <c r="B669" s="12"/>
      <c r="C669" s="12"/>
      <c r="D669" s="12"/>
      <c r="E669" s="12">
        <v>1</v>
      </c>
      <c r="F669" s="12"/>
      <c r="G669" s="12">
        <v>1</v>
      </c>
    </row>
    <row r="670" spans="1:7" x14ac:dyDescent="0.2">
      <c r="A670" s="11">
        <v>41452.060601851852</v>
      </c>
      <c r="B670" s="12"/>
      <c r="C670" s="12"/>
      <c r="D670" s="12"/>
      <c r="E670" s="12">
        <v>1</v>
      </c>
      <c r="F670" s="12"/>
      <c r="G670" s="12">
        <v>1</v>
      </c>
    </row>
    <row r="671" spans="1:7" x14ac:dyDescent="0.2">
      <c r="A671" s="11">
        <v>41453.076319444444</v>
      </c>
      <c r="B671" s="12"/>
      <c r="C671" s="12"/>
      <c r="D671" s="12"/>
      <c r="E671" s="12">
        <v>1</v>
      </c>
      <c r="F671" s="12"/>
      <c r="G671" s="12">
        <v>1</v>
      </c>
    </row>
    <row r="672" spans="1:7" x14ac:dyDescent="0.2">
      <c r="A672" s="11">
        <v>41453.688530092593</v>
      </c>
      <c r="B672" s="12"/>
      <c r="C672" s="12"/>
      <c r="D672" s="12"/>
      <c r="E672" s="12">
        <v>1</v>
      </c>
      <c r="F672" s="12"/>
      <c r="G672" s="12">
        <v>1</v>
      </c>
    </row>
    <row r="673" spans="1:7" x14ac:dyDescent="0.2">
      <c r="A673" s="11">
        <v>41456.36241898148</v>
      </c>
      <c r="B673" s="12"/>
      <c r="C673" s="12">
        <v>1</v>
      </c>
      <c r="D673" s="12"/>
      <c r="E673" s="12"/>
      <c r="F673" s="12"/>
      <c r="G673" s="12">
        <v>1</v>
      </c>
    </row>
    <row r="674" spans="1:7" x14ac:dyDescent="0.2">
      <c r="A674" s="11">
        <v>41456.981215277774</v>
      </c>
      <c r="B674" s="12"/>
      <c r="C674" s="12">
        <v>1</v>
      </c>
      <c r="D674" s="12"/>
      <c r="E674" s="12"/>
      <c r="F674" s="12"/>
      <c r="G674" s="12">
        <v>1</v>
      </c>
    </row>
    <row r="675" spans="1:7" x14ac:dyDescent="0.2">
      <c r="A675" s="11">
        <v>41458.867905092593</v>
      </c>
      <c r="B675" s="12"/>
      <c r="C675" s="12"/>
      <c r="D675" s="12"/>
      <c r="E675" s="12">
        <v>1</v>
      </c>
      <c r="F675" s="12"/>
      <c r="G675" s="12">
        <v>1</v>
      </c>
    </row>
    <row r="676" spans="1:7" x14ac:dyDescent="0.2">
      <c r="A676" s="11">
        <v>41463.743472222224</v>
      </c>
      <c r="B676" s="12"/>
      <c r="C676" s="12"/>
      <c r="D676" s="12"/>
      <c r="E676" s="12">
        <v>1</v>
      </c>
      <c r="F676" s="12"/>
      <c r="G676" s="12">
        <v>1</v>
      </c>
    </row>
    <row r="677" spans="1:7" x14ac:dyDescent="0.2">
      <c r="A677" s="11">
        <v>41464.106087962966</v>
      </c>
      <c r="B677" s="12"/>
      <c r="C677" s="12"/>
      <c r="D677" s="12"/>
      <c r="E677" s="12">
        <v>1</v>
      </c>
      <c r="F677" s="12"/>
      <c r="G677" s="12">
        <v>1</v>
      </c>
    </row>
    <row r="678" spans="1:7" x14ac:dyDescent="0.2">
      <c r="A678" s="11">
        <v>41464.934016203704</v>
      </c>
      <c r="B678" s="12"/>
      <c r="C678" s="12"/>
      <c r="D678" s="12"/>
      <c r="E678" s="12">
        <v>1</v>
      </c>
      <c r="F678" s="12"/>
      <c r="G678" s="12">
        <v>1</v>
      </c>
    </row>
    <row r="679" spans="1:7" x14ac:dyDescent="0.2">
      <c r="A679" s="11">
        <v>41464.934386574074</v>
      </c>
      <c r="B679" s="12"/>
      <c r="C679" s="12"/>
      <c r="D679" s="12"/>
      <c r="E679" s="12">
        <v>1</v>
      </c>
      <c r="F679" s="12"/>
      <c r="G679" s="12">
        <v>1</v>
      </c>
    </row>
    <row r="680" spans="1:7" x14ac:dyDescent="0.2">
      <c r="A680" s="11">
        <v>41465.500173611108</v>
      </c>
      <c r="B680" s="12"/>
      <c r="C680" s="12">
        <v>1</v>
      </c>
      <c r="D680" s="12"/>
      <c r="E680" s="12"/>
      <c r="F680" s="12"/>
      <c r="G680" s="12">
        <v>1</v>
      </c>
    </row>
    <row r="681" spans="1:7" x14ac:dyDescent="0.2">
      <c r="A681" s="11">
        <v>41466.552314814813</v>
      </c>
      <c r="B681" s="12"/>
      <c r="C681" s="12">
        <v>1</v>
      </c>
      <c r="D681" s="12"/>
      <c r="E681" s="12"/>
      <c r="F681" s="12"/>
      <c r="G681" s="12">
        <v>1</v>
      </c>
    </row>
    <row r="682" spans="1:7" x14ac:dyDescent="0.2">
      <c r="A682" s="11">
        <v>41466.785231481481</v>
      </c>
      <c r="B682" s="12"/>
      <c r="C682" s="12"/>
      <c r="D682" s="12"/>
      <c r="E682" s="12">
        <v>1</v>
      </c>
      <c r="F682" s="12"/>
      <c r="G682" s="12">
        <v>1</v>
      </c>
    </row>
    <row r="683" spans="1:7" x14ac:dyDescent="0.2">
      <c r="A683" s="11">
        <v>41471.446851851848</v>
      </c>
      <c r="B683" s="12"/>
      <c r="C683" s="12">
        <v>1</v>
      </c>
      <c r="D683" s="12"/>
      <c r="E683" s="12"/>
      <c r="F683" s="12"/>
      <c r="G683" s="12">
        <v>1</v>
      </c>
    </row>
    <row r="684" spans="1:7" x14ac:dyDescent="0.2">
      <c r="A684" s="11">
        <v>41477.930914351848</v>
      </c>
      <c r="B684" s="12"/>
      <c r="C684" s="12"/>
      <c r="D684" s="12"/>
      <c r="E684" s="12">
        <v>1</v>
      </c>
      <c r="F684" s="12"/>
      <c r="G684" s="12">
        <v>1</v>
      </c>
    </row>
    <row r="685" spans="1:7" x14ac:dyDescent="0.2">
      <c r="A685" s="11">
        <v>41481.996423611112</v>
      </c>
      <c r="B685" s="12">
        <v>1</v>
      </c>
      <c r="C685" s="12"/>
      <c r="D685" s="12"/>
      <c r="E685" s="12"/>
      <c r="F685" s="12"/>
      <c r="G685" s="12">
        <v>1</v>
      </c>
    </row>
    <row r="686" spans="1:7" x14ac:dyDescent="0.2">
      <c r="A686" s="11">
        <v>41483.449282407404</v>
      </c>
      <c r="B686" s="12"/>
      <c r="C686" s="12"/>
      <c r="D686" s="12"/>
      <c r="E686" s="12">
        <v>1</v>
      </c>
      <c r="F686" s="12"/>
      <c r="G686" s="12">
        <v>1</v>
      </c>
    </row>
    <row r="687" spans="1:7" x14ac:dyDescent="0.2">
      <c r="A687" s="11">
        <v>41484.664247685185</v>
      </c>
      <c r="B687" s="12"/>
      <c r="C687" s="12"/>
      <c r="D687" s="12"/>
      <c r="E687" s="12">
        <v>1</v>
      </c>
      <c r="F687" s="12"/>
      <c r="G687" s="12">
        <v>1</v>
      </c>
    </row>
    <row r="688" spans="1:7" x14ac:dyDescent="0.2">
      <c r="A688" s="11">
        <v>41486.424317129626</v>
      </c>
      <c r="B688" s="12"/>
      <c r="C688" s="12"/>
      <c r="D688" s="12"/>
      <c r="E688" s="12">
        <v>1</v>
      </c>
      <c r="F688" s="12"/>
      <c r="G688" s="12">
        <v>1</v>
      </c>
    </row>
    <row r="689" spans="1:7" x14ac:dyDescent="0.2">
      <c r="A689" s="11">
        <v>41486.537268518521</v>
      </c>
      <c r="B689" s="12"/>
      <c r="C689" s="12">
        <v>1</v>
      </c>
      <c r="D689" s="12"/>
      <c r="E689" s="12"/>
      <c r="F689" s="12"/>
      <c r="G689" s="12">
        <v>1</v>
      </c>
    </row>
    <row r="690" spans="1:7" x14ac:dyDescent="0.2">
      <c r="A690" s="11">
        <v>41487.611250000002</v>
      </c>
      <c r="B690" s="12"/>
      <c r="C690" s="12"/>
      <c r="D690" s="12"/>
      <c r="E690" s="12">
        <v>1</v>
      </c>
      <c r="F690" s="12"/>
      <c r="G690" s="12">
        <v>1</v>
      </c>
    </row>
    <row r="691" spans="1:7" x14ac:dyDescent="0.2">
      <c r="A691" s="11">
        <v>41488.022256944445</v>
      </c>
      <c r="B691" s="12"/>
      <c r="C691" s="12">
        <v>1</v>
      </c>
      <c r="D691" s="12"/>
      <c r="E691" s="12"/>
      <c r="F691" s="12"/>
      <c r="G691" s="12">
        <v>1</v>
      </c>
    </row>
    <row r="692" spans="1:7" x14ac:dyDescent="0.2">
      <c r="A692" s="11">
        <v>41488.85423611111</v>
      </c>
      <c r="B692" s="12"/>
      <c r="C692" s="12">
        <v>1</v>
      </c>
      <c r="D692" s="12"/>
      <c r="E692" s="12"/>
      <c r="F692" s="12"/>
      <c r="G692" s="12">
        <v>1</v>
      </c>
    </row>
    <row r="693" spans="1:7" x14ac:dyDescent="0.2">
      <c r="A693" s="11">
        <v>41491.79478009259</v>
      </c>
      <c r="B693" s="12"/>
      <c r="C693" s="12"/>
      <c r="D693" s="12"/>
      <c r="E693" s="12">
        <v>1</v>
      </c>
      <c r="F693" s="12"/>
      <c r="G693" s="12">
        <v>1</v>
      </c>
    </row>
    <row r="694" spans="1:7" x14ac:dyDescent="0.2">
      <c r="A694" s="11">
        <v>41493.543958333335</v>
      </c>
      <c r="B694" s="12"/>
      <c r="C694" s="12"/>
      <c r="D694" s="12"/>
      <c r="E694" s="12">
        <v>1</v>
      </c>
      <c r="F694" s="12"/>
      <c r="G694" s="12">
        <v>1</v>
      </c>
    </row>
    <row r="695" spans="1:7" x14ac:dyDescent="0.2">
      <c r="A695" s="11">
        <v>41494.963587962964</v>
      </c>
      <c r="B695" s="12"/>
      <c r="C695" s="12"/>
      <c r="D695" s="12"/>
      <c r="E695" s="12">
        <v>1</v>
      </c>
      <c r="F695" s="12"/>
      <c r="G695" s="12">
        <v>1</v>
      </c>
    </row>
    <row r="696" spans="1:7" x14ac:dyDescent="0.2">
      <c r="A696" s="11">
        <v>41495.692627314813</v>
      </c>
      <c r="B696" s="12"/>
      <c r="C696" s="12"/>
      <c r="D696" s="12"/>
      <c r="E696" s="12">
        <v>1</v>
      </c>
      <c r="F696" s="12"/>
      <c r="G696" s="12">
        <v>1</v>
      </c>
    </row>
    <row r="697" spans="1:7" x14ac:dyDescent="0.2">
      <c r="A697" s="11">
        <v>41499.546759259261</v>
      </c>
      <c r="B697" s="12"/>
      <c r="C697" s="12">
        <v>1</v>
      </c>
      <c r="D697" s="12"/>
      <c r="E697" s="12"/>
      <c r="F697" s="12"/>
      <c r="G697" s="12">
        <v>1</v>
      </c>
    </row>
    <row r="698" spans="1:7" x14ac:dyDescent="0.2">
      <c r="A698" s="11">
        <v>41500.727916666663</v>
      </c>
      <c r="B698" s="12"/>
      <c r="C698" s="12"/>
      <c r="D698" s="12"/>
      <c r="E698" s="12">
        <v>1</v>
      </c>
      <c r="F698" s="12"/>
      <c r="G698" s="12">
        <v>1</v>
      </c>
    </row>
    <row r="699" spans="1:7" x14ac:dyDescent="0.2">
      <c r="A699" s="11">
        <v>41500.747453703705</v>
      </c>
      <c r="B699" s="12"/>
      <c r="C699" s="12">
        <v>1</v>
      </c>
      <c r="D699" s="12"/>
      <c r="E699" s="12"/>
      <c r="F699" s="12"/>
      <c r="G699" s="12">
        <v>1</v>
      </c>
    </row>
    <row r="700" spans="1:7" x14ac:dyDescent="0.2">
      <c r="A700" s="11">
        <v>41502.882928240739</v>
      </c>
      <c r="B700" s="12"/>
      <c r="C700" s="12"/>
      <c r="D700" s="12"/>
      <c r="E700" s="12">
        <v>1</v>
      </c>
      <c r="F700" s="12"/>
      <c r="G700" s="12">
        <v>1</v>
      </c>
    </row>
    <row r="701" spans="1:7" x14ac:dyDescent="0.2">
      <c r="A701" s="11">
        <v>41506.756111111114</v>
      </c>
      <c r="B701" s="12"/>
      <c r="C701" s="12"/>
      <c r="D701" s="12"/>
      <c r="E701" s="12">
        <v>1</v>
      </c>
      <c r="F701" s="12"/>
      <c r="G701" s="12">
        <v>1</v>
      </c>
    </row>
    <row r="702" spans="1:7" x14ac:dyDescent="0.2">
      <c r="A702" s="11">
        <v>41506.848032407412</v>
      </c>
      <c r="B702" s="12">
        <v>1</v>
      </c>
      <c r="C702" s="12"/>
      <c r="D702" s="12"/>
      <c r="E702" s="12"/>
      <c r="F702" s="12"/>
      <c r="G702" s="12">
        <v>1</v>
      </c>
    </row>
    <row r="703" spans="1:7" x14ac:dyDescent="0.2">
      <c r="A703" s="11">
        <v>41507.845451388886</v>
      </c>
      <c r="B703" s="12"/>
      <c r="C703" s="12"/>
      <c r="D703" s="12"/>
      <c r="E703" s="12">
        <v>1</v>
      </c>
      <c r="F703" s="12"/>
      <c r="G703" s="12">
        <v>1</v>
      </c>
    </row>
    <row r="704" spans="1:7" x14ac:dyDescent="0.2">
      <c r="A704" s="11">
        <v>41509.426585648151</v>
      </c>
      <c r="B704" s="12"/>
      <c r="C704" s="12"/>
      <c r="D704" s="12"/>
      <c r="E704" s="12">
        <v>1</v>
      </c>
      <c r="F704" s="12"/>
      <c r="G704" s="12">
        <v>1</v>
      </c>
    </row>
    <row r="705" spans="1:7" x14ac:dyDescent="0.2">
      <c r="A705" s="11">
        <v>41509.905995370369</v>
      </c>
      <c r="B705" s="12">
        <v>1</v>
      </c>
      <c r="C705" s="12"/>
      <c r="D705" s="12"/>
      <c r="E705" s="12"/>
      <c r="F705" s="12"/>
      <c r="G705" s="12">
        <v>1</v>
      </c>
    </row>
    <row r="706" spans="1:7" x14ac:dyDescent="0.2">
      <c r="A706" s="11">
        <v>41513.107256944444</v>
      </c>
      <c r="B706" s="12"/>
      <c r="C706" s="12">
        <v>1</v>
      </c>
      <c r="D706" s="12"/>
      <c r="E706" s="12"/>
      <c r="F706" s="12"/>
      <c r="G706" s="12">
        <v>1</v>
      </c>
    </row>
    <row r="707" spans="1:7" x14ac:dyDescent="0.2">
      <c r="A707" s="11">
        <v>41519.004733796297</v>
      </c>
      <c r="B707" s="12"/>
      <c r="C707" s="12"/>
      <c r="D707" s="12"/>
      <c r="E707" s="12">
        <v>1</v>
      </c>
      <c r="F707" s="12"/>
      <c r="G707" s="12">
        <v>1</v>
      </c>
    </row>
    <row r="708" spans="1:7" x14ac:dyDescent="0.2">
      <c r="A708" s="11">
        <v>41520.561041666668</v>
      </c>
      <c r="B708" s="12"/>
      <c r="C708" s="12">
        <v>1</v>
      </c>
      <c r="D708" s="12"/>
      <c r="E708" s="12"/>
      <c r="F708" s="12"/>
      <c r="G708" s="12">
        <v>1</v>
      </c>
    </row>
    <row r="709" spans="1:7" x14ac:dyDescent="0.2">
      <c r="A709" s="11">
        <v>41521.617361111108</v>
      </c>
      <c r="B709" s="12"/>
      <c r="C709" s="12"/>
      <c r="D709" s="12"/>
      <c r="E709" s="12">
        <v>1</v>
      </c>
      <c r="F709" s="12"/>
      <c r="G709" s="12">
        <v>1</v>
      </c>
    </row>
    <row r="710" spans="1:7" x14ac:dyDescent="0.2">
      <c r="A710" s="11">
        <v>41524.056921296295</v>
      </c>
      <c r="B710" s="12"/>
      <c r="C710" s="12"/>
      <c r="D710" s="12"/>
      <c r="E710" s="12">
        <v>1</v>
      </c>
      <c r="F710" s="12"/>
      <c r="G710" s="12">
        <v>1</v>
      </c>
    </row>
    <row r="711" spans="1:7" x14ac:dyDescent="0.2">
      <c r="A711" s="11">
        <v>41524.858553240738</v>
      </c>
      <c r="B711" s="12"/>
      <c r="C711" s="12"/>
      <c r="D711" s="12"/>
      <c r="E711" s="12">
        <v>1</v>
      </c>
      <c r="F711" s="12"/>
      <c r="G711" s="12">
        <v>1</v>
      </c>
    </row>
    <row r="712" spans="1:7" x14ac:dyDescent="0.2">
      <c r="A712" s="11">
        <v>41526.345914351856</v>
      </c>
      <c r="B712" s="12"/>
      <c r="C712" s="12">
        <v>1</v>
      </c>
      <c r="D712" s="12"/>
      <c r="E712" s="12"/>
      <c r="F712" s="12"/>
      <c r="G712" s="12">
        <v>1</v>
      </c>
    </row>
    <row r="713" spans="1:7" x14ac:dyDescent="0.2">
      <c r="A713" s="11">
        <v>41526.435613425929</v>
      </c>
      <c r="B713" s="12"/>
      <c r="C713" s="12"/>
      <c r="D713" s="12"/>
      <c r="E713" s="12">
        <v>1</v>
      </c>
      <c r="F713" s="12"/>
      <c r="G713" s="12">
        <v>1</v>
      </c>
    </row>
    <row r="714" spans="1:7" x14ac:dyDescent="0.2">
      <c r="A714" s="11">
        <v>41526.592395833337</v>
      </c>
      <c r="B714" s="12"/>
      <c r="C714" s="12"/>
      <c r="D714" s="12"/>
      <c r="E714" s="12">
        <v>1</v>
      </c>
      <c r="F714" s="12"/>
      <c r="G714" s="12">
        <v>1</v>
      </c>
    </row>
    <row r="715" spans="1:7" x14ac:dyDescent="0.2">
      <c r="A715" s="11">
        <v>41526.60665509259</v>
      </c>
      <c r="B715" s="12"/>
      <c r="C715" s="12"/>
      <c r="D715" s="12"/>
      <c r="E715" s="12">
        <v>1</v>
      </c>
      <c r="F715" s="12"/>
      <c r="G715" s="12">
        <v>1</v>
      </c>
    </row>
    <row r="716" spans="1:7" x14ac:dyDescent="0.2">
      <c r="A716" s="11">
        <v>41526.708935185183</v>
      </c>
      <c r="B716" s="12"/>
      <c r="C716" s="12"/>
      <c r="D716" s="12"/>
      <c r="E716" s="12">
        <v>1</v>
      </c>
      <c r="F716" s="12"/>
      <c r="G716" s="12">
        <v>1</v>
      </c>
    </row>
    <row r="717" spans="1:7" x14ac:dyDescent="0.2">
      <c r="A717" s="11">
        <v>41529.063252314816</v>
      </c>
      <c r="B717" s="12"/>
      <c r="C717" s="12"/>
      <c r="D717" s="12"/>
      <c r="E717" s="12">
        <v>1</v>
      </c>
      <c r="F717" s="12"/>
      <c r="G717" s="12">
        <v>1</v>
      </c>
    </row>
    <row r="718" spans="1:7" x14ac:dyDescent="0.2">
      <c r="A718" s="11">
        <v>41533.542858796296</v>
      </c>
      <c r="B718" s="12"/>
      <c r="C718" s="12"/>
      <c r="D718" s="12"/>
      <c r="E718" s="12">
        <v>1</v>
      </c>
      <c r="F718" s="12"/>
      <c r="G718" s="12">
        <v>1</v>
      </c>
    </row>
    <row r="719" spans="1:7" x14ac:dyDescent="0.2">
      <c r="A719" s="11">
        <v>41534.568113425928</v>
      </c>
      <c r="B719" s="12"/>
      <c r="C719" s="12">
        <v>1</v>
      </c>
      <c r="D719" s="12"/>
      <c r="E719" s="12"/>
      <c r="F719" s="12"/>
      <c r="G719" s="12">
        <v>1</v>
      </c>
    </row>
    <row r="720" spans="1:7" x14ac:dyDescent="0.2">
      <c r="A720" s="11">
        <v>41535.812708333331</v>
      </c>
      <c r="B720" s="12"/>
      <c r="C720" s="12"/>
      <c r="D720" s="12"/>
      <c r="E720" s="12">
        <v>1</v>
      </c>
      <c r="F720" s="12"/>
      <c r="G720" s="12">
        <v>1</v>
      </c>
    </row>
    <row r="721" spans="1:7" x14ac:dyDescent="0.2">
      <c r="A721" s="11">
        <v>41535.90148148148</v>
      </c>
      <c r="B721" s="12"/>
      <c r="C721" s="12"/>
      <c r="D721" s="12"/>
      <c r="E721" s="12">
        <v>1</v>
      </c>
      <c r="F721" s="12"/>
      <c r="G721" s="12">
        <v>1</v>
      </c>
    </row>
    <row r="722" spans="1:7" x14ac:dyDescent="0.2">
      <c r="A722" s="11">
        <v>41536.509097222224</v>
      </c>
      <c r="B722" s="12"/>
      <c r="C722" s="12">
        <v>1</v>
      </c>
      <c r="D722" s="12"/>
      <c r="E722" s="12"/>
      <c r="F722" s="12"/>
      <c r="G722" s="12">
        <v>1</v>
      </c>
    </row>
    <row r="723" spans="1:7" x14ac:dyDescent="0.2">
      <c r="A723" s="11">
        <v>41537.869143518517</v>
      </c>
      <c r="B723" s="12"/>
      <c r="C723" s="12">
        <v>1</v>
      </c>
      <c r="D723" s="12"/>
      <c r="E723" s="12"/>
      <c r="F723" s="12"/>
      <c r="G723" s="12">
        <v>1</v>
      </c>
    </row>
    <row r="724" spans="1:7" x14ac:dyDescent="0.2">
      <c r="A724" s="11">
        <v>41541.106921296298</v>
      </c>
      <c r="B724" s="12"/>
      <c r="C724" s="12">
        <v>1</v>
      </c>
      <c r="D724" s="12"/>
      <c r="E724" s="12"/>
      <c r="F724" s="12"/>
      <c r="G724" s="12">
        <v>1</v>
      </c>
    </row>
    <row r="725" spans="1:7" x14ac:dyDescent="0.2">
      <c r="A725" s="11">
        <v>41542.958449074074</v>
      </c>
      <c r="B725" s="12"/>
      <c r="C725" s="12"/>
      <c r="D725" s="12"/>
      <c r="E725" s="12">
        <v>1</v>
      </c>
      <c r="F725" s="12"/>
      <c r="G725" s="12">
        <v>1</v>
      </c>
    </row>
    <row r="726" spans="1:7" x14ac:dyDescent="0.2">
      <c r="A726" s="11">
        <v>41543.735995370371</v>
      </c>
      <c r="B726" s="12"/>
      <c r="C726" s="12"/>
      <c r="D726" s="12"/>
      <c r="E726" s="12">
        <v>1</v>
      </c>
      <c r="F726" s="12"/>
      <c r="G726" s="12">
        <v>1</v>
      </c>
    </row>
    <row r="727" spans="1:7" x14ac:dyDescent="0.2">
      <c r="A727" s="11">
        <v>41543.988067129627</v>
      </c>
      <c r="B727" s="12"/>
      <c r="C727" s="12"/>
      <c r="D727" s="12"/>
      <c r="E727" s="12">
        <v>1</v>
      </c>
      <c r="F727" s="12"/>
      <c r="G727" s="12">
        <v>1</v>
      </c>
    </row>
    <row r="728" spans="1:7" x14ac:dyDescent="0.2">
      <c r="A728" s="11">
        <v>41546.664212962962</v>
      </c>
      <c r="B728" s="12"/>
      <c r="C728" s="12"/>
      <c r="D728" s="12"/>
      <c r="E728" s="12">
        <v>1</v>
      </c>
      <c r="F728" s="12"/>
      <c r="G728" s="12">
        <v>1</v>
      </c>
    </row>
    <row r="729" spans="1:7" x14ac:dyDescent="0.2">
      <c r="A729" s="11">
        <v>41546.75105324074</v>
      </c>
      <c r="B729" s="12"/>
      <c r="C729" s="12"/>
      <c r="D729" s="12"/>
      <c r="E729" s="12">
        <v>1</v>
      </c>
      <c r="F729" s="12"/>
      <c r="G729" s="12">
        <v>1</v>
      </c>
    </row>
    <row r="730" spans="1:7" x14ac:dyDescent="0.2">
      <c r="A730" s="11">
        <v>41547.662997685184</v>
      </c>
      <c r="B730" s="12"/>
      <c r="C730" s="12"/>
      <c r="D730" s="12"/>
      <c r="E730" s="12">
        <v>1</v>
      </c>
      <c r="F730" s="12"/>
      <c r="G730" s="12">
        <v>1</v>
      </c>
    </row>
    <row r="731" spans="1:7" x14ac:dyDescent="0.2">
      <c r="A731" s="11">
        <v>41547.694456018515</v>
      </c>
      <c r="B731" s="12"/>
      <c r="C731" s="12">
        <v>1</v>
      </c>
      <c r="D731" s="12"/>
      <c r="E731" s="12"/>
      <c r="F731" s="12"/>
      <c r="G731" s="12">
        <v>1</v>
      </c>
    </row>
    <row r="732" spans="1:7" x14ac:dyDescent="0.2">
      <c r="A732" s="11">
        <v>41548.00335648148</v>
      </c>
      <c r="B732" s="12"/>
      <c r="C732" s="12"/>
      <c r="D732" s="12"/>
      <c r="E732" s="12">
        <v>1</v>
      </c>
      <c r="F732" s="12"/>
      <c r="G732" s="12">
        <v>1</v>
      </c>
    </row>
    <row r="733" spans="1:7" x14ac:dyDescent="0.2">
      <c r="A733" s="11">
        <v>41548.747418981482</v>
      </c>
      <c r="B733" s="12"/>
      <c r="C733" s="12"/>
      <c r="D733" s="12"/>
      <c r="E733" s="12">
        <v>1</v>
      </c>
      <c r="F733" s="12"/>
      <c r="G733" s="12">
        <v>1</v>
      </c>
    </row>
    <row r="734" spans="1:7" x14ac:dyDescent="0.2">
      <c r="A734" s="11">
        <v>41549.627615740741</v>
      </c>
      <c r="B734" s="12"/>
      <c r="C734" s="12"/>
      <c r="D734" s="12"/>
      <c r="E734" s="12">
        <v>1</v>
      </c>
      <c r="F734" s="12"/>
      <c r="G734" s="12">
        <v>1</v>
      </c>
    </row>
    <row r="735" spans="1:7" x14ac:dyDescent="0.2">
      <c r="A735" s="11">
        <v>41550.456412037034</v>
      </c>
      <c r="B735" s="12"/>
      <c r="C735" s="12"/>
      <c r="D735" s="12"/>
      <c r="E735" s="12">
        <v>1</v>
      </c>
      <c r="F735" s="12"/>
      <c r="G735" s="12">
        <v>1</v>
      </c>
    </row>
    <row r="736" spans="1:7" x14ac:dyDescent="0.2">
      <c r="A736" s="11">
        <v>41550.793935185182</v>
      </c>
      <c r="B736" s="12"/>
      <c r="C736" s="12">
        <v>1</v>
      </c>
      <c r="D736" s="12"/>
      <c r="E736" s="12"/>
      <c r="F736" s="12"/>
      <c r="G736" s="12">
        <v>1</v>
      </c>
    </row>
    <row r="737" spans="1:7" x14ac:dyDescent="0.2">
      <c r="A737" s="11">
        <v>41550.867673611108</v>
      </c>
      <c r="B737" s="12"/>
      <c r="C737" s="12"/>
      <c r="D737" s="12"/>
      <c r="E737" s="12">
        <v>1</v>
      </c>
      <c r="F737" s="12"/>
      <c r="G737" s="12">
        <v>1</v>
      </c>
    </row>
    <row r="738" spans="1:7" x14ac:dyDescent="0.2">
      <c r="A738" s="11">
        <v>41550.922974537039</v>
      </c>
      <c r="B738" s="12"/>
      <c r="C738" s="12">
        <v>1</v>
      </c>
      <c r="D738" s="12"/>
      <c r="E738" s="12"/>
      <c r="F738" s="12"/>
      <c r="G738" s="12">
        <v>1</v>
      </c>
    </row>
    <row r="739" spans="1:7" x14ac:dyDescent="0.2">
      <c r="A739" s="11">
        <v>41551.798113425924</v>
      </c>
      <c r="B739" s="12"/>
      <c r="C739" s="12">
        <v>1</v>
      </c>
      <c r="D739" s="12"/>
      <c r="E739" s="12"/>
      <c r="F739" s="12"/>
      <c r="G739" s="12">
        <v>1</v>
      </c>
    </row>
    <row r="740" spans="1:7" x14ac:dyDescent="0.2">
      <c r="A740" s="11">
        <v>41555.041701388887</v>
      </c>
      <c r="B740" s="12">
        <v>1</v>
      </c>
      <c r="C740" s="12"/>
      <c r="D740" s="12"/>
      <c r="E740" s="12"/>
      <c r="F740" s="12"/>
      <c r="G740" s="12">
        <v>1</v>
      </c>
    </row>
    <row r="741" spans="1:7" x14ac:dyDescent="0.2">
      <c r="A741" s="11">
        <v>41555.873645833337</v>
      </c>
      <c r="B741" s="12"/>
      <c r="C741" s="12"/>
      <c r="D741" s="12"/>
      <c r="E741" s="12">
        <v>1</v>
      </c>
      <c r="F741" s="12"/>
      <c r="G741" s="12">
        <v>1</v>
      </c>
    </row>
    <row r="742" spans="1:7" x14ac:dyDescent="0.2">
      <c r="A742" s="11">
        <v>41557.013182870374</v>
      </c>
      <c r="B742" s="12"/>
      <c r="C742" s="12">
        <v>1</v>
      </c>
      <c r="D742" s="12"/>
      <c r="E742" s="12"/>
      <c r="F742" s="12"/>
      <c r="G742" s="12">
        <v>1</v>
      </c>
    </row>
    <row r="743" spans="1:7" x14ac:dyDescent="0.2">
      <c r="A743" s="11">
        <v>41557.780624999999</v>
      </c>
      <c r="B743" s="12"/>
      <c r="C743" s="12"/>
      <c r="D743" s="12"/>
      <c r="E743" s="12">
        <v>1</v>
      </c>
      <c r="F743" s="12"/>
      <c r="G743" s="12">
        <v>1</v>
      </c>
    </row>
    <row r="744" spans="1:7" x14ac:dyDescent="0.2">
      <c r="A744" s="11">
        <v>41557.949687500004</v>
      </c>
      <c r="B744" s="12"/>
      <c r="C744" s="12"/>
      <c r="D744" s="12"/>
      <c r="E744" s="12">
        <v>1</v>
      </c>
      <c r="F744" s="12"/>
      <c r="G744" s="12">
        <v>1</v>
      </c>
    </row>
    <row r="745" spans="1:7" x14ac:dyDescent="0.2">
      <c r="A745" s="11">
        <v>41559.5549537037</v>
      </c>
      <c r="B745" s="12"/>
      <c r="C745" s="12">
        <v>1</v>
      </c>
      <c r="D745" s="12"/>
      <c r="E745" s="12"/>
      <c r="F745" s="12"/>
      <c r="G745" s="12">
        <v>1</v>
      </c>
    </row>
    <row r="746" spans="1:7" x14ac:dyDescent="0.2">
      <c r="A746" s="11">
        <v>41561.500706018516</v>
      </c>
      <c r="B746" s="12"/>
      <c r="C746" s="12"/>
      <c r="D746" s="12"/>
      <c r="E746" s="12">
        <v>1</v>
      </c>
      <c r="F746" s="12"/>
      <c r="G746" s="12">
        <v>1</v>
      </c>
    </row>
    <row r="747" spans="1:7" x14ac:dyDescent="0.2">
      <c r="A747" s="11">
        <v>41561.683553240742</v>
      </c>
      <c r="B747" s="12"/>
      <c r="C747" s="12"/>
      <c r="D747" s="12"/>
      <c r="E747" s="12">
        <v>1</v>
      </c>
      <c r="F747" s="12"/>
      <c r="G747" s="12">
        <v>1</v>
      </c>
    </row>
    <row r="748" spans="1:7" x14ac:dyDescent="0.2">
      <c r="A748" s="11">
        <v>41561.807349537034</v>
      </c>
      <c r="B748" s="12"/>
      <c r="C748" s="12"/>
      <c r="D748" s="12"/>
      <c r="E748" s="12">
        <v>1</v>
      </c>
      <c r="F748" s="12"/>
      <c r="G748" s="12">
        <v>1</v>
      </c>
    </row>
    <row r="749" spans="1:7" x14ac:dyDescent="0.2">
      <c r="A749" s="11">
        <v>41562.67155092593</v>
      </c>
      <c r="B749" s="12"/>
      <c r="C749" s="12">
        <v>1</v>
      </c>
      <c r="D749" s="12"/>
      <c r="E749" s="12"/>
      <c r="F749" s="12"/>
      <c r="G749" s="12">
        <v>1</v>
      </c>
    </row>
    <row r="750" spans="1:7" x14ac:dyDescent="0.2">
      <c r="A750" s="11">
        <v>41563.485509259262</v>
      </c>
      <c r="B750" s="12"/>
      <c r="C750" s="12">
        <v>1</v>
      </c>
      <c r="D750" s="12"/>
      <c r="E750" s="12"/>
      <c r="F750" s="12"/>
      <c r="G750" s="12">
        <v>1</v>
      </c>
    </row>
    <row r="751" spans="1:7" x14ac:dyDescent="0.2">
      <c r="A751" s="11">
        <v>41564.194131944445</v>
      </c>
      <c r="B751" s="12"/>
      <c r="C751" s="12"/>
      <c r="D751" s="12"/>
      <c r="E751" s="12">
        <v>1</v>
      </c>
      <c r="F751" s="12"/>
      <c r="G751" s="12">
        <v>1</v>
      </c>
    </row>
    <row r="752" spans="1:7" x14ac:dyDescent="0.2">
      <c r="A752" s="11">
        <v>41569.575613425928</v>
      </c>
      <c r="B752" s="12"/>
      <c r="C752" s="12"/>
      <c r="D752" s="12"/>
      <c r="E752" s="12">
        <v>1</v>
      </c>
      <c r="F752" s="12"/>
      <c r="G752" s="12">
        <v>1</v>
      </c>
    </row>
    <row r="753" spans="1:7" x14ac:dyDescent="0.2">
      <c r="A753" s="11">
        <v>41569.698831018519</v>
      </c>
      <c r="B753" s="12"/>
      <c r="C753" s="12">
        <v>1</v>
      </c>
      <c r="D753" s="12"/>
      <c r="E753" s="12"/>
      <c r="F753" s="12"/>
      <c r="G753" s="12">
        <v>1</v>
      </c>
    </row>
    <row r="754" spans="1:7" x14ac:dyDescent="0.2">
      <c r="A754" s="11">
        <v>41570.482789351852</v>
      </c>
      <c r="B754" s="12"/>
      <c r="C754" s="12">
        <v>1</v>
      </c>
      <c r="D754" s="12"/>
      <c r="E754" s="12"/>
      <c r="F754" s="12"/>
      <c r="G754" s="12">
        <v>1</v>
      </c>
    </row>
    <row r="755" spans="1:7" x14ac:dyDescent="0.2">
      <c r="A755" s="11">
        <v>41571.998379629629</v>
      </c>
      <c r="B755" s="12"/>
      <c r="C755" s="12"/>
      <c r="D755" s="12"/>
      <c r="E755" s="12">
        <v>1</v>
      </c>
      <c r="F755" s="12"/>
      <c r="G755" s="12">
        <v>1</v>
      </c>
    </row>
    <row r="756" spans="1:7" x14ac:dyDescent="0.2">
      <c r="A756" s="11">
        <v>41572.229849537034</v>
      </c>
      <c r="B756" s="12"/>
      <c r="C756" s="12">
        <v>1</v>
      </c>
      <c r="D756" s="12"/>
      <c r="E756" s="12"/>
      <c r="F756" s="12"/>
      <c r="G756" s="12">
        <v>1</v>
      </c>
    </row>
    <row r="757" spans="1:7" x14ac:dyDescent="0.2">
      <c r="A757" s="11">
        <v>41572.492974537039</v>
      </c>
      <c r="B757" s="12"/>
      <c r="C757" s="12"/>
      <c r="D757" s="12"/>
      <c r="E757" s="12">
        <v>1</v>
      </c>
      <c r="F757" s="12"/>
      <c r="G757" s="12">
        <v>1</v>
      </c>
    </row>
    <row r="758" spans="1:7" x14ac:dyDescent="0.2">
      <c r="A758" s="11">
        <v>41572.958495370374</v>
      </c>
      <c r="B758" s="12"/>
      <c r="C758" s="12"/>
      <c r="D758" s="12"/>
      <c r="E758" s="12">
        <v>1</v>
      </c>
      <c r="F758" s="12"/>
      <c r="G758" s="12">
        <v>1</v>
      </c>
    </row>
    <row r="759" spans="1:7" x14ac:dyDescent="0.2">
      <c r="A759" s="11">
        <v>41575.237430555557</v>
      </c>
      <c r="B759" s="12"/>
      <c r="C759" s="12">
        <v>1</v>
      </c>
      <c r="D759" s="12"/>
      <c r="E759" s="12"/>
      <c r="F759" s="12"/>
      <c r="G759" s="12">
        <v>1</v>
      </c>
    </row>
    <row r="760" spans="1:7" x14ac:dyDescent="0.2">
      <c r="A760" s="11">
        <v>41575.527349537035</v>
      </c>
      <c r="B760" s="12"/>
      <c r="C760" s="12"/>
      <c r="D760" s="12"/>
      <c r="E760" s="12">
        <v>1</v>
      </c>
      <c r="F760" s="12"/>
      <c r="G760" s="12">
        <v>1</v>
      </c>
    </row>
    <row r="761" spans="1:7" x14ac:dyDescent="0.2">
      <c r="A761" s="11">
        <v>41575.880914351852</v>
      </c>
      <c r="B761" s="12"/>
      <c r="C761" s="12">
        <v>1</v>
      </c>
      <c r="D761" s="12"/>
      <c r="E761" s="12"/>
      <c r="F761" s="12"/>
      <c r="G761" s="12">
        <v>1</v>
      </c>
    </row>
    <row r="762" spans="1:7" x14ac:dyDescent="0.2">
      <c r="A762" s="11">
        <v>41576.834513888891</v>
      </c>
      <c r="B762" s="12"/>
      <c r="C762" s="12">
        <v>1</v>
      </c>
      <c r="D762" s="12"/>
      <c r="E762" s="12"/>
      <c r="F762" s="12"/>
      <c r="G762" s="12">
        <v>1</v>
      </c>
    </row>
    <row r="763" spans="1:7" x14ac:dyDescent="0.2">
      <c r="A763" s="11">
        <v>41577.045428240745</v>
      </c>
      <c r="B763" s="12"/>
      <c r="C763" s="12">
        <v>1</v>
      </c>
      <c r="D763" s="12"/>
      <c r="E763" s="12"/>
      <c r="F763" s="12"/>
      <c r="G763" s="12">
        <v>1</v>
      </c>
    </row>
    <row r="764" spans="1:7" x14ac:dyDescent="0.2">
      <c r="A764" s="11">
        <v>41577.561284722222</v>
      </c>
      <c r="B764" s="12"/>
      <c r="C764" s="12">
        <v>1</v>
      </c>
      <c r="D764" s="12"/>
      <c r="E764" s="12"/>
      <c r="F764" s="12"/>
      <c r="G764" s="12">
        <v>1</v>
      </c>
    </row>
    <row r="765" spans="1:7" x14ac:dyDescent="0.2">
      <c r="A765" s="11">
        <v>41578.210104166668</v>
      </c>
      <c r="B765" s="12"/>
      <c r="C765" s="12"/>
      <c r="D765" s="12"/>
      <c r="E765" s="12">
        <v>1</v>
      </c>
      <c r="F765" s="12"/>
      <c r="G765" s="12">
        <v>1</v>
      </c>
    </row>
    <row r="766" spans="1:7" x14ac:dyDescent="0.2">
      <c r="A766" s="11">
        <v>41578.927118055559</v>
      </c>
      <c r="B766" s="12"/>
      <c r="C766" s="12"/>
      <c r="D766" s="12"/>
      <c r="E766" s="12">
        <v>1</v>
      </c>
      <c r="F766" s="12"/>
      <c r="G766" s="12">
        <v>1</v>
      </c>
    </row>
    <row r="767" spans="1:7" x14ac:dyDescent="0.2">
      <c r="A767" s="11">
        <v>41579.734259259261</v>
      </c>
      <c r="B767" s="12"/>
      <c r="C767" s="12"/>
      <c r="D767" s="12"/>
      <c r="E767" s="12">
        <v>1</v>
      </c>
      <c r="F767" s="12"/>
      <c r="G767" s="12">
        <v>1</v>
      </c>
    </row>
    <row r="768" spans="1:7" x14ac:dyDescent="0.2">
      <c r="A768" s="11">
        <v>41579.845509259263</v>
      </c>
      <c r="B768" s="12"/>
      <c r="C768" s="12"/>
      <c r="D768" s="12"/>
      <c r="E768" s="12">
        <v>1</v>
      </c>
      <c r="F768" s="12"/>
      <c r="G768" s="12">
        <v>1</v>
      </c>
    </row>
    <row r="769" spans="1:7" x14ac:dyDescent="0.2">
      <c r="A769" s="11">
        <v>41579.847997685189</v>
      </c>
      <c r="B769" s="12"/>
      <c r="C769" s="12"/>
      <c r="D769" s="12"/>
      <c r="E769" s="12">
        <v>1</v>
      </c>
      <c r="F769" s="12"/>
      <c r="G769" s="12">
        <v>1</v>
      </c>
    </row>
    <row r="770" spans="1:7" x14ac:dyDescent="0.2">
      <c r="A770" s="11">
        <v>41583.083981481483</v>
      </c>
      <c r="B770" s="12"/>
      <c r="C770" s="12"/>
      <c r="D770" s="12"/>
      <c r="E770" s="12">
        <v>1</v>
      </c>
      <c r="F770" s="12"/>
      <c r="G770" s="12">
        <v>1</v>
      </c>
    </row>
    <row r="771" spans="1:7" x14ac:dyDescent="0.2">
      <c r="A771" s="11">
        <v>41583.135405092595</v>
      </c>
      <c r="B771" s="12">
        <v>1</v>
      </c>
      <c r="C771" s="12"/>
      <c r="D771" s="12"/>
      <c r="E771" s="12"/>
      <c r="F771" s="12"/>
      <c r="G771" s="12">
        <v>1</v>
      </c>
    </row>
    <row r="772" spans="1:7" x14ac:dyDescent="0.2">
      <c r="A772" s="11">
        <v>41586.475173611114</v>
      </c>
      <c r="B772" s="12"/>
      <c r="C772" s="12"/>
      <c r="D772" s="12"/>
      <c r="E772" s="12">
        <v>1</v>
      </c>
      <c r="F772" s="12"/>
      <c r="G772" s="12">
        <v>1</v>
      </c>
    </row>
    <row r="773" spans="1:7" x14ac:dyDescent="0.2">
      <c r="A773" s="11">
        <v>41589.676886574074</v>
      </c>
      <c r="B773" s="12"/>
      <c r="C773" s="12"/>
      <c r="D773" s="12"/>
      <c r="E773" s="12">
        <v>1</v>
      </c>
      <c r="F773" s="12"/>
      <c r="G773" s="12">
        <v>1</v>
      </c>
    </row>
    <row r="774" spans="1:7" x14ac:dyDescent="0.2">
      <c r="A774" s="11">
        <v>41590.255868055552</v>
      </c>
      <c r="B774" s="12"/>
      <c r="C774" s="12"/>
      <c r="D774" s="12"/>
      <c r="E774" s="12">
        <v>1</v>
      </c>
      <c r="F774" s="12"/>
      <c r="G774" s="12">
        <v>1</v>
      </c>
    </row>
    <row r="775" spans="1:7" x14ac:dyDescent="0.2">
      <c r="A775" s="11">
        <v>41591.737974537034</v>
      </c>
      <c r="B775" s="12"/>
      <c r="C775" s="12"/>
      <c r="D775" s="12"/>
      <c r="E775" s="12">
        <v>1</v>
      </c>
      <c r="F775" s="12"/>
      <c r="G775" s="12">
        <v>1</v>
      </c>
    </row>
    <row r="776" spans="1:7" x14ac:dyDescent="0.2">
      <c r="A776" s="11">
        <v>41591.964537037034</v>
      </c>
      <c r="B776" s="12"/>
      <c r="C776" s="12"/>
      <c r="D776" s="12"/>
      <c r="E776" s="12">
        <v>1</v>
      </c>
      <c r="F776" s="12"/>
      <c r="G776" s="12">
        <v>1</v>
      </c>
    </row>
    <row r="777" spans="1:7" x14ac:dyDescent="0.2">
      <c r="A777" s="11">
        <v>41593.082002314812</v>
      </c>
      <c r="B777" s="12"/>
      <c r="C777" s="12"/>
      <c r="D777" s="12"/>
      <c r="E777" s="12">
        <v>1</v>
      </c>
      <c r="F777" s="12"/>
      <c r="G777" s="12">
        <v>1</v>
      </c>
    </row>
    <row r="778" spans="1:7" x14ac:dyDescent="0.2">
      <c r="A778" s="11">
        <v>41594.207060185188</v>
      </c>
      <c r="B778" s="12"/>
      <c r="C778" s="12">
        <v>1</v>
      </c>
      <c r="D778" s="12"/>
      <c r="E778" s="12"/>
      <c r="F778" s="12"/>
      <c r="G778" s="12">
        <v>1</v>
      </c>
    </row>
    <row r="779" spans="1:7" x14ac:dyDescent="0.2">
      <c r="A779" s="11">
        <v>41596.913437499999</v>
      </c>
      <c r="B779" s="12"/>
      <c r="C779" s="12"/>
      <c r="D779" s="12"/>
      <c r="E779" s="12">
        <v>1</v>
      </c>
      <c r="F779" s="12"/>
      <c r="G779" s="12">
        <v>1</v>
      </c>
    </row>
    <row r="780" spans="1:7" x14ac:dyDescent="0.2">
      <c r="A780" s="11">
        <v>41597.788888888892</v>
      </c>
      <c r="B780" s="12"/>
      <c r="C780" s="12">
        <v>1</v>
      </c>
      <c r="D780" s="12"/>
      <c r="E780" s="12"/>
      <c r="F780" s="12"/>
      <c r="G780" s="12">
        <v>1</v>
      </c>
    </row>
    <row r="781" spans="1:7" x14ac:dyDescent="0.2">
      <c r="A781" s="11">
        <v>41598.17597222222</v>
      </c>
      <c r="B781" s="12"/>
      <c r="C781" s="12"/>
      <c r="D781" s="12"/>
      <c r="E781" s="12">
        <v>1</v>
      </c>
      <c r="F781" s="12"/>
      <c r="G781" s="12">
        <v>1</v>
      </c>
    </row>
    <row r="782" spans="1:7" x14ac:dyDescent="0.2">
      <c r="A782" s="11">
        <v>41598.420046296298</v>
      </c>
      <c r="B782" s="12"/>
      <c r="C782" s="12"/>
      <c r="D782" s="12"/>
      <c r="E782" s="12">
        <v>1</v>
      </c>
      <c r="F782" s="12"/>
      <c r="G782" s="12">
        <v>1</v>
      </c>
    </row>
    <row r="783" spans="1:7" x14ac:dyDescent="0.2">
      <c r="A783" s="11">
        <v>41599.855682870373</v>
      </c>
      <c r="B783" s="12"/>
      <c r="C783" s="12">
        <v>1</v>
      </c>
      <c r="D783" s="12"/>
      <c r="E783" s="12"/>
      <c r="F783" s="12"/>
      <c r="G783" s="12">
        <v>1</v>
      </c>
    </row>
    <row r="784" spans="1:7" x14ac:dyDescent="0.2">
      <c r="A784" s="11">
        <v>41600.538657407407</v>
      </c>
      <c r="B784" s="12"/>
      <c r="C784" s="12"/>
      <c r="D784" s="12"/>
      <c r="E784" s="12">
        <v>1</v>
      </c>
      <c r="F784" s="12"/>
      <c r="G784" s="12">
        <v>1</v>
      </c>
    </row>
    <row r="785" spans="1:7" x14ac:dyDescent="0.2">
      <c r="A785" s="11">
        <v>41603.333668981482</v>
      </c>
      <c r="B785" s="12"/>
      <c r="C785" s="12"/>
      <c r="D785" s="12"/>
      <c r="E785" s="12">
        <v>1</v>
      </c>
      <c r="F785" s="12"/>
      <c r="G785" s="12">
        <v>1</v>
      </c>
    </row>
    <row r="786" spans="1:7" x14ac:dyDescent="0.2">
      <c r="A786" s="11">
        <v>41604.022418981483</v>
      </c>
      <c r="B786" s="12"/>
      <c r="C786" s="12"/>
      <c r="D786" s="12"/>
      <c r="E786" s="12">
        <v>1</v>
      </c>
      <c r="F786" s="12"/>
      <c r="G786" s="12">
        <v>1</v>
      </c>
    </row>
    <row r="787" spans="1:7" x14ac:dyDescent="0.2">
      <c r="A787" s="11">
        <v>41604.996458333335</v>
      </c>
      <c r="B787" s="12"/>
      <c r="C787" s="12">
        <v>1</v>
      </c>
      <c r="D787" s="12"/>
      <c r="E787" s="12"/>
      <c r="F787" s="12"/>
      <c r="G787" s="12">
        <v>1</v>
      </c>
    </row>
    <row r="788" spans="1:7" x14ac:dyDescent="0.2">
      <c r="A788" s="11">
        <v>41605.167696759258</v>
      </c>
      <c r="B788" s="12"/>
      <c r="C788" s="12">
        <v>1</v>
      </c>
      <c r="D788" s="12"/>
      <c r="E788" s="12"/>
      <c r="F788" s="12"/>
      <c r="G788" s="12">
        <v>1</v>
      </c>
    </row>
    <row r="789" spans="1:7" x14ac:dyDescent="0.2">
      <c r="A789" s="11">
        <v>41605.868449074071</v>
      </c>
      <c r="B789" s="12"/>
      <c r="C789" s="12"/>
      <c r="D789" s="12"/>
      <c r="E789" s="12">
        <v>1</v>
      </c>
      <c r="F789" s="12"/>
      <c r="G789" s="12">
        <v>1</v>
      </c>
    </row>
    <row r="790" spans="1:7" x14ac:dyDescent="0.2">
      <c r="A790" s="11">
        <v>41607.83085648148</v>
      </c>
      <c r="B790" s="12"/>
      <c r="C790" s="12"/>
      <c r="D790" s="12"/>
      <c r="E790" s="12">
        <v>1</v>
      </c>
      <c r="F790" s="12"/>
      <c r="G790" s="12">
        <v>1</v>
      </c>
    </row>
    <row r="791" spans="1:7" x14ac:dyDescent="0.2">
      <c r="A791" s="11">
        <v>41610.794421296298</v>
      </c>
      <c r="B791" s="12"/>
      <c r="C791" s="12"/>
      <c r="D791" s="12"/>
      <c r="E791" s="12">
        <v>1</v>
      </c>
      <c r="F791" s="12"/>
      <c r="G791" s="12">
        <v>1</v>
      </c>
    </row>
    <row r="792" spans="1:7" x14ac:dyDescent="0.2">
      <c r="A792" s="11">
        <v>41611.917673611111</v>
      </c>
      <c r="B792" s="12"/>
      <c r="C792" s="12"/>
      <c r="D792" s="12"/>
      <c r="E792" s="12">
        <v>1</v>
      </c>
      <c r="F792" s="12"/>
      <c r="G792" s="12">
        <v>1</v>
      </c>
    </row>
    <row r="793" spans="1:7" x14ac:dyDescent="0.2">
      <c r="A793" s="11">
        <v>41612.10024305556</v>
      </c>
      <c r="B793" s="12"/>
      <c r="C793" s="12"/>
      <c r="D793" s="12"/>
      <c r="E793" s="12">
        <v>1</v>
      </c>
      <c r="F793" s="12"/>
      <c r="G793" s="12">
        <v>1</v>
      </c>
    </row>
    <row r="794" spans="1:7" x14ac:dyDescent="0.2">
      <c r="A794" s="11">
        <v>41612.912187499998</v>
      </c>
      <c r="B794" s="12"/>
      <c r="C794" s="12"/>
      <c r="D794" s="12"/>
      <c r="E794" s="12">
        <v>1</v>
      </c>
      <c r="F794" s="12"/>
      <c r="G794" s="12">
        <v>1</v>
      </c>
    </row>
    <row r="795" spans="1:7" x14ac:dyDescent="0.2">
      <c r="A795" s="11">
        <v>41613.172974537039</v>
      </c>
      <c r="B795" s="12"/>
      <c r="C795" s="12">
        <v>1</v>
      </c>
      <c r="D795" s="12"/>
      <c r="E795" s="12"/>
      <c r="F795" s="12"/>
      <c r="G795" s="12">
        <v>1</v>
      </c>
    </row>
    <row r="796" spans="1:7" x14ac:dyDescent="0.2">
      <c r="A796" s="11">
        <v>41614.563194444447</v>
      </c>
      <c r="B796" s="12"/>
      <c r="C796" s="12">
        <v>1</v>
      </c>
      <c r="D796" s="12"/>
      <c r="E796" s="12"/>
      <c r="F796" s="12"/>
      <c r="G796" s="12">
        <v>1</v>
      </c>
    </row>
    <row r="797" spans="1:7" x14ac:dyDescent="0.2">
      <c r="A797" s="11">
        <v>41614.651493055557</v>
      </c>
      <c r="B797" s="12"/>
      <c r="C797" s="12"/>
      <c r="D797" s="12"/>
      <c r="E797" s="12">
        <v>1</v>
      </c>
      <c r="F797" s="12"/>
      <c r="G797" s="12">
        <v>1</v>
      </c>
    </row>
    <row r="798" spans="1:7" x14ac:dyDescent="0.2">
      <c r="A798" s="11">
        <v>41616.027754629627</v>
      </c>
      <c r="B798" s="12"/>
      <c r="C798" s="12">
        <v>1</v>
      </c>
      <c r="D798" s="12"/>
      <c r="E798" s="12"/>
      <c r="F798" s="12"/>
      <c r="G798" s="12">
        <v>1</v>
      </c>
    </row>
    <row r="799" spans="1:7" x14ac:dyDescent="0.2">
      <c r="A799" s="11">
        <v>41617.912662037037</v>
      </c>
      <c r="B799" s="12"/>
      <c r="C799" s="12"/>
      <c r="D799" s="12"/>
      <c r="E799" s="12">
        <v>1</v>
      </c>
      <c r="F799" s="12"/>
      <c r="G799" s="12">
        <v>1</v>
      </c>
    </row>
    <row r="800" spans="1:7" x14ac:dyDescent="0.2">
      <c r="A800" s="11">
        <v>41619.998310185183</v>
      </c>
      <c r="B800" s="12"/>
      <c r="C800" s="12"/>
      <c r="D800" s="12"/>
      <c r="E800" s="12">
        <v>1</v>
      </c>
      <c r="F800" s="12"/>
      <c r="G800" s="12">
        <v>1</v>
      </c>
    </row>
    <row r="801" spans="1:7" x14ac:dyDescent="0.2">
      <c r="A801" s="11">
        <v>41620.87667824074</v>
      </c>
      <c r="B801" s="12"/>
      <c r="C801" s="12"/>
      <c r="D801" s="12"/>
      <c r="E801" s="12">
        <v>1</v>
      </c>
      <c r="F801" s="12"/>
      <c r="G801" s="12">
        <v>1</v>
      </c>
    </row>
    <row r="802" spans="1:7" x14ac:dyDescent="0.2">
      <c r="A802" s="11">
        <v>41620.90047453704</v>
      </c>
      <c r="B802" s="12"/>
      <c r="C802" s="12">
        <v>1</v>
      </c>
      <c r="D802" s="12"/>
      <c r="E802" s="12"/>
      <c r="F802" s="12"/>
      <c r="G802" s="12">
        <v>1</v>
      </c>
    </row>
    <row r="803" spans="1:7" x14ac:dyDescent="0.2">
      <c r="A803" s="11">
        <v>41620.93141203704</v>
      </c>
      <c r="B803" s="12"/>
      <c r="C803" s="12">
        <v>1</v>
      </c>
      <c r="D803" s="12"/>
      <c r="E803" s="12"/>
      <c r="F803" s="12"/>
      <c r="G803" s="12">
        <v>1</v>
      </c>
    </row>
    <row r="804" spans="1:7" x14ac:dyDescent="0.2">
      <c r="A804" s="11">
        <v>41626.761053240742</v>
      </c>
      <c r="B804" s="12"/>
      <c r="C804" s="12"/>
      <c r="D804" s="12"/>
      <c r="E804" s="12">
        <v>1</v>
      </c>
      <c r="F804" s="12"/>
      <c r="G804" s="12">
        <v>1</v>
      </c>
    </row>
    <row r="805" spans="1:7" x14ac:dyDescent="0.2">
      <c r="A805" s="11">
        <v>41626.916284722225</v>
      </c>
      <c r="B805" s="12"/>
      <c r="C805" s="12"/>
      <c r="D805" s="12"/>
      <c r="E805" s="12">
        <v>1</v>
      </c>
      <c r="F805" s="12"/>
      <c r="G805" s="12">
        <v>1</v>
      </c>
    </row>
    <row r="806" spans="1:7" x14ac:dyDescent="0.2">
      <c r="A806" s="11">
        <v>41628.833680555559</v>
      </c>
      <c r="B806" s="12"/>
      <c r="C806" s="12"/>
      <c r="D806" s="12"/>
      <c r="E806" s="12">
        <v>1</v>
      </c>
      <c r="F806" s="12"/>
      <c r="G806" s="12">
        <v>1</v>
      </c>
    </row>
    <row r="807" spans="1:7" x14ac:dyDescent="0.2">
      <c r="A807" s="11">
        <v>41631.902766203704</v>
      </c>
      <c r="B807" s="12"/>
      <c r="C807" s="12"/>
      <c r="D807" s="12"/>
      <c r="E807" s="12">
        <v>1</v>
      </c>
      <c r="F807" s="12"/>
      <c r="G807" s="12">
        <v>1</v>
      </c>
    </row>
    <row r="808" spans="1:7" x14ac:dyDescent="0.2">
      <c r="A808" s="11">
        <v>41634.715173611112</v>
      </c>
      <c r="B808" s="12"/>
      <c r="C808" s="12">
        <v>1</v>
      </c>
      <c r="D808" s="12"/>
      <c r="E808" s="12"/>
      <c r="F808" s="12"/>
      <c r="G808" s="12">
        <v>1</v>
      </c>
    </row>
    <row r="809" spans="1:7" x14ac:dyDescent="0.2">
      <c r="A809" s="11">
        <v>41634.797013888885</v>
      </c>
      <c r="B809" s="12"/>
      <c r="C809" s="12"/>
      <c r="D809" s="12"/>
      <c r="E809" s="12">
        <v>1</v>
      </c>
      <c r="F809" s="12"/>
      <c r="G809" s="12">
        <v>1</v>
      </c>
    </row>
    <row r="810" spans="1:7" x14ac:dyDescent="0.2">
      <c r="A810" s="11">
        <v>41638.342905092592</v>
      </c>
      <c r="B810" s="12"/>
      <c r="C810" s="12"/>
      <c r="D810" s="12"/>
      <c r="E810" s="12">
        <v>1</v>
      </c>
      <c r="F810" s="12"/>
      <c r="G810" s="12">
        <v>1</v>
      </c>
    </row>
    <row r="811" spans="1:7" x14ac:dyDescent="0.2">
      <c r="A811" s="11">
        <v>41642.005150462966</v>
      </c>
      <c r="B811" s="12"/>
      <c r="C811" s="12">
        <v>1</v>
      </c>
      <c r="D811" s="12"/>
      <c r="E811" s="12"/>
      <c r="F811" s="12"/>
      <c r="G811" s="12">
        <v>1</v>
      </c>
    </row>
    <row r="812" spans="1:7" x14ac:dyDescent="0.2">
      <c r="A812" s="11">
        <v>41642.751458333332</v>
      </c>
      <c r="B812" s="12"/>
      <c r="C812" s="12">
        <v>1</v>
      </c>
      <c r="D812" s="12"/>
      <c r="E812" s="12"/>
      <c r="F812" s="12"/>
      <c r="G812" s="12">
        <v>1</v>
      </c>
    </row>
    <row r="813" spans="1:7" x14ac:dyDescent="0.2">
      <c r="A813" s="11">
        <v>41643.487175925926</v>
      </c>
      <c r="B813" s="12"/>
      <c r="C813" s="12">
        <v>1</v>
      </c>
      <c r="D813" s="12"/>
      <c r="E813" s="12"/>
      <c r="F813" s="12"/>
      <c r="G813" s="12">
        <v>1</v>
      </c>
    </row>
    <row r="814" spans="1:7" x14ac:dyDescent="0.2">
      <c r="A814" s="11">
        <v>41645.832141203704</v>
      </c>
      <c r="B814" s="12"/>
      <c r="C814" s="12">
        <v>1</v>
      </c>
      <c r="D814" s="12"/>
      <c r="E814" s="12"/>
      <c r="F814" s="12"/>
      <c r="G814" s="12">
        <v>1</v>
      </c>
    </row>
    <row r="815" spans="1:7" x14ac:dyDescent="0.2">
      <c r="A815" s="11">
        <v>41645.867280092592</v>
      </c>
      <c r="B815" s="12"/>
      <c r="C815" s="12"/>
      <c r="D815" s="12"/>
      <c r="E815" s="12">
        <v>1</v>
      </c>
      <c r="F815" s="12"/>
      <c r="G815" s="12">
        <v>1</v>
      </c>
    </row>
    <row r="816" spans="1:7" x14ac:dyDescent="0.2">
      <c r="A816" s="11">
        <v>41646.628032407411</v>
      </c>
      <c r="B816" s="12"/>
      <c r="C816" s="12"/>
      <c r="D816" s="12"/>
      <c r="E816" s="12">
        <v>1</v>
      </c>
      <c r="F816" s="12"/>
      <c r="G816" s="12">
        <v>1</v>
      </c>
    </row>
    <row r="817" spans="1:7" x14ac:dyDescent="0.2">
      <c r="A817" s="11">
        <v>41646.792222222226</v>
      </c>
      <c r="B817" s="12"/>
      <c r="C817" s="12"/>
      <c r="D817" s="12"/>
      <c r="E817" s="12">
        <v>1</v>
      </c>
      <c r="F817" s="12"/>
      <c r="G817" s="12">
        <v>1</v>
      </c>
    </row>
    <row r="818" spans="1:7" x14ac:dyDescent="0.2">
      <c r="A818" s="11">
        <v>41647.632256944446</v>
      </c>
      <c r="B818" s="12"/>
      <c r="C818" s="12">
        <v>1</v>
      </c>
      <c r="D818" s="12"/>
      <c r="E818" s="12"/>
      <c r="F818" s="12"/>
      <c r="G818" s="12">
        <v>1</v>
      </c>
    </row>
    <row r="819" spans="1:7" x14ac:dyDescent="0.2">
      <c r="A819" s="11">
        <v>41648.396192129629</v>
      </c>
      <c r="B819" s="12"/>
      <c r="C819" s="12"/>
      <c r="D819" s="12"/>
      <c r="E819" s="12">
        <v>1</v>
      </c>
      <c r="F819" s="12"/>
      <c r="G819" s="12">
        <v>1</v>
      </c>
    </row>
    <row r="820" spans="1:7" x14ac:dyDescent="0.2">
      <c r="A820" s="11">
        <v>41650.015057870369</v>
      </c>
      <c r="B820" s="12"/>
      <c r="C820" s="12">
        <v>1</v>
      </c>
      <c r="D820" s="12"/>
      <c r="E820" s="12"/>
      <c r="F820" s="12"/>
      <c r="G820" s="12">
        <v>1</v>
      </c>
    </row>
    <row r="821" spans="1:7" x14ac:dyDescent="0.2">
      <c r="A821" s="11">
        <v>41652.742488425924</v>
      </c>
      <c r="B821" s="12">
        <v>1</v>
      </c>
      <c r="C821" s="12"/>
      <c r="D821" s="12"/>
      <c r="E821" s="12"/>
      <c r="F821" s="12"/>
      <c r="G821" s="12">
        <v>1</v>
      </c>
    </row>
    <row r="822" spans="1:7" x14ac:dyDescent="0.2">
      <c r="A822" s="11">
        <v>41654.946759259255</v>
      </c>
      <c r="B822" s="12"/>
      <c r="C822" s="12">
        <v>1</v>
      </c>
      <c r="D822" s="12"/>
      <c r="E822" s="12"/>
      <c r="F822" s="12"/>
      <c r="G822" s="12">
        <v>1</v>
      </c>
    </row>
    <row r="823" spans="1:7" x14ac:dyDescent="0.2">
      <c r="A823" s="11">
        <v>41655.709305555552</v>
      </c>
      <c r="B823" s="12"/>
      <c r="C823" s="12"/>
      <c r="D823" s="12"/>
      <c r="E823" s="12">
        <v>1</v>
      </c>
      <c r="F823" s="12"/>
      <c r="G823" s="12">
        <v>1</v>
      </c>
    </row>
    <row r="824" spans="1:7" x14ac:dyDescent="0.2">
      <c r="A824" s="11">
        <v>41656.762638888889</v>
      </c>
      <c r="B824" s="12"/>
      <c r="C824" s="12"/>
      <c r="D824" s="12"/>
      <c r="E824" s="12">
        <v>1</v>
      </c>
      <c r="F824" s="12"/>
      <c r="G824" s="12">
        <v>1</v>
      </c>
    </row>
    <row r="825" spans="1:7" x14ac:dyDescent="0.2">
      <c r="A825" s="11">
        <v>41657.923807870371</v>
      </c>
      <c r="B825" s="12"/>
      <c r="C825" s="12"/>
      <c r="D825" s="12"/>
      <c r="E825" s="12">
        <v>1</v>
      </c>
      <c r="F825" s="12"/>
      <c r="G825" s="12">
        <v>1</v>
      </c>
    </row>
    <row r="826" spans="1:7" x14ac:dyDescent="0.2">
      <c r="A826" s="11">
        <v>41657.985081018516</v>
      </c>
      <c r="B826" s="12"/>
      <c r="C826" s="12"/>
      <c r="D826" s="12"/>
      <c r="E826" s="12">
        <v>1</v>
      </c>
      <c r="F826" s="12"/>
      <c r="G826" s="12">
        <v>1</v>
      </c>
    </row>
    <row r="827" spans="1:7" x14ac:dyDescent="0.2">
      <c r="A827" s="11">
        <v>41660.708530092597</v>
      </c>
      <c r="B827" s="12"/>
      <c r="C827" s="12"/>
      <c r="D827" s="12"/>
      <c r="E827" s="12">
        <v>1</v>
      </c>
      <c r="F827" s="12"/>
      <c r="G827" s="12">
        <v>1</v>
      </c>
    </row>
    <row r="828" spans="1:7" x14ac:dyDescent="0.2">
      <c r="A828" s="11">
        <v>41660.792557870373</v>
      </c>
      <c r="B828" s="12"/>
      <c r="C828" s="12">
        <v>1</v>
      </c>
      <c r="D828" s="12"/>
      <c r="E828" s="12"/>
      <c r="F828" s="12"/>
      <c r="G828" s="12">
        <v>1</v>
      </c>
    </row>
    <row r="829" spans="1:7" x14ac:dyDescent="0.2">
      <c r="A829" s="11">
        <v>41661.381041666667</v>
      </c>
      <c r="B829" s="12"/>
      <c r="C829" s="12">
        <v>1</v>
      </c>
      <c r="D829" s="12"/>
      <c r="E829" s="12"/>
      <c r="F829" s="12"/>
      <c r="G829" s="12">
        <v>1</v>
      </c>
    </row>
    <row r="830" spans="1:7" x14ac:dyDescent="0.2">
      <c r="A830" s="11">
        <v>41662.047500000001</v>
      </c>
      <c r="B830" s="12"/>
      <c r="C830" s="12"/>
      <c r="D830" s="12"/>
      <c r="E830" s="12">
        <v>1</v>
      </c>
      <c r="F830" s="12"/>
      <c r="G830" s="12">
        <v>1</v>
      </c>
    </row>
    <row r="831" spans="1:7" x14ac:dyDescent="0.2">
      <c r="A831" s="11">
        <v>41662.854988425926</v>
      </c>
      <c r="B831" s="12"/>
      <c r="C831" s="12"/>
      <c r="D831" s="12"/>
      <c r="E831" s="12">
        <v>1</v>
      </c>
      <c r="F831" s="12"/>
      <c r="G831" s="12">
        <v>1</v>
      </c>
    </row>
    <row r="832" spans="1:7" x14ac:dyDescent="0.2">
      <c r="A832" s="11">
        <v>41663.500659722224</v>
      </c>
      <c r="B832" s="12"/>
      <c r="C832" s="12"/>
      <c r="D832" s="12"/>
      <c r="E832" s="12">
        <v>1</v>
      </c>
      <c r="F832" s="12"/>
      <c r="G832" s="12">
        <v>1</v>
      </c>
    </row>
    <row r="833" spans="1:7" x14ac:dyDescent="0.2">
      <c r="A833" s="11">
        <v>41663.569340277776</v>
      </c>
      <c r="B833" s="12"/>
      <c r="C833" s="12"/>
      <c r="D833" s="12"/>
      <c r="E833" s="12">
        <v>1</v>
      </c>
      <c r="F833" s="12"/>
      <c r="G833" s="12">
        <v>1</v>
      </c>
    </row>
    <row r="834" spans="1:7" x14ac:dyDescent="0.2">
      <c r="A834" s="11">
        <v>41663.780300925922</v>
      </c>
      <c r="B834" s="12"/>
      <c r="C834" s="12">
        <v>1</v>
      </c>
      <c r="D834" s="12"/>
      <c r="E834" s="12"/>
      <c r="F834" s="12"/>
      <c r="G834" s="12">
        <v>1</v>
      </c>
    </row>
    <row r="835" spans="1:7" x14ac:dyDescent="0.2">
      <c r="A835" s="11">
        <v>41664.684108796297</v>
      </c>
      <c r="B835" s="12"/>
      <c r="C835" s="12"/>
      <c r="D835" s="12"/>
      <c r="E835" s="12">
        <v>1</v>
      </c>
      <c r="F835" s="12"/>
      <c r="G835" s="12">
        <v>1</v>
      </c>
    </row>
    <row r="836" spans="1:7" x14ac:dyDescent="0.2">
      <c r="A836" s="11">
        <v>41666.842824074076</v>
      </c>
      <c r="B836" s="12"/>
      <c r="C836" s="12"/>
      <c r="D836" s="12"/>
      <c r="E836" s="12">
        <v>1</v>
      </c>
      <c r="F836" s="12"/>
      <c r="G836" s="12">
        <v>1</v>
      </c>
    </row>
    <row r="837" spans="1:7" x14ac:dyDescent="0.2">
      <c r="A837" s="11">
        <v>41666.924710648149</v>
      </c>
      <c r="B837" s="12"/>
      <c r="C837" s="12"/>
      <c r="D837" s="12"/>
      <c r="E837" s="12">
        <v>1</v>
      </c>
      <c r="F837" s="12"/>
      <c r="G837" s="12">
        <v>1</v>
      </c>
    </row>
    <row r="838" spans="1:7" x14ac:dyDescent="0.2">
      <c r="A838" s="11">
        <v>41667.275312500002</v>
      </c>
      <c r="B838" s="12"/>
      <c r="C838" s="12"/>
      <c r="D838" s="12"/>
      <c r="E838" s="12">
        <v>1</v>
      </c>
      <c r="F838" s="12"/>
      <c r="G838" s="12">
        <v>1</v>
      </c>
    </row>
    <row r="839" spans="1:7" x14ac:dyDescent="0.2">
      <c r="A839" s="11">
        <v>41667.823287037041</v>
      </c>
      <c r="B839" s="12"/>
      <c r="C839" s="12"/>
      <c r="D839" s="12"/>
      <c r="E839" s="12">
        <v>1</v>
      </c>
      <c r="F839" s="12"/>
      <c r="G839" s="12">
        <v>1</v>
      </c>
    </row>
    <row r="840" spans="1:7" x14ac:dyDescent="0.2">
      <c r="A840" s="11">
        <v>41668.606469907405</v>
      </c>
      <c r="B840" s="12"/>
      <c r="C840" s="12"/>
      <c r="D840" s="12"/>
      <c r="E840" s="12">
        <v>1</v>
      </c>
      <c r="F840" s="12"/>
      <c r="G840" s="12">
        <v>1</v>
      </c>
    </row>
    <row r="841" spans="1:7" x14ac:dyDescent="0.2">
      <c r="A841" s="11">
        <v>41671.936863425923</v>
      </c>
      <c r="B841" s="12">
        <v>1</v>
      </c>
      <c r="C841" s="12"/>
      <c r="D841" s="12"/>
      <c r="E841" s="12"/>
      <c r="F841" s="12"/>
      <c r="G841" s="12">
        <v>1</v>
      </c>
    </row>
    <row r="842" spans="1:7" x14ac:dyDescent="0.2">
      <c r="A842" s="11">
        <v>41674.063078703701</v>
      </c>
      <c r="B842" s="12"/>
      <c r="C842" s="12"/>
      <c r="D842" s="12"/>
      <c r="E842" s="12">
        <v>1</v>
      </c>
      <c r="F842" s="12"/>
      <c r="G842" s="12">
        <v>1</v>
      </c>
    </row>
    <row r="843" spans="1:7" x14ac:dyDescent="0.2">
      <c r="A843" s="11">
        <v>41674.08494212963</v>
      </c>
      <c r="B843" s="12"/>
      <c r="C843" s="12"/>
      <c r="D843" s="12"/>
      <c r="E843" s="12">
        <v>1</v>
      </c>
      <c r="F843" s="12"/>
      <c r="G843" s="12">
        <v>1</v>
      </c>
    </row>
    <row r="844" spans="1:7" x14ac:dyDescent="0.2">
      <c r="A844" s="11">
        <v>41675.149525462963</v>
      </c>
      <c r="B844" s="12"/>
      <c r="C844" s="12"/>
      <c r="D844" s="12"/>
      <c r="E844" s="12">
        <v>1</v>
      </c>
      <c r="F844" s="12"/>
      <c r="G844" s="12">
        <v>1</v>
      </c>
    </row>
    <row r="845" spans="1:7" x14ac:dyDescent="0.2">
      <c r="A845" s="11">
        <v>41680.359976851854</v>
      </c>
      <c r="B845" s="12"/>
      <c r="C845" s="12">
        <v>1</v>
      </c>
      <c r="D845" s="12"/>
      <c r="E845" s="12"/>
      <c r="F845" s="12"/>
      <c r="G845" s="12">
        <v>1</v>
      </c>
    </row>
    <row r="846" spans="1:7" x14ac:dyDescent="0.2">
      <c r="A846" s="11">
        <v>41680.583402777782</v>
      </c>
      <c r="B846" s="12"/>
      <c r="C846" s="12"/>
      <c r="D846" s="12"/>
      <c r="E846" s="12">
        <v>1</v>
      </c>
      <c r="F846" s="12"/>
      <c r="G846" s="12">
        <v>1</v>
      </c>
    </row>
    <row r="847" spans="1:7" x14ac:dyDescent="0.2">
      <c r="A847" s="11">
        <v>41681.189699074072</v>
      </c>
      <c r="B847" s="12"/>
      <c r="C847" s="12">
        <v>1</v>
      </c>
      <c r="D847" s="12"/>
      <c r="E847" s="12"/>
      <c r="F847" s="12"/>
      <c r="G847" s="12">
        <v>1</v>
      </c>
    </row>
    <row r="848" spans="1:7" x14ac:dyDescent="0.2">
      <c r="A848" s="11">
        <v>41682.0705787037</v>
      </c>
      <c r="B848" s="12"/>
      <c r="C848" s="12"/>
      <c r="D848" s="12"/>
      <c r="E848" s="12">
        <v>1</v>
      </c>
      <c r="F848" s="12"/>
      <c r="G848" s="12">
        <v>1</v>
      </c>
    </row>
    <row r="849" spans="1:7" x14ac:dyDescent="0.2">
      <c r="A849" s="11">
        <v>41682.099189814813</v>
      </c>
      <c r="B849" s="12"/>
      <c r="C849" s="12"/>
      <c r="D849" s="12"/>
      <c r="E849" s="12">
        <v>1</v>
      </c>
      <c r="F849" s="12"/>
      <c r="G849" s="12">
        <v>1</v>
      </c>
    </row>
    <row r="850" spans="1:7" x14ac:dyDescent="0.2">
      <c r="A850" s="11">
        <v>41682.23646990741</v>
      </c>
      <c r="B850" s="12"/>
      <c r="C850" s="12">
        <v>1</v>
      </c>
      <c r="D850" s="12"/>
      <c r="E850" s="12"/>
      <c r="F850" s="12"/>
      <c r="G850" s="12">
        <v>1</v>
      </c>
    </row>
    <row r="851" spans="1:7" x14ac:dyDescent="0.2">
      <c r="A851" s="11">
        <v>41682.805902777778</v>
      </c>
      <c r="B851" s="12"/>
      <c r="C851" s="12"/>
      <c r="D851" s="12"/>
      <c r="E851" s="12">
        <v>1</v>
      </c>
      <c r="F851" s="12"/>
      <c r="G851" s="12">
        <v>1</v>
      </c>
    </row>
    <row r="852" spans="1:7" x14ac:dyDescent="0.2">
      <c r="A852" s="11">
        <v>41683.832280092596</v>
      </c>
      <c r="B852" s="12"/>
      <c r="C852" s="12">
        <v>1</v>
      </c>
      <c r="D852" s="12"/>
      <c r="E852" s="12"/>
      <c r="F852" s="12"/>
      <c r="G852" s="12">
        <v>1</v>
      </c>
    </row>
    <row r="853" spans="1:7" x14ac:dyDescent="0.2">
      <c r="A853" s="11">
        <v>41686.705208333333</v>
      </c>
      <c r="B853" s="12"/>
      <c r="C853" s="12">
        <v>1</v>
      </c>
      <c r="D853" s="12"/>
      <c r="E853" s="12"/>
      <c r="F853" s="12"/>
      <c r="G853" s="12">
        <v>1</v>
      </c>
    </row>
    <row r="854" spans="1:7" x14ac:dyDescent="0.2">
      <c r="A854" s="11">
        <v>41689.150011574071</v>
      </c>
      <c r="B854" s="12"/>
      <c r="C854" s="12"/>
      <c r="D854" s="12"/>
      <c r="E854" s="12">
        <v>1</v>
      </c>
      <c r="F854" s="12"/>
      <c r="G854" s="12">
        <v>1</v>
      </c>
    </row>
    <row r="855" spans="1:7" x14ac:dyDescent="0.2">
      <c r="A855" s="11">
        <v>41689.917962962965</v>
      </c>
      <c r="B855" s="12"/>
      <c r="C855" s="12"/>
      <c r="D855" s="12"/>
      <c r="E855" s="12">
        <v>1</v>
      </c>
      <c r="F855" s="12"/>
      <c r="G855" s="12">
        <v>1</v>
      </c>
    </row>
    <row r="856" spans="1:7" x14ac:dyDescent="0.2">
      <c r="A856" s="11">
        <v>41692.084143518521</v>
      </c>
      <c r="B856" s="12"/>
      <c r="C856" s="12"/>
      <c r="D856" s="12"/>
      <c r="E856" s="12">
        <v>1</v>
      </c>
      <c r="F856" s="12"/>
      <c r="G856" s="12">
        <v>1</v>
      </c>
    </row>
    <row r="857" spans="1:7" x14ac:dyDescent="0.2">
      <c r="A857" s="11">
        <v>41692.135729166665</v>
      </c>
      <c r="B857" s="12"/>
      <c r="C857" s="12">
        <v>1</v>
      </c>
      <c r="D857" s="12"/>
      <c r="E857" s="12"/>
      <c r="F857" s="12"/>
      <c r="G857" s="12">
        <v>1</v>
      </c>
    </row>
    <row r="858" spans="1:7" x14ac:dyDescent="0.2">
      <c r="A858" s="11">
        <v>41694.391840277778</v>
      </c>
      <c r="B858" s="12"/>
      <c r="C858" s="12"/>
      <c r="D858" s="12"/>
      <c r="E858" s="12">
        <v>1</v>
      </c>
      <c r="F858" s="12"/>
      <c r="G858" s="12">
        <v>1</v>
      </c>
    </row>
    <row r="859" spans="1:7" x14ac:dyDescent="0.2">
      <c r="A859" s="11">
        <v>41694.84065972222</v>
      </c>
      <c r="B859" s="12"/>
      <c r="C859" s="12"/>
      <c r="D859" s="12"/>
      <c r="E859" s="12">
        <v>1</v>
      </c>
      <c r="F859" s="12"/>
      <c r="G859" s="12">
        <v>1</v>
      </c>
    </row>
    <row r="860" spans="1:7" x14ac:dyDescent="0.2">
      <c r="A860" s="11">
        <v>41695.016782407409</v>
      </c>
      <c r="B860" s="12"/>
      <c r="C860" s="12"/>
      <c r="D860" s="12"/>
      <c r="E860" s="12">
        <v>1</v>
      </c>
      <c r="F860" s="12"/>
      <c r="G860" s="12">
        <v>1</v>
      </c>
    </row>
    <row r="861" spans="1:7" x14ac:dyDescent="0.2">
      <c r="A861" s="11">
        <v>41696.817129629628</v>
      </c>
      <c r="B861" s="12"/>
      <c r="C861" s="12"/>
      <c r="D861" s="12"/>
      <c r="E861" s="12">
        <v>1</v>
      </c>
      <c r="F861" s="12"/>
      <c r="G861" s="12">
        <v>1</v>
      </c>
    </row>
    <row r="862" spans="1:7" x14ac:dyDescent="0.2">
      <c r="A862" s="11">
        <v>41701.901817129627</v>
      </c>
      <c r="B862" s="12"/>
      <c r="C862" s="12"/>
      <c r="D862" s="12"/>
      <c r="E862" s="12">
        <v>1</v>
      </c>
      <c r="F862" s="12"/>
      <c r="G862" s="12">
        <v>1</v>
      </c>
    </row>
    <row r="863" spans="1:7" x14ac:dyDescent="0.2">
      <c r="A863" s="11">
        <v>41703.721979166665</v>
      </c>
      <c r="B863" s="12"/>
      <c r="C863" s="12">
        <v>1</v>
      </c>
      <c r="D863" s="12"/>
      <c r="E863" s="12"/>
      <c r="F863" s="12"/>
      <c r="G863" s="12">
        <v>1</v>
      </c>
    </row>
    <row r="864" spans="1:7" x14ac:dyDescent="0.2">
      <c r="A864" s="11">
        <v>41704.16642361111</v>
      </c>
      <c r="B864" s="12"/>
      <c r="C864" s="12">
        <v>1</v>
      </c>
      <c r="D864" s="12"/>
      <c r="E864" s="12"/>
      <c r="F864" s="12"/>
      <c r="G864" s="12">
        <v>1</v>
      </c>
    </row>
    <row r="865" spans="1:7" x14ac:dyDescent="0.2">
      <c r="A865" s="11">
        <v>41704.735937500001</v>
      </c>
      <c r="B865" s="12"/>
      <c r="C865" s="12"/>
      <c r="D865" s="12"/>
      <c r="E865" s="12">
        <v>1</v>
      </c>
      <c r="F865" s="12"/>
      <c r="G865" s="12">
        <v>1</v>
      </c>
    </row>
    <row r="866" spans="1:7" x14ac:dyDescent="0.2">
      <c r="A866" s="11">
        <v>41709.463518518518</v>
      </c>
      <c r="B866" s="12"/>
      <c r="C866" s="12"/>
      <c r="D866" s="12"/>
      <c r="E866" s="12">
        <v>1</v>
      </c>
      <c r="F866" s="12"/>
      <c r="G866" s="12">
        <v>1</v>
      </c>
    </row>
    <row r="867" spans="1:7" x14ac:dyDescent="0.2">
      <c r="A867" s="11">
        <v>41710.594282407408</v>
      </c>
      <c r="B867" s="12"/>
      <c r="C867" s="12"/>
      <c r="D867" s="12"/>
      <c r="E867" s="12">
        <v>1</v>
      </c>
      <c r="F867" s="12"/>
      <c r="G867" s="12">
        <v>1</v>
      </c>
    </row>
    <row r="868" spans="1:7" x14ac:dyDescent="0.2">
      <c r="A868" s="11">
        <v>41711.169085648151</v>
      </c>
      <c r="B868" s="12"/>
      <c r="C868" s="12">
        <v>1</v>
      </c>
      <c r="D868" s="12"/>
      <c r="E868" s="12"/>
      <c r="F868" s="12"/>
      <c r="G868" s="12">
        <v>1</v>
      </c>
    </row>
    <row r="869" spans="1:7" x14ac:dyDescent="0.2">
      <c r="A869" s="11">
        <v>41712.762673611112</v>
      </c>
      <c r="B869" s="12"/>
      <c r="C869" s="12">
        <v>1</v>
      </c>
      <c r="D869" s="12"/>
      <c r="E869" s="12"/>
      <c r="F869" s="12"/>
      <c r="G869" s="12">
        <v>1</v>
      </c>
    </row>
    <row r="870" spans="1:7" x14ac:dyDescent="0.2">
      <c r="A870" s="11">
        <v>41715.874780092592</v>
      </c>
      <c r="B870" s="12">
        <v>1</v>
      </c>
      <c r="C870" s="12"/>
      <c r="D870" s="12"/>
      <c r="E870" s="12"/>
      <c r="F870" s="12"/>
      <c r="G870" s="12">
        <v>1</v>
      </c>
    </row>
    <row r="871" spans="1:7" x14ac:dyDescent="0.2">
      <c r="A871" s="11">
        <v>41716.632847222223</v>
      </c>
      <c r="B871" s="12"/>
      <c r="C871" s="12"/>
      <c r="D871" s="12"/>
      <c r="E871" s="12">
        <v>1</v>
      </c>
      <c r="F871" s="12"/>
      <c r="G871" s="12">
        <v>1</v>
      </c>
    </row>
    <row r="872" spans="1:7" x14ac:dyDescent="0.2">
      <c r="A872" s="11">
        <v>41716.717847222222</v>
      </c>
      <c r="B872" s="12"/>
      <c r="C872" s="12"/>
      <c r="D872" s="12"/>
      <c r="E872" s="12">
        <v>1</v>
      </c>
      <c r="F872" s="12"/>
      <c r="G872" s="12">
        <v>1</v>
      </c>
    </row>
    <row r="873" spans="1:7" x14ac:dyDescent="0.2">
      <c r="A873" s="11">
        <v>41716.785011574073</v>
      </c>
      <c r="B873" s="12"/>
      <c r="C873" s="12"/>
      <c r="D873" s="12"/>
      <c r="E873" s="12">
        <v>1</v>
      </c>
      <c r="F873" s="12"/>
      <c r="G873" s="12">
        <v>1</v>
      </c>
    </row>
    <row r="874" spans="1:7" x14ac:dyDescent="0.2">
      <c r="A874" s="11">
        <v>41718.043032407404</v>
      </c>
      <c r="B874" s="12"/>
      <c r="C874" s="12"/>
      <c r="D874" s="12"/>
      <c r="E874" s="12">
        <v>1</v>
      </c>
      <c r="F874" s="12"/>
      <c r="G874" s="12">
        <v>1</v>
      </c>
    </row>
    <row r="875" spans="1:7" x14ac:dyDescent="0.2">
      <c r="A875" s="11">
        <v>41718.5237037037</v>
      </c>
      <c r="B875" s="12"/>
      <c r="C875" s="12">
        <v>1</v>
      </c>
      <c r="D875" s="12"/>
      <c r="E875" s="12"/>
      <c r="F875" s="12"/>
      <c r="G875" s="12">
        <v>1</v>
      </c>
    </row>
    <row r="876" spans="1:7" x14ac:dyDescent="0.2">
      <c r="A876" s="11">
        <v>41718.878182870372</v>
      </c>
      <c r="B876" s="12"/>
      <c r="C876" s="12"/>
      <c r="D876" s="12"/>
      <c r="E876" s="12">
        <v>1</v>
      </c>
      <c r="F876" s="12"/>
      <c r="G876" s="12">
        <v>1</v>
      </c>
    </row>
    <row r="877" spans="1:7" x14ac:dyDescent="0.2">
      <c r="A877" s="11">
        <v>41719.549131944441</v>
      </c>
      <c r="B877" s="12"/>
      <c r="C877" s="12"/>
      <c r="D877" s="12"/>
      <c r="E877" s="12">
        <v>1</v>
      </c>
      <c r="F877" s="12"/>
      <c r="G877" s="12">
        <v>1</v>
      </c>
    </row>
    <row r="878" spans="1:7" x14ac:dyDescent="0.2">
      <c r="A878" s="11">
        <v>41719.667986111112</v>
      </c>
      <c r="B878" s="12"/>
      <c r="C878" s="12"/>
      <c r="D878" s="12"/>
      <c r="E878" s="12">
        <v>1</v>
      </c>
      <c r="F878" s="12"/>
      <c r="G878" s="12">
        <v>1</v>
      </c>
    </row>
    <row r="879" spans="1:7" x14ac:dyDescent="0.2">
      <c r="A879" s="11">
        <v>41719.887928240743</v>
      </c>
      <c r="B879" s="12"/>
      <c r="C879" s="12"/>
      <c r="D879" s="12"/>
      <c r="E879" s="12">
        <v>1</v>
      </c>
      <c r="F879" s="12"/>
      <c r="G879" s="12">
        <v>1</v>
      </c>
    </row>
    <row r="880" spans="1:7" x14ac:dyDescent="0.2">
      <c r="A880" s="11">
        <v>41722.666354166664</v>
      </c>
      <c r="B880" s="12"/>
      <c r="C880" s="12"/>
      <c r="D880" s="12"/>
      <c r="E880" s="12">
        <v>1</v>
      </c>
      <c r="F880" s="12"/>
      <c r="G880" s="12">
        <v>1</v>
      </c>
    </row>
    <row r="881" spans="1:7" x14ac:dyDescent="0.2">
      <c r="A881" s="11">
        <v>41722.792407407411</v>
      </c>
      <c r="B881" s="12"/>
      <c r="C881" s="12">
        <v>1</v>
      </c>
      <c r="D881" s="12"/>
      <c r="E881" s="12"/>
      <c r="F881" s="12"/>
      <c r="G881" s="12">
        <v>1</v>
      </c>
    </row>
    <row r="882" spans="1:7" x14ac:dyDescent="0.2">
      <c r="A882" s="11">
        <v>41723.799386574072</v>
      </c>
      <c r="B882" s="12"/>
      <c r="C882" s="12">
        <v>1</v>
      </c>
      <c r="D882" s="12"/>
      <c r="E882" s="12"/>
      <c r="F882" s="12"/>
      <c r="G882" s="12">
        <v>1</v>
      </c>
    </row>
    <row r="883" spans="1:7" x14ac:dyDescent="0.2">
      <c r="A883" s="11">
        <v>41723.9533912037</v>
      </c>
      <c r="B883" s="12"/>
      <c r="C883" s="12">
        <v>1</v>
      </c>
      <c r="D883" s="12"/>
      <c r="E883" s="12"/>
      <c r="F883" s="12"/>
      <c r="G883" s="12">
        <v>1</v>
      </c>
    </row>
    <row r="884" spans="1:7" x14ac:dyDescent="0.2">
      <c r="A884" s="11">
        <v>41724.776539351849</v>
      </c>
      <c r="B884" s="12"/>
      <c r="C884" s="12"/>
      <c r="D884" s="12"/>
      <c r="E884" s="12">
        <v>1</v>
      </c>
      <c r="F884" s="12"/>
      <c r="G884" s="12">
        <v>1</v>
      </c>
    </row>
    <row r="885" spans="1:7" x14ac:dyDescent="0.2">
      <c r="A885" s="11">
        <v>41724.881099537037</v>
      </c>
      <c r="B885" s="12"/>
      <c r="C885" s="12"/>
      <c r="D885" s="12"/>
      <c r="E885" s="12">
        <v>1</v>
      </c>
      <c r="F885" s="12"/>
      <c r="G885" s="12">
        <v>1</v>
      </c>
    </row>
    <row r="886" spans="1:7" x14ac:dyDescent="0.2">
      <c r="A886" s="11">
        <v>41725.082384259258</v>
      </c>
      <c r="B886" s="12"/>
      <c r="C886" s="12"/>
      <c r="D886" s="12"/>
      <c r="E886" s="12">
        <v>1</v>
      </c>
      <c r="F886" s="12"/>
      <c r="G886" s="12">
        <v>1</v>
      </c>
    </row>
    <row r="887" spans="1:7" x14ac:dyDescent="0.2">
      <c r="A887" s="11">
        <v>41726.712754629632</v>
      </c>
      <c r="B887" s="12"/>
      <c r="C887" s="12"/>
      <c r="D887" s="12"/>
      <c r="E887" s="12">
        <v>1</v>
      </c>
      <c r="F887" s="12"/>
      <c r="G887" s="12">
        <v>1</v>
      </c>
    </row>
    <row r="888" spans="1:7" x14ac:dyDescent="0.2">
      <c r="A888" s="11">
        <v>41729.702314814815</v>
      </c>
      <c r="B888" s="12"/>
      <c r="C888" s="12">
        <v>1</v>
      </c>
      <c r="D888" s="12"/>
      <c r="E888" s="12"/>
      <c r="F888" s="12"/>
      <c r="G888" s="12">
        <v>1</v>
      </c>
    </row>
    <row r="889" spans="1:7" x14ac:dyDescent="0.2">
      <c r="A889" s="11">
        <v>41730.276747685188</v>
      </c>
      <c r="B889" s="12"/>
      <c r="C889" s="12"/>
      <c r="D889" s="12"/>
      <c r="E889" s="12">
        <v>1</v>
      </c>
      <c r="F889" s="12"/>
      <c r="G889" s="12">
        <v>1</v>
      </c>
    </row>
    <row r="890" spans="1:7" x14ac:dyDescent="0.2">
      <c r="A890" s="11">
        <v>41730.584374999999</v>
      </c>
      <c r="B890" s="12"/>
      <c r="C890" s="12"/>
      <c r="D890" s="12"/>
      <c r="E890" s="12">
        <v>1</v>
      </c>
      <c r="F890" s="12"/>
      <c r="G890" s="12">
        <v>1</v>
      </c>
    </row>
    <row r="891" spans="1:7" x14ac:dyDescent="0.2">
      <c r="A891" s="11">
        <v>41730.663530092592</v>
      </c>
      <c r="B891" s="12"/>
      <c r="C891" s="12"/>
      <c r="D891" s="12"/>
      <c r="E891" s="12">
        <v>1</v>
      </c>
      <c r="F891" s="12"/>
      <c r="G891" s="12">
        <v>1</v>
      </c>
    </row>
    <row r="892" spans="1:7" x14ac:dyDescent="0.2">
      <c r="A892" s="11">
        <v>41730.708472222221</v>
      </c>
      <c r="B892" s="12"/>
      <c r="C892" s="12"/>
      <c r="D892" s="12"/>
      <c r="E892" s="12">
        <v>1</v>
      </c>
      <c r="F892" s="12"/>
      <c r="G892" s="12">
        <v>1</v>
      </c>
    </row>
    <row r="893" spans="1:7" x14ac:dyDescent="0.2">
      <c r="A893" s="11">
        <v>41730.998402777775</v>
      </c>
      <c r="B893" s="12"/>
      <c r="C893" s="12"/>
      <c r="D893" s="12"/>
      <c r="E893" s="12">
        <v>1</v>
      </c>
      <c r="F893" s="12"/>
      <c r="G893" s="12">
        <v>1</v>
      </c>
    </row>
    <row r="894" spans="1:7" x14ac:dyDescent="0.2">
      <c r="A894" s="11">
        <v>41731.520949074074</v>
      </c>
      <c r="B894" s="12"/>
      <c r="C894" s="12"/>
      <c r="D894" s="12"/>
      <c r="E894" s="12">
        <v>1</v>
      </c>
      <c r="F894" s="12"/>
      <c r="G894" s="12">
        <v>1</v>
      </c>
    </row>
    <row r="895" spans="1:7" x14ac:dyDescent="0.2">
      <c r="A895" s="11">
        <v>41731.833124999997</v>
      </c>
      <c r="B895" s="12"/>
      <c r="C895" s="12"/>
      <c r="D895" s="12"/>
      <c r="E895" s="12">
        <v>1</v>
      </c>
      <c r="F895" s="12"/>
      <c r="G895" s="12">
        <v>1</v>
      </c>
    </row>
    <row r="896" spans="1:7" x14ac:dyDescent="0.2">
      <c r="A896" s="11">
        <v>41732.479675925926</v>
      </c>
      <c r="B896" s="12"/>
      <c r="C896" s="12"/>
      <c r="D896" s="12"/>
      <c r="E896" s="12">
        <v>1</v>
      </c>
      <c r="F896" s="12"/>
      <c r="G896" s="12">
        <v>1</v>
      </c>
    </row>
    <row r="897" spans="1:7" x14ac:dyDescent="0.2">
      <c r="A897" s="11">
        <v>41733.716435185182</v>
      </c>
      <c r="B897" s="12"/>
      <c r="C897" s="12">
        <v>1</v>
      </c>
      <c r="D897" s="12"/>
      <c r="E897" s="12"/>
      <c r="F897" s="12"/>
      <c r="G897" s="12">
        <v>1</v>
      </c>
    </row>
    <row r="898" spans="1:7" x14ac:dyDescent="0.2">
      <c r="A898" s="11">
        <v>41733.737083333333</v>
      </c>
      <c r="B898" s="12"/>
      <c r="C898" s="12">
        <v>1</v>
      </c>
      <c r="D898" s="12"/>
      <c r="E898" s="12"/>
      <c r="F898" s="12"/>
      <c r="G898" s="12">
        <v>1</v>
      </c>
    </row>
    <row r="899" spans="1:7" x14ac:dyDescent="0.2">
      <c r="A899" s="11">
        <v>41736.004502314812</v>
      </c>
      <c r="B899" s="12"/>
      <c r="C899" s="12"/>
      <c r="D899" s="12"/>
      <c r="E899" s="12">
        <v>1</v>
      </c>
      <c r="F899" s="12"/>
      <c r="G899" s="12">
        <v>1</v>
      </c>
    </row>
    <row r="900" spans="1:7" x14ac:dyDescent="0.2">
      <c r="A900" s="11">
        <v>41736.549791666665</v>
      </c>
      <c r="B900" s="12">
        <v>1</v>
      </c>
      <c r="C900" s="12"/>
      <c r="D900" s="12"/>
      <c r="E900" s="12"/>
      <c r="F900" s="12"/>
      <c r="G900" s="12">
        <v>1</v>
      </c>
    </row>
    <row r="901" spans="1:7" x14ac:dyDescent="0.2">
      <c r="A901" s="11">
        <v>41736.899652777778</v>
      </c>
      <c r="B901" s="12"/>
      <c r="C901" s="12"/>
      <c r="D901" s="12"/>
      <c r="E901" s="12">
        <v>1</v>
      </c>
      <c r="F901" s="12"/>
      <c r="G901" s="12">
        <v>1</v>
      </c>
    </row>
    <row r="902" spans="1:7" x14ac:dyDescent="0.2">
      <c r="A902" s="11">
        <v>41737.097499999996</v>
      </c>
      <c r="B902" s="12"/>
      <c r="C902" s="12"/>
      <c r="D902" s="12"/>
      <c r="E902" s="12">
        <v>1</v>
      </c>
      <c r="F902" s="12"/>
      <c r="G902" s="12">
        <v>1</v>
      </c>
    </row>
    <row r="903" spans="1:7" x14ac:dyDescent="0.2">
      <c r="A903" s="11">
        <v>41737.684664351851</v>
      </c>
      <c r="B903" s="12"/>
      <c r="C903" s="12"/>
      <c r="D903" s="12"/>
      <c r="E903" s="12">
        <v>1</v>
      </c>
      <c r="F903" s="12"/>
      <c r="G903" s="12">
        <v>1</v>
      </c>
    </row>
    <row r="904" spans="1:7" x14ac:dyDescent="0.2">
      <c r="A904" s="11">
        <v>41738.864803240744</v>
      </c>
      <c r="B904" s="12"/>
      <c r="C904" s="12"/>
      <c r="D904" s="12"/>
      <c r="E904" s="12">
        <v>1</v>
      </c>
      <c r="F904" s="12"/>
      <c r="G904" s="12">
        <v>1</v>
      </c>
    </row>
    <row r="905" spans="1:7" x14ac:dyDescent="0.2">
      <c r="A905" s="11">
        <v>41739.525300925925</v>
      </c>
      <c r="B905" s="12"/>
      <c r="C905" s="12"/>
      <c r="D905" s="12"/>
      <c r="E905" s="12">
        <v>1</v>
      </c>
      <c r="F905" s="12"/>
      <c r="G905" s="12">
        <v>1</v>
      </c>
    </row>
    <row r="906" spans="1:7" x14ac:dyDescent="0.2">
      <c r="A906" s="11">
        <v>41740.138113425928</v>
      </c>
      <c r="B906" s="12"/>
      <c r="C906" s="12">
        <v>1</v>
      </c>
      <c r="D906" s="12"/>
      <c r="E906" s="12"/>
      <c r="F906" s="12"/>
      <c r="G906" s="12">
        <v>1</v>
      </c>
    </row>
    <row r="907" spans="1:7" x14ac:dyDescent="0.2">
      <c r="A907" s="11">
        <v>41740.493657407409</v>
      </c>
      <c r="B907" s="12"/>
      <c r="C907" s="12">
        <v>1</v>
      </c>
      <c r="D907" s="12"/>
      <c r="E907" s="12"/>
      <c r="F907" s="12"/>
      <c r="G907" s="12">
        <v>1</v>
      </c>
    </row>
    <row r="908" spans="1:7" x14ac:dyDescent="0.2">
      <c r="A908" s="11">
        <v>41742.780509259261</v>
      </c>
      <c r="B908" s="12"/>
      <c r="C908" s="12"/>
      <c r="D908" s="12"/>
      <c r="E908" s="12">
        <v>1</v>
      </c>
      <c r="F908" s="12"/>
      <c r="G908" s="12">
        <v>1</v>
      </c>
    </row>
    <row r="909" spans="1:7" x14ac:dyDescent="0.2">
      <c r="A909" s="11">
        <v>41744.290868055556</v>
      </c>
      <c r="B909" s="12"/>
      <c r="C909" s="12"/>
      <c r="D909" s="12"/>
      <c r="E909" s="12">
        <v>1</v>
      </c>
      <c r="F909" s="12"/>
      <c r="G909" s="12">
        <v>1</v>
      </c>
    </row>
    <row r="910" spans="1:7" x14ac:dyDescent="0.2">
      <c r="A910" s="11">
        <v>41744.590682870366</v>
      </c>
      <c r="B910" s="12"/>
      <c r="C910" s="12"/>
      <c r="D910" s="12"/>
      <c r="E910" s="12">
        <v>1</v>
      </c>
      <c r="F910" s="12"/>
      <c r="G910" s="12">
        <v>1</v>
      </c>
    </row>
    <row r="911" spans="1:7" x14ac:dyDescent="0.2">
      <c r="A911" s="11">
        <v>41744.745208333334</v>
      </c>
      <c r="B911" s="12"/>
      <c r="C911" s="12"/>
      <c r="D911" s="12"/>
      <c r="E911" s="12">
        <v>1</v>
      </c>
      <c r="F911" s="12"/>
      <c r="G911" s="12">
        <v>1</v>
      </c>
    </row>
    <row r="912" spans="1:7" x14ac:dyDescent="0.2">
      <c r="A912" s="11">
        <v>41745.635960648149</v>
      </c>
      <c r="B912" s="12"/>
      <c r="C912" s="12"/>
      <c r="D912" s="12"/>
      <c r="E912" s="12">
        <v>1</v>
      </c>
      <c r="F912" s="12"/>
      <c r="G912" s="12">
        <v>1</v>
      </c>
    </row>
    <row r="913" spans="1:7" x14ac:dyDescent="0.2">
      <c r="A913" s="11">
        <v>41745.826273148145</v>
      </c>
      <c r="B913" s="12"/>
      <c r="C913" s="12">
        <v>1</v>
      </c>
      <c r="D913" s="12"/>
      <c r="E913" s="12"/>
      <c r="F913" s="12"/>
      <c r="G913" s="12">
        <v>1</v>
      </c>
    </row>
    <row r="914" spans="1:7" x14ac:dyDescent="0.2">
      <c r="A914" s="11">
        <v>41745.84542824074</v>
      </c>
      <c r="B914" s="12"/>
      <c r="C914" s="12"/>
      <c r="D914" s="12"/>
      <c r="E914" s="12">
        <v>1</v>
      </c>
      <c r="F914" s="12"/>
      <c r="G914" s="12">
        <v>1</v>
      </c>
    </row>
    <row r="915" spans="1:7" x14ac:dyDescent="0.2">
      <c r="A915" s="11">
        <v>41745.891319444447</v>
      </c>
      <c r="B915" s="12"/>
      <c r="C915" s="12">
        <v>1</v>
      </c>
      <c r="D915" s="12"/>
      <c r="E915" s="12"/>
      <c r="F915" s="12"/>
      <c r="G915" s="12">
        <v>1</v>
      </c>
    </row>
    <row r="916" spans="1:7" x14ac:dyDescent="0.2">
      <c r="A916" s="11">
        <v>41746.189409722225</v>
      </c>
      <c r="B916" s="12"/>
      <c r="C916" s="12">
        <v>1</v>
      </c>
      <c r="D916" s="12"/>
      <c r="E916" s="12"/>
      <c r="F916" s="12"/>
      <c r="G916" s="12">
        <v>1</v>
      </c>
    </row>
    <row r="917" spans="1:7" x14ac:dyDescent="0.2">
      <c r="A917" s="11">
        <v>41747.471504629626</v>
      </c>
      <c r="B917" s="12"/>
      <c r="C917" s="12"/>
      <c r="D917" s="12"/>
      <c r="E917" s="12">
        <v>1</v>
      </c>
      <c r="F917" s="12"/>
      <c r="G917" s="12">
        <v>1</v>
      </c>
    </row>
    <row r="918" spans="1:7" x14ac:dyDescent="0.2">
      <c r="A918" s="11">
        <v>41747.86986111111</v>
      </c>
      <c r="B918" s="12"/>
      <c r="C918" s="12">
        <v>1</v>
      </c>
      <c r="D918" s="12"/>
      <c r="E918" s="12"/>
      <c r="F918" s="12"/>
      <c r="G918" s="12">
        <v>1</v>
      </c>
    </row>
    <row r="919" spans="1:7" x14ac:dyDescent="0.2">
      <c r="A919" s="11">
        <v>41747.887060185189</v>
      </c>
      <c r="B919" s="12"/>
      <c r="C919" s="12">
        <v>1</v>
      </c>
      <c r="D919" s="12"/>
      <c r="E919" s="12"/>
      <c r="F919" s="12"/>
      <c r="G919" s="12">
        <v>1</v>
      </c>
    </row>
    <row r="920" spans="1:7" x14ac:dyDescent="0.2">
      <c r="A920" s="11">
        <v>41752.83457175926</v>
      </c>
      <c r="B920" s="12"/>
      <c r="C920" s="12"/>
      <c r="D920" s="12"/>
      <c r="E920" s="12">
        <v>1</v>
      </c>
      <c r="F920" s="12"/>
      <c r="G920" s="12">
        <v>1</v>
      </c>
    </row>
    <row r="921" spans="1:7" x14ac:dyDescent="0.2">
      <c r="A921" s="11">
        <v>41753.515856481477</v>
      </c>
      <c r="B921" s="12"/>
      <c r="C921" s="12"/>
      <c r="D921" s="12"/>
      <c r="E921" s="12">
        <v>1</v>
      </c>
      <c r="F921" s="12"/>
      <c r="G921" s="12">
        <v>1</v>
      </c>
    </row>
    <row r="922" spans="1:7" x14ac:dyDescent="0.2">
      <c r="A922" s="11">
        <v>41753.593275462961</v>
      </c>
      <c r="B922" s="12"/>
      <c r="C922" s="12"/>
      <c r="D922" s="12"/>
      <c r="E922" s="12">
        <v>1</v>
      </c>
      <c r="F922" s="12"/>
      <c r="G922" s="12">
        <v>1</v>
      </c>
    </row>
    <row r="923" spans="1:7" x14ac:dyDescent="0.2">
      <c r="A923" s="11">
        <v>41753.635775462964</v>
      </c>
      <c r="B923" s="12"/>
      <c r="C923" s="12"/>
      <c r="D923" s="12"/>
      <c r="E923" s="12">
        <v>1</v>
      </c>
      <c r="F923" s="12"/>
      <c r="G923" s="12">
        <v>1</v>
      </c>
    </row>
    <row r="924" spans="1:7" x14ac:dyDescent="0.2">
      <c r="A924" s="11">
        <v>41753.758043981477</v>
      </c>
      <c r="B924" s="12"/>
      <c r="C924" s="12">
        <v>1</v>
      </c>
      <c r="D924" s="12"/>
      <c r="E924" s="12"/>
      <c r="F924" s="12"/>
      <c r="G924" s="12">
        <v>1</v>
      </c>
    </row>
    <row r="925" spans="1:7" x14ac:dyDescent="0.2">
      <c r="A925" s="11">
        <v>41754.047083333331</v>
      </c>
      <c r="B925" s="12"/>
      <c r="C925" s="12"/>
      <c r="D925" s="12"/>
      <c r="E925" s="12">
        <v>1</v>
      </c>
      <c r="F925" s="12"/>
      <c r="G925" s="12">
        <v>1</v>
      </c>
    </row>
    <row r="926" spans="1:7" x14ac:dyDescent="0.2">
      <c r="A926" s="11">
        <v>41754.564328703702</v>
      </c>
      <c r="B926" s="12"/>
      <c r="C926" s="12"/>
      <c r="D926" s="12"/>
      <c r="E926" s="12">
        <v>1</v>
      </c>
      <c r="F926" s="12"/>
      <c r="G926" s="12">
        <v>1</v>
      </c>
    </row>
    <row r="927" spans="1:7" x14ac:dyDescent="0.2">
      <c r="A927" s="11">
        <v>41754.745243055557</v>
      </c>
      <c r="B927" s="12"/>
      <c r="C927" s="12"/>
      <c r="D927" s="12"/>
      <c r="E927" s="12">
        <v>1</v>
      </c>
      <c r="F927" s="12"/>
      <c r="G927" s="12">
        <v>1</v>
      </c>
    </row>
    <row r="928" spans="1:7" x14ac:dyDescent="0.2">
      <c r="A928" s="11">
        <v>41755.117581018516</v>
      </c>
      <c r="B928" s="12"/>
      <c r="C928" s="12"/>
      <c r="D928" s="12"/>
      <c r="E928" s="12">
        <v>1</v>
      </c>
      <c r="F928" s="12"/>
      <c r="G928" s="12">
        <v>1</v>
      </c>
    </row>
    <row r="929" spans="1:7" x14ac:dyDescent="0.2">
      <c r="A929" s="11">
        <v>41755.476724537039</v>
      </c>
      <c r="B929" s="12"/>
      <c r="C929" s="12">
        <v>1</v>
      </c>
      <c r="D929" s="12"/>
      <c r="E929" s="12"/>
      <c r="F929" s="12"/>
      <c r="G929" s="12">
        <v>1</v>
      </c>
    </row>
    <row r="930" spans="1:7" x14ac:dyDescent="0.2">
      <c r="A930" s="11">
        <v>41757.975011574075</v>
      </c>
      <c r="B930" s="12"/>
      <c r="C930" s="12">
        <v>1</v>
      </c>
      <c r="D930" s="12"/>
      <c r="E930" s="12"/>
      <c r="F930" s="12"/>
      <c r="G930" s="12">
        <v>1</v>
      </c>
    </row>
    <row r="931" spans="1:7" x14ac:dyDescent="0.2">
      <c r="A931" s="11">
        <v>41758.833564814813</v>
      </c>
      <c r="B931" s="12"/>
      <c r="C931" s="12"/>
      <c r="D931" s="12"/>
      <c r="E931" s="12">
        <v>1</v>
      </c>
      <c r="F931" s="12"/>
      <c r="G931" s="12">
        <v>1</v>
      </c>
    </row>
    <row r="932" spans="1:7" x14ac:dyDescent="0.2">
      <c r="A932" s="11">
        <v>41758.839675925927</v>
      </c>
      <c r="B932" s="12"/>
      <c r="C932" s="12"/>
      <c r="D932" s="12"/>
      <c r="E932" s="12">
        <v>1</v>
      </c>
      <c r="F932" s="12"/>
      <c r="G932" s="12">
        <v>1</v>
      </c>
    </row>
    <row r="933" spans="1:7" x14ac:dyDescent="0.2">
      <c r="A933" s="11">
        <v>41759.13962962963</v>
      </c>
      <c r="B933" s="12"/>
      <c r="C933" s="12"/>
      <c r="D933" s="12"/>
      <c r="E933" s="12">
        <v>1</v>
      </c>
      <c r="F933" s="12"/>
      <c r="G933" s="12">
        <v>1</v>
      </c>
    </row>
    <row r="934" spans="1:7" x14ac:dyDescent="0.2">
      <c r="A934" s="11">
        <v>41759.542534722219</v>
      </c>
      <c r="B934" s="12"/>
      <c r="C934" s="12">
        <v>1</v>
      </c>
      <c r="D934" s="12"/>
      <c r="E934" s="12"/>
      <c r="F934" s="12"/>
      <c r="G934" s="12">
        <v>1</v>
      </c>
    </row>
    <row r="935" spans="1:7" x14ac:dyDescent="0.2">
      <c r="A935" s="11">
        <v>41759.670937499999</v>
      </c>
      <c r="B935" s="12"/>
      <c r="C935" s="12"/>
      <c r="D935" s="12"/>
      <c r="E935" s="12">
        <v>1</v>
      </c>
      <c r="F935" s="12"/>
      <c r="G935" s="12">
        <v>1</v>
      </c>
    </row>
    <row r="936" spans="1:7" x14ac:dyDescent="0.2">
      <c r="A936" s="11">
        <v>41759.923101851848</v>
      </c>
      <c r="B936" s="12"/>
      <c r="C936" s="12"/>
      <c r="D936" s="12"/>
      <c r="E936" s="12">
        <v>1</v>
      </c>
      <c r="F936" s="12"/>
      <c r="G936" s="12">
        <v>1</v>
      </c>
    </row>
    <row r="937" spans="1:7" x14ac:dyDescent="0.2">
      <c r="A937" s="11">
        <v>41760.10974537037</v>
      </c>
      <c r="B937" s="12"/>
      <c r="C937" s="12">
        <v>1</v>
      </c>
      <c r="D937" s="12"/>
      <c r="E937" s="12"/>
      <c r="F937" s="12"/>
      <c r="G937" s="12">
        <v>1</v>
      </c>
    </row>
    <row r="938" spans="1:7" x14ac:dyDescent="0.2">
      <c r="A938" s="11">
        <v>41760.796423611115</v>
      </c>
      <c r="B938" s="12"/>
      <c r="C938" s="12"/>
      <c r="D938" s="12"/>
      <c r="E938" s="12">
        <v>1</v>
      </c>
      <c r="F938" s="12"/>
      <c r="G938" s="12">
        <v>1</v>
      </c>
    </row>
    <row r="939" spans="1:7" x14ac:dyDescent="0.2">
      <c r="A939" s="11">
        <v>41760.8200462963</v>
      </c>
      <c r="B939" s="12"/>
      <c r="C939" s="12"/>
      <c r="D939" s="12"/>
      <c r="E939" s="12">
        <v>1</v>
      </c>
      <c r="F939" s="12"/>
      <c r="G939" s="12">
        <v>1</v>
      </c>
    </row>
    <row r="940" spans="1:7" x14ac:dyDescent="0.2">
      <c r="A940" s="11">
        <v>41760.909039351849</v>
      </c>
      <c r="B940" s="12"/>
      <c r="C940" s="12">
        <v>1</v>
      </c>
      <c r="D940" s="12"/>
      <c r="E940" s="12"/>
      <c r="F940" s="12"/>
      <c r="G940" s="12">
        <v>1</v>
      </c>
    </row>
    <row r="941" spans="1:7" x14ac:dyDescent="0.2">
      <c r="A941" s="11">
        <v>41760.935706018521</v>
      </c>
      <c r="B941" s="12"/>
      <c r="C941" s="12"/>
      <c r="D941" s="12"/>
      <c r="E941" s="12">
        <v>1</v>
      </c>
      <c r="F941" s="12"/>
      <c r="G941" s="12">
        <v>1</v>
      </c>
    </row>
    <row r="942" spans="1:7" x14ac:dyDescent="0.2">
      <c r="A942" s="11">
        <v>41761.509409722225</v>
      </c>
      <c r="B942" s="12"/>
      <c r="C942" s="12"/>
      <c r="D942" s="12"/>
      <c r="E942" s="12">
        <v>1</v>
      </c>
      <c r="F942" s="12"/>
      <c r="G942" s="12">
        <v>1</v>
      </c>
    </row>
    <row r="943" spans="1:7" x14ac:dyDescent="0.2">
      <c r="A943" s="11">
        <v>41761.810150462967</v>
      </c>
      <c r="B943" s="12"/>
      <c r="C943" s="12">
        <v>1</v>
      </c>
      <c r="D943" s="12"/>
      <c r="E943" s="12"/>
      <c r="F943" s="12"/>
      <c r="G943" s="12">
        <v>1</v>
      </c>
    </row>
    <row r="944" spans="1:7" x14ac:dyDescent="0.2">
      <c r="A944" s="11">
        <v>41761.94258101852</v>
      </c>
      <c r="B944" s="12"/>
      <c r="C944" s="12">
        <v>1</v>
      </c>
      <c r="D944" s="12"/>
      <c r="E944" s="12"/>
      <c r="F944" s="12"/>
      <c r="G944" s="12">
        <v>1</v>
      </c>
    </row>
    <row r="945" spans="1:7" x14ac:dyDescent="0.2">
      <c r="A945" s="11">
        <v>41764.44663194444</v>
      </c>
      <c r="B945" s="12"/>
      <c r="C945" s="12"/>
      <c r="D945" s="12"/>
      <c r="E945" s="12">
        <v>1</v>
      </c>
      <c r="F945" s="12"/>
      <c r="G945" s="12">
        <v>1</v>
      </c>
    </row>
    <row r="946" spans="1:7" x14ac:dyDescent="0.2">
      <c r="A946" s="11">
        <v>41765.610798611109</v>
      </c>
      <c r="B946" s="12"/>
      <c r="C946" s="12"/>
      <c r="D946" s="12"/>
      <c r="E946" s="12">
        <v>1</v>
      </c>
      <c r="F946" s="12"/>
      <c r="G946" s="12">
        <v>1</v>
      </c>
    </row>
    <row r="947" spans="1:7" x14ac:dyDescent="0.2">
      <c r="A947" s="11">
        <v>41765.92465277778</v>
      </c>
      <c r="B947" s="12"/>
      <c r="C947" s="12">
        <v>1</v>
      </c>
      <c r="D947" s="12"/>
      <c r="E947" s="12"/>
      <c r="F947" s="12"/>
      <c r="G947" s="12">
        <v>1</v>
      </c>
    </row>
    <row r="948" spans="1:7" x14ac:dyDescent="0.2">
      <c r="A948" s="11">
        <v>41765.938657407409</v>
      </c>
      <c r="B948" s="12"/>
      <c r="C948" s="12">
        <v>1</v>
      </c>
      <c r="D948" s="12"/>
      <c r="E948" s="12"/>
      <c r="F948" s="12"/>
      <c r="G948" s="12">
        <v>1</v>
      </c>
    </row>
    <row r="949" spans="1:7" x14ac:dyDescent="0.2">
      <c r="A949" s="11">
        <v>41766.072500000002</v>
      </c>
      <c r="B949" s="12"/>
      <c r="C949" s="12">
        <v>1</v>
      </c>
      <c r="D949" s="12"/>
      <c r="E949" s="12"/>
      <c r="F949" s="12"/>
      <c r="G949" s="12">
        <v>1</v>
      </c>
    </row>
    <row r="950" spans="1:7" x14ac:dyDescent="0.2">
      <c r="A950" s="11">
        <v>41766.617291666669</v>
      </c>
      <c r="B950" s="12"/>
      <c r="C950" s="12">
        <v>1</v>
      </c>
      <c r="D950" s="12"/>
      <c r="E950" s="12"/>
      <c r="F950" s="12"/>
      <c r="G950" s="12">
        <v>1</v>
      </c>
    </row>
    <row r="951" spans="1:7" x14ac:dyDescent="0.2">
      <c r="A951" s="11">
        <v>41766.692037037035</v>
      </c>
      <c r="B951" s="12"/>
      <c r="C951" s="12">
        <v>1</v>
      </c>
      <c r="D951" s="12"/>
      <c r="E951" s="12"/>
      <c r="F951" s="12"/>
      <c r="G951" s="12">
        <v>1</v>
      </c>
    </row>
    <row r="952" spans="1:7" x14ac:dyDescent="0.2">
      <c r="A952" s="11">
        <v>41766.718009259261</v>
      </c>
      <c r="B952" s="12"/>
      <c r="C952" s="12">
        <v>1</v>
      </c>
      <c r="D952" s="12"/>
      <c r="E952" s="12"/>
      <c r="F952" s="12"/>
      <c r="G952" s="12">
        <v>1</v>
      </c>
    </row>
    <row r="953" spans="1:7" x14ac:dyDescent="0.2">
      <c r="A953" s="11">
        <v>41766.80572916667</v>
      </c>
      <c r="B953" s="12"/>
      <c r="C953" s="12"/>
      <c r="D953" s="12"/>
      <c r="E953" s="12">
        <v>1</v>
      </c>
      <c r="F953" s="12"/>
      <c r="G953" s="12">
        <v>1</v>
      </c>
    </row>
    <row r="954" spans="1:7" x14ac:dyDescent="0.2">
      <c r="A954" s="11">
        <v>41766.970648148148</v>
      </c>
      <c r="B954" s="12"/>
      <c r="C954" s="12"/>
      <c r="D954" s="12"/>
      <c r="E954" s="12">
        <v>1</v>
      </c>
      <c r="F954" s="12"/>
      <c r="G954" s="12">
        <v>1</v>
      </c>
    </row>
    <row r="955" spans="1:7" x14ac:dyDescent="0.2">
      <c r="A955" s="11">
        <v>41767.587094907409</v>
      </c>
      <c r="B955" s="12"/>
      <c r="C955" s="12">
        <v>1</v>
      </c>
      <c r="D955" s="12"/>
      <c r="E955" s="12"/>
      <c r="F955" s="12"/>
      <c r="G955" s="12">
        <v>1</v>
      </c>
    </row>
    <row r="956" spans="1:7" x14ac:dyDescent="0.2">
      <c r="A956" s="11">
        <v>41767.650347222225</v>
      </c>
      <c r="B956" s="12"/>
      <c r="C956" s="12"/>
      <c r="D956" s="12"/>
      <c r="E956" s="12">
        <v>1</v>
      </c>
      <c r="F956" s="12"/>
      <c r="G956" s="12">
        <v>1</v>
      </c>
    </row>
    <row r="957" spans="1:7" x14ac:dyDescent="0.2">
      <c r="A957" s="11">
        <v>41767.656863425924</v>
      </c>
      <c r="B957" s="12"/>
      <c r="C957" s="12"/>
      <c r="D957" s="12"/>
      <c r="E957" s="12">
        <v>1</v>
      </c>
      <c r="F957" s="12"/>
      <c r="G957" s="12">
        <v>1</v>
      </c>
    </row>
    <row r="958" spans="1:7" x14ac:dyDescent="0.2">
      <c r="A958" s="11">
        <v>41768.841921296298</v>
      </c>
      <c r="B958" s="12"/>
      <c r="C958" s="12"/>
      <c r="D958" s="12"/>
      <c r="E958" s="12">
        <v>1</v>
      </c>
      <c r="F958" s="12"/>
      <c r="G958" s="12">
        <v>1</v>
      </c>
    </row>
    <row r="959" spans="1:7" x14ac:dyDescent="0.2">
      <c r="A959" s="11">
        <v>41771.40996527778</v>
      </c>
      <c r="B959" s="12"/>
      <c r="C959" s="12">
        <v>1</v>
      </c>
      <c r="D959" s="12"/>
      <c r="E959" s="12"/>
      <c r="F959" s="12"/>
      <c r="G959" s="12">
        <v>1</v>
      </c>
    </row>
    <row r="960" spans="1:7" x14ac:dyDescent="0.2">
      <c r="A960" s="11">
        <v>41771.572256944448</v>
      </c>
      <c r="B960" s="12"/>
      <c r="C960" s="12"/>
      <c r="D960" s="12"/>
      <c r="E960" s="12">
        <v>1</v>
      </c>
      <c r="F960" s="12"/>
      <c r="G960" s="12">
        <v>1</v>
      </c>
    </row>
    <row r="961" spans="1:7" x14ac:dyDescent="0.2">
      <c r="A961" s="11">
        <v>41771.651932870373</v>
      </c>
      <c r="B961" s="12">
        <v>1</v>
      </c>
      <c r="C961" s="12"/>
      <c r="D961" s="12"/>
      <c r="E961" s="12"/>
      <c r="F961" s="12"/>
      <c r="G961" s="12">
        <v>1</v>
      </c>
    </row>
    <row r="962" spans="1:7" x14ac:dyDescent="0.2">
      <c r="A962" s="11">
        <v>41771.814791666664</v>
      </c>
      <c r="B962" s="12"/>
      <c r="C962" s="12"/>
      <c r="D962" s="12"/>
      <c r="E962" s="12">
        <v>1</v>
      </c>
      <c r="F962" s="12"/>
      <c r="G962" s="12">
        <v>1</v>
      </c>
    </row>
    <row r="963" spans="1:7" x14ac:dyDescent="0.2">
      <c r="A963" s="11">
        <v>41772.105937500004</v>
      </c>
      <c r="B963" s="12"/>
      <c r="C963" s="12"/>
      <c r="D963" s="12"/>
      <c r="E963" s="12">
        <v>1</v>
      </c>
      <c r="F963" s="12"/>
      <c r="G963" s="12">
        <v>1</v>
      </c>
    </row>
    <row r="964" spans="1:7" x14ac:dyDescent="0.2">
      <c r="A964" s="11">
        <v>41772.657685185186</v>
      </c>
      <c r="B964" s="12"/>
      <c r="C964" s="12"/>
      <c r="D964" s="12"/>
      <c r="E964" s="12">
        <v>1</v>
      </c>
      <c r="F964" s="12"/>
      <c r="G964" s="12">
        <v>1</v>
      </c>
    </row>
    <row r="965" spans="1:7" x14ac:dyDescent="0.2">
      <c r="A965" s="11">
        <v>41772.685393518521</v>
      </c>
      <c r="B965" s="12"/>
      <c r="C965" s="12"/>
      <c r="D965" s="12"/>
      <c r="E965" s="12">
        <v>1</v>
      </c>
      <c r="F965" s="12"/>
      <c r="G965" s="12">
        <v>1</v>
      </c>
    </row>
    <row r="966" spans="1:7" x14ac:dyDescent="0.2">
      <c r="A966" s="11">
        <v>41772.727893518517</v>
      </c>
      <c r="B966" s="12"/>
      <c r="C966" s="12"/>
      <c r="D966" s="12"/>
      <c r="E966" s="12">
        <v>1</v>
      </c>
      <c r="F966" s="12"/>
      <c r="G966" s="12">
        <v>1</v>
      </c>
    </row>
    <row r="967" spans="1:7" x14ac:dyDescent="0.2">
      <c r="A967" s="11">
        <v>41772.797280092593</v>
      </c>
      <c r="B967" s="12"/>
      <c r="C967" s="12">
        <v>1</v>
      </c>
      <c r="D967" s="12"/>
      <c r="E967" s="12"/>
      <c r="F967" s="12"/>
      <c r="G967" s="12">
        <v>1</v>
      </c>
    </row>
    <row r="968" spans="1:7" x14ac:dyDescent="0.2">
      <c r="A968" s="11">
        <v>41773.008738425924</v>
      </c>
      <c r="B968" s="12"/>
      <c r="C968" s="12">
        <v>1</v>
      </c>
      <c r="D968" s="12"/>
      <c r="E968" s="12"/>
      <c r="F968" s="12"/>
      <c r="G968" s="12">
        <v>1</v>
      </c>
    </row>
    <row r="969" spans="1:7" x14ac:dyDescent="0.2">
      <c r="A969" s="11">
        <v>41773.294560185182</v>
      </c>
      <c r="B969" s="12"/>
      <c r="C969" s="12">
        <v>1</v>
      </c>
      <c r="D969" s="12"/>
      <c r="E969" s="12"/>
      <c r="F969" s="12"/>
      <c r="G969" s="12">
        <v>1</v>
      </c>
    </row>
    <row r="970" spans="1:7" x14ac:dyDescent="0.2">
      <c r="A970" s="11">
        <v>41773.932534722226</v>
      </c>
      <c r="B970" s="12"/>
      <c r="C970" s="12"/>
      <c r="D970" s="12"/>
      <c r="E970" s="12">
        <v>1</v>
      </c>
      <c r="F970" s="12"/>
      <c r="G970" s="12">
        <v>1</v>
      </c>
    </row>
    <row r="971" spans="1:7" x14ac:dyDescent="0.2">
      <c r="A971" s="11">
        <v>41774.599930555552</v>
      </c>
      <c r="B971" s="12"/>
      <c r="C971" s="12"/>
      <c r="D971" s="12"/>
      <c r="E971" s="12">
        <v>1</v>
      </c>
      <c r="F971" s="12"/>
      <c r="G971" s="12">
        <v>1</v>
      </c>
    </row>
    <row r="972" spans="1:7" x14ac:dyDescent="0.2">
      <c r="A972" s="11">
        <v>41774.651203703703</v>
      </c>
      <c r="B972" s="12"/>
      <c r="C972" s="12">
        <v>1</v>
      </c>
      <c r="D972" s="12"/>
      <c r="E972" s="12"/>
      <c r="F972" s="12"/>
      <c r="G972" s="12">
        <v>1</v>
      </c>
    </row>
    <row r="973" spans="1:7" x14ac:dyDescent="0.2">
      <c r="A973" s="11">
        <v>41774.737060185187</v>
      </c>
      <c r="B973" s="12"/>
      <c r="C973" s="12"/>
      <c r="D973" s="12"/>
      <c r="E973" s="12">
        <v>1</v>
      </c>
      <c r="F973" s="12"/>
      <c r="G973" s="12">
        <v>1</v>
      </c>
    </row>
    <row r="974" spans="1:7" x14ac:dyDescent="0.2">
      <c r="A974" s="11">
        <v>41775.636157407411</v>
      </c>
      <c r="B974" s="12"/>
      <c r="C974" s="12"/>
      <c r="D974" s="12"/>
      <c r="E974" s="12">
        <v>1</v>
      </c>
      <c r="F974" s="12"/>
      <c r="G974" s="12">
        <v>1</v>
      </c>
    </row>
    <row r="975" spans="1:7" x14ac:dyDescent="0.2">
      <c r="A975" s="11">
        <v>41775.713969907411</v>
      </c>
      <c r="B975" s="12"/>
      <c r="C975" s="12">
        <v>1</v>
      </c>
      <c r="D975" s="12"/>
      <c r="E975" s="12"/>
      <c r="F975" s="12"/>
      <c r="G975" s="12">
        <v>1</v>
      </c>
    </row>
    <row r="976" spans="1:7" x14ac:dyDescent="0.2">
      <c r="A976" s="11">
        <v>41775.753761574073</v>
      </c>
      <c r="B976" s="12"/>
      <c r="C976" s="12"/>
      <c r="D976" s="12"/>
      <c r="E976" s="12">
        <v>1</v>
      </c>
      <c r="F976" s="12"/>
      <c r="G976" s="12">
        <v>1</v>
      </c>
    </row>
    <row r="977" spans="1:7" x14ac:dyDescent="0.2">
      <c r="A977" s="11">
        <v>41775.858564814815</v>
      </c>
      <c r="B977" s="12"/>
      <c r="C977" s="12"/>
      <c r="D977" s="12"/>
      <c r="E977" s="12">
        <v>1</v>
      </c>
      <c r="F977" s="12"/>
      <c r="G977" s="12">
        <v>1</v>
      </c>
    </row>
    <row r="978" spans="1:7" x14ac:dyDescent="0.2">
      <c r="A978" s="11">
        <v>41776.063136574077</v>
      </c>
      <c r="B978" s="12"/>
      <c r="C978" s="12"/>
      <c r="D978" s="12"/>
      <c r="E978" s="12">
        <v>1</v>
      </c>
      <c r="F978" s="12"/>
      <c r="G978" s="12">
        <v>1</v>
      </c>
    </row>
    <row r="979" spans="1:7" x14ac:dyDescent="0.2">
      <c r="A979" s="11">
        <v>41776.284780092588</v>
      </c>
      <c r="B979" s="12"/>
      <c r="C979" s="12">
        <v>1</v>
      </c>
      <c r="D979" s="12"/>
      <c r="E979" s="12"/>
      <c r="F979" s="12"/>
      <c r="G979" s="12">
        <v>1</v>
      </c>
    </row>
    <row r="980" spans="1:7" x14ac:dyDescent="0.2">
      <c r="A980" s="11">
        <v>41778.193622685183</v>
      </c>
      <c r="B980" s="12"/>
      <c r="C980" s="12"/>
      <c r="D980" s="12"/>
      <c r="E980" s="12">
        <v>1</v>
      </c>
      <c r="F980" s="12"/>
      <c r="G980" s="12">
        <v>1</v>
      </c>
    </row>
    <row r="981" spans="1:7" x14ac:dyDescent="0.2">
      <c r="A981" s="11">
        <v>41778.548055555555</v>
      </c>
      <c r="B981" s="12"/>
      <c r="C981" s="12"/>
      <c r="D981" s="12"/>
      <c r="E981" s="12">
        <v>1</v>
      </c>
      <c r="F981" s="12"/>
      <c r="G981" s="12">
        <v>1</v>
      </c>
    </row>
    <row r="982" spans="1:7" x14ac:dyDescent="0.2">
      <c r="A982" s="11">
        <v>41778.637245370373</v>
      </c>
      <c r="B982" s="12"/>
      <c r="C982" s="12"/>
      <c r="D982" s="12"/>
      <c r="E982" s="12">
        <v>1</v>
      </c>
      <c r="F982" s="12"/>
      <c r="G982" s="12">
        <v>1</v>
      </c>
    </row>
    <row r="983" spans="1:7" x14ac:dyDescent="0.2">
      <c r="A983" s="11">
        <v>41778.766724537039</v>
      </c>
      <c r="B983" s="12"/>
      <c r="C983" s="12">
        <v>1</v>
      </c>
      <c r="D983" s="12"/>
      <c r="E983" s="12"/>
      <c r="F983" s="12"/>
      <c r="G983" s="12">
        <v>1</v>
      </c>
    </row>
    <row r="984" spans="1:7" x14ac:dyDescent="0.2">
      <c r="A984" s="11">
        <v>41778.915416666663</v>
      </c>
      <c r="B984" s="12">
        <v>1</v>
      </c>
      <c r="C984" s="12"/>
      <c r="D984" s="12"/>
      <c r="E984" s="12"/>
      <c r="F984" s="12"/>
      <c r="G984" s="12">
        <v>1</v>
      </c>
    </row>
    <row r="985" spans="1:7" x14ac:dyDescent="0.2">
      <c r="A985" s="11">
        <v>41779.045937499999</v>
      </c>
      <c r="B985" s="12"/>
      <c r="C985" s="12">
        <v>1</v>
      </c>
      <c r="D985" s="12"/>
      <c r="E985" s="12"/>
      <c r="F985" s="12"/>
      <c r="G985" s="12">
        <v>1</v>
      </c>
    </row>
    <row r="986" spans="1:7" x14ac:dyDescent="0.2">
      <c r="A986" s="11">
        <v>41779.310034722221</v>
      </c>
      <c r="B986" s="12"/>
      <c r="C986" s="12"/>
      <c r="D986" s="12"/>
      <c r="E986" s="12">
        <v>1</v>
      </c>
      <c r="F986" s="12"/>
      <c r="G986" s="12">
        <v>1</v>
      </c>
    </row>
    <row r="987" spans="1:7" x14ac:dyDescent="0.2">
      <c r="A987" s="11">
        <v>41779.648506944446</v>
      </c>
      <c r="B987" s="12"/>
      <c r="C987" s="12">
        <v>1</v>
      </c>
      <c r="D987" s="12"/>
      <c r="E987" s="12"/>
      <c r="F987" s="12"/>
      <c r="G987" s="12">
        <v>1</v>
      </c>
    </row>
    <row r="988" spans="1:7" x14ac:dyDescent="0.2">
      <c r="A988" s="11">
        <v>41779.649317129632</v>
      </c>
      <c r="B988" s="12"/>
      <c r="C988" s="12">
        <v>1</v>
      </c>
      <c r="D988" s="12"/>
      <c r="E988" s="12"/>
      <c r="F988" s="12"/>
      <c r="G988" s="12">
        <v>1</v>
      </c>
    </row>
    <row r="989" spans="1:7" x14ac:dyDescent="0.2">
      <c r="A989" s="11">
        <v>41779.657870370371</v>
      </c>
      <c r="B989" s="12"/>
      <c r="C989" s="12">
        <v>1</v>
      </c>
      <c r="D989" s="12"/>
      <c r="E989" s="12"/>
      <c r="F989" s="12"/>
      <c r="G989" s="12">
        <v>1</v>
      </c>
    </row>
    <row r="990" spans="1:7" x14ac:dyDescent="0.2">
      <c r="A990" s="11">
        <v>41779.695092592592</v>
      </c>
      <c r="B990" s="12"/>
      <c r="C990" s="12">
        <v>1</v>
      </c>
      <c r="D990" s="12"/>
      <c r="E990" s="12"/>
      <c r="F990" s="12"/>
      <c r="G990" s="12">
        <v>1</v>
      </c>
    </row>
    <row r="991" spans="1:7" x14ac:dyDescent="0.2">
      <c r="A991" s="11">
        <v>41779.724224537036</v>
      </c>
      <c r="B991" s="12"/>
      <c r="C991" s="12"/>
      <c r="D991" s="12"/>
      <c r="E991" s="12">
        <v>1</v>
      </c>
      <c r="F991" s="12"/>
      <c r="G991" s="12">
        <v>1</v>
      </c>
    </row>
    <row r="992" spans="1:7" x14ac:dyDescent="0.2">
      <c r="A992" s="11">
        <v>41780.050092592595</v>
      </c>
      <c r="B992" s="12"/>
      <c r="C992" s="12">
        <v>1</v>
      </c>
      <c r="D992" s="12"/>
      <c r="E992" s="12"/>
      <c r="F992" s="12"/>
      <c r="G992" s="12">
        <v>1</v>
      </c>
    </row>
    <row r="993" spans="1:7" x14ac:dyDescent="0.2">
      <c r="A993" s="11">
        <v>41780.068043981482</v>
      </c>
      <c r="B993" s="12"/>
      <c r="C993" s="12"/>
      <c r="D993" s="12"/>
      <c r="E993" s="12">
        <v>1</v>
      </c>
      <c r="F993" s="12"/>
      <c r="G993" s="12">
        <v>1</v>
      </c>
    </row>
    <row r="994" spans="1:7" x14ac:dyDescent="0.2">
      <c r="A994" s="11">
        <v>41780.412604166668</v>
      </c>
      <c r="B994" s="12"/>
      <c r="C994" s="12"/>
      <c r="D994" s="12"/>
      <c r="E994" s="12">
        <v>1</v>
      </c>
      <c r="F994" s="12"/>
      <c r="G994" s="12">
        <v>1</v>
      </c>
    </row>
    <row r="995" spans="1:7" x14ac:dyDescent="0.2">
      <c r="A995" s="11">
        <v>41780.525937500002</v>
      </c>
      <c r="B995" s="12"/>
      <c r="C995" s="12"/>
      <c r="D995" s="12"/>
      <c r="E995" s="12">
        <v>1</v>
      </c>
      <c r="F995" s="12"/>
      <c r="G995" s="12">
        <v>1</v>
      </c>
    </row>
    <row r="996" spans="1:7" x14ac:dyDescent="0.2">
      <c r="A996" s="11">
        <v>41780.712893518517</v>
      </c>
      <c r="B996" s="12"/>
      <c r="C996" s="12"/>
      <c r="D996" s="12"/>
      <c r="E996" s="12">
        <v>1</v>
      </c>
      <c r="F996" s="12"/>
      <c r="G996" s="12">
        <v>1</v>
      </c>
    </row>
    <row r="997" spans="1:7" x14ac:dyDescent="0.2">
      <c r="A997" s="11">
        <v>41780.745254629634</v>
      </c>
      <c r="B997" s="12"/>
      <c r="C997" s="12"/>
      <c r="D997" s="12"/>
      <c r="E997" s="12">
        <v>1</v>
      </c>
      <c r="F997" s="12"/>
      <c r="G997" s="12">
        <v>1</v>
      </c>
    </row>
    <row r="998" spans="1:7" x14ac:dyDescent="0.2">
      <c r="A998" s="11">
        <v>41780.785729166666</v>
      </c>
      <c r="B998" s="12"/>
      <c r="C998" s="12">
        <v>1</v>
      </c>
      <c r="D998" s="12"/>
      <c r="E998" s="12"/>
      <c r="F998" s="12"/>
      <c r="G998" s="12">
        <v>1</v>
      </c>
    </row>
    <row r="999" spans="1:7" x14ac:dyDescent="0.2">
      <c r="A999" s="11">
        <v>41780.859629629631</v>
      </c>
      <c r="B999" s="12"/>
      <c r="C999" s="12"/>
      <c r="D999" s="12"/>
      <c r="E999" s="12">
        <v>1</v>
      </c>
      <c r="F999" s="12"/>
      <c r="G999" s="12">
        <v>1</v>
      </c>
    </row>
    <row r="1000" spans="1:7" x14ac:dyDescent="0.2">
      <c r="A1000" s="11">
        <v>41781.045173611114</v>
      </c>
      <c r="B1000" s="12"/>
      <c r="C1000" s="12">
        <v>1</v>
      </c>
      <c r="D1000" s="12"/>
      <c r="E1000" s="12"/>
      <c r="F1000" s="12"/>
      <c r="G1000" s="12">
        <v>1</v>
      </c>
    </row>
    <row r="1001" spans="1:7" x14ac:dyDescent="0.2">
      <c r="A1001" s="11">
        <v>41781.096203703702</v>
      </c>
      <c r="B1001" s="12"/>
      <c r="C1001" s="12"/>
      <c r="D1001" s="12"/>
      <c r="E1001" s="12">
        <v>1</v>
      </c>
      <c r="F1001" s="12"/>
      <c r="G1001" s="12">
        <v>1</v>
      </c>
    </row>
    <row r="1002" spans="1:7" x14ac:dyDescent="0.2">
      <c r="A1002" s="11">
        <v>41781.666770833333</v>
      </c>
      <c r="B1002" s="12"/>
      <c r="C1002" s="12"/>
      <c r="D1002" s="12"/>
      <c r="E1002" s="12">
        <v>1</v>
      </c>
      <c r="F1002" s="12"/>
      <c r="G1002" s="12">
        <v>1</v>
      </c>
    </row>
    <row r="1003" spans="1:7" x14ac:dyDescent="0.2">
      <c r="A1003" s="11">
        <v>41781.717268518521</v>
      </c>
      <c r="B1003" s="12"/>
      <c r="C1003" s="12"/>
      <c r="D1003" s="12"/>
      <c r="E1003" s="12">
        <v>1</v>
      </c>
      <c r="F1003" s="12"/>
      <c r="G1003" s="12">
        <v>1</v>
      </c>
    </row>
    <row r="1004" spans="1:7" x14ac:dyDescent="0.2">
      <c r="A1004" s="11">
        <v>41781.806875000002</v>
      </c>
      <c r="B1004" s="12"/>
      <c r="C1004" s="12">
        <v>1</v>
      </c>
      <c r="D1004" s="12"/>
      <c r="E1004" s="12"/>
      <c r="F1004" s="12"/>
      <c r="G1004" s="12">
        <v>1</v>
      </c>
    </row>
    <row r="1005" spans="1:7" x14ac:dyDescent="0.2">
      <c r="A1005" s="11">
        <v>41781.855092592588</v>
      </c>
      <c r="B1005" s="12"/>
      <c r="C1005" s="12"/>
      <c r="D1005" s="12"/>
      <c r="E1005" s="12">
        <v>1</v>
      </c>
      <c r="F1005" s="12"/>
      <c r="G1005" s="12">
        <v>1</v>
      </c>
    </row>
    <row r="1006" spans="1:7" x14ac:dyDescent="0.2">
      <c r="A1006" s="11">
        <v>41782.741701388892</v>
      </c>
      <c r="B1006" s="12"/>
      <c r="C1006" s="12"/>
      <c r="D1006" s="12"/>
      <c r="E1006" s="12">
        <v>1</v>
      </c>
      <c r="F1006" s="12"/>
      <c r="G1006" s="12">
        <v>1</v>
      </c>
    </row>
    <row r="1007" spans="1:7" x14ac:dyDescent="0.2">
      <c r="A1007" s="11">
        <v>41783.642939814818</v>
      </c>
      <c r="B1007" s="12"/>
      <c r="C1007" s="12"/>
      <c r="D1007" s="12"/>
      <c r="E1007" s="12">
        <v>1</v>
      </c>
      <c r="F1007" s="12"/>
      <c r="G1007" s="12">
        <v>1</v>
      </c>
    </row>
    <row r="1008" spans="1:7" x14ac:dyDescent="0.2">
      <c r="A1008" s="11">
        <v>41784.789687500001</v>
      </c>
      <c r="B1008" s="12"/>
      <c r="C1008" s="12">
        <v>1</v>
      </c>
      <c r="D1008" s="12"/>
      <c r="E1008" s="12"/>
      <c r="F1008" s="12"/>
      <c r="G1008" s="12">
        <v>1</v>
      </c>
    </row>
    <row r="1009" spans="1:7" x14ac:dyDescent="0.2">
      <c r="A1009" s="11">
        <v>41784.952488425923</v>
      </c>
      <c r="B1009" s="12"/>
      <c r="C1009" s="12">
        <v>1</v>
      </c>
      <c r="D1009" s="12"/>
      <c r="E1009" s="12"/>
      <c r="F1009" s="12"/>
      <c r="G1009" s="12">
        <v>1</v>
      </c>
    </row>
    <row r="1010" spans="1:7" x14ac:dyDescent="0.2">
      <c r="A1010" s="11">
        <v>41785.452534722222</v>
      </c>
      <c r="B1010" s="12"/>
      <c r="C1010" s="12"/>
      <c r="D1010" s="12"/>
      <c r="E1010" s="12">
        <v>1</v>
      </c>
      <c r="F1010" s="12"/>
      <c r="G1010" s="12">
        <v>1</v>
      </c>
    </row>
    <row r="1011" spans="1:7" x14ac:dyDescent="0.2">
      <c r="A1011" s="11">
        <v>41785.707708333335</v>
      </c>
      <c r="B1011" s="12"/>
      <c r="C1011" s="12"/>
      <c r="D1011" s="12"/>
      <c r="E1011" s="12">
        <v>1</v>
      </c>
      <c r="F1011" s="12"/>
      <c r="G1011" s="12">
        <v>1</v>
      </c>
    </row>
    <row r="1012" spans="1:7" x14ac:dyDescent="0.2">
      <c r="A1012" s="11">
        <v>41785.72729166667</v>
      </c>
      <c r="B1012" s="12"/>
      <c r="C1012" s="12"/>
      <c r="D1012" s="12"/>
      <c r="E1012" s="12">
        <v>1</v>
      </c>
      <c r="F1012" s="12"/>
      <c r="G1012" s="12">
        <v>1</v>
      </c>
    </row>
    <row r="1013" spans="1:7" x14ac:dyDescent="0.2">
      <c r="A1013" s="11">
        <v>41786.555162037039</v>
      </c>
      <c r="B1013" s="12"/>
      <c r="C1013" s="12"/>
      <c r="D1013" s="12"/>
      <c r="E1013" s="12">
        <v>1</v>
      </c>
      <c r="F1013" s="12"/>
      <c r="G1013" s="12">
        <v>1</v>
      </c>
    </row>
    <row r="1014" spans="1:7" x14ac:dyDescent="0.2">
      <c r="A1014" s="11">
        <v>41786.614363425928</v>
      </c>
      <c r="B1014" s="12"/>
      <c r="C1014" s="12"/>
      <c r="D1014" s="12"/>
      <c r="E1014" s="12">
        <v>1</v>
      </c>
      <c r="F1014" s="12"/>
      <c r="G1014" s="12">
        <v>1</v>
      </c>
    </row>
    <row r="1015" spans="1:7" x14ac:dyDescent="0.2">
      <c r="A1015" s="11">
        <v>41786.640543981484</v>
      </c>
      <c r="B1015" s="12"/>
      <c r="C1015" s="12"/>
      <c r="D1015" s="12"/>
      <c r="E1015" s="12">
        <v>1</v>
      </c>
      <c r="F1015" s="12"/>
      <c r="G1015" s="12">
        <v>1</v>
      </c>
    </row>
    <row r="1016" spans="1:7" x14ac:dyDescent="0.2">
      <c r="A1016" s="11">
        <v>41786.65892361111</v>
      </c>
      <c r="B1016" s="12"/>
      <c r="C1016" s="12"/>
      <c r="D1016" s="12"/>
      <c r="E1016" s="12">
        <v>1</v>
      </c>
      <c r="F1016" s="12"/>
      <c r="G1016" s="12">
        <v>1</v>
      </c>
    </row>
    <row r="1017" spans="1:7" x14ac:dyDescent="0.2">
      <c r="A1017" s="11">
        <v>41786.761354166665</v>
      </c>
      <c r="B1017" s="12"/>
      <c r="C1017" s="12"/>
      <c r="D1017" s="12"/>
      <c r="E1017" s="12">
        <v>1</v>
      </c>
      <c r="F1017" s="12"/>
      <c r="G1017" s="12">
        <v>1</v>
      </c>
    </row>
    <row r="1018" spans="1:7" x14ac:dyDescent="0.2">
      <c r="A1018" s="11">
        <v>41786.959745370368</v>
      </c>
      <c r="B1018" s="12"/>
      <c r="C1018" s="12">
        <v>1</v>
      </c>
      <c r="D1018" s="12"/>
      <c r="E1018" s="12"/>
      <c r="F1018" s="12"/>
      <c r="G1018" s="12">
        <v>1</v>
      </c>
    </row>
    <row r="1019" spans="1:7" x14ac:dyDescent="0.2">
      <c r="A1019" s="11">
        <v>41787.218229166669</v>
      </c>
      <c r="B1019" s="12"/>
      <c r="C1019" s="12"/>
      <c r="D1019" s="12"/>
      <c r="E1019" s="12">
        <v>1</v>
      </c>
      <c r="F1019" s="12"/>
      <c r="G1019" s="12">
        <v>1</v>
      </c>
    </row>
    <row r="1020" spans="1:7" x14ac:dyDescent="0.2">
      <c r="A1020" s="11">
        <v>41787.681527777779</v>
      </c>
      <c r="B1020" s="12"/>
      <c r="C1020" s="12">
        <v>1</v>
      </c>
      <c r="D1020" s="12"/>
      <c r="E1020" s="12"/>
      <c r="F1020" s="12"/>
      <c r="G1020" s="12">
        <v>1</v>
      </c>
    </row>
    <row r="1021" spans="1:7" x14ac:dyDescent="0.2">
      <c r="A1021" s="11">
        <v>41787.898240740738</v>
      </c>
      <c r="B1021" s="12"/>
      <c r="C1021" s="12">
        <v>1</v>
      </c>
      <c r="D1021" s="12"/>
      <c r="E1021" s="12"/>
      <c r="F1021" s="12"/>
      <c r="G1021" s="12">
        <v>1</v>
      </c>
    </row>
    <row r="1022" spans="1:7" x14ac:dyDescent="0.2">
      <c r="A1022" s="11">
        <v>41788.167187500003</v>
      </c>
      <c r="B1022" s="12"/>
      <c r="C1022" s="12"/>
      <c r="D1022" s="12"/>
      <c r="E1022" s="12">
        <v>1</v>
      </c>
      <c r="F1022" s="12"/>
      <c r="G1022" s="12">
        <v>1</v>
      </c>
    </row>
    <row r="1023" spans="1:7" x14ac:dyDescent="0.2">
      <c r="A1023" s="11">
        <v>41788.381909722222</v>
      </c>
      <c r="B1023" s="12">
        <v>1</v>
      </c>
      <c r="C1023" s="12"/>
      <c r="D1023" s="12"/>
      <c r="E1023" s="12"/>
      <c r="F1023" s="12"/>
      <c r="G1023" s="12">
        <v>1</v>
      </c>
    </row>
    <row r="1024" spans="1:7" x14ac:dyDescent="0.2">
      <c r="A1024" s="11">
        <v>41788.587083333332</v>
      </c>
      <c r="B1024" s="12"/>
      <c r="C1024" s="12"/>
      <c r="D1024" s="12"/>
      <c r="E1024" s="12">
        <v>1</v>
      </c>
      <c r="F1024" s="12"/>
      <c r="G1024" s="12">
        <v>1</v>
      </c>
    </row>
    <row r="1025" spans="1:7" x14ac:dyDescent="0.2">
      <c r="A1025" s="11">
        <v>41788.58997685185</v>
      </c>
      <c r="B1025" s="12"/>
      <c r="C1025" s="12"/>
      <c r="D1025" s="12"/>
      <c r="E1025" s="12">
        <v>1</v>
      </c>
      <c r="F1025" s="12"/>
      <c r="G1025" s="12">
        <v>1</v>
      </c>
    </row>
    <row r="1026" spans="1:7" x14ac:dyDescent="0.2">
      <c r="A1026" s="11">
        <v>41788.919722222221</v>
      </c>
      <c r="B1026" s="12"/>
      <c r="C1026" s="12">
        <v>1</v>
      </c>
      <c r="D1026" s="12"/>
      <c r="E1026" s="12"/>
      <c r="F1026" s="12"/>
      <c r="G1026" s="12">
        <v>1</v>
      </c>
    </row>
    <row r="1027" spans="1:7" x14ac:dyDescent="0.2">
      <c r="A1027" s="11">
        <v>41789.080370370371</v>
      </c>
      <c r="B1027" s="12"/>
      <c r="C1027" s="12"/>
      <c r="D1027" s="12"/>
      <c r="E1027" s="12">
        <v>1</v>
      </c>
      <c r="F1027" s="12"/>
      <c r="G1027" s="12">
        <v>1</v>
      </c>
    </row>
    <row r="1028" spans="1:7" x14ac:dyDescent="0.2">
      <c r="A1028" s="11">
        <v>41789.21398148148</v>
      </c>
      <c r="B1028" s="12"/>
      <c r="C1028" s="12"/>
      <c r="D1028" s="12"/>
      <c r="E1028" s="12">
        <v>1</v>
      </c>
      <c r="F1028" s="12"/>
      <c r="G1028" s="12">
        <v>1</v>
      </c>
    </row>
    <row r="1029" spans="1:7" x14ac:dyDescent="0.2">
      <c r="A1029" s="11">
        <v>41789.330312500002</v>
      </c>
      <c r="B1029" s="12"/>
      <c r="C1029" s="12"/>
      <c r="D1029" s="12"/>
      <c r="E1029" s="12">
        <v>1</v>
      </c>
      <c r="F1029" s="12"/>
      <c r="G1029" s="12">
        <v>1</v>
      </c>
    </row>
    <row r="1030" spans="1:7" x14ac:dyDescent="0.2">
      <c r="A1030" s="11">
        <v>41789.726979166669</v>
      </c>
      <c r="B1030" s="12"/>
      <c r="C1030" s="12"/>
      <c r="D1030" s="12"/>
      <c r="E1030" s="12">
        <v>1</v>
      </c>
      <c r="F1030" s="12"/>
      <c r="G1030" s="12">
        <v>1</v>
      </c>
    </row>
    <row r="1031" spans="1:7" x14ac:dyDescent="0.2">
      <c r="A1031" s="11">
        <v>41789.893599537041</v>
      </c>
      <c r="B1031" s="12"/>
      <c r="C1031" s="12">
        <v>1</v>
      </c>
      <c r="D1031" s="12"/>
      <c r="E1031" s="12"/>
      <c r="F1031" s="12"/>
      <c r="G1031" s="12">
        <v>1</v>
      </c>
    </row>
    <row r="1032" spans="1:7" x14ac:dyDescent="0.2">
      <c r="A1032" s="11">
        <v>41789.896805555552</v>
      </c>
      <c r="B1032" s="12"/>
      <c r="C1032" s="12"/>
      <c r="D1032" s="12"/>
      <c r="E1032" s="12">
        <v>1</v>
      </c>
      <c r="F1032" s="12"/>
      <c r="G1032" s="12">
        <v>1</v>
      </c>
    </row>
    <row r="1033" spans="1:7" x14ac:dyDescent="0.2">
      <c r="A1033" s="11">
        <v>41791.057314814818</v>
      </c>
      <c r="B1033" s="12"/>
      <c r="C1033" s="12">
        <v>1</v>
      </c>
      <c r="D1033" s="12"/>
      <c r="E1033" s="12"/>
      <c r="F1033" s="12"/>
      <c r="G1033" s="12">
        <v>1</v>
      </c>
    </row>
    <row r="1034" spans="1:7" x14ac:dyDescent="0.2">
      <c r="A1034" s="11">
        <v>41791.492777777778</v>
      </c>
      <c r="B1034" s="12"/>
      <c r="C1034" s="12"/>
      <c r="D1034" s="12"/>
      <c r="E1034" s="12">
        <v>1</v>
      </c>
      <c r="F1034" s="12"/>
      <c r="G1034" s="12">
        <v>1</v>
      </c>
    </row>
    <row r="1035" spans="1:7" x14ac:dyDescent="0.2">
      <c r="A1035" s="11">
        <v>41791.713252314818</v>
      </c>
      <c r="B1035" s="12"/>
      <c r="C1035" s="12"/>
      <c r="D1035" s="12"/>
      <c r="E1035" s="12">
        <v>1</v>
      </c>
      <c r="F1035" s="12"/>
      <c r="G1035" s="12">
        <v>1</v>
      </c>
    </row>
    <row r="1036" spans="1:7" x14ac:dyDescent="0.2">
      <c r="A1036" s="11">
        <v>41791.993414351848</v>
      </c>
      <c r="B1036" s="12"/>
      <c r="C1036" s="12"/>
      <c r="D1036" s="12"/>
      <c r="E1036" s="12">
        <v>1</v>
      </c>
      <c r="F1036" s="12"/>
      <c r="G1036" s="12">
        <v>1</v>
      </c>
    </row>
    <row r="1037" spans="1:7" x14ac:dyDescent="0.2">
      <c r="A1037" s="11">
        <v>41792.214467592588</v>
      </c>
      <c r="B1037" s="12"/>
      <c r="C1037" s="12">
        <v>1</v>
      </c>
      <c r="D1037" s="12"/>
      <c r="E1037" s="12"/>
      <c r="F1037" s="12"/>
      <c r="G1037" s="12">
        <v>1</v>
      </c>
    </row>
    <row r="1038" spans="1:7" x14ac:dyDescent="0.2">
      <c r="A1038" s="11">
        <v>41792.542986111112</v>
      </c>
      <c r="B1038" s="12"/>
      <c r="C1038" s="12"/>
      <c r="D1038" s="12"/>
      <c r="E1038" s="12">
        <v>1</v>
      </c>
      <c r="F1038" s="12"/>
      <c r="G1038" s="12">
        <v>1</v>
      </c>
    </row>
    <row r="1039" spans="1:7" x14ac:dyDescent="0.2">
      <c r="A1039" s="11">
        <v>41792.645277777774</v>
      </c>
      <c r="B1039" s="12"/>
      <c r="C1039" s="12"/>
      <c r="D1039" s="12"/>
      <c r="E1039" s="12">
        <v>1</v>
      </c>
      <c r="F1039" s="12"/>
      <c r="G1039" s="12">
        <v>1</v>
      </c>
    </row>
    <row r="1040" spans="1:7" x14ac:dyDescent="0.2">
      <c r="A1040" s="11">
        <v>41792.667361111111</v>
      </c>
      <c r="B1040" s="12"/>
      <c r="C1040" s="12"/>
      <c r="D1040" s="12"/>
      <c r="E1040" s="12">
        <v>1</v>
      </c>
      <c r="F1040" s="12"/>
      <c r="G1040" s="12">
        <v>1</v>
      </c>
    </row>
    <row r="1041" spans="1:7" x14ac:dyDescent="0.2">
      <c r="A1041" s="11">
        <v>41792.687442129631</v>
      </c>
      <c r="B1041" s="12"/>
      <c r="C1041" s="12">
        <v>1</v>
      </c>
      <c r="D1041" s="12"/>
      <c r="E1041" s="12"/>
      <c r="F1041" s="12"/>
      <c r="G1041" s="12">
        <v>1</v>
      </c>
    </row>
    <row r="1042" spans="1:7" x14ac:dyDescent="0.2">
      <c r="A1042" s="11">
        <v>41793.029432870368</v>
      </c>
      <c r="B1042" s="12"/>
      <c r="C1042" s="12">
        <v>1</v>
      </c>
      <c r="D1042" s="12"/>
      <c r="E1042" s="12"/>
      <c r="F1042" s="12"/>
      <c r="G1042" s="12">
        <v>1</v>
      </c>
    </row>
    <row r="1043" spans="1:7" x14ac:dyDescent="0.2">
      <c r="A1043" s="11">
        <v>41793.17219907407</v>
      </c>
      <c r="B1043" s="12">
        <v>1</v>
      </c>
      <c r="C1043" s="12"/>
      <c r="D1043" s="12"/>
      <c r="E1043" s="12"/>
      <c r="F1043" s="12"/>
      <c r="G1043" s="12">
        <v>1</v>
      </c>
    </row>
    <row r="1044" spans="1:7" x14ac:dyDescent="0.2">
      <c r="A1044" s="11">
        <v>41793.191875000004</v>
      </c>
      <c r="B1044" s="12"/>
      <c r="C1044" s="12">
        <v>1</v>
      </c>
      <c r="D1044" s="12"/>
      <c r="E1044" s="12"/>
      <c r="F1044" s="12"/>
      <c r="G1044" s="12">
        <v>1</v>
      </c>
    </row>
    <row r="1045" spans="1:7" x14ac:dyDescent="0.2">
      <c r="A1045" s="11">
        <v>41793.659525462965</v>
      </c>
      <c r="B1045" s="12"/>
      <c r="C1045" s="12">
        <v>1</v>
      </c>
      <c r="D1045" s="12"/>
      <c r="E1045" s="12"/>
      <c r="F1045" s="12"/>
      <c r="G1045" s="12">
        <v>1</v>
      </c>
    </row>
    <row r="1046" spans="1:7" x14ac:dyDescent="0.2">
      <c r="A1046" s="11">
        <v>41793.668761574074</v>
      </c>
      <c r="B1046" s="12"/>
      <c r="C1046" s="12"/>
      <c r="D1046" s="12"/>
      <c r="E1046" s="12">
        <v>1</v>
      </c>
      <c r="F1046" s="12"/>
      <c r="G1046" s="12">
        <v>1</v>
      </c>
    </row>
    <row r="1047" spans="1:7" x14ac:dyDescent="0.2">
      <c r="A1047" s="11">
        <v>41793.710231481484</v>
      </c>
      <c r="B1047" s="12"/>
      <c r="C1047" s="12">
        <v>1</v>
      </c>
      <c r="D1047" s="12"/>
      <c r="E1047" s="12"/>
      <c r="F1047" s="12"/>
      <c r="G1047" s="12">
        <v>1</v>
      </c>
    </row>
    <row r="1048" spans="1:7" x14ac:dyDescent="0.2">
      <c r="A1048" s="11">
        <v>41793.814259259263</v>
      </c>
      <c r="B1048" s="12"/>
      <c r="C1048" s="12">
        <v>1</v>
      </c>
      <c r="D1048" s="12"/>
      <c r="E1048" s="12"/>
      <c r="F1048" s="12"/>
      <c r="G1048" s="12">
        <v>1</v>
      </c>
    </row>
    <row r="1049" spans="1:7" x14ac:dyDescent="0.2">
      <c r="A1049" s="11">
        <v>41794.072337962964</v>
      </c>
      <c r="B1049" s="12"/>
      <c r="C1049" s="12"/>
      <c r="D1049" s="12"/>
      <c r="E1049" s="12">
        <v>1</v>
      </c>
      <c r="F1049" s="12"/>
      <c r="G1049" s="12">
        <v>1</v>
      </c>
    </row>
    <row r="1050" spans="1:7" x14ac:dyDescent="0.2">
      <c r="A1050" s="11">
        <v>41794.124953703707</v>
      </c>
      <c r="B1050" s="12">
        <v>1</v>
      </c>
      <c r="C1050" s="12"/>
      <c r="D1050" s="12"/>
      <c r="E1050" s="12"/>
      <c r="F1050" s="12"/>
      <c r="G1050" s="12">
        <v>1</v>
      </c>
    </row>
    <row r="1051" spans="1:7" x14ac:dyDescent="0.2">
      <c r="A1051" s="11">
        <v>41794.817523148151</v>
      </c>
      <c r="B1051" s="12"/>
      <c r="C1051" s="12"/>
      <c r="D1051" s="12"/>
      <c r="E1051" s="12">
        <v>1</v>
      </c>
      <c r="F1051" s="12"/>
      <c r="G1051" s="12">
        <v>1</v>
      </c>
    </row>
    <row r="1052" spans="1:7" x14ac:dyDescent="0.2">
      <c r="A1052" s="11">
        <v>41794.981122685182</v>
      </c>
      <c r="B1052" s="12"/>
      <c r="C1052" s="12"/>
      <c r="D1052" s="12"/>
      <c r="E1052" s="12">
        <v>1</v>
      </c>
      <c r="F1052" s="12"/>
      <c r="G1052" s="12">
        <v>1</v>
      </c>
    </row>
    <row r="1053" spans="1:7" x14ac:dyDescent="0.2">
      <c r="A1053" s="11">
        <v>41795.528101851851</v>
      </c>
      <c r="B1053" s="12"/>
      <c r="C1053" s="12"/>
      <c r="D1053" s="12"/>
      <c r="E1053" s="12">
        <v>1</v>
      </c>
      <c r="F1053" s="12"/>
      <c r="G1053" s="12">
        <v>1</v>
      </c>
    </row>
    <row r="1054" spans="1:7" x14ac:dyDescent="0.2">
      <c r="A1054" s="11">
        <v>41795.598923611113</v>
      </c>
      <c r="B1054" s="12"/>
      <c r="C1054" s="12">
        <v>1</v>
      </c>
      <c r="D1054" s="12"/>
      <c r="E1054" s="12"/>
      <c r="F1054" s="12"/>
      <c r="G1054" s="12">
        <v>1</v>
      </c>
    </row>
    <row r="1055" spans="1:7" x14ac:dyDescent="0.2">
      <c r="A1055" s="11">
        <v>41795.963333333333</v>
      </c>
      <c r="B1055" s="12"/>
      <c r="C1055" s="12">
        <v>1</v>
      </c>
      <c r="D1055" s="12"/>
      <c r="E1055" s="12"/>
      <c r="F1055" s="12"/>
      <c r="G1055" s="12">
        <v>1</v>
      </c>
    </row>
    <row r="1056" spans="1:7" x14ac:dyDescent="0.2">
      <c r="A1056" s="11">
        <v>41796.422326388885</v>
      </c>
      <c r="B1056" s="12"/>
      <c r="C1056" s="12"/>
      <c r="D1056" s="12"/>
      <c r="E1056" s="12">
        <v>1</v>
      </c>
      <c r="F1056" s="12"/>
      <c r="G1056" s="12">
        <v>1</v>
      </c>
    </row>
    <row r="1057" spans="1:7" x14ac:dyDescent="0.2">
      <c r="A1057" s="11">
        <v>41796.531701388885</v>
      </c>
      <c r="B1057" s="12"/>
      <c r="C1057" s="12">
        <v>1</v>
      </c>
      <c r="D1057" s="12"/>
      <c r="E1057" s="12"/>
      <c r="F1057" s="12"/>
      <c r="G1057" s="12">
        <v>1</v>
      </c>
    </row>
    <row r="1058" spans="1:7" x14ac:dyDescent="0.2">
      <c r="A1058" s="11">
        <v>41796.771597222221</v>
      </c>
      <c r="B1058" s="12"/>
      <c r="C1058" s="12"/>
      <c r="D1058" s="12"/>
      <c r="E1058" s="12">
        <v>1</v>
      </c>
      <c r="F1058" s="12"/>
      <c r="G1058" s="12">
        <v>1</v>
      </c>
    </row>
    <row r="1059" spans="1:7" x14ac:dyDescent="0.2">
      <c r="A1059" s="11">
        <v>41798.94027777778</v>
      </c>
      <c r="B1059" s="12"/>
      <c r="C1059" s="12"/>
      <c r="D1059" s="12"/>
      <c r="E1059" s="12">
        <v>1</v>
      </c>
      <c r="F1059" s="12"/>
      <c r="G1059" s="12">
        <v>1</v>
      </c>
    </row>
    <row r="1060" spans="1:7" x14ac:dyDescent="0.2">
      <c r="A1060" s="11">
        <v>41799.259039351848</v>
      </c>
      <c r="B1060" s="12"/>
      <c r="C1060" s="12">
        <v>1</v>
      </c>
      <c r="D1060" s="12"/>
      <c r="E1060" s="12"/>
      <c r="F1060" s="12"/>
      <c r="G1060" s="12">
        <v>1</v>
      </c>
    </row>
    <row r="1061" spans="1:7" x14ac:dyDescent="0.2">
      <c r="A1061" s="11">
        <v>41799.524259259262</v>
      </c>
      <c r="B1061" s="12">
        <v>1</v>
      </c>
      <c r="C1061" s="12"/>
      <c r="D1061" s="12"/>
      <c r="E1061" s="12"/>
      <c r="F1061" s="12"/>
      <c r="G1061" s="12">
        <v>1</v>
      </c>
    </row>
    <row r="1062" spans="1:7" x14ac:dyDescent="0.2">
      <c r="A1062" s="11">
        <v>41799.685902777775</v>
      </c>
      <c r="B1062" s="12"/>
      <c r="C1062" s="12"/>
      <c r="D1062" s="12"/>
      <c r="E1062" s="12">
        <v>1</v>
      </c>
      <c r="F1062" s="12"/>
      <c r="G1062" s="12">
        <v>1</v>
      </c>
    </row>
    <row r="1063" spans="1:7" x14ac:dyDescent="0.2">
      <c r="A1063" s="11">
        <v>41799.725289351853</v>
      </c>
      <c r="B1063" s="12"/>
      <c r="C1063" s="12">
        <v>1</v>
      </c>
      <c r="D1063" s="12"/>
      <c r="E1063" s="12"/>
      <c r="F1063" s="12"/>
      <c r="G1063" s="12">
        <v>1</v>
      </c>
    </row>
    <row r="1064" spans="1:7" x14ac:dyDescent="0.2">
      <c r="A1064" s="11">
        <v>41799.814340277779</v>
      </c>
      <c r="B1064" s="12"/>
      <c r="C1064" s="12"/>
      <c r="D1064" s="12"/>
      <c r="E1064" s="12">
        <v>1</v>
      </c>
      <c r="F1064" s="12"/>
      <c r="G1064" s="12">
        <v>1</v>
      </c>
    </row>
    <row r="1065" spans="1:7" x14ac:dyDescent="0.2">
      <c r="A1065" s="11">
        <v>41799.830613425926</v>
      </c>
      <c r="B1065" s="12"/>
      <c r="C1065" s="12">
        <v>1</v>
      </c>
      <c r="D1065" s="12"/>
      <c r="E1065" s="12"/>
      <c r="F1065" s="12"/>
      <c r="G1065" s="12">
        <v>1</v>
      </c>
    </row>
    <row r="1066" spans="1:7" x14ac:dyDescent="0.2">
      <c r="A1066" s="11">
        <v>41800.380428240744</v>
      </c>
      <c r="B1066" s="12"/>
      <c r="C1066" s="12"/>
      <c r="D1066" s="12"/>
      <c r="E1066" s="12">
        <v>1</v>
      </c>
      <c r="F1066" s="12"/>
      <c r="G1066" s="12">
        <v>1</v>
      </c>
    </row>
    <row r="1067" spans="1:7" x14ac:dyDescent="0.2">
      <c r="A1067" s="11">
        <v>41800.423043981478</v>
      </c>
      <c r="B1067" s="12"/>
      <c r="C1067" s="12"/>
      <c r="D1067" s="12"/>
      <c r="E1067" s="12">
        <v>1</v>
      </c>
      <c r="F1067" s="12"/>
      <c r="G1067" s="12">
        <v>1</v>
      </c>
    </row>
    <row r="1068" spans="1:7" x14ac:dyDescent="0.2">
      <c r="A1068" s="11">
        <v>41800.526701388888</v>
      </c>
      <c r="B1068" s="12"/>
      <c r="C1068" s="12"/>
      <c r="D1068" s="12"/>
      <c r="E1068" s="12">
        <v>1</v>
      </c>
      <c r="F1068" s="12"/>
      <c r="G1068" s="12">
        <v>1</v>
      </c>
    </row>
    <row r="1069" spans="1:7" x14ac:dyDescent="0.2">
      <c r="A1069" s="11">
        <v>41800.604895833334</v>
      </c>
      <c r="B1069" s="12"/>
      <c r="C1069" s="12"/>
      <c r="D1069" s="12"/>
      <c r="E1069" s="12">
        <v>1</v>
      </c>
      <c r="F1069" s="12"/>
      <c r="G1069" s="12">
        <v>1</v>
      </c>
    </row>
    <row r="1070" spans="1:7" x14ac:dyDescent="0.2">
      <c r="A1070" s="11">
        <v>41800.819571759261</v>
      </c>
      <c r="B1070" s="12"/>
      <c r="C1070" s="12">
        <v>1</v>
      </c>
      <c r="D1070" s="12"/>
      <c r="E1070" s="12"/>
      <c r="F1070" s="12"/>
      <c r="G1070" s="12">
        <v>1</v>
      </c>
    </row>
    <row r="1071" spans="1:7" x14ac:dyDescent="0.2">
      <c r="A1071" s="11">
        <v>41800.959490740745</v>
      </c>
      <c r="B1071" s="12"/>
      <c r="C1071" s="12"/>
      <c r="D1071" s="12"/>
      <c r="E1071" s="12">
        <v>1</v>
      </c>
      <c r="F1071" s="12"/>
      <c r="G1071" s="12">
        <v>1</v>
      </c>
    </row>
    <row r="1072" spans="1:7" x14ac:dyDescent="0.2">
      <c r="A1072" s="11">
        <v>41801.120069444441</v>
      </c>
      <c r="B1072" s="12"/>
      <c r="C1072" s="12">
        <v>1</v>
      </c>
      <c r="D1072" s="12"/>
      <c r="E1072" s="12"/>
      <c r="F1072" s="12"/>
      <c r="G1072" s="12">
        <v>1</v>
      </c>
    </row>
    <row r="1073" spans="1:7" x14ac:dyDescent="0.2">
      <c r="A1073" s="11">
        <v>41801.711550925924</v>
      </c>
      <c r="B1073" s="12"/>
      <c r="C1073" s="12">
        <v>1</v>
      </c>
      <c r="D1073" s="12"/>
      <c r="E1073" s="12"/>
      <c r="F1073" s="12"/>
      <c r="G1073" s="12">
        <v>1</v>
      </c>
    </row>
    <row r="1074" spans="1:7" x14ac:dyDescent="0.2">
      <c r="A1074" s="11">
        <v>41802.574282407404</v>
      </c>
      <c r="B1074" s="12"/>
      <c r="C1074" s="12"/>
      <c r="D1074" s="12"/>
      <c r="E1074" s="12">
        <v>1</v>
      </c>
      <c r="F1074" s="12"/>
      <c r="G1074" s="12">
        <v>1</v>
      </c>
    </row>
    <row r="1075" spans="1:7" x14ac:dyDescent="0.2">
      <c r="A1075" s="11">
        <v>41802.62090277778</v>
      </c>
      <c r="B1075" s="12"/>
      <c r="C1075" s="12"/>
      <c r="D1075" s="12"/>
      <c r="E1075" s="12">
        <v>1</v>
      </c>
      <c r="F1075" s="12"/>
      <c r="G1075" s="12">
        <v>1</v>
      </c>
    </row>
    <row r="1076" spans="1:7" x14ac:dyDescent="0.2">
      <c r="A1076" s="11">
        <v>41802.757719907408</v>
      </c>
      <c r="B1076" s="12"/>
      <c r="C1076" s="12"/>
      <c r="D1076" s="12"/>
      <c r="E1076" s="12">
        <v>1</v>
      </c>
      <c r="F1076" s="12"/>
      <c r="G1076" s="12">
        <v>1</v>
      </c>
    </row>
    <row r="1077" spans="1:7" x14ac:dyDescent="0.2">
      <c r="A1077" s="11">
        <v>41802.790347222224</v>
      </c>
      <c r="B1077" s="12"/>
      <c r="C1077" s="12"/>
      <c r="D1077" s="12"/>
      <c r="E1077" s="12">
        <v>1</v>
      </c>
      <c r="F1077" s="12"/>
      <c r="G1077" s="12">
        <v>1</v>
      </c>
    </row>
    <row r="1078" spans="1:7" x14ac:dyDescent="0.2">
      <c r="A1078" s="11">
        <v>41802.94363425926</v>
      </c>
      <c r="B1078" s="12"/>
      <c r="C1078" s="12">
        <v>1</v>
      </c>
      <c r="D1078" s="12"/>
      <c r="E1078" s="12"/>
      <c r="F1078" s="12"/>
      <c r="G1078" s="12">
        <v>1</v>
      </c>
    </row>
    <row r="1079" spans="1:7" x14ac:dyDescent="0.2">
      <c r="A1079" s="11">
        <v>41803.116053240738</v>
      </c>
      <c r="B1079" s="12"/>
      <c r="C1079" s="12">
        <v>1</v>
      </c>
      <c r="D1079" s="12"/>
      <c r="E1079" s="12"/>
      <c r="F1079" s="12"/>
      <c r="G1079" s="12">
        <v>1</v>
      </c>
    </row>
    <row r="1080" spans="1:7" x14ac:dyDescent="0.2">
      <c r="A1080" s="11">
        <v>41803.457326388889</v>
      </c>
      <c r="B1080" s="12"/>
      <c r="C1080" s="12"/>
      <c r="D1080" s="12"/>
      <c r="E1080" s="12">
        <v>1</v>
      </c>
      <c r="F1080" s="12"/>
      <c r="G1080" s="12">
        <v>1</v>
      </c>
    </row>
    <row r="1081" spans="1:7" x14ac:dyDescent="0.2">
      <c r="A1081" s="11">
        <v>41803.692789351851</v>
      </c>
      <c r="B1081" s="12">
        <v>1</v>
      </c>
      <c r="C1081" s="12"/>
      <c r="D1081" s="12"/>
      <c r="E1081" s="12"/>
      <c r="F1081" s="12"/>
      <c r="G1081" s="12">
        <v>1</v>
      </c>
    </row>
    <row r="1082" spans="1:7" x14ac:dyDescent="0.2">
      <c r="A1082" s="11">
        <v>41803.880659722221</v>
      </c>
      <c r="B1082" s="12"/>
      <c r="C1082" s="12"/>
      <c r="D1082" s="12"/>
      <c r="E1082" s="12">
        <v>1</v>
      </c>
      <c r="F1082" s="12"/>
      <c r="G1082" s="12">
        <v>1</v>
      </c>
    </row>
    <row r="1083" spans="1:7" x14ac:dyDescent="0.2">
      <c r="A1083" s="11">
        <v>41804.937083333331</v>
      </c>
      <c r="B1083" s="12"/>
      <c r="C1083" s="12">
        <v>1</v>
      </c>
      <c r="D1083" s="12"/>
      <c r="E1083" s="12"/>
      <c r="F1083" s="12"/>
      <c r="G1083" s="12">
        <v>1</v>
      </c>
    </row>
    <row r="1084" spans="1:7" x14ac:dyDescent="0.2">
      <c r="A1084" s="11">
        <v>41805.895254629628</v>
      </c>
      <c r="B1084" s="12"/>
      <c r="C1084" s="12">
        <v>1</v>
      </c>
      <c r="D1084" s="12"/>
      <c r="E1084" s="12"/>
      <c r="F1084" s="12"/>
      <c r="G1084" s="12">
        <v>1</v>
      </c>
    </row>
    <row r="1085" spans="1:7" x14ac:dyDescent="0.2">
      <c r="A1085" s="11">
        <v>41806.106770833336</v>
      </c>
      <c r="B1085" s="12">
        <v>1</v>
      </c>
      <c r="C1085" s="12"/>
      <c r="D1085" s="12"/>
      <c r="E1085" s="12"/>
      <c r="F1085" s="12"/>
      <c r="G1085" s="12">
        <v>1</v>
      </c>
    </row>
    <row r="1086" spans="1:7" x14ac:dyDescent="0.2">
      <c r="A1086" s="11">
        <v>41806.395428240743</v>
      </c>
      <c r="B1086" s="12"/>
      <c r="C1086" s="12"/>
      <c r="D1086" s="12"/>
      <c r="E1086" s="12">
        <v>1</v>
      </c>
      <c r="F1086" s="12"/>
      <c r="G1086" s="12">
        <v>1</v>
      </c>
    </row>
    <row r="1087" spans="1:7" x14ac:dyDescent="0.2">
      <c r="A1087" s="11">
        <v>41806.605034722219</v>
      </c>
      <c r="B1087" s="12"/>
      <c r="C1087" s="12"/>
      <c r="D1087" s="12"/>
      <c r="E1087" s="12">
        <v>1</v>
      </c>
      <c r="F1087" s="12"/>
      <c r="G1087" s="12">
        <v>1</v>
      </c>
    </row>
    <row r="1088" spans="1:7" x14ac:dyDescent="0.2">
      <c r="A1088" s="11">
        <v>41806.637337962966</v>
      </c>
      <c r="B1088" s="12"/>
      <c r="C1088" s="12"/>
      <c r="D1088" s="12"/>
      <c r="E1088" s="12">
        <v>1</v>
      </c>
      <c r="F1088" s="12"/>
      <c r="G1088" s="12">
        <v>1</v>
      </c>
    </row>
    <row r="1089" spans="1:7" x14ac:dyDescent="0.2">
      <c r="A1089" s="11">
        <v>41806.669317129628</v>
      </c>
      <c r="B1089" s="12"/>
      <c r="C1089" s="12"/>
      <c r="D1089" s="12"/>
      <c r="E1089" s="12">
        <v>1</v>
      </c>
      <c r="F1089" s="12"/>
      <c r="G1089" s="12">
        <v>1</v>
      </c>
    </row>
    <row r="1090" spans="1:7" x14ac:dyDescent="0.2">
      <c r="A1090" s="11">
        <v>41806.794074074074</v>
      </c>
      <c r="B1090" s="12"/>
      <c r="C1090" s="12"/>
      <c r="D1090" s="12"/>
      <c r="E1090" s="12">
        <v>1</v>
      </c>
      <c r="F1090" s="12"/>
      <c r="G1090" s="12">
        <v>1</v>
      </c>
    </row>
    <row r="1091" spans="1:7" x14ac:dyDescent="0.2">
      <c r="A1091" s="11">
        <v>41807.118495370371</v>
      </c>
      <c r="B1091" s="12"/>
      <c r="C1091" s="12">
        <v>1</v>
      </c>
      <c r="D1091" s="12"/>
      <c r="E1091" s="12"/>
      <c r="F1091" s="12"/>
      <c r="G1091" s="12">
        <v>1</v>
      </c>
    </row>
    <row r="1092" spans="1:7" x14ac:dyDescent="0.2">
      <c r="A1092" s="11">
        <v>41807.571840277778</v>
      </c>
      <c r="B1092" s="12"/>
      <c r="C1092" s="12"/>
      <c r="D1092" s="12"/>
      <c r="E1092" s="12">
        <v>1</v>
      </c>
      <c r="F1092" s="12"/>
      <c r="G1092" s="12">
        <v>1</v>
      </c>
    </row>
    <row r="1093" spans="1:7" x14ac:dyDescent="0.2">
      <c r="A1093" s="11">
        <v>41807.624374999999</v>
      </c>
      <c r="B1093" s="12"/>
      <c r="C1093" s="12"/>
      <c r="D1093" s="12"/>
      <c r="E1093" s="12">
        <v>1</v>
      </c>
      <c r="F1093" s="12"/>
      <c r="G1093" s="12">
        <v>1</v>
      </c>
    </row>
    <row r="1094" spans="1:7" x14ac:dyDescent="0.2">
      <c r="A1094" s="11">
        <v>41807.690081018518</v>
      </c>
      <c r="B1094" s="12"/>
      <c r="C1094" s="12"/>
      <c r="D1094" s="12"/>
      <c r="E1094" s="12">
        <v>1</v>
      </c>
      <c r="F1094" s="12"/>
      <c r="G1094" s="12">
        <v>1</v>
      </c>
    </row>
    <row r="1095" spans="1:7" x14ac:dyDescent="0.2">
      <c r="A1095" s="11">
        <v>41807.701921296299</v>
      </c>
      <c r="B1095" s="12"/>
      <c r="C1095" s="12"/>
      <c r="D1095" s="12"/>
      <c r="E1095" s="12">
        <v>1</v>
      </c>
      <c r="F1095" s="12"/>
      <c r="G1095" s="12">
        <v>1</v>
      </c>
    </row>
    <row r="1096" spans="1:7" x14ac:dyDescent="0.2">
      <c r="A1096" s="11">
        <v>41808.02648148148</v>
      </c>
      <c r="B1096" s="12"/>
      <c r="C1096" s="12"/>
      <c r="D1096" s="12"/>
      <c r="E1096" s="12">
        <v>1</v>
      </c>
      <c r="F1096" s="12"/>
      <c r="G1096" s="12">
        <v>1</v>
      </c>
    </row>
    <row r="1097" spans="1:7" x14ac:dyDescent="0.2">
      <c r="A1097" s="11">
        <v>41808.198518518519</v>
      </c>
      <c r="B1097" s="12"/>
      <c r="C1097" s="12"/>
      <c r="D1097" s="12"/>
      <c r="E1097" s="12">
        <v>1</v>
      </c>
      <c r="F1097" s="12"/>
      <c r="G1097" s="12">
        <v>1</v>
      </c>
    </row>
    <row r="1098" spans="1:7" x14ac:dyDescent="0.2">
      <c r="A1098" s="11">
        <v>41808.649583333332</v>
      </c>
      <c r="B1098" s="12"/>
      <c r="C1098" s="12"/>
      <c r="D1098" s="12"/>
      <c r="E1098" s="12">
        <v>1</v>
      </c>
      <c r="F1098" s="12"/>
      <c r="G1098" s="12">
        <v>1</v>
      </c>
    </row>
    <row r="1099" spans="1:7" x14ac:dyDescent="0.2">
      <c r="A1099" s="11">
        <v>41808.669571759259</v>
      </c>
      <c r="B1099" s="12"/>
      <c r="C1099" s="12"/>
      <c r="D1099" s="12"/>
      <c r="E1099" s="12">
        <v>1</v>
      </c>
      <c r="F1099" s="12"/>
      <c r="G1099" s="12">
        <v>1</v>
      </c>
    </row>
    <row r="1100" spans="1:7" x14ac:dyDescent="0.2">
      <c r="A1100" s="11">
        <v>41808.881215277775</v>
      </c>
      <c r="B1100" s="12"/>
      <c r="C1100" s="12"/>
      <c r="D1100" s="12"/>
      <c r="E1100" s="12">
        <v>1</v>
      </c>
      <c r="F1100" s="12"/>
      <c r="G1100" s="12">
        <v>1</v>
      </c>
    </row>
    <row r="1101" spans="1:7" x14ac:dyDescent="0.2">
      <c r="A1101" s="11">
        <v>41808.991944444446</v>
      </c>
      <c r="B1101" s="12"/>
      <c r="C1101" s="12"/>
      <c r="D1101" s="12"/>
      <c r="E1101" s="12">
        <v>1</v>
      </c>
      <c r="F1101" s="12"/>
      <c r="G1101" s="12">
        <v>1</v>
      </c>
    </row>
    <row r="1102" spans="1:7" x14ac:dyDescent="0.2">
      <c r="A1102" s="11">
        <v>41809.12300925926</v>
      </c>
      <c r="B1102" s="12"/>
      <c r="C1102" s="12"/>
      <c r="D1102" s="12"/>
      <c r="E1102" s="12">
        <v>1</v>
      </c>
      <c r="F1102" s="12"/>
      <c r="G1102" s="12">
        <v>1</v>
      </c>
    </row>
    <row r="1103" spans="1:7" x14ac:dyDescent="0.2">
      <c r="A1103" s="11">
        <v>41809.155138888891</v>
      </c>
      <c r="B1103" s="12"/>
      <c r="C1103" s="12">
        <v>1</v>
      </c>
      <c r="D1103" s="12"/>
      <c r="E1103" s="12"/>
      <c r="F1103" s="12"/>
      <c r="G1103" s="12">
        <v>1</v>
      </c>
    </row>
    <row r="1104" spans="1:7" x14ac:dyDescent="0.2">
      <c r="A1104" s="11">
        <v>41809.385162037033</v>
      </c>
      <c r="B1104" s="12"/>
      <c r="C1104" s="12"/>
      <c r="D1104" s="12"/>
      <c r="E1104" s="12">
        <v>1</v>
      </c>
      <c r="F1104" s="12"/>
      <c r="G1104" s="12">
        <v>1</v>
      </c>
    </row>
    <row r="1105" spans="1:7" x14ac:dyDescent="0.2">
      <c r="A1105" s="11">
        <v>41809.389930555553</v>
      </c>
      <c r="B1105" s="12"/>
      <c r="C1105" s="12">
        <v>1</v>
      </c>
      <c r="D1105" s="12"/>
      <c r="E1105" s="12"/>
      <c r="F1105" s="12"/>
      <c r="G1105" s="12">
        <v>1</v>
      </c>
    </row>
    <row r="1106" spans="1:7" x14ac:dyDescent="0.2">
      <c r="A1106" s="11">
        <v>41809.473275462966</v>
      </c>
      <c r="B1106" s="12"/>
      <c r="C1106" s="12">
        <v>1</v>
      </c>
      <c r="D1106" s="12"/>
      <c r="E1106" s="12"/>
      <c r="F1106" s="12"/>
      <c r="G1106" s="12">
        <v>1</v>
      </c>
    </row>
    <row r="1107" spans="1:7" x14ac:dyDescent="0.2">
      <c r="A1107" s="11">
        <v>41809.754016203704</v>
      </c>
      <c r="B1107" s="12"/>
      <c r="C1107" s="12">
        <v>1</v>
      </c>
      <c r="D1107" s="12"/>
      <c r="E1107" s="12"/>
      <c r="F1107" s="12"/>
      <c r="G1107" s="12">
        <v>1</v>
      </c>
    </row>
    <row r="1108" spans="1:7" x14ac:dyDescent="0.2">
      <c r="A1108" s="11">
        <v>41809.860300925924</v>
      </c>
      <c r="B1108" s="12"/>
      <c r="C1108" s="12"/>
      <c r="D1108" s="12"/>
      <c r="E1108" s="12">
        <v>1</v>
      </c>
      <c r="F1108" s="12"/>
      <c r="G1108" s="12">
        <v>1</v>
      </c>
    </row>
    <row r="1109" spans="1:7" x14ac:dyDescent="0.2">
      <c r="A1109" s="11">
        <v>41810.142199074071</v>
      </c>
      <c r="B1109" s="12"/>
      <c r="C1109" s="12"/>
      <c r="D1109" s="12"/>
      <c r="E1109" s="12">
        <v>1</v>
      </c>
      <c r="F1109" s="12"/>
      <c r="G1109" s="12">
        <v>1</v>
      </c>
    </row>
    <row r="1110" spans="1:7" x14ac:dyDescent="0.2">
      <c r="A1110" s="11">
        <v>41811.536180555559</v>
      </c>
      <c r="B1110" s="12"/>
      <c r="C1110" s="12">
        <v>1</v>
      </c>
      <c r="D1110" s="12"/>
      <c r="E1110" s="12"/>
      <c r="F1110" s="12"/>
      <c r="G1110" s="12">
        <v>1</v>
      </c>
    </row>
    <row r="1111" spans="1:7" x14ac:dyDescent="0.2">
      <c r="A1111" s="11">
        <v>41811.555462962962</v>
      </c>
      <c r="B1111" s="12"/>
      <c r="C1111" s="12">
        <v>1</v>
      </c>
      <c r="D1111" s="12"/>
      <c r="E1111" s="12"/>
      <c r="F1111" s="12"/>
      <c r="G1111" s="12">
        <v>1</v>
      </c>
    </row>
    <row r="1112" spans="1:7" x14ac:dyDescent="0.2">
      <c r="A1112" s="11">
        <v>41812.67324074074</v>
      </c>
      <c r="B1112" s="12"/>
      <c r="C1112" s="12"/>
      <c r="D1112" s="12"/>
      <c r="E1112" s="12">
        <v>1</v>
      </c>
      <c r="F1112" s="12"/>
      <c r="G1112" s="12">
        <v>1</v>
      </c>
    </row>
    <row r="1113" spans="1:7" x14ac:dyDescent="0.2">
      <c r="A1113" s="11">
        <v>41812.77443287037</v>
      </c>
      <c r="B1113" s="12"/>
      <c r="C1113" s="12">
        <v>1</v>
      </c>
      <c r="D1113" s="12"/>
      <c r="E1113" s="12"/>
      <c r="F1113" s="12"/>
      <c r="G1113" s="12">
        <v>1</v>
      </c>
    </row>
    <row r="1114" spans="1:7" x14ac:dyDescent="0.2">
      <c r="A1114" s="11">
        <v>41813.662962962961</v>
      </c>
      <c r="B1114" s="12"/>
      <c r="C1114" s="12">
        <v>1</v>
      </c>
      <c r="D1114" s="12"/>
      <c r="E1114" s="12"/>
      <c r="F1114" s="12"/>
      <c r="G1114" s="12">
        <v>1</v>
      </c>
    </row>
    <row r="1115" spans="1:7" x14ac:dyDescent="0.2">
      <c r="A1115" s="11">
        <v>41813.766099537039</v>
      </c>
      <c r="B1115" s="12"/>
      <c r="C1115" s="12"/>
      <c r="D1115" s="12"/>
      <c r="E1115" s="12">
        <v>1</v>
      </c>
      <c r="F1115" s="12"/>
      <c r="G1115" s="12">
        <v>1</v>
      </c>
    </row>
    <row r="1116" spans="1:7" x14ac:dyDescent="0.2">
      <c r="A1116" s="11">
        <v>41813.861388888887</v>
      </c>
      <c r="B1116" s="12"/>
      <c r="C1116" s="12">
        <v>1</v>
      </c>
      <c r="D1116" s="12"/>
      <c r="E1116" s="12"/>
      <c r="F1116" s="12"/>
      <c r="G1116" s="12">
        <v>1</v>
      </c>
    </row>
    <row r="1117" spans="1:7" x14ac:dyDescent="0.2">
      <c r="A1117" s="11">
        <v>41813.938715277778</v>
      </c>
      <c r="B1117" s="12"/>
      <c r="C1117" s="12">
        <v>1</v>
      </c>
      <c r="D1117" s="12"/>
      <c r="E1117" s="12"/>
      <c r="F1117" s="12"/>
      <c r="G1117" s="12">
        <v>1</v>
      </c>
    </row>
    <row r="1118" spans="1:7" x14ac:dyDescent="0.2">
      <c r="A1118" s="11">
        <v>41814.367800925924</v>
      </c>
      <c r="B1118" s="12"/>
      <c r="C1118" s="12"/>
      <c r="D1118" s="12"/>
      <c r="E1118" s="12">
        <v>1</v>
      </c>
      <c r="F1118" s="12"/>
      <c r="G1118" s="12">
        <v>1</v>
      </c>
    </row>
    <row r="1119" spans="1:7" x14ac:dyDescent="0.2">
      <c r="A1119" s="11">
        <v>41814.785925925928</v>
      </c>
      <c r="B1119" s="12"/>
      <c r="C1119" s="12"/>
      <c r="D1119" s="12"/>
      <c r="E1119" s="12">
        <v>1</v>
      </c>
      <c r="F1119" s="12"/>
      <c r="G1119" s="12">
        <v>1</v>
      </c>
    </row>
    <row r="1120" spans="1:7" x14ac:dyDescent="0.2">
      <c r="A1120" s="11">
        <v>41815.569212962961</v>
      </c>
      <c r="B1120" s="12"/>
      <c r="C1120" s="12"/>
      <c r="D1120" s="12"/>
      <c r="E1120" s="12">
        <v>1</v>
      </c>
      <c r="F1120" s="12"/>
      <c r="G1120" s="12">
        <v>1</v>
      </c>
    </row>
    <row r="1121" spans="1:7" x14ac:dyDescent="0.2">
      <c r="A1121" s="11">
        <v>41815.774826388886</v>
      </c>
      <c r="B1121" s="12"/>
      <c r="C1121" s="12"/>
      <c r="D1121" s="12"/>
      <c r="E1121" s="12">
        <v>1</v>
      </c>
      <c r="F1121" s="12"/>
      <c r="G1121" s="12">
        <v>1</v>
      </c>
    </row>
    <row r="1122" spans="1:7" x14ac:dyDescent="0.2">
      <c r="A1122" s="11">
        <v>41815.815046296295</v>
      </c>
      <c r="B1122" s="12">
        <v>1</v>
      </c>
      <c r="C1122" s="12"/>
      <c r="D1122" s="12"/>
      <c r="E1122" s="12"/>
      <c r="F1122" s="12"/>
      <c r="G1122" s="12">
        <v>1</v>
      </c>
    </row>
    <row r="1123" spans="1:7" x14ac:dyDescent="0.2">
      <c r="A1123" s="11">
        <v>41815.927106481482</v>
      </c>
      <c r="B1123" s="12"/>
      <c r="C1123" s="12">
        <v>1</v>
      </c>
      <c r="D1123" s="12"/>
      <c r="E1123" s="12"/>
      <c r="F1123" s="12"/>
      <c r="G1123" s="12">
        <v>1</v>
      </c>
    </row>
    <row r="1124" spans="1:7" x14ac:dyDescent="0.2">
      <c r="A1124" s="11">
        <v>41816.812094907407</v>
      </c>
      <c r="B1124" s="12">
        <v>1</v>
      </c>
      <c r="C1124" s="12"/>
      <c r="D1124" s="12"/>
      <c r="E1124" s="12"/>
      <c r="F1124" s="12"/>
      <c r="G1124" s="12">
        <v>1</v>
      </c>
    </row>
    <row r="1125" spans="1:7" x14ac:dyDescent="0.2">
      <c r="A1125" s="11">
        <v>41816.950370370374</v>
      </c>
      <c r="B1125" s="12"/>
      <c r="C1125" s="12">
        <v>1</v>
      </c>
      <c r="D1125" s="12"/>
      <c r="E1125" s="12"/>
      <c r="F1125" s="12"/>
      <c r="G1125" s="12">
        <v>1</v>
      </c>
    </row>
    <row r="1126" spans="1:7" x14ac:dyDescent="0.2">
      <c r="A1126" s="11">
        <v>41817.59542824074</v>
      </c>
      <c r="B1126" s="12"/>
      <c r="C1126" s="12"/>
      <c r="D1126" s="12"/>
      <c r="E1126" s="12">
        <v>1</v>
      </c>
      <c r="F1126" s="12"/>
      <c r="G1126" s="12">
        <v>1</v>
      </c>
    </row>
    <row r="1127" spans="1:7" x14ac:dyDescent="0.2">
      <c r="A1127" s="11">
        <v>41817.854999999996</v>
      </c>
      <c r="B1127" s="12"/>
      <c r="C1127" s="12"/>
      <c r="D1127" s="12"/>
      <c r="E1127" s="12">
        <v>1</v>
      </c>
      <c r="F1127" s="12"/>
      <c r="G1127" s="12">
        <v>1</v>
      </c>
    </row>
    <row r="1128" spans="1:7" x14ac:dyDescent="0.2">
      <c r="A1128" s="11">
        <v>41817.866435185184</v>
      </c>
      <c r="B1128" s="12"/>
      <c r="C1128" s="12">
        <v>1</v>
      </c>
      <c r="D1128" s="12"/>
      <c r="E1128" s="12"/>
      <c r="F1128" s="12"/>
      <c r="G1128" s="12">
        <v>1</v>
      </c>
    </row>
    <row r="1129" spans="1:7" x14ac:dyDescent="0.2">
      <c r="A1129" s="11">
        <v>41818.703275462962</v>
      </c>
      <c r="B1129" s="12">
        <v>1</v>
      </c>
      <c r="C1129" s="12"/>
      <c r="D1129" s="12"/>
      <c r="E1129" s="12"/>
      <c r="F1129" s="12"/>
      <c r="G1129" s="12">
        <v>1</v>
      </c>
    </row>
    <row r="1130" spans="1:7" x14ac:dyDescent="0.2">
      <c r="A1130" s="11">
        <v>41820.62809027778</v>
      </c>
      <c r="B1130" s="12"/>
      <c r="C1130" s="12"/>
      <c r="D1130" s="12"/>
      <c r="E1130" s="12">
        <v>1</v>
      </c>
      <c r="F1130" s="12"/>
      <c r="G1130" s="12">
        <v>1</v>
      </c>
    </row>
    <row r="1131" spans="1:7" x14ac:dyDescent="0.2">
      <c r="A1131" s="11">
        <v>41820.639189814814</v>
      </c>
      <c r="B1131" s="12"/>
      <c r="C1131" s="12"/>
      <c r="D1131" s="12"/>
      <c r="E1131" s="12">
        <v>1</v>
      </c>
      <c r="F1131" s="12"/>
      <c r="G1131" s="12">
        <v>1</v>
      </c>
    </row>
    <row r="1132" spans="1:7" x14ac:dyDescent="0.2">
      <c r="A1132" s="11">
        <v>41820.752268518518</v>
      </c>
      <c r="B1132" s="12"/>
      <c r="C1132" s="12">
        <v>1</v>
      </c>
      <c r="D1132" s="12"/>
      <c r="E1132" s="12"/>
      <c r="F1132" s="12"/>
      <c r="G1132" s="12">
        <v>1</v>
      </c>
    </row>
    <row r="1133" spans="1:7" x14ac:dyDescent="0.2">
      <c r="A1133" s="11">
        <v>41820.776412037041</v>
      </c>
      <c r="B1133" s="12"/>
      <c r="C1133" s="12"/>
      <c r="D1133" s="12"/>
      <c r="E1133" s="12">
        <v>1</v>
      </c>
      <c r="F1133" s="12"/>
      <c r="G1133" s="12">
        <v>1</v>
      </c>
    </row>
    <row r="1134" spans="1:7" x14ac:dyDescent="0.2">
      <c r="A1134" s="11">
        <v>41820.870821759258</v>
      </c>
      <c r="B1134" s="12"/>
      <c r="C1134" s="12">
        <v>1</v>
      </c>
      <c r="D1134" s="12"/>
      <c r="E1134" s="12"/>
      <c r="F1134" s="12"/>
      <c r="G1134" s="12">
        <v>1</v>
      </c>
    </row>
    <row r="1135" spans="1:7" x14ac:dyDescent="0.2">
      <c r="A1135" s="11">
        <v>41820.914641203701</v>
      </c>
      <c r="B1135" s="12"/>
      <c r="C1135" s="12">
        <v>1</v>
      </c>
      <c r="D1135" s="12"/>
      <c r="E1135" s="12"/>
      <c r="F1135" s="12"/>
      <c r="G1135" s="12">
        <v>1</v>
      </c>
    </row>
    <row r="1136" spans="1:7" x14ac:dyDescent="0.2">
      <c r="A1136" s="11">
        <v>41820.945613425924</v>
      </c>
      <c r="B1136" s="12"/>
      <c r="C1136" s="12"/>
      <c r="D1136" s="12"/>
      <c r="E1136" s="12">
        <v>1</v>
      </c>
      <c r="F1136" s="12"/>
      <c r="G1136" s="12">
        <v>1</v>
      </c>
    </row>
    <row r="1137" spans="1:7" x14ac:dyDescent="0.2">
      <c r="A1137" s="11">
        <v>41821.020601851851</v>
      </c>
      <c r="B1137" s="12"/>
      <c r="C1137" s="12">
        <v>1</v>
      </c>
      <c r="D1137" s="12"/>
      <c r="E1137" s="12"/>
      <c r="F1137" s="12"/>
      <c r="G1137" s="12">
        <v>1</v>
      </c>
    </row>
    <row r="1138" spans="1:7" x14ac:dyDescent="0.2">
      <c r="A1138" s="11">
        <v>41821.205636574072</v>
      </c>
      <c r="B1138" s="12"/>
      <c r="C1138" s="12"/>
      <c r="D1138" s="12"/>
      <c r="E1138" s="12">
        <v>1</v>
      </c>
      <c r="F1138" s="12"/>
      <c r="G1138" s="12">
        <v>1</v>
      </c>
    </row>
    <row r="1139" spans="1:7" x14ac:dyDescent="0.2">
      <c r="A1139" s="11">
        <v>41821.407187500001</v>
      </c>
      <c r="B1139" s="12"/>
      <c r="C1139" s="12">
        <v>1</v>
      </c>
      <c r="D1139" s="12"/>
      <c r="E1139" s="12"/>
      <c r="F1139" s="12"/>
      <c r="G1139" s="12">
        <v>1</v>
      </c>
    </row>
    <row r="1140" spans="1:7" x14ac:dyDescent="0.2">
      <c r="A1140" s="11">
        <v>41821.698599537034</v>
      </c>
      <c r="B1140" s="12"/>
      <c r="C1140" s="12"/>
      <c r="D1140" s="12"/>
      <c r="E1140" s="12">
        <v>1</v>
      </c>
      <c r="F1140" s="12"/>
      <c r="G1140" s="12">
        <v>1</v>
      </c>
    </row>
    <row r="1141" spans="1:7" x14ac:dyDescent="0.2">
      <c r="A1141" s="11">
        <v>41822.040497685186</v>
      </c>
      <c r="B1141" s="12">
        <v>1</v>
      </c>
      <c r="C1141" s="12"/>
      <c r="D1141" s="12"/>
      <c r="E1141" s="12"/>
      <c r="F1141" s="12"/>
      <c r="G1141" s="12">
        <v>1</v>
      </c>
    </row>
    <row r="1142" spans="1:7" x14ac:dyDescent="0.2">
      <c r="A1142" s="11">
        <v>41822.417939814812</v>
      </c>
      <c r="B1142" s="12"/>
      <c r="C1142" s="12"/>
      <c r="D1142" s="12"/>
      <c r="E1142" s="12">
        <v>1</v>
      </c>
      <c r="F1142" s="12"/>
      <c r="G1142" s="12">
        <v>1</v>
      </c>
    </row>
    <row r="1143" spans="1:7" x14ac:dyDescent="0.2">
      <c r="A1143" s="11">
        <v>41822.57503472222</v>
      </c>
      <c r="B1143" s="12"/>
      <c r="C1143" s="12"/>
      <c r="D1143" s="12"/>
      <c r="E1143" s="12">
        <v>1</v>
      </c>
      <c r="F1143" s="12"/>
      <c r="G1143" s="12">
        <v>1</v>
      </c>
    </row>
    <row r="1144" spans="1:7" x14ac:dyDescent="0.2">
      <c r="A1144" s="11">
        <v>41822.90488425926</v>
      </c>
      <c r="B1144" s="12"/>
      <c r="C1144" s="12"/>
      <c r="D1144" s="12"/>
      <c r="E1144" s="12">
        <v>1</v>
      </c>
      <c r="F1144" s="12"/>
      <c r="G1144" s="12">
        <v>1</v>
      </c>
    </row>
    <row r="1145" spans="1:7" x14ac:dyDescent="0.2">
      <c r="A1145" s="11">
        <v>41824.658379629633</v>
      </c>
      <c r="B1145" s="12"/>
      <c r="C1145" s="12">
        <v>1</v>
      </c>
      <c r="D1145" s="12"/>
      <c r="E1145" s="12"/>
      <c r="F1145" s="12"/>
      <c r="G1145" s="12">
        <v>1</v>
      </c>
    </row>
    <row r="1146" spans="1:7" x14ac:dyDescent="0.2">
      <c r="A1146" s="11">
        <v>41825.055231481485</v>
      </c>
      <c r="B1146" s="12"/>
      <c r="C1146" s="12">
        <v>1</v>
      </c>
      <c r="D1146" s="12"/>
      <c r="E1146" s="12"/>
      <c r="F1146" s="12"/>
      <c r="G1146" s="12">
        <v>1</v>
      </c>
    </row>
    <row r="1147" spans="1:7" x14ac:dyDescent="0.2">
      <c r="A1147" s="11">
        <v>41825.485868055555</v>
      </c>
      <c r="B1147" s="12"/>
      <c r="C1147" s="12">
        <v>1</v>
      </c>
      <c r="D1147" s="12"/>
      <c r="E1147" s="12"/>
      <c r="F1147" s="12"/>
      <c r="G1147" s="12">
        <v>1</v>
      </c>
    </row>
    <row r="1148" spans="1:7" x14ac:dyDescent="0.2">
      <c r="A1148" s="11">
        <v>41825.791226851856</v>
      </c>
      <c r="B1148" s="12"/>
      <c r="C1148" s="12">
        <v>1</v>
      </c>
      <c r="D1148" s="12"/>
      <c r="E1148" s="12"/>
      <c r="F1148" s="12"/>
      <c r="G1148" s="12">
        <v>1</v>
      </c>
    </row>
    <row r="1149" spans="1:7" x14ac:dyDescent="0.2">
      <c r="A1149" s="11">
        <v>41826.61954861111</v>
      </c>
      <c r="B1149" s="12"/>
      <c r="C1149" s="12">
        <v>1</v>
      </c>
      <c r="D1149" s="12"/>
      <c r="E1149" s="12"/>
      <c r="F1149" s="12"/>
      <c r="G1149" s="12">
        <v>1</v>
      </c>
    </row>
    <row r="1150" spans="1:7" x14ac:dyDescent="0.2">
      <c r="A1150" s="11">
        <v>41826.871238425927</v>
      </c>
      <c r="B1150" s="12"/>
      <c r="C1150" s="12"/>
      <c r="D1150" s="12"/>
      <c r="E1150" s="12">
        <v>1</v>
      </c>
      <c r="F1150" s="12"/>
      <c r="G1150" s="12">
        <v>1</v>
      </c>
    </row>
    <row r="1151" spans="1:7" x14ac:dyDescent="0.2">
      <c r="A1151" s="11">
        <v>41827.605057870373</v>
      </c>
      <c r="B1151" s="12"/>
      <c r="C1151" s="12"/>
      <c r="D1151" s="12"/>
      <c r="E1151" s="12">
        <v>1</v>
      </c>
      <c r="F1151" s="12"/>
      <c r="G1151" s="12">
        <v>1</v>
      </c>
    </row>
    <row r="1152" spans="1:7" x14ac:dyDescent="0.2">
      <c r="A1152" s="11">
        <v>41827.674143518518</v>
      </c>
      <c r="B1152" s="12"/>
      <c r="C1152" s="12"/>
      <c r="D1152" s="12"/>
      <c r="E1152" s="12">
        <v>1</v>
      </c>
      <c r="F1152" s="12"/>
      <c r="G1152" s="12">
        <v>1</v>
      </c>
    </row>
    <row r="1153" spans="1:7" x14ac:dyDescent="0.2">
      <c r="A1153" s="11">
        <v>41827.906689814816</v>
      </c>
      <c r="B1153" s="12"/>
      <c r="C1153" s="12"/>
      <c r="D1153" s="12"/>
      <c r="E1153" s="12">
        <v>1</v>
      </c>
      <c r="F1153" s="12"/>
      <c r="G1153" s="12">
        <v>1</v>
      </c>
    </row>
    <row r="1154" spans="1:7" x14ac:dyDescent="0.2">
      <c r="A1154" s="11">
        <v>41827.909942129627</v>
      </c>
      <c r="B1154" s="12"/>
      <c r="C1154" s="12"/>
      <c r="D1154" s="12"/>
      <c r="E1154" s="12">
        <v>1</v>
      </c>
      <c r="F1154" s="12"/>
      <c r="G1154" s="12">
        <v>1</v>
      </c>
    </row>
    <row r="1155" spans="1:7" x14ac:dyDescent="0.2">
      <c r="A1155" s="11">
        <v>41827.919166666667</v>
      </c>
      <c r="B1155" s="12">
        <v>1</v>
      </c>
      <c r="C1155" s="12"/>
      <c r="D1155" s="12"/>
      <c r="E1155" s="12"/>
      <c r="F1155" s="12"/>
      <c r="G1155" s="12">
        <v>1</v>
      </c>
    </row>
    <row r="1156" spans="1:7" x14ac:dyDescent="0.2">
      <c r="A1156" s="11">
        <v>41827.989861111113</v>
      </c>
      <c r="B1156" s="12"/>
      <c r="C1156" s="12">
        <v>1</v>
      </c>
      <c r="D1156" s="12"/>
      <c r="E1156" s="12"/>
      <c r="F1156" s="12"/>
      <c r="G1156" s="12">
        <v>1</v>
      </c>
    </row>
    <row r="1157" spans="1:7" x14ac:dyDescent="0.2">
      <c r="A1157" s="11">
        <v>41828.229490740741</v>
      </c>
      <c r="B1157" s="12"/>
      <c r="C1157" s="12"/>
      <c r="D1157" s="12"/>
      <c r="E1157" s="12">
        <v>1</v>
      </c>
      <c r="F1157" s="12"/>
      <c r="G1157" s="12">
        <v>1</v>
      </c>
    </row>
    <row r="1158" spans="1:7" x14ac:dyDescent="0.2">
      <c r="A1158" s="11">
        <v>41828.515127314815</v>
      </c>
      <c r="B1158" s="12"/>
      <c r="C1158" s="12"/>
      <c r="D1158" s="12"/>
      <c r="E1158" s="12">
        <v>1</v>
      </c>
      <c r="F1158" s="12"/>
      <c r="G1158" s="12">
        <v>1</v>
      </c>
    </row>
    <row r="1159" spans="1:7" x14ac:dyDescent="0.2">
      <c r="A1159" s="11">
        <v>41828.515555555554</v>
      </c>
      <c r="B1159" s="12"/>
      <c r="C1159" s="12"/>
      <c r="D1159" s="12"/>
      <c r="E1159" s="12">
        <v>1</v>
      </c>
      <c r="F1159" s="12"/>
      <c r="G1159" s="12">
        <v>1</v>
      </c>
    </row>
    <row r="1160" spans="1:7" x14ac:dyDescent="0.2">
      <c r="A1160" s="11">
        <v>41828.646319444444</v>
      </c>
      <c r="B1160" s="12"/>
      <c r="C1160" s="12"/>
      <c r="D1160" s="12"/>
      <c r="E1160" s="12">
        <v>1</v>
      </c>
      <c r="F1160" s="12"/>
      <c r="G1160" s="12">
        <v>1</v>
      </c>
    </row>
    <row r="1161" spans="1:7" x14ac:dyDescent="0.2">
      <c r="A1161" s="11">
        <v>41828.649502314816</v>
      </c>
      <c r="B1161" s="12"/>
      <c r="C1161" s="12">
        <v>1</v>
      </c>
      <c r="D1161" s="12"/>
      <c r="E1161" s="12"/>
      <c r="F1161" s="12"/>
      <c r="G1161" s="12">
        <v>1</v>
      </c>
    </row>
    <row r="1162" spans="1:7" x14ac:dyDescent="0.2">
      <c r="A1162" s="11">
        <v>41828.664456018516</v>
      </c>
      <c r="B1162" s="12"/>
      <c r="C1162" s="12">
        <v>1</v>
      </c>
      <c r="D1162" s="12"/>
      <c r="E1162" s="12"/>
      <c r="F1162" s="12"/>
      <c r="G1162" s="12">
        <v>1</v>
      </c>
    </row>
    <row r="1163" spans="1:7" x14ac:dyDescent="0.2">
      <c r="A1163" s="11">
        <v>41828.736921296295</v>
      </c>
      <c r="B1163" s="12"/>
      <c r="C1163" s="12"/>
      <c r="D1163" s="12"/>
      <c r="E1163" s="12">
        <v>1</v>
      </c>
      <c r="F1163" s="12"/>
      <c r="G1163" s="12">
        <v>1</v>
      </c>
    </row>
    <row r="1164" spans="1:7" x14ac:dyDescent="0.2">
      <c r="A1164" s="11">
        <v>41828.789942129632</v>
      </c>
      <c r="B1164" s="12"/>
      <c r="C1164" s="12">
        <v>1</v>
      </c>
      <c r="D1164" s="12"/>
      <c r="E1164" s="12"/>
      <c r="F1164" s="12"/>
      <c r="G1164" s="12">
        <v>1</v>
      </c>
    </row>
    <row r="1165" spans="1:7" x14ac:dyDescent="0.2">
      <c r="A1165" s="11">
        <v>41828.922905092593</v>
      </c>
      <c r="B1165" s="12"/>
      <c r="C1165" s="12">
        <v>1</v>
      </c>
      <c r="D1165" s="12"/>
      <c r="E1165" s="12"/>
      <c r="F1165" s="12"/>
      <c r="G1165" s="12">
        <v>1</v>
      </c>
    </row>
    <row r="1166" spans="1:7" x14ac:dyDescent="0.2">
      <c r="A1166" s="11">
        <v>41828.967916666668</v>
      </c>
      <c r="B1166" s="12"/>
      <c r="C1166" s="12">
        <v>1</v>
      </c>
      <c r="D1166" s="12"/>
      <c r="E1166" s="12"/>
      <c r="F1166" s="12"/>
      <c r="G1166" s="12">
        <v>1</v>
      </c>
    </row>
    <row r="1167" spans="1:7" x14ac:dyDescent="0.2">
      <c r="A1167" s="11">
        <v>41829.325497685182</v>
      </c>
      <c r="B1167" s="12"/>
      <c r="C1167" s="12">
        <v>1</v>
      </c>
      <c r="D1167" s="12"/>
      <c r="E1167" s="12"/>
      <c r="F1167" s="12"/>
      <c r="G1167" s="12">
        <v>1</v>
      </c>
    </row>
    <row r="1168" spans="1:7" x14ac:dyDescent="0.2">
      <c r="A1168" s="11">
        <v>41829.502650462964</v>
      </c>
      <c r="B1168" s="12"/>
      <c r="C1168" s="12"/>
      <c r="D1168" s="12"/>
      <c r="E1168" s="12">
        <v>1</v>
      </c>
      <c r="F1168" s="12"/>
      <c r="G1168" s="12">
        <v>1</v>
      </c>
    </row>
    <row r="1169" spans="1:7" x14ac:dyDescent="0.2">
      <c r="A1169" s="11">
        <v>41829.592002314814</v>
      </c>
      <c r="B1169" s="12">
        <v>1</v>
      </c>
      <c r="C1169" s="12"/>
      <c r="D1169" s="12"/>
      <c r="E1169" s="12"/>
      <c r="F1169" s="12"/>
      <c r="G1169" s="12">
        <v>1</v>
      </c>
    </row>
    <row r="1170" spans="1:7" x14ac:dyDescent="0.2">
      <c r="A1170" s="11">
        <v>41829.599791666667</v>
      </c>
      <c r="B1170" s="12"/>
      <c r="C1170" s="12"/>
      <c r="D1170" s="12"/>
      <c r="E1170" s="12">
        <v>1</v>
      </c>
      <c r="F1170" s="12"/>
      <c r="G1170" s="12">
        <v>1</v>
      </c>
    </row>
    <row r="1171" spans="1:7" x14ac:dyDescent="0.2">
      <c r="A1171" s="11">
        <v>41829.734259259261</v>
      </c>
      <c r="B1171" s="12"/>
      <c r="C1171" s="12"/>
      <c r="D1171" s="12"/>
      <c r="E1171" s="12">
        <v>1</v>
      </c>
      <c r="F1171" s="12"/>
      <c r="G1171" s="12">
        <v>1</v>
      </c>
    </row>
    <row r="1172" spans="1:7" x14ac:dyDescent="0.2">
      <c r="A1172" s="11">
        <v>41829.73715277778</v>
      </c>
      <c r="B1172" s="12"/>
      <c r="C1172" s="12">
        <v>1</v>
      </c>
      <c r="D1172" s="12"/>
      <c r="E1172" s="12"/>
      <c r="F1172" s="12"/>
      <c r="G1172" s="12">
        <v>1</v>
      </c>
    </row>
    <row r="1173" spans="1:7" x14ac:dyDescent="0.2">
      <c r="A1173" s="11">
        <v>41829.787083333329</v>
      </c>
      <c r="B1173" s="12"/>
      <c r="C1173" s="12"/>
      <c r="D1173" s="12"/>
      <c r="E1173" s="12">
        <v>1</v>
      </c>
      <c r="F1173" s="12"/>
      <c r="G1173" s="12">
        <v>1</v>
      </c>
    </row>
    <row r="1174" spans="1:7" x14ac:dyDescent="0.2">
      <c r="A1174" s="11">
        <v>41829.788252314815</v>
      </c>
      <c r="B1174" s="12"/>
      <c r="C1174" s="12"/>
      <c r="D1174" s="12"/>
      <c r="E1174" s="12">
        <v>1</v>
      </c>
      <c r="F1174" s="12"/>
      <c r="G1174" s="12">
        <v>1</v>
      </c>
    </row>
    <row r="1175" spans="1:7" x14ac:dyDescent="0.2">
      <c r="A1175" s="11">
        <v>41829.795729166668</v>
      </c>
      <c r="B1175" s="12"/>
      <c r="C1175" s="12"/>
      <c r="D1175" s="12"/>
      <c r="E1175" s="12">
        <v>1</v>
      </c>
      <c r="F1175" s="12"/>
      <c r="G1175" s="12">
        <v>1</v>
      </c>
    </row>
    <row r="1176" spans="1:7" x14ac:dyDescent="0.2">
      <c r="A1176" s="11">
        <v>41829.889027777775</v>
      </c>
      <c r="B1176" s="12"/>
      <c r="C1176" s="12">
        <v>1</v>
      </c>
      <c r="D1176" s="12"/>
      <c r="E1176" s="12"/>
      <c r="F1176" s="12"/>
      <c r="G1176" s="12">
        <v>1</v>
      </c>
    </row>
    <row r="1177" spans="1:7" x14ac:dyDescent="0.2">
      <c r="A1177" s="11">
        <v>41829.896562499998</v>
      </c>
      <c r="B1177" s="12"/>
      <c r="C1177" s="12">
        <v>1</v>
      </c>
      <c r="D1177" s="12"/>
      <c r="E1177" s="12"/>
      <c r="F1177" s="12"/>
      <c r="G1177" s="12">
        <v>1</v>
      </c>
    </row>
    <row r="1178" spans="1:7" x14ac:dyDescent="0.2">
      <c r="A1178" s="11">
        <v>41829.912083333329</v>
      </c>
      <c r="B1178" s="12"/>
      <c r="C1178" s="12">
        <v>1</v>
      </c>
      <c r="D1178" s="12"/>
      <c r="E1178" s="12"/>
      <c r="F1178" s="12"/>
      <c r="G1178" s="12">
        <v>1</v>
      </c>
    </row>
    <row r="1179" spans="1:7" x14ac:dyDescent="0.2">
      <c r="A1179" s="11">
        <v>41829.935717592591</v>
      </c>
      <c r="B1179" s="12"/>
      <c r="C1179" s="12">
        <v>1</v>
      </c>
      <c r="D1179" s="12"/>
      <c r="E1179" s="12"/>
      <c r="F1179" s="12"/>
      <c r="G1179" s="12">
        <v>1</v>
      </c>
    </row>
    <row r="1180" spans="1:7" x14ac:dyDescent="0.2">
      <c r="A1180" s="11">
        <v>41829.965532407405</v>
      </c>
      <c r="B1180" s="12"/>
      <c r="C1180" s="12">
        <v>1</v>
      </c>
      <c r="D1180" s="12"/>
      <c r="E1180" s="12"/>
      <c r="F1180" s="12"/>
      <c r="G1180" s="12">
        <v>1</v>
      </c>
    </row>
    <row r="1181" spans="1:7" x14ac:dyDescent="0.2">
      <c r="A1181" s="11">
        <v>41829.977326388893</v>
      </c>
      <c r="B1181" s="12"/>
      <c r="C1181" s="12"/>
      <c r="D1181" s="12"/>
      <c r="E1181" s="12">
        <v>1</v>
      </c>
      <c r="F1181" s="12"/>
      <c r="G1181" s="12">
        <v>1</v>
      </c>
    </row>
    <row r="1182" spans="1:7" x14ac:dyDescent="0.2">
      <c r="A1182" s="11">
        <v>41830.033958333333</v>
      </c>
      <c r="B1182" s="12"/>
      <c r="C1182" s="12">
        <v>1</v>
      </c>
      <c r="D1182" s="12"/>
      <c r="E1182" s="12"/>
      <c r="F1182" s="12"/>
      <c r="G1182" s="12">
        <v>1</v>
      </c>
    </row>
    <row r="1183" spans="1:7" x14ac:dyDescent="0.2">
      <c r="A1183" s="11">
        <v>41830.234166666669</v>
      </c>
      <c r="B1183" s="12"/>
      <c r="C1183" s="12">
        <v>1</v>
      </c>
      <c r="D1183" s="12"/>
      <c r="E1183" s="12"/>
      <c r="F1183" s="12"/>
      <c r="G1183" s="12">
        <v>1</v>
      </c>
    </row>
    <row r="1184" spans="1:7" x14ac:dyDescent="0.2">
      <c r="A1184" s="11">
        <v>41830.267407407409</v>
      </c>
      <c r="B1184" s="12"/>
      <c r="C1184" s="12">
        <v>1</v>
      </c>
      <c r="D1184" s="12"/>
      <c r="E1184" s="12"/>
      <c r="F1184" s="12"/>
      <c r="G1184" s="12">
        <v>1</v>
      </c>
    </row>
    <row r="1185" spans="1:7" x14ac:dyDescent="0.2">
      <c r="A1185" s="11">
        <v>41830.545694444445</v>
      </c>
      <c r="B1185" s="12"/>
      <c r="C1185" s="12"/>
      <c r="D1185" s="12"/>
      <c r="E1185" s="12">
        <v>1</v>
      </c>
      <c r="F1185" s="12"/>
      <c r="G1185" s="12">
        <v>1</v>
      </c>
    </row>
    <row r="1186" spans="1:7" x14ac:dyDescent="0.2">
      <c r="A1186" s="11">
        <v>41830.613969907405</v>
      </c>
      <c r="B1186" s="12"/>
      <c r="C1186" s="12">
        <v>1</v>
      </c>
      <c r="D1186" s="12"/>
      <c r="E1186" s="12"/>
      <c r="F1186" s="12"/>
      <c r="G1186" s="12">
        <v>1</v>
      </c>
    </row>
    <row r="1187" spans="1:7" x14ac:dyDescent="0.2">
      <c r="A1187" s="11">
        <v>41830.723611111112</v>
      </c>
      <c r="B1187" s="12"/>
      <c r="C1187" s="12">
        <v>1</v>
      </c>
      <c r="D1187" s="12"/>
      <c r="E1187" s="12"/>
      <c r="F1187" s="12"/>
      <c r="G1187" s="12">
        <v>1</v>
      </c>
    </row>
    <row r="1188" spans="1:7" x14ac:dyDescent="0.2">
      <c r="A1188" s="11">
        <v>41830.820567129631</v>
      </c>
      <c r="B1188" s="12">
        <v>1</v>
      </c>
      <c r="C1188" s="12"/>
      <c r="D1188" s="12"/>
      <c r="E1188" s="12"/>
      <c r="F1188" s="12"/>
      <c r="G1188" s="12">
        <v>1</v>
      </c>
    </row>
    <row r="1189" spans="1:7" x14ac:dyDescent="0.2">
      <c r="A1189" s="11">
        <v>41830.858344907407</v>
      </c>
      <c r="B1189" s="12"/>
      <c r="C1189" s="12">
        <v>1</v>
      </c>
      <c r="D1189" s="12"/>
      <c r="E1189" s="12"/>
      <c r="F1189" s="12"/>
      <c r="G1189" s="12">
        <v>1</v>
      </c>
    </row>
    <row r="1190" spans="1:7" x14ac:dyDescent="0.2">
      <c r="A1190" s="11">
        <v>41830.947013888886</v>
      </c>
      <c r="B1190" s="12"/>
      <c r="C1190" s="12">
        <v>1</v>
      </c>
      <c r="D1190" s="12"/>
      <c r="E1190" s="12"/>
      <c r="F1190" s="12"/>
      <c r="G1190" s="12">
        <v>1</v>
      </c>
    </row>
    <row r="1191" spans="1:7" x14ac:dyDescent="0.2">
      <c r="A1191" s="11">
        <v>41831.060092592597</v>
      </c>
      <c r="B1191" s="12">
        <v>1</v>
      </c>
      <c r="C1191" s="12"/>
      <c r="D1191" s="12"/>
      <c r="E1191" s="12"/>
      <c r="F1191" s="12"/>
      <c r="G1191" s="12">
        <v>1</v>
      </c>
    </row>
    <row r="1192" spans="1:7" x14ac:dyDescent="0.2">
      <c r="A1192" s="11">
        <v>41831.675034722226</v>
      </c>
      <c r="B1192" s="12"/>
      <c r="C1192" s="12">
        <v>1</v>
      </c>
      <c r="D1192" s="12"/>
      <c r="E1192" s="12"/>
      <c r="F1192" s="12"/>
      <c r="G1192" s="12">
        <v>1</v>
      </c>
    </row>
    <row r="1193" spans="1:7" x14ac:dyDescent="0.2">
      <c r="A1193" s="11">
        <v>41831.697939814818</v>
      </c>
      <c r="B1193" s="12"/>
      <c r="C1193" s="12">
        <v>1</v>
      </c>
      <c r="D1193" s="12"/>
      <c r="E1193" s="12"/>
      <c r="F1193" s="12"/>
      <c r="G1193" s="12">
        <v>1</v>
      </c>
    </row>
    <row r="1194" spans="1:7" x14ac:dyDescent="0.2">
      <c r="A1194" s="11">
        <v>41831.705555555556</v>
      </c>
      <c r="B1194" s="12">
        <v>1</v>
      </c>
      <c r="C1194" s="12"/>
      <c r="D1194" s="12"/>
      <c r="E1194" s="12"/>
      <c r="F1194" s="12"/>
      <c r="G1194" s="12">
        <v>1</v>
      </c>
    </row>
    <row r="1195" spans="1:7" x14ac:dyDescent="0.2">
      <c r="A1195" s="11">
        <v>41831.716874999998</v>
      </c>
      <c r="B1195" s="12">
        <v>1</v>
      </c>
      <c r="C1195" s="12"/>
      <c r="D1195" s="12"/>
      <c r="E1195" s="12"/>
      <c r="F1195" s="12"/>
      <c r="G1195" s="12">
        <v>1</v>
      </c>
    </row>
    <row r="1196" spans="1:7" x14ac:dyDescent="0.2">
      <c r="A1196" s="11">
        <v>41831.722777777781</v>
      </c>
      <c r="B1196" s="12"/>
      <c r="C1196" s="12">
        <v>1</v>
      </c>
      <c r="D1196" s="12"/>
      <c r="E1196" s="12"/>
      <c r="F1196" s="12"/>
      <c r="G1196" s="12">
        <v>1</v>
      </c>
    </row>
    <row r="1197" spans="1:7" x14ac:dyDescent="0.2">
      <c r="A1197" s="11">
        <v>41831.742962962962</v>
      </c>
      <c r="B1197" s="12"/>
      <c r="C1197" s="12">
        <v>1</v>
      </c>
      <c r="D1197" s="12"/>
      <c r="E1197" s="12"/>
      <c r="F1197" s="12"/>
      <c r="G1197" s="12">
        <v>1</v>
      </c>
    </row>
    <row r="1198" spans="1:7" x14ac:dyDescent="0.2">
      <c r="A1198" s="11">
        <v>41831.846828703703</v>
      </c>
      <c r="B1198" s="12"/>
      <c r="C1198" s="12"/>
      <c r="D1198" s="12"/>
      <c r="E1198" s="12">
        <v>1</v>
      </c>
      <c r="F1198" s="12"/>
      <c r="G1198" s="12">
        <v>1</v>
      </c>
    </row>
    <row r="1199" spans="1:7" x14ac:dyDescent="0.2">
      <c r="A1199" s="11">
        <v>41831.851840277777</v>
      </c>
      <c r="B1199" s="12">
        <v>1</v>
      </c>
      <c r="C1199" s="12"/>
      <c r="D1199" s="12"/>
      <c r="E1199" s="12"/>
      <c r="F1199" s="12"/>
      <c r="G1199" s="12">
        <v>1</v>
      </c>
    </row>
    <row r="1200" spans="1:7" x14ac:dyDescent="0.2">
      <c r="A1200" s="11">
        <v>41831.884108796294</v>
      </c>
      <c r="B1200" s="12"/>
      <c r="C1200" s="12">
        <v>1</v>
      </c>
      <c r="D1200" s="12"/>
      <c r="E1200" s="12"/>
      <c r="F1200" s="12"/>
      <c r="G1200" s="12">
        <v>1</v>
      </c>
    </row>
    <row r="1201" spans="1:7" x14ac:dyDescent="0.2">
      <c r="A1201" s="11">
        <v>41832.086377314816</v>
      </c>
      <c r="B1201" s="12"/>
      <c r="C1201" s="12">
        <v>1</v>
      </c>
      <c r="D1201" s="12"/>
      <c r="E1201" s="12"/>
      <c r="F1201" s="12"/>
      <c r="G1201" s="12">
        <v>1</v>
      </c>
    </row>
    <row r="1202" spans="1:7" x14ac:dyDescent="0.2">
      <c r="A1202" s="11">
        <v>41832.672685185185</v>
      </c>
      <c r="B1202" s="12">
        <v>1</v>
      </c>
      <c r="C1202" s="12"/>
      <c r="D1202" s="12"/>
      <c r="E1202" s="12"/>
      <c r="F1202" s="12"/>
      <c r="G1202" s="12">
        <v>1</v>
      </c>
    </row>
    <row r="1203" spans="1:7" x14ac:dyDescent="0.2">
      <c r="A1203" s="11">
        <v>41832.852627314816</v>
      </c>
      <c r="B1203" s="12"/>
      <c r="C1203" s="12"/>
      <c r="D1203" s="12"/>
      <c r="E1203" s="12">
        <v>1</v>
      </c>
      <c r="F1203" s="12"/>
      <c r="G1203" s="12">
        <v>1</v>
      </c>
    </row>
    <row r="1204" spans="1:7" x14ac:dyDescent="0.2">
      <c r="A1204" s="11">
        <v>41833.089756944442</v>
      </c>
      <c r="B1204" s="12"/>
      <c r="C1204" s="12">
        <v>1</v>
      </c>
      <c r="D1204" s="12"/>
      <c r="E1204" s="12"/>
      <c r="F1204" s="12"/>
      <c r="G1204" s="12">
        <v>1</v>
      </c>
    </row>
    <row r="1205" spans="1:7" x14ac:dyDescent="0.2">
      <c r="A1205" s="11">
        <v>41833.450266203705</v>
      </c>
      <c r="B1205" s="12"/>
      <c r="C1205" s="12"/>
      <c r="D1205" s="12"/>
      <c r="E1205" s="12">
        <v>1</v>
      </c>
      <c r="F1205" s="12"/>
      <c r="G1205" s="12">
        <v>1</v>
      </c>
    </row>
    <row r="1206" spans="1:7" x14ac:dyDescent="0.2">
      <c r="A1206" s="11">
        <v>41833.660995370366</v>
      </c>
      <c r="B1206" s="12"/>
      <c r="C1206" s="12">
        <v>1</v>
      </c>
      <c r="D1206" s="12"/>
      <c r="E1206" s="12"/>
      <c r="F1206" s="12"/>
      <c r="G1206" s="12">
        <v>1</v>
      </c>
    </row>
    <row r="1207" spans="1:7" x14ac:dyDescent="0.2">
      <c r="A1207" s="11">
        <v>41833.951516203706</v>
      </c>
      <c r="B1207" s="12"/>
      <c r="C1207" s="12">
        <v>1</v>
      </c>
      <c r="D1207" s="12"/>
      <c r="E1207" s="12"/>
      <c r="F1207" s="12"/>
      <c r="G1207" s="12">
        <v>1</v>
      </c>
    </row>
    <row r="1208" spans="1:7" x14ac:dyDescent="0.2">
      <c r="A1208" s="11">
        <v>41834.135370370372</v>
      </c>
      <c r="B1208" s="12"/>
      <c r="C1208" s="12">
        <v>1</v>
      </c>
      <c r="D1208" s="12"/>
      <c r="E1208" s="12"/>
      <c r="F1208" s="12"/>
      <c r="G1208" s="12">
        <v>1</v>
      </c>
    </row>
    <row r="1209" spans="1:7" x14ac:dyDescent="0.2">
      <c r="A1209" s="11">
        <v>41834.138495370367</v>
      </c>
      <c r="B1209" s="12"/>
      <c r="C1209" s="12">
        <v>1</v>
      </c>
      <c r="D1209" s="12"/>
      <c r="E1209" s="12"/>
      <c r="F1209" s="12"/>
      <c r="G1209" s="12">
        <v>1</v>
      </c>
    </row>
    <row r="1210" spans="1:7" x14ac:dyDescent="0.2">
      <c r="A1210" s="11">
        <v>41834.586574074077</v>
      </c>
      <c r="B1210" s="12"/>
      <c r="C1210" s="12"/>
      <c r="D1210" s="12"/>
      <c r="E1210" s="12">
        <v>1</v>
      </c>
      <c r="F1210" s="12"/>
      <c r="G1210" s="12">
        <v>1</v>
      </c>
    </row>
    <row r="1211" spans="1:7" x14ac:dyDescent="0.2">
      <c r="A1211" s="11">
        <v>41834.695277777777</v>
      </c>
      <c r="B1211" s="12"/>
      <c r="C1211" s="12"/>
      <c r="D1211" s="12"/>
      <c r="E1211" s="12">
        <v>1</v>
      </c>
      <c r="F1211" s="12"/>
      <c r="G1211" s="12">
        <v>1</v>
      </c>
    </row>
    <row r="1212" spans="1:7" x14ac:dyDescent="0.2">
      <c r="A1212" s="11">
        <v>41834.784120370372</v>
      </c>
      <c r="B1212" s="12"/>
      <c r="C1212" s="12">
        <v>1</v>
      </c>
      <c r="D1212" s="12"/>
      <c r="E1212" s="12"/>
      <c r="F1212" s="12"/>
      <c r="G1212" s="12">
        <v>1</v>
      </c>
    </row>
    <row r="1213" spans="1:7" x14ac:dyDescent="0.2">
      <c r="A1213" s="11">
        <v>41834.953865740739</v>
      </c>
      <c r="B1213" s="12"/>
      <c r="C1213" s="12"/>
      <c r="D1213" s="12"/>
      <c r="E1213" s="12">
        <v>1</v>
      </c>
      <c r="F1213" s="12"/>
      <c r="G1213" s="12">
        <v>1</v>
      </c>
    </row>
    <row r="1214" spans="1:7" x14ac:dyDescent="0.2">
      <c r="A1214" s="11">
        <v>41834.980462962965</v>
      </c>
      <c r="B1214" s="12"/>
      <c r="C1214" s="12">
        <v>1</v>
      </c>
      <c r="D1214" s="12"/>
      <c r="E1214" s="12"/>
      <c r="F1214" s="12"/>
      <c r="G1214" s="12">
        <v>1</v>
      </c>
    </row>
    <row r="1215" spans="1:7" x14ac:dyDescent="0.2">
      <c r="A1215" s="11">
        <v>41835.126805555556</v>
      </c>
      <c r="B1215" s="12"/>
      <c r="C1215" s="12">
        <v>1</v>
      </c>
      <c r="D1215" s="12"/>
      <c r="E1215" s="12"/>
      <c r="F1215" s="12"/>
      <c r="G1215" s="12">
        <v>1</v>
      </c>
    </row>
    <row r="1216" spans="1:7" x14ac:dyDescent="0.2">
      <c r="A1216" s="11">
        <v>41835.540486111109</v>
      </c>
      <c r="B1216" s="12"/>
      <c r="C1216" s="12"/>
      <c r="D1216" s="12"/>
      <c r="E1216" s="12">
        <v>1</v>
      </c>
      <c r="F1216" s="12"/>
      <c r="G1216" s="12">
        <v>1</v>
      </c>
    </row>
    <row r="1217" spans="1:7" x14ac:dyDescent="0.2">
      <c r="A1217" s="11">
        <v>41835.581018518518</v>
      </c>
      <c r="B1217" s="12"/>
      <c r="C1217" s="12">
        <v>1</v>
      </c>
      <c r="D1217" s="12"/>
      <c r="E1217" s="12"/>
      <c r="F1217" s="12"/>
      <c r="G1217" s="12">
        <v>1</v>
      </c>
    </row>
    <row r="1218" spans="1:7" x14ac:dyDescent="0.2">
      <c r="A1218" s="11">
        <v>41835.639155092591</v>
      </c>
      <c r="B1218" s="12">
        <v>1</v>
      </c>
      <c r="C1218" s="12"/>
      <c r="D1218" s="12"/>
      <c r="E1218" s="12"/>
      <c r="F1218" s="12"/>
      <c r="G1218" s="12">
        <v>1</v>
      </c>
    </row>
    <row r="1219" spans="1:7" x14ac:dyDescent="0.2">
      <c r="A1219" s="11">
        <v>41835.666354166664</v>
      </c>
      <c r="B1219" s="12"/>
      <c r="C1219" s="12"/>
      <c r="D1219" s="12"/>
      <c r="E1219" s="12">
        <v>1</v>
      </c>
      <c r="F1219" s="12"/>
      <c r="G1219" s="12">
        <v>1</v>
      </c>
    </row>
    <row r="1220" spans="1:7" x14ac:dyDescent="0.2">
      <c r="A1220" s="11">
        <v>41835.763981481483</v>
      </c>
      <c r="B1220" s="12"/>
      <c r="C1220" s="12">
        <v>1</v>
      </c>
      <c r="D1220" s="12"/>
      <c r="E1220" s="12"/>
      <c r="F1220" s="12"/>
      <c r="G1220" s="12">
        <v>1</v>
      </c>
    </row>
    <row r="1221" spans="1:7" x14ac:dyDescent="0.2">
      <c r="A1221" s="11">
        <v>41835.821226851855</v>
      </c>
      <c r="B1221" s="12"/>
      <c r="C1221" s="12"/>
      <c r="D1221" s="12"/>
      <c r="E1221" s="12">
        <v>1</v>
      </c>
      <c r="F1221" s="12"/>
      <c r="G1221" s="12">
        <v>1</v>
      </c>
    </row>
    <row r="1222" spans="1:7" x14ac:dyDescent="0.2">
      <c r="A1222" s="11">
        <v>41835.951782407406</v>
      </c>
      <c r="B1222" s="12"/>
      <c r="C1222" s="12">
        <v>1</v>
      </c>
      <c r="D1222" s="12"/>
      <c r="E1222" s="12"/>
      <c r="F1222" s="12"/>
      <c r="G1222" s="12">
        <v>1</v>
      </c>
    </row>
    <row r="1223" spans="1:7" x14ac:dyDescent="0.2">
      <c r="A1223" s="11">
        <v>41835.977083333331</v>
      </c>
      <c r="B1223" s="12"/>
      <c r="C1223" s="12">
        <v>1</v>
      </c>
      <c r="D1223" s="12"/>
      <c r="E1223" s="12"/>
      <c r="F1223" s="12"/>
      <c r="G1223" s="12">
        <v>1</v>
      </c>
    </row>
    <row r="1224" spans="1:7" x14ac:dyDescent="0.2">
      <c r="A1224" s="11">
        <v>41836.190937499996</v>
      </c>
      <c r="B1224" s="12"/>
      <c r="C1224" s="12">
        <v>1</v>
      </c>
      <c r="D1224" s="12"/>
      <c r="E1224" s="12"/>
      <c r="F1224" s="12"/>
      <c r="G1224" s="12">
        <v>1</v>
      </c>
    </row>
    <row r="1225" spans="1:7" x14ac:dyDescent="0.2">
      <c r="A1225" s="11">
        <v>41836.471180555556</v>
      </c>
      <c r="B1225" s="12"/>
      <c r="C1225" s="12"/>
      <c r="D1225" s="12"/>
      <c r="E1225" s="12">
        <v>1</v>
      </c>
      <c r="F1225" s="12"/>
      <c r="G1225" s="12">
        <v>1</v>
      </c>
    </row>
    <row r="1226" spans="1:7" x14ac:dyDescent="0.2">
      <c r="A1226" s="11">
        <v>41836.595520833333</v>
      </c>
      <c r="B1226" s="12">
        <v>1</v>
      </c>
      <c r="C1226" s="12"/>
      <c r="D1226" s="12"/>
      <c r="E1226" s="12"/>
      <c r="F1226" s="12"/>
      <c r="G1226" s="12">
        <v>1</v>
      </c>
    </row>
    <row r="1227" spans="1:7" x14ac:dyDescent="0.2">
      <c r="A1227" s="11">
        <v>41836.625254629631</v>
      </c>
      <c r="B1227" s="12"/>
      <c r="C1227" s="12"/>
      <c r="D1227" s="12"/>
      <c r="E1227" s="12">
        <v>1</v>
      </c>
      <c r="F1227" s="12"/>
      <c r="G1227" s="12">
        <v>1</v>
      </c>
    </row>
    <row r="1228" spans="1:7" x14ac:dyDescent="0.2">
      <c r="A1228" s="11">
        <v>41836.847615740742</v>
      </c>
      <c r="B1228" s="12"/>
      <c r="C1228" s="12">
        <v>1</v>
      </c>
      <c r="D1228" s="12"/>
      <c r="E1228" s="12"/>
      <c r="F1228" s="12"/>
      <c r="G1228" s="12">
        <v>1</v>
      </c>
    </row>
    <row r="1229" spans="1:7" x14ac:dyDescent="0.2">
      <c r="A1229" s="11">
        <v>41837.210543981484</v>
      </c>
      <c r="B1229" s="12"/>
      <c r="C1229" s="12"/>
      <c r="D1229" s="12"/>
      <c r="E1229" s="12">
        <v>1</v>
      </c>
      <c r="F1229" s="12"/>
      <c r="G1229" s="12">
        <v>1</v>
      </c>
    </row>
    <row r="1230" spans="1:7" x14ac:dyDescent="0.2">
      <c r="A1230" s="11">
        <v>41837.323009259257</v>
      </c>
      <c r="B1230" s="12"/>
      <c r="C1230" s="12"/>
      <c r="D1230" s="12"/>
      <c r="E1230" s="12">
        <v>1</v>
      </c>
      <c r="F1230" s="12"/>
      <c r="G1230" s="12">
        <v>1</v>
      </c>
    </row>
    <row r="1231" spans="1:7" x14ac:dyDescent="0.2">
      <c r="A1231" s="11">
        <v>41837.767500000002</v>
      </c>
      <c r="B1231" s="12"/>
      <c r="C1231" s="12">
        <v>1</v>
      </c>
      <c r="D1231" s="12"/>
      <c r="E1231" s="12"/>
      <c r="F1231" s="12"/>
      <c r="G1231" s="12">
        <v>1</v>
      </c>
    </row>
    <row r="1232" spans="1:7" x14ac:dyDescent="0.2">
      <c r="A1232" s="11">
        <v>41837.829895833333</v>
      </c>
      <c r="B1232" s="12">
        <v>1</v>
      </c>
      <c r="C1232" s="12"/>
      <c r="D1232" s="12"/>
      <c r="E1232" s="12"/>
      <c r="F1232" s="12"/>
      <c r="G1232" s="12">
        <v>1</v>
      </c>
    </row>
    <row r="1233" spans="1:7" x14ac:dyDescent="0.2">
      <c r="A1233" s="11">
        <v>41837.905694444446</v>
      </c>
      <c r="B1233" s="12"/>
      <c r="C1233" s="12">
        <v>1</v>
      </c>
      <c r="D1233" s="12"/>
      <c r="E1233" s="12"/>
      <c r="F1233" s="12"/>
      <c r="G1233" s="12">
        <v>1</v>
      </c>
    </row>
    <row r="1234" spans="1:7" x14ac:dyDescent="0.2">
      <c r="A1234" s="11">
        <v>41837.984976851854</v>
      </c>
      <c r="B1234" s="12"/>
      <c r="C1234" s="12">
        <v>1</v>
      </c>
      <c r="D1234" s="12"/>
      <c r="E1234" s="12"/>
      <c r="F1234" s="12"/>
      <c r="G1234" s="12">
        <v>1</v>
      </c>
    </row>
    <row r="1235" spans="1:7" x14ac:dyDescent="0.2">
      <c r="A1235" s="11">
        <v>41838.377893518518</v>
      </c>
      <c r="B1235" s="12"/>
      <c r="C1235" s="12">
        <v>1</v>
      </c>
      <c r="D1235" s="12"/>
      <c r="E1235" s="12"/>
      <c r="F1235" s="12"/>
      <c r="G1235" s="12">
        <v>1</v>
      </c>
    </row>
    <row r="1236" spans="1:7" x14ac:dyDescent="0.2">
      <c r="A1236" s="11">
        <v>41838.475219907406</v>
      </c>
      <c r="B1236" s="12"/>
      <c r="C1236" s="12">
        <v>1</v>
      </c>
      <c r="D1236" s="12"/>
      <c r="E1236" s="12"/>
      <c r="F1236" s="12"/>
      <c r="G1236" s="12">
        <v>1</v>
      </c>
    </row>
    <row r="1237" spans="1:7" x14ac:dyDescent="0.2">
      <c r="A1237" s="11">
        <v>41838.536782407406</v>
      </c>
      <c r="B1237" s="12"/>
      <c r="C1237" s="12">
        <v>1</v>
      </c>
      <c r="D1237" s="12"/>
      <c r="E1237" s="12"/>
      <c r="F1237" s="12"/>
      <c r="G1237" s="12">
        <v>1</v>
      </c>
    </row>
    <row r="1238" spans="1:7" x14ac:dyDescent="0.2">
      <c r="A1238" s="11">
        <v>41838.832152777781</v>
      </c>
      <c r="B1238" s="12"/>
      <c r="C1238" s="12">
        <v>1</v>
      </c>
      <c r="D1238" s="12"/>
      <c r="E1238" s="12"/>
      <c r="F1238" s="12"/>
      <c r="G1238" s="12">
        <v>1</v>
      </c>
    </row>
    <row r="1239" spans="1:7" x14ac:dyDescent="0.2">
      <c r="A1239" s="11">
        <v>41838.840474537035</v>
      </c>
      <c r="B1239" s="12"/>
      <c r="C1239" s="12">
        <v>1</v>
      </c>
      <c r="D1239" s="12"/>
      <c r="E1239" s="12"/>
      <c r="F1239" s="12"/>
      <c r="G1239" s="12">
        <v>1</v>
      </c>
    </row>
    <row r="1240" spans="1:7" x14ac:dyDescent="0.2">
      <c r="A1240" s="11">
        <v>41839.005671296298</v>
      </c>
      <c r="B1240" s="12"/>
      <c r="C1240" s="12"/>
      <c r="D1240" s="12"/>
      <c r="E1240" s="12">
        <v>1</v>
      </c>
      <c r="F1240" s="12"/>
      <c r="G1240" s="12">
        <v>1</v>
      </c>
    </row>
    <row r="1241" spans="1:7" x14ac:dyDescent="0.2">
      <c r="A1241" s="11">
        <v>41839.175706018519</v>
      </c>
      <c r="B1241" s="12"/>
      <c r="C1241" s="12"/>
      <c r="D1241" s="12"/>
      <c r="E1241" s="12">
        <v>1</v>
      </c>
      <c r="F1241" s="12"/>
      <c r="G1241" s="12">
        <v>1</v>
      </c>
    </row>
    <row r="1242" spans="1:7" x14ac:dyDescent="0.2">
      <c r="A1242" s="11">
        <v>41839.212951388887</v>
      </c>
      <c r="B1242" s="12"/>
      <c r="C1242" s="12">
        <v>1</v>
      </c>
      <c r="D1242" s="12"/>
      <c r="E1242" s="12"/>
      <c r="F1242" s="12"/>
      <c r="G1242" s="12">
        <v>1</v>
      </c>
    </row>
    <row r="1243" spans="1:7" x14ac:dyDescent="0.2">
      <c r="A1243" s="11">
        <v>41839.730937500004</v>
      </c>
      <c r="B1243" s="12"/>
      <c r="C1243" s="12"/>
      <c r="D1243" s="12"/>
      <c r="E1243" s="12">
        <v>1</v>
      </c>
      <c r="F1243" s="12"/>
      <c r="G1243" s="12">
        <v>1</v>
      </c>
    </row>
    <row r="1244" spans="1:7" x14ac:dyDescent="0.2">
      <c r="A1244" s="11">
        <v>41840.983541666668</v>
      </c>
      <c r="B1244" s="12"/>
      <c r="C1244" s="12">
        <v>1</v>
      </c>
      <c r="D1244" s="12"/>
      <c r="E1244" s="12"/>
      <c r="F1244" s="12"/>
      <c r="G1244" s="12">
        <v>1</v>
      </c>
    </row>
    <row r="1245" spans="1:7" x14ac:dyDescent="0.2">
      <c r="A1245" s="11">
        <v>41841.26489583333</v>
      </c>
      <c r="B1245" s="12"/>
      <c r="C1245" s="12"/>
      <c r="D1245" s="12"/>
      <c r="E1245" s="12">
        <v>1</v>
      </c>
      <c r="F1245" s="12"/>
      <c r="G1245" s="12">
        <v>1</v>
      </c>
    </row>
    <row r="1246" spans="1:7" x14ac:dyDescent="0.2">
      <c r="A1246" s="11">
        <v>41841.321770833332</v>
      </c>
      <c r="B1246" s="12"/>
      <c r="C1246" s="12"/>
      <c r="D1246" s="12"/>
      <c r="E1246" s="12">
        <v>1</v>
      </c>
      <c r="F1246" s="12"/>
      <c r="G1246" s="12">
        <v>1</v>
      </c>
    </row>
    <row r="1247" spans="1:7" x14ac:dyDescent="0.2">
      <c r="A1247" s="11">
        <v>41841.56381944444</v>
      </c>
      <c r="B1247" s="12"/>
      <c r="C1247" s="12">
        <v>1</v>
      </c>
      <c r="D1247" s="12"/>
      <c r="E1247" s="12"/>
      <c r="F1247" s="12"/>
      <c r="G1247" s="12">
        <v>1</v>
      </c>
    </row>
    <row r="1248" spans="1:7" x14ac:dyDescent="0.2">
      <c r="A1248" s="11">
        <v>41841.651597222226</v>
      </c>
      <c r="B1248" s="12"/>
      <c r="C1248" s="12">
        <v>1</v>
      </c>
      <c r="D1248" s="12"/>
      <c r="E1248" s="12"/>
      <c r="F1248" s="12"/>
      <c r="G1248" s="12">
        <v>1</v>
      </c>
    </row>
    <row r="1249" spans="1:7" x14ac:dyDescent="0.2">
      <c r="A1249" s="11">
        <v>41841.682314814818</v>
      </c>
      <c r="B1249" s="12"/>
      <c r="C1249" s="12">
        <v>1</v>
      </c>
      <c r="D1249" s="12"/>
      <c r="E1249" s="12"/>
      <c r="F1249" s="12"/>
      <c r="G1249" s="12">
        <v>1</v>
      </c>
    </row>
    <row r="1250" spans="1:7" x14ac:dyDescent="0.2">
      <c r="A1250" s="11">
        <v>41841.762743055559</v>
      </c>
      <c r="B1250" s="12"/>
      <c r="C1250" s="12">
        <v>1</v>
      </c>
      <c r="D1250" s="12"/>
      <c r="E1250" s="12"/>
      <c r="F1250" s="12"/>
      <c r="G1250" s="12">
        <v>1</v>
      </c>
    </row>
    <row r="1251" spans="1:7" x14ac:dyDescent="0.2">
      <c r="A1251" s="11">
        <v>41841.820486111108</v>
      </c>
      <c r="B1251" s="12"/>
      <c r="C1251" s="12"/>
      <c r="D1251" s="12"/>
      <c r="E1251" s="12">
        <v>1</v>
      </c>
      <c r="F1251" s="12"/>
      <c r="G1251" s="12">
        <v>1</v>
      </c>
    </row>
    <row r="1252" spans="1:7" x14ac:dyDescent="0.2">
      <c r="A1252" s="11">
        <v>41841.850034722222</v>
      </c>
      <c r="B1252" s="12"/>
      <c r="C1252" s="12"/>
      <c r="D1252" s="12"/>
      <c r="E1252" s="12">
        <v>1</v>
      </c>
      <c r="F1252" s="12"/>
      <c r="G1252" s="12">
        <v>1</v>
      </c>
    </row>
    <row r="1253" spans="1:7" x14ac:dyDescent="0.2">
      <c r="A1253" s="11">
        <v>41842.031597222223</v>
      </c>
      <c r="B1253" s="12"/>
      <c r="C1253" s="12">
        <v>1</v>
      </c>
      <c r="D1253" s="12"/>
      <c r="E1253" s="12"/>
      <c r="F1253" s="12"/>
      <c r="G1253" s="12">
        <v>1</v>
      </c>
    </row>
    <row r="1254" spans="1:7" x14ac:dyDescent="0.2">
      <c r="A1254" s="11">
        <v>41842.201261574075</v>
      </c>
      <c r="B1254" s="12"/>
      <c r="C1254" s="12">
        <v>1</v>
      </c>
      <c r="D1254" s="12"/>
      <c r="E1254" s="12"/>
      <c r="F1254" s="12"/>
      <c r="G1254" s="12">
        <v>1</v>
      </c>
    </row>
    <row r="1255" spans="1:7" x14ac:dyDescent="0.2">
      <c r="A1255" s="11">
        <v>41842.292997685188</v>
      </c>
      <c r="B1255" s="12"/>
      <c r="C1255" s="12"/>
      <c r="D1255" s="12"/>
      <c r="E1255" s="12">
        <v>1</v>
      </c>
      <c r="F1255" s="12"/>
      <c r="G1255" s="12">
        <v>1</v>
      </c>
    </row>
    <row r="1256" spans="1:7" x14ac:dyDescent="0.2">
      <c r="A1256" s="11">
        <v>41842.607592592591</v>
      </c>
      <c r="B1256" s="12"/>
      <c r="C1256" s="12"/>
      <c r="D1256" s="12"/>
      <c r="E1256" s="12">
        <v>1</v>
      </c>
      <c r="F1256" s="12"/>
      <c r="G1256" s="12">
        <v>1</v>
      </c>
    </row>
    <row r="1257" spans="1:7" x14ac:dyDescent="0.2">
      <c r="A1257" s="11">
        <v>41842.828680555554</v>
      </c>
      <c r="B1257" s="12"/>
      <c r="C1257" s="12">
        <v>1</v>
      </c>
      <c r="D1257" s="12"/>
      <c r="E1257" s="12"/>
      <c r="F1257" s="12"/>
      <c r="G1257" s="12">
        <v>1</v>
      </c>
    </row>
    <row r="1258" spans="1:7" x14ac:dyDescent="0.2">
      <c r="A1258" s="11">
        <v>41842.917129629634</v>
      </c>
      <c r="B1258" s="12"/>
      <c r="C1258" s="12"/>
      <c r="D1258" s="12"/>
      <c r="E1258" s="12">
        <v>1</v>
      </c>
      <c r="F1258" s="12"/>
      <c r="G1258" s="12">
        <v>1</v>
      </c>
    </row>
    <row r="1259" spans="1:7" x14ac:dyDescent="0.2">
      <c r="A1259" s="11">
        <v>41842.980879629627</v>
      </c>
      <c r="B1259" s="12">
        <v>1</v>
      </c>
      <c r="C1259" s="12"/>
      <c r="D1259" s="12"/>
      <c r="E1259" s="12"/>
      <c r="F1259" s="12"/>
      <c r="G1259" s="12">
        <v>1</v>
      </c>
    </row>
    <row r="1260" spans="1:7" x14ac:dyDescent="0.2">
      <c r="A1260" s="11">
        <v>41843.155729166669</v>
      </c>
      <c r="B1260" s="12"/>
      <c r="C1260" s="12"/>
      <c r="D1260" s="12"/>
      <c r="E1260" s="12">
        <v>1</v>
      </c>
      <c r="F1260" s="12"/>
      <c r="G1260" s="12">
        <v>1</v>
      </c>
    </row>
    <row r="1261" spans="1:7" x14ac:dyDescent="0.2">
      <c r="A1261" s="11">
        <v>41843.632523148146</v>
      </c>
      <c r="B1261" s="12"/>
      <c r="C1261" s="12">
        <v>1</v>
      </c>
      <c r="D1261" s="12"/>
      <c r="E1261" s="12"/>
      <c r="F1261" s="12"/>
      <c r="G1261" s="12">
        <v>1</v>
      </c>
    </row>
    <row r="1262" spans="1:7" x14ac:dyDescent="0.2">
      <c r="A1262" s="11">
        <v>41843.64271990741</v>
      </c>
      <c r="B1262" s="12"/>
      <c r="C1262" s="12"/>
      <c r="D1262" s="12"/>
      <c r="E1262" s="12">
        <v>1</v>
      </c>
      <c r="F1262" s="12"/>
      <c r="G1262" s="12">
        <v>1</v>
      </c>
    </row>
    <row r="1263" spans="1:7" x14ac:dyDescent="0.2">
      <c r="A1263" s="11">
        <v>41843.664618055554</v>
      </c>
      <c r="B1263" s="12"/>
      <c r="C1263" s="12">
        <v>1</v>
      </c>
      <c r="D1263" s="12"/>
      <c r="E1263" s="12"/>
      <c r="F1263" s="12"/>
      <c r="G1263" s="12">
        <v>1</v>
      </c>
    </row>
    <row r="1264" spans="1:7" x14ac:dyDescent="0.2">
      <c r="A1264" s="11">
        <v>41843.772789351853</v>
      </c>
      <c r="B1264" s="12"/>
      <c r="C1264" s="12">
        <v>1</v>
      </c>
      <c r="D1264" s="12"/>
      <c r="E1264" s="12"/>
      <c r="F1264" s="12"/>
      <c r="G1264" s="12">
        <v>1</v>
      </c>
    </row>
    <row r="1265" spans="1:7" x14ac:dyDescent="0.2">
      <c r="A1265" s="11">
        <v>41843.775011574071</v>
      </c>
      <c r="B1265" s="12"/>
      <c r="C1265" s="12">
        <v>1</v>
      </c>
      <c r="D1265" s="12"/>
      <c r="E1265" s="12"/>
      <c r="F1265" s="12"/>
      <c r="G1265" s="12">
        <v>1</v>
      </c>
    </row>
    <row r="1266" spans="1:7" x14ac:dyDescent="0.2">
      <c r="A1266" s="11">
        <v>41844.125115740739</v>
      </c>
      <c r="B1266" s="12"/>
      <c r="C1266" s="12">
        <v>1</v>
      </c>
      <c r="D1266" s="12"/>
      <c r="E1266" s="12"/>
      <c r="F1266" s="12"/>
      <c r="G1266" s="12">
        <v>1</v>
      </c>
    </row>
    <row r="1267" spans="1:7" x14ac:dyDescent="0.2">
      <c r="A1267" s="11">
        <v>41844.771793981483</v>
      </c>
      <c r="B1267" s="12"/>
      <c r="C1267" s="12"/>
      <c r="D1267" s="12"/>
      <c r="E1267" s="12">
        <v>1</v>
      </c>
      <c r="F1267" s="12"/>
      <c r="G1267" s="12">
        <v>1</v>
      </c>
    </row>
    <row r="1268" spans="1:7" x14ac:dyDescent="0.2">
      <c r="A1268" s="11">
        <v>41844.874421296299</v>
      </c>
      <c r="B1268" s="12">
        <v>1</v>
      </c>
      <c r="C1268" s="12"/>
      <c r="D1268" s="12"/>
      <c r="E1268" s="12"/>
      <c r="F1268" s="12"/>
      <c r="G1268" s="12">
        <v>1</v>
      </c>
    </row>
    <row r="1269" spans="1:7" x14ac:dyDescent="0.2">
      <c r="A1269" s="11">
        <v>41844.922662037039</v>
      </c>
      <c r="B1269" s="12"/>
      <c r="C1269" s="12">
        <v>1</v>
      </c>
      <c r="D1269" s="12"/>
      <c r="E1269" s="12"/>
      <c r="F1269" s="12"/>
      <c r="G1269" s="12">
        <v>1</v>
      </c>
    </row>
    <row r="1270" spans="1:7" x14ac:dyDescent="0.2">
      <c r="A1270" s="11">
        <v>41845.809166666666</v>
      </c>
      <c r="B1270" s="12"/>
      <c r="C1270" s="12"/>
      <c r="D1270" s="12"/>
      <c r="E1270" s="12">
        <v>1</v>
      </c>
      <c r="F1270" s="12"/>
      <c r="G1270" s="12">
        <v>1</v>
      </c>
    </row>
    <row r="1271" spans="1:7" x14ac:dyDescent="0.2">
      <c r="A1271" s="11">
        <v>41845.866793981484</v>
      </c>
      <c r="B1271" s="12"/>
      <c r="C1271" s="12">
        <v>1</v>
      </c>
      <c r="D1271" s="12"/>
      <c r="E1271" s="12"/>
      <c r="F1271" s="12"/>
      <c r="G1271" s="12">
        <v>1</v>
      </c>
    </row>
    <row r="1272" spans="1:7" x14ac:dyDescent="0.2">
      <c r="A1272" s="11">
        <v>41845.968159722222</v>
      </c>
      <c r="B1272" s="12"/>
      <c r="C1272" s="12">
        <v>1</v>
      </c>
      <c r="D1272" s="12"/>
      <c r="E1272" s="12"/>
      <c r="F1272" s="12"/>
      <c r="G1272" s="12">
        <v>1</v>
      </c>
    </row>
    <row r="1273" spans="1:7" x14ac:dyDescent="0.2">
      <c r="A1273" s="11">
        <v>41846.34579861111</v>
      </c>
      <c r="B1273" s="12"/>
      <c r="C1273" s="12"/>
      <c r="D1273" s="12"/>
      <c r="E1273" s="12">
        <v>1</v>
      </c>
      <c r="F1273" s="12"/>
      <c r="G1273" s="12">
        <v>1</v>
      </c>
    </row>
    <row r="1274" spans="1:7" x14ac:dyDescent="0.2">
      <c r="A1274" s="11">
        <v>41846.667326388888</v>
      </c>
      <c r="B1274" s="12"/>
      <c r="C1274" s="12"/>
      <c r="D1274" s="12"/>
      <c r="E1274" s="12">
        <v>1</v>
      </c>
      <c r="F1274" s="12"/>
      <c r="G1274" s="12">
        <v>1</v>
      </c>
    </row>
    <row r="1275" spans="1:7" x14ac:dyDescent="0.2">
      <c r="A1275" s="11">
        <v>41846.978078703702</v>
      </c>
      <c r="B1275" s="12"/>
      <c r="C1275" s="12">
        <v>1</v>
      </c>
      <c r="D1275" s="12"/>
      <c r="E1275" s="12"/>
      <c r="F1275" s="12"/>
      <c r="G1275" s="12">
        <v>1</v>
      </c>
    </row>
    <row r="1276" spans="1:7" x14ac:dyDescent="0.2">
      <c r="A1276" s="11">
        <v>41847.930694444447</v>
      </c>
      <c r="B1276" s="12"/>
      <c r="C1276" s="12">
        <v>1</v>
      </c>
      <c r="D1276" s="12"/>
      <c r="E1276" s="12"/>
      <c r="F1276" s="12"/>
      <c r="G1276" s="12">
        <v>1</v>
      </c>
    </row>
    <row r="1277" spans="1:7" x14ac:dyDescent="0.2">
      <c r="A1277" s="11">
        <v>41848.021770833337</v>
      </c>
      <c r="B1277" s="12"/>
      <c r="C1277" s="12"/>
      <c r="D1277" s="12"/>
      <c r="E1277" s="12">
        <v>1</v>
      </c>
      <c r="F1277" s="12"/>
      <c r="G1277" s="12">
        <v>1</v>
      </c>
    </row>
    <row r="1278" spans="1:7" x14ac:dyDescent="0.2">
      <c r="A1278" s="11">
        <v>41848.679803240739</v>
      </c>
      <c r="B1278" s="12">
        <v>1</v>
      </c>
      <c r="C1278" s="12"/>
      <c r="D1278" s="12"/>
      <c r="E1278" s="12"/>
      <c r="F1278" s="12"/>
      <c r="G1278" s="12">
        <v>1</v>
      </c>
    </row>
    <row r="1279" spans="1:7" x14ac:dyDescent="0.2">
      <c r="A1279" s="11">
        <v>41848.772928240738</v>
      </c>
      <c r="B1279" s="12"/>
      <c r="C1279" s="12">
        <v>1</v>
      </c>
      <c r="D1279" s="12"/>
      <c r="E1279" s="12"/>
      <c r="F1279" s="12"/>
      <c r="G1279" s="12">
        <v>1</v>
      </c>
    </row>
    <row r="1280" spans="1:7" x14ac:dyDescent="0.2">
      <c r="A1280" s="11">
        <v>41848.84002314815</v>
      </c>
      <c r="B1280" s="12"/>
      <c r="C1280" s="12">
        <v>1</v>
      </c>
      <c r="D1280" s="12"/>
      <c r="E1280" s="12"/>
      <c r="F1280" s="12"/>
      <c r="G1280" s="12">
        <v>1</v>
      </c>
    </row>
    <row r="1281" spans="1:7" x14ac:dyDescent="0.2">
      <c r="A1281" s="11">
        <v>41848.866157407407</v>
      </c>
      <c r="B1281" s="12"/>
      <c r="C1281" s="12"/>
      <c r="D1281" s="12"/>
      <c r="E1281" s="12">
        <v>1</v>
      </c>
      <c r="F1281" s="12"/>
      <c r="G1281" s="12">
        <v>1</v>
      </c>
    </row>
    <row r="1282" spans="1:7" x14ac:dyDescent="0.2">
      <c r="A1282" s="11">
        <v>41849.035370370373</v>
      </c>
      <c r="B1282" s="12">
        <v>1</v>
      </c>
      <c r="C1282" s="12"/>
      <c r="D1282" s="12"/>
      <c r="E1282" s="12"/>
      <c r="F1282" s="12"/>
      <c r="G1282" s="12">
        <v>1</v>
      </c>
    </row>
    <row r="1283" spans="1:7" x14ac:dyDescent="0.2">
      <c r="A1283" s="11">
        <v>41849.560694444444</v>
      </c>
      <c r="B1283" s="12"/>
      <c r="C1283" s="12">
        <v>1</v>
      </c>
      <c r="D1283" s="12"/>
      <c r="E1283" s="12"/>
      <c r="F1283" s="12"/>
      <c r="G1283" s="12">
        <v>1</v>
      </c>
    </row>
    <row r="1284" spans="1:7" x14ac:dyDescent="0.2">
      <c r="A1284" s="11">
        <v>41849.887037037035</v>
      </c>
      <c r="B1284" s="12"/>
      <c r="C1284" s="12">
        <v>1</v>
      </c>
      <c r="D1284" s="12"/>
      <c r="E1284" s="12"/>
      <c r="F1284" s="12"/>
      <c r="G1284" s="12">
        <v>1</v>
      </c>
    </row>
    <row r="1285" spans="1:7" x14ac:dyDescent="0.2">
      <c r="A1285" s="11">
        <v>41850.014178240745</v>
      </c>
      <c r="B1285" s="12">
        <v>1</v>
      </c>
      <c r="C1285" s="12"/>
      <c r="D1285" s="12"/>
      <c r="E1285" s="12"/>
      <c r="F1285" s="12"/>
      <c r="G1285" s="12">
        <v>1</v>
      </c>
    </row>
    <row r="1286" spans="1:7" x14ac:dyDescent="0.2">
      <c r="A1286" s="11">
        <v>41850.400937500002</v>
      </c>
      <c r="B1286" s="12"/>
      <c r="C1286" s="12"/>
      <c r="D1286" s="12"/>
      <c r="E1286" s="12">
        <v>1</v>
      </c>
      <c r="F1286" s="12"/>
      <c r="G1286" s="12">
        <v>1</v>
      </c>
    </row>
    <row r="1287" spans="1:7" x14ac:dyDescent="0.2">
      <c r="A1287" s="11">
        <v>41850.781377314815</v>
      </c>
      <c r="B1287" s="12"/>
      <c r="C1287" s="12">
        <v>1</v>
      </c>
      <c r="D1287" s="12"/>
      <c r="E1287" s="12"/>
      <c r="F1287" s="12"/>
      <c r="G1287" s="12">
        <v>1</v>
      </c>
    </row>
    <row r="1288" spans="1:7" x14ac:dyDescent="0.2">
      <c r="A1288" s="11">
        <v>41850.863252314812</v>
      </c>
      <c r="B1288" s="12"/>
      <c r="C1288" s="12">
        <v>1</v>
      </c>
      <c r="D1288" s="12"/>
      <c r="E1288" s="12"/>
      <c r="F1288" s="12"/>
      <c r="G1288" s="12">
        <v>1</v>
      </c>
    </row>
    <row r="1289" spans="1:7" x14ac:dyDescent="0.2">
      <c r="A1289" s="11">
        <v>41851.200150462959</v>
      </c>
      <c r="B1289" s="12"/>
      <c r="C1289" s="12"/>
      <c r="D1289" s="12"/>
      <c r="E1289" s="12">
        <v>1</v>
      </c>
      <c r="F1289" s="12"/>
      <c r="G1289" s="12">
        <v>1</v>
      </c>
    </row>
    <row r="1290" spans="1:7" x14ac:dyDescent="0.2">
      <c r="A1290" s="11">
        <v>41851.541585648149</v>
      </c>
      <c r="B1290" s="12"/>
      <c r="C1290" s="12"/>
      <c r="D1290" s="12"/>
      <c r="E1290" s="12">
        <v>1</v>
      </c>
      <c r="F1290" s="12"/>
      <c r="G1290" s="12">
        <v>1</v>
      </c>
    </row>
    <row r="1291" spans="1:7" x14ac:dyDescent="0.2">
      <c r="A1291" s="11">
        <v>41851.636388888888</v>
      </c>
      <c r="B1291" s="12"/>
      <c r="C1291" s="12">
        <v>1</v>
      </c>
      <c r="D1291" s="12"/>
      <c r="E1291" s="12"/>
      <c r="F1291" s="12"/>
      <c r="G1291" s="12">
        <v>1</v>
      </c>
    </row>
    <row r="1292" spans="1:7" x14ac:dyDescent="0.2">
      <c r="A1292" s="11">
        <v>41851.696157407408</v>
      </c>
      <c r="B1292" s="12">
        <v>1</v>
      </c>
      <c r="C1292" s="12"/>
      <c r="D1292" s="12"/>
      <c r="E1292" s="12"/>
      <c r="F1292" s="12"/>
      <c r="G1292" s="12">
        <v>1</v>
      </c>
    </row>
    <row r="1293" spans="1:7" x14ac:dyDescent="0.2">
      <c r="A1293" s="11">
        <v>41851.700925925928</v>
      </c>
      <c r="B1293" s="12"/>
      <c r="C1293" s="12">
        <v>1</v>
      </c>
      <c r="D1293" s="12"/>
      <c r="E1293" s="12"/>
      <c r="F1293" s="12"/>
      <c r="G1293" s="12">
        <v>1</v>
      </c>
    </row>
    <row r="1294" spans="1:7" x14ac:dyDescent="0.2">
      <c r="A1294" s="11">
        <v>41851.771354166667</v>
      </c>
      <c r="B1294" s="12"/>
      <c r="C1294" s="12"/>
      <c r="D1294" s="12"/>
      <c r="E1294" s="12">
        <v>1</v>
      </c>
      <c r="F1294" s="12"/>
      <c r="G1294" s="12">
        <v>1</v>
      </c>
    </row>
    <row r="1295" spans="1:7" x14ac:dyDescent="0.2">
      <c r="A1295" s="11">
        <v>41851.962916666671</v>
      </c>
      <c r="B1295" s="12"/>
      <c r="C1295" s="12"/>
      <c r="D1295" s="12"/>
      <c r="E1295" s="12">
        <v>1</v>
      </c>
      <c r="F1295" s="12"/>
      <c r="G1295" s="12">
        <v>1</v>
      </c>
    </row>
    <row r="1296" spans="1:7" x14ac:dyDescent="0.2">
      <c r="A1296" s="11">
        <v>41852.527222222219</v>
      </c>
      <c r="B1296" s="12"/>
      <c r="C1296" s="12"/>
      <c r="D1296" s="12"/>
      <c r="E1296" s="12">
        <v>1</v>
      </c>
      <c r="F1296" s="12"/>
      <c r="G1296" s="12">
        <v>1</v>
      </c>
    </row>
    <row r="1297" spans="1:7" x14ac:dyDescent="0.2">
      <c r="A1297" s="11">
        <v>41852.646226851852</v>
      </c>
      <c r="B1297" s="12"/>
      <c r="C1297" s="12">
        <v>1</v>
      </c>
      <c r="D1297" s="12"/>
      <c r="E1297" s="12"/>
      <c r="F1297" s="12"/>
      <c r="G1297" s="12">
        <v>1</v>
      </c>
    </row>
    <row r="1298" spans="1:7" x14ac:dyDescent="0.2">
      <c r="A1298" s="11">
        <v>41852.658310185187</v>
      </c>
      <c r="B1298" s="12"/>
      <c r="C1298" s="12"/>
      <c r="D1298" s="12"/>
      <c r="E1298" s="12">
        <v>1</v>
      </c>
      <c r="F1298" s="12"/>
      <c r="G1298" s="12">
        <v>1</v>
      </c>
    </row>
    <row r="1299" spans="1:7" x14ac:dyDescent="0.2">
      <c r="A1299" s="11">
        <v>41852.665798611109</v>
      </c>
      <c r="B1299" s="12"/>
      <c r="C1299" s="12"/>
      <c r="D1299" s="12"/>
      <c r="E1299" s="12">
        <v>1</v>
      </c>
      <c r="F1299" s="12"/>
      <c r="G1299" s="12">
        <v>1</v>
      </c>
    </row>
    <row r="1300" spans="1:7" x14ac:dyDescent="0.2">
      <c r="A1300" s="11">
        <v>41852.730219907404</v>
      </c>
      <c r="B1300" s="12"/>
      <c r="C1300" s="12"/>
      <c r="D1300" s="12"/>
      <c r="E1300" s="12">
        <v>1</v>
      </c>
      <c r="F1300" s="12"/>
      <c r="G1300" s="12">
        <v>1</v>
      </c>
    </row>
    <row r="1301" spans="1:7" x14ac:dyDescent="0.2">
      <c r="A1301" s="11">
        <v>41853.240208333329</v>
      </c>
      <c r="B1301" s="12"/>
      <c r="C1301" s="12"/>
      <c r="D1301" s="12"/>
      <c r="E1301" s="12">
        <v>1</v>
      </c>
      <c r="F1301" s="12"/>
      <c r="G1301" s="12">
        <v>1</v>
      </c>
    </row>
    <row r="1302" spans="1:7" x14ac:dyDescent="0.2">
      <c r="A1302" s="11">
        <v>41853.563402777778</v>
      </c>
      <c r="B1302" s="12"/>
      <c r="C1302" s="12">
        <v>1</v>
      </c>
      <c r="D1302" s="12"/>
      <c r="E1302" s="12"/>
      <c r="F1302" s="12"/>
      <c r="G1302" s="12">
        <v>1</v>
      </c>
    </row>
    <row r="1303" spans="1:7" x14ac:dyDescent="0.2">
      <c r="A1303" s="11">
        <v>41854.389780092592</v>
      </c>
      <c r="B1303" s="12"/>
      <c r="C1303" s="12">
        <v>1</v>
      </c>
      <c r="D1303" s="12"/>
      <c r="E1303" s="12"/>
      <c r="F1303" s="12"/>
      <c r="G1303" s="12">
        <v>1</v>
      </c>
    </row>
    <row r="1304" spans="1:7" x14ac:dyDescent="0.2">
      <c r="A1304" s="11">
        <v>41854.602650462963</v>
      </c>
      <c r="B1304" s="12">
        <v>1</v>
      </c>
      <c r="C1304" s="12"/>
      <c r="D1304" s="12"/>
      <c r="E1304" s="12"/>
      <c r="F1304" s="12"/>
      <c r="G1304" s="12">
        <v>1</v>
      </c>
    </row>
    <row r="1305" spans="1:7" x14ac:dyDescent="0.2">
      <c r="A1305" s="11">
        <v>41854.747592592597</v>
      </c>
      <c r="B1305" s="12"/>
      <c r="C1305" s="12">
        <v>1</v>
      </c>
      <c r="D1305" s="12"/>
      <c r="E1305" s="12"/>
      <c r="F1305" s="12"/>
      <c r="G1305" s="12">
        <v>1</v>
      </c>
    </row>
    <row r="1306" spans="1:7" x14ac:dyDescent="0.2">
      <c r="A1306" s="11">
        <v>41855.548101851848</v>
      </c>
      <c r="B1306" s="12"/>
      <c r="C1306" s="12"/>
      <c r="D1306" s="12"/>
      <c r="E1306" s="12">
        <v>1</v>
      </c>
      <c r="F1306" s="12"/>
      <c r="G1306" s="12">
        <v>1</v>
      </c>
    </row>
    <row r="1307" spans="1:7" x14ac:dyDescent="0.2">
      <c r="A1307" s="11">
        <v>41855.777905092589</v>
      </c>
      <c r="B1307" s="12"/>
      <c r="C1307" s="12">
        <v>1</v>
      </c>
      <c r="D1307" s="12"/>
      <c r="E1307" s="12"/>
      <c r="F1307" s="12"/>
      <c r="G1307" s="12">
        <v>1</v>
      </c>
    </row>
    <row r="1308" spans="1:7" x14ac:dyDescent="0.2">
      <c r="A1308" s="11">
        <v>41855.783645833333</v>
      </c>
      <c r="B1308" s="12"/>
      <c r="C1308" s="12"/>
      <c r="D1308" s="12"/>
      <c r="E1308" s="12">
        <v>1</v>
      </c>
      <c r="F1308" s="12"/>
      <c r="G1308" s="12">
        <v>1</v>
      </c>
    </row>
    <row r="1309" spans="1:7" x14ac:dyDescent="0.2">
      <c r="A1309" s="11">
        <v>41855.784305555557</v>
      </c>
      <c r="B1309" s="12"/>
      <c r="C1309" s="12">
        <v>1</v>
      </c>
      <c r="D1309" s="12"/>
      <c r="E1309" s="12"/>
      <c r="F1309" s="12"/>
      <c r="G1309" s="12">
        <v>1</v>
      </c>
    </row>
    <row r="1310" spans="1:7" x14ac:dyDescent="0.2">
      <c r="A1310" s="11">
        <v>41855.859814814816</v>
      </c>
      <c r="B1310" s="12"/>
      <c r="C1310" s="12">
        <v>1</v>
      </c>
      <c r="D1310" s="12"/>
      <c r="E1310" s="12"/>
      <c r="F1310" s="12"/>
      <c r="G1310" s="12">
        <v>1</v>
      </c>
    </row>
    <row r="1311" spans="1:7" x14ac:dyDescent="0.2">
      <c r="A1311" s="11">
        <v>41856.010069444441</v>
      </c>
      <c r="B1311" s="12"/>
      <c r="C1311" s="12"/>
      <c r="D1311" s="12"/>
      <c r="E1311" s="12">
        <v>1</v>
      </c>
      <c r="F1311" s="12"/>
      <c r="G1311" s="12">
        <v>1</v>
      </c>
    </row>
    <row r="1312" spans="1:7" x14ac:dyDescent="0.2">
      <c r="A1312" s="11">
        <v>41856.672152777777</v>
      </c>
      <c r="B1312" s="12"/>
      <c r="C1312" s="12">
        <v>1</v>
      </c>
      <c r="D1312" s="12"/>
      <c r="E1312" s="12"/>
      <c r="F1312" s="12"/>
      <c r="G1312" s="12">
        <v>1</v>
      </c>
    </row>
    <row r="1313" spans="1:7" x14ac:dyDescent="0.2">
      <c r="A1313" s="11">
        <v>41856.715069444443</v>
      </c>
      <c r="B1313" s="12"/>
      <c r="C1313" s="12"/>
      <c r="D1313" s="12"/>
      <c r="E1313" s="12">
        <v>1</v>
      </c>
      <c r="F1313" s="12"/>
      <c r="G1313" s="12">
        <v>1</v>
      </c>
    </row>
    <row r="1314" spans="1:7" x14ac:dyDescent="0.2">
      <c r="A1314" s="11">
        <v>41856.865717592591</v>
      </c>
      <c r="B1314" s="12"/>
      <c r="C1314" s="12">
        <v>1</v>
      </c>
      <c r="D1314" s="12"/>
      <c r="E1314" s="12"/>
      <c r="F1314" s="12"/>
      <c r="G1314" s="12">
        <v>1</v>
      </c>
    </row>
    <row r="1315" spans="1:7" x14ac:dyDescent="0.2">
      <c r="A1315" s="11">
        <v>41857.18304398148</v>
      </c>
      <c r="B1315" s="12"/>
      <c r="C1315" s="12">
        <v>1</v>
      </c>
      <c r="D1315" s="12"/>
      <c r="E1315" s="12"/>
      <c r="F1315" s="12"/>
      <c r="G1315" s="12">
        <v>1</v>
      </c>
    </row>
    <row r="1316" spans="1:7" x14ac:dyDescent="0.2">
      <c r="A1316" s="11">
        <v>41857.854189814818</v>
      </c>
      <c r="B1316" s="12"/>
      <c r="C1316" s="12">
        <v>1</v>
      </c>
      <c r="D1316" s="12"/>
      <c r="E1316" s="12"/>
      <c r="F1316" s="12"/>
      <c r="G1316" s="12">
        <v>1</v>
      </c>
    </row>
    <row r="1317" spans="1:7" x14ac:dyDescent="0.2">
      <c r="A1317" s="11">
        <v>41858.007071759261</v>
      </c>
      <c r="B1317" s="12"/>
      <c r="C1317" s="12">
        <v>1</v>
      </c>
      <c r="D1317" s="12"/>
      <c r="E1317" s="12"/>
      <c r="F1317" s="12"/>
      <c r="G1317" s="12">
        <v>1</v>
      </c>
    </row>
    <row r="1318" spans="1:7" x14ac:dyDescent="0.2">
      <c r="A1318" s="11">
        <v>41858.214629629627</v>
      </c>
      <c r="B1318" s="12"/>
      <c r="C1318" s="12">
        <v>1</v>
      </c>
      <c r="D1318" s="12"/>
      <c r="E1318" s="12"/>
      <c r="F1318" s="12"/>
      <c r="G1318" s="12">
        <v>1</v>
      </c>
    </row>
    <row r="1319" spans="1:7" x14ac:dyDescent="0.2">
      <c r="A1319" s="11">
        <v>41858.355393518519</v>
      </c>
      <c r="B1319" s="12"/>
      <c r="C1319" s="12"/>
      <c r="D1319" s="12"/>
      <c r="E1319" s="12">
        <v>1</v>
      </c>
      <c r="F1319" s="12"/>
      <c r="G1319" s="12">
        <v>1</v>
      </c>
    </row>
    <row r="1320" spans="1:7" x14ac:dyDescent="0.2">
      <c r="A1320" s="11">
        <v>41858.761782407404</v>
      </c>
      <c r="B1320" s="12"/>
      <c r="C1320" s="12">
        <v>1</v>
      </c>
      <c r="D1320" s="12"/>
      <c r="E1320" s="12"/>
      <c r="F1320" s="12"/>
      <c r="G1320" s="12">
        <v>1</v>
      </c>
    </row>
    <row r="1321" spans="1:7" x14ac:dyDescent="0.2">
      <c r="A1321" s="11">
        <v>41858.825439814813</v>
      </c>
      <c r="B1321" s="12"/>
      <c r="C1321" s="12">
        <v>1</v>
      </c>
      <c r="D1321" s="12"/>
      <c r="E1321" s="12"/>
      <c r="F1321" s="12"/>
      <c r="G1321" s="12">
        <v>1</v>
      </c>
    </row>
    <row r="1322" spans="1:7" x14ac:dyDescent="0.2">
      <c r="A1322" s="11">
        <v>41859.925856481481</v>
      </c>
      <c r="B1322" s="12"/>
      <c r="C1322" s="12">
        <v>1</v>
      </c>
      <c r="D1322" s="12"/>
      <c r="E1322" s="12"/>
      <c r="F1322" s="12"/>
      <c r="G1322" s="12">
        <v>1</v>
      </c>
    </row>
    <row r="1323" spans="1:7" x14ac:dyDescent="0.2">
      <c r="A1323" s="11">
        <v>41860.91002314815</v>
      </c>
      <c r="B1323" s="12"/>
      <c r="C1323" s="12">
        <v>1</v>
      </c>
      <c r="D1323" s="12"/>
      <c r="E1323" s="12"/>
      <c r="F1323" s="12"/>
      <c r="G1323" s="12">
        <v>1</v>
      </c>
    </row>
    <row r="1324" spans="1:7" x14ac:dyDescent="0.2">
      <c r="A1324" s="11">
        <v>41861.070567129631</v>
      </c>
      <c r="B1324" s="12"/>
      <c r="C1324" s="12"/>
      <c r="D1324" s="12"/>
      <c r="E1324" s="12">
        <v>1</v>
      </c>
      <c r="F1324" s="12"/>
      <c r="G1324" s="12">
        <v>1</v>
      </c>
    </row>
    <row r="1325" spans="1:7" x14ac:dyDescent="0.2">
      <c r="A1325" s="11">
        <v>41861.524837962963</v>
      </c>
      <c r="B1325" s="12"/>
      <c r="C1325" s="12"/>
      <c r="D1325" s="12"/>
      <c r="E1325" s="12">
        <v>1</v>
      </c>
      <c r="F1325" s="12"/>
      <c r="G1325" s="12">
        <v>1</v>
      </c>
    </row>
    <row r="1326" spans="1:7" x14ac:dyDescent="0.2">
      <c r="A1326" s="11">
        <v>41861.767094907409</v>
      </c>
      <c r="B1326" s="12"/>
      <c r="C1326" s="12">
        <v>1</v>
      </c>
      <c r="D1326" s="12"/>
      <c r="E1326" s="12"/>
      <c r="F1326" s="12"/>
      <c r="G1326" s="12">
        <v>1</v>
      </c>
    </row>
    <row r="1327" spans="1:7" x14ac:dyDescent="0.2">
      <c r="A1327" s="11">
        <v>41862.761724537035</v>
      </c>
      <c r="B1327" s="12"/>
      <c r="C1327" s="12">
        <v>1</v>
      </c>
      <c r="D1327" s="12"/>
      <c r="E1327" s="12"/>
      <c r="F1327" s="12"/>
      <c r="G1327" s="12">
        <v>1</v>
      </c>
    </row>
    <row r="1328" spans="1:7" x14ac:dyDescent="0.2">
      <c r="A1328" s="11">
        <v>41862.803078703706</v>
      </c>
      <c r="B1328" s="12"/>
      <c r="C1328" s="12"/>
      <c r="D1328" s="12"/>
      <c r="E1328" s="12">
        <v>1</v>
      </c>
      <c r="F1328" s="12"/>
      <c r="G1328" s="12">
        <v>1</v>
      </c>
    </row>
    <row r="1329" spans="1:7" x14ac:dyDescent="0.2">
      <c r="A1329" s="11">
        <v>41862.83997685185</v>
      </c>
      <c r="B1329" s="12"/>
      <c r="C1329" s="12"/>
      <c r="D1329" s="12"/>
      <c r="E1329" s="12">
        <v>1</v>
      </c>
      <c r="F1329" s="12"/>
      <c r="G1329" s="12">
        <v>1</v>
      </c>
    </row>
    <row r="1330" spans="1:7" x14ac:dyDescent="0.2">
      <c r="A1330" s="11">
        <v>41862.864675925928</v>
      </c>
      <c r="B1330" s="12"/>
      <c r="C1330" s="12"/>
      <c r="D1330" s="12"/>
      <c r="E1330" s="12">
        <v>1</v>
      </c>
      <c r="F1330" s="12"/>
      <c r="G1330" s="12">
        <v>1</v>
      </c>
    </row>
    <row r="1331" spans="1:7" x14ac:dyDescent="0.2">
      <c r="A1331" s="11">
        <v>41863.260381944441</v>
      </c>
      <c r="B1331" s="12"/>
      <c r="C1331" s="12">
        <v>1</v>
      </c>
      <c r="D1331" s="12"/>
      <c r="E1331" s="12"/>
      <c r="F1331" s="12"/>
      <c r="G1331" s="12">
        <v>1</v>
      </c>
    </row>
    <row r="1332" spans="1:7" x14ac:dyDescent="0.2">
      <c r="A1332" s="11">
        <v>41863.359282407408</v>
      </c>
      <c r="B1332" s="12"/>
      <c r="C1332" s="12">
        <v>1</v>
      </c>
      <c r="D1332" s="12"/>
      <c r="E1332" s="12"/>
      <c r="F1332" s="12"/>
      <c r="G1332" s="12">
        <v>1</v>
      </c>
    </row>
    <row r="1333" spans="1:7" x14ac:dyDescent="0.2">
      <c r="A1333" s="11">
        <v>41863.429791666669</v>
      </c>
      <c r="B1333" s="12"/>
      <c r="C1333" s="12"/>
      <c r="D1333" s="12"/>
      <c r="E1333" s="12">
        <v>1</v>
      </c>
      <c r="F1333" s="12"/>
      <c r="G1333" s="12">
        <v>1</v>
      </c>
    </row>
    <row r="1334" spans="1:7" x14ac:dyDescent="0.2">
      <c r="A1334" s="11">
        <v>41863.433495370373</v>
      </c>
      <c r="B1334" s="12"/>
      <c r="C1334" s="12"/>
      <c r="D1334" s="12"/>
      <c r="E1334" s="12">
        <v>1</v>
      </c>
      <c r="F1334" s="12"/>
      <c r="G1334" s="12">
        <v>1</v>
      </c>
    </row>
    <row r="1335" spans="1:7" x14ac:dyDescent="0.2">
      <c r="A1335" s="11">
        <v>41863.527326388888</v>
      </c>
      <c r="B1335" s="12"/>
      <c r="C1335" s="12">
        <v>1</v>
      </c>
      <c r="D1335" s="12"/>
      <c r="E1335" s="12"/>
      <c r="F1335" s="12"/>
      <c r="G1335" s="12">
        <v>1</v>
      </c>
    </row>
    <row r="1336" spans="1:7" x14ac:dyDescent="0.2">
      <c r="A1336" s="11">
        <v>41863.584120370368</v>
      </c>
      <c r="B1336" s="12"/>
      <c r="C1336" s="12"/>
      <c r="D1336" s="12"/>
      <c r="E1336" s="12">
        <v>1</v>
      </c>
      <c r="F1336" s="12"/>
      <c r="G1336" s="12">
        <v>1</v>
      </c>
    </row>
    <row r="1337" spans="1:7" x14ac:dyDescent="0.2">
      <c r="A1337" s="11">
        <v>41863.636006944449</v>
      </c>
      <c r="B1337" s="12"/>
      <c r="C1337" s="12">
        <v>1</v>
      </c>
      <c r="D1337" s="12"/>
      <c r="E1337" s="12"/>
      <c r="F1337" s="12"/>
      <c r="G1337" s="12">
        <v>1</v>
      </c>
    </row>
    <row r="1338" spans="1:7" x14ac:dyDescent="0.2">
      <c r="A1338" s="11">
        <v>41863.734895833331</v>
      </c>
      <c r="B1338" s="12"/>
      <c r="C1338" s="12">
        <v>1</v>
      </c>
      <c r="D1338" s="12"/>
      <c r="E1338" s="12"/>
      <c r="F1338" s="12"/>
      <c r="G1338" s="12">
        <v>1</v>
      </c>
    </row>
    <row r="1339" spans="1:7" x14ac:dyDescent="0.2">
      <c r="A1339" s="11">
        <v>41863.757210648146</v>
      </c>
      <c r="B1339" s="12">
        <v>1</v>
      </c>
      <c r="C1339" s="12"/>
      <c r="D1339" s="12"/>
      <c r="E1339" s="12"/>
      <c r="F1339" s="12"/>
      <c r="G1339" s="12">
        <v>1</v>
      </c>
    </row>
    <row r="1340" spans="1:7" x14ac:dyDescent="0.2">
      <c r="A1340" s="11">
        <v>41864.04886574074</v>
      </c>
      <c r="B1340" s="12"/>
      <c r="C1340" s="12">
        <v>1</v>
      </c>
      <c r="D1340" s="12"/>
      <c r="E1340" s="12"/>
      <c r="F1340" s="12"/>
      <c r="G1340" s="12">
        <v>1</v>
      </c>
    </row>
    <row r="1341" spans="1:7" x14ac:dyDescent="0.2">
      <c r="A1341" s="11">
        <v>41864.501516203702</v>
      </c>
      <c r="B1341" s="12"/>
      <c r="C1341" s="12">
        <v>1</v>
      </c>
      <c r="D1341" s="12"/>
      <c r="E1341" s="12"/>
      <c r="F1341" s="12"/>
      <c r="G1341" s="12">
        <v>1</v>
      </c>
    </row>
    <row r="1342" spans="1:7" x14ac:dyDescent="0.2">
      <c r="A1342" s="11">
        <v>41864.76866898148</v>
      </c>
      <c r="B1342" s="12"/>
      <c r="C1342" s="12"/>
      <c r="D1342" s="12"/>
      <c r="E1342" s="12">
        <v>1</v>
      </c>
      <c r="F1342" s="12"/>
      <c r="G1342" s="12">
        <v>1</v>
      </c>
    </row>
    <row r="1343" spans="1:7" x14ac:dyDescent="0.2">
      <c r="A1343" s="11">
        <v>41865.583275462966</v>
      </c>
      <c r="B1343" s="12">
        <v>1</v>
      </c>
      <c r="C1343" s="12"/>
      <c r="D1343" s="12"/>
      <c r="E1343" s="12"/>
      <c r="F1343" s="12"/>
      <c r="G1343" s="12">
        <v>1</v>
      </c>
    </row>
    <row r="1344" spans="1:7" x14ac:dyDescent="0.2">
      <c r="A1344" s="11">
        <v>41865.659780092588</v>
      </c>
      <c r="B1344" s="12">
        <v>1</v>
      </c>
      <c r="C1344" s="12"/>
      <c r="D1344" s="12"/>
      <c r="E1344" s="12"/>
      <c r="F1344" s="12"/>
      <c r="G1344" s="12">
        <v>1</v>
      </c>
    </row>
    <row r="1345" spans="1:7" x14ac:dyDescent="0.2">
      <c r="A1345" s="11">
        <v>41865.878657407404</v>
      </c>
      <c r="B1345" s="12"/>
      <c r="C1345" s="12">
        <v>1</v>
      </c>
      <c r="D1345" s="12"/>
      <c r="E1345" s="12"/>
      <c r="F1345" s="12"/>
      <c r="G1345" s="12">
        <v>1</v>
      </c>
    </row>
    <row r="1346" spans="1:7" x14ac:dyDescent="0.2">
      <c r="A1346" s="11">
        <v>41865.882928240739</v>
      </c>
      <c r="B1346" s="12"/>
      <c r="C1346" s="12"/>
      <c r="D1346" s="12"/>
      <c r="E1346" s="12">
        <v>1</v>
      </c>
      <c r="F1346" s="12"/>
      <c r="G1346" s="12">
        <v>1</v>
      </c>
    </row>
    <row r="1347" spans="1:7" x14ac:dyDescent="0.2">
      <c r="A1347" s="11">
        <v>41866.025347222225</v>
      </c>
      <c r="B1347" s="12"/>
      <c r="C1347" s="12"/>
      <c r="D1347" s="12"/>
      <c r="E1347" s="12">
        <v>1</v>
      </c>
      <c r="F1347" s="12"/>
      <c r="G1347" s="12">
        <v>1</v>
      </c>
    </row>
    <row r="1348" spans="1:7" x14ac:dyDescent="0.2">
      <c r="A1348" s="11">
        <v>41866.640648148146</v>
      </c>
      <c r="B1348" s="12"/>
      <c r="C1348" s="12">
        <v>1</v>
      </c>
      <c r="D1348" s="12"/>
      <c r="E1348" s="12"/>
      <c r="F1348" s="12"/>
      <c r="G1348" s="12">
        <v>1</v>
      </c>
    </row>
    <row r="1349" spans="1:7" x14ac:dyDescent="0.2">
      <c r="A1349" s="11">
        <v>41866.79886574074</v>
      </c>
      <c r="B1349" s="12"/>
      <c r="C1349" s="12"/>
      <c r="D1349" s="12"/>
      <c r="E1349" s="12">
        <v>1</v>
      </c>
      <c r="F1349" s="12"/>
      <c r="G1349" s="12">
        <v>1</v>
      </c>
    </row>
    <row r="1350" spans="1:7" x14ac:dyDescent="0.2">
      <c r="A1350" s="11">
        <v>41866.931076388886</v>
      </c>
      <c r="B1350" s="12"/>
      <c r="C1350" s="12">
        <v>1</v>
      </c>
      <c r="D1350" s="12"/>
      <c r="E1350" s="12"/>
      <c r="F1350" s="12"/>
      <c r="G1350" s="12">
        <v>1</v>
      </c>
    </row>
    <row r="1351" spans="1:7" x14ac:dyDescent="0.2">
      <c r="A1351" s="11">
        <v>41867.083368055559</v>
      </c>
      <c r="B1351" s="12"/>
      <c r="C1351" s="12">
        <v>1</v>
      </c>
      <c r="D1351" s="12"/>
      <c r="E1351" s="12"/>
      <c r="F1351" s="12"/>
      <c r="G1351" s="12">
        <v>1</v>
      </c>
    </row>
    <row r="1352" spans="1:7" x14ac:dyDescent="0.2">
      <c r="A1352" s="11">
        <v>41867.652280092596</v>
      </c>
      <c r="B1352" s="12"/>
      <c r="C1352" s="12">
        <v>1</v>
      </c>
      <c r="D1352" s="12"/>
      <c r="E1352" s="12"/>
      <c r="F1352" s="12"/>
      <c r="G1352" s="12">
        <v>1</v>
      </c>
    </row>
    <row r="1353" spans="1:7" x14ac:dyDescent="0.2">
      <c r="A1353" s="11">
        <v>41868.924050925925</v>
      </c>
      <c r="B1353" s="12"/>
      <c r="C1353" s="12"/>
      <c r="D1353" s="12"/>
      <c r="E1353" s="12">
        <v>1</v>
      </c>
      <c r="F1353" s="12"/>
      <c r="G1353" s="12">
        <v>1</v>
      </c>
    </row>
    <row r="1354" spans="1:7" x14ac:dyDescent="0.2">
      <c r="A1354" s="11">
        <v>41869.534618055557</v>
      </c>
      <c r="B1354" s="12"/>
      <c r="C1354" s="12">
        <v>1</v>
      </c>
      <c r="D1354" s="12"/>
      <c r="E1354" s="12"/>
      <c r="F1354" s="12"/>
      <c r="G1354" s="12">
        <v>1</v>
      </c>
    </row>
    <row r="1355" spans="1:7" x14ac:dyDescent="0.2">
      <c r="A1355" s="11">
        <v>41869.542314814818</v>
      </c>
      <c r="B1355" s="12"/>
      <c r="C1355" s="12"/>
      <c r="D1355" s="12"/>
      <c r="E1355" s="12">
        <v>1</v>
      </c>
      <c r="F1355" s="12"/>
      <c r="G1355" s="12">
        <v>1</v>
      </c>
    </row>
    <row r="1356" spans="1:7" x14ac:dyDescent="0.2">
      <c r="A1356" s="11">
        <v>41869.698136574072</v>
      </c>
      <c r="B1356" s="12"/>
      <c r="C1356" s="12">
        <v>1</v>
      </c>
      <c r="D1356" s="12"/>
      <c r="E1356" s="12"/>
      <c r="F1356" s="12"/>
      <c r="G1356" s="12">
        <v>1</v>
      </c>
    </row>
    <row r="1357" spans="1:7" x14ac:dyDescent="0.2">
      <c r="A1357" s="11">
        <v>41869.714166666665</v>
      </c>
      <c r="B1357" s="12"/>
      <c r="C1357" s="12">
        <v>1</v>
      </c>
      <c r="D1357" s="12"/>
      <c r="E1357" s="12"/>
      <c r="F1357" s="12"/>
      <c r="G1357" s="12">
        <v>1</v>
      </c>
    </row>
    <row r="1358" spans="1:7" x14ac:dyDescent="0.2">
      <c r="A1358" s="11">
        <v>41869.740671296298</v>
      </c>
      <c r="B1358" s="12"/>
      <c r="C1358" s="12"/>
      <c r="D1358" s="12"/>
      <c r="E1358" s="12">
        <v>1</v>
      </c>
      <c r="F1358" s="12"/>
      <c r="G1358" s="12">
        <v>1</v>
      </c>
    </row>
    <row r="1359" spans="1:7" x14ac:dyDescent="0.2">
      <c r="A1359" s="11">
        <v>41869.798726851855</v>
      </c>
      <c r="B1359" s="12"/>
      <c r="C1359" s="12">
        <v>1</v>
      </c>
      <c r="D1359" s="12"/>
      <c r="E1359" s="12"/>
      <c r="F1359" s="12"/>
      <c r="G1359" s="12">
        <v>1</v>
      </c>
    </row>
    <row r="1360" spans="1:7" x14ac:dyDescent="0.2">
      <c r="A1360" s="11">
        <v>41869.872685185182</v>
      </c>
      <c r="B1360" s="12"/>
      <c r="C1360" s="12">
        <v>1</v>
      </c>
      <c r="D1360" s="12"/>
      <c r="E1360" s="12"/>
      <c r="F1360" s="12"/>
      <c r="G1360" s="12">
        <v>1</v>
      </c>
    </row>
    <row r="1361" spans="1:7" x14ac:dyDescent="0.2">
      <c r="A1361" s="11">
        <v>41870.86546296296</v>
      </c>
      <c r="B1361" s="12"/>
      <c r="C1361" s="12"/>
      <c r="D1361" s="12"/>
      <c r="E1361" s="12">
        <v>1</v>
      </c>
      <c r="F1361" s="12"/>
      <c r="G1361" s="12">
        <v>1</v>
      </c>
    </row>
    <row r="1362" spans="1:7" x14ac:dyDescent="0.2">
      <c r="A1362" s="11">
        <v>41870.87467592593</v>
      </c>
      <c r="B1362" s="12"/>
      <c r="C1362" s="12">
        <v>1</v>
      </c>
      <c r="D1362" s="12"/>
      <c r="E1362" s="12"/>
      <c r="F1362" s="12"/>
      <c r="G1362" s="12">
        <v>1</v>
      </c>
    </row>
    <row r="1363" spans="1:7" x14ac:dyDescent="0.2">
      <c r="A1363" s="11">
        <v>41871.65315972222</v>
      </c>
      <c r="B1363" s="12"/>
      <c r="C1363" s="12">
        <v>1</v>
      </c>
      <c r="D1363" s="12"/>
      <c r="E1363" s="12"/>
      <c r="F1363" s="12"/>
      <c r="G1363" s="12">
        <v>1</v>
      </c>
    </row>
    <row r="1364" spans="1:7" x14ac:dyDescent="0.2">
      <c r="A1364" s="11">
        <v>41871.755694444444</v>
      </c>
      <c r="B1364" s="12"/>
      <c r="C1364" s="12"/>
      <c r="D1364" s="12"/>
      <c r="E1364" s="12">
        <v>1</v>
      </c>
      <c r="F1364" s="12"/>
      <c r="G1364" s="12">
        <v>1</v>
      </c>
    </row>
    <row r="1365" spans="1:7" x14ac:dyDescent="0.2">
      <c r="A1365" s="11">
        <v>41871.845601851855</v>
      </c>
      <c r="B1365" s="12"/>
      <c r="C1365" s="12"/>
      <c r="D1365" s="12"/>
      <c r="E1365" s="12">
        <v>1</v>
      </c>
      <c r="F1365" s="12"/>
      <c r="G1365" s="12">
        <v>1</v>
      </c>
    </row>
    <row r="1366" spans="1:7" x14ac:dyDescent="0.2">
      <c r="A1366" s="11">
        <v>41871.972025462965</v>
      </c>
      <c r="B1366" s="12"/>
      <c r="C1366" s="12">
        <v>1</v>
      </c>
      <c r="D1366" s="12"/>
      <c r="E1366" s="12"/>
      <c r="F1366" s="12"/>
      <c r="G1366" s="12">
        <v>1</v>
      </c>
    </row>
    <row r="1367" spans="1:7" x14ac:dyDescent="0.2">
      <c r="A1367" s="11">
        <v>41872.291238425925</v>
      </c>
      <c r="B1367" s="12"/>
      <c r="C1367" s="12"/>
      <c r="D1367" s="12"/>
      <c r="E1367" s="12">
        <v>1</v>
      </c>
      <c r="F1367" s="12"/>
      <c r="G1367" s="12">
        <v>1</v>
      </c>
    </row>
    <row r="1368" spans="1:7" x14ac:dyDescent="0.2">
      <c r="A1368" s="11">
        <v>41872.525717592594</v>
      </c>
      <c r="B1368" s="12"/>
      <c r="C1368" s="12"/>
      <c r="D1368" s="12"/>
      <c r="E1368" s="12">
        <v>1</v>
      </c>
      <c r="F1368" s="12"/>
      <c r="G1368" s="12">
        <v>1</v>
      </c>
    </row>
    <row r="1369" spans="1:7" x14ac:dyDescent="0.2">
      <c r="A1369" s="11">
        <v>41872.802928240737</v>
      </c>
      <c r="B1369" s="12">
        <v>1</v>
      </c>
      <c r="C1369" s="12"/>
      <c r="D1369" s="12"/>
      <c r="E1369" s="12"/>
      <c r="F1369" s="12"/>
      <c r="G1369" s="12">
        <v>1</v>
      </c>
    </row>
    <row r="1370" spans="1:7" x14ac:dyDescent="0.2">
      <c r="A1370" s="11">
        <v>41872.807696759257</v>
      </c>
      <c r="B1370" s="12"/>
      <c r="C1370" s="12">
        <v>1</v>
      </c>
      <c r="D1370" s="12"/>
      <c r="E1370" s="12"/>
      <c r="F1370" s="12"/>
      <c r="G1370" s="12">
        <v>1</v>
      </c>
    </row>
    <row r="1371" spans="1:7" x14ac:dyDescent="0.2">
      <c r="A1371" s="11">
        <v>41873.79184027778</v>
      </c>
      <c r="B1371" s="12"/>
      <c r="C1371" s="12"/>
      <c r="D1371" s="12"/>
      <c r="E1371" s="12">
        <v>1</v>
      </c>
      <c r="F1371" s="12"/>
      <c r="G1371" s="12">
        <v>1</v>
      </c>
    </row>
    <row r="1372" spans="1:7" x14ac:dyDescent="0.2">
      <c r="A1372" s="11">
        <v>41874.098807870374</v>
      </c>
      <c r="B1372" s="12"/>
      <c r="C1372" s="12"/>
      <c r="D1372" s="12"/>
      <c r="E1372" s="12">
        <v>1</v>
      </c>
      <c r="F1372" s="12"/>
      <c r="G1372" s="12">
        <v>1</v>
      </c>
    </row>
    <row r="1373" spans="1:7" x14ac:dyDescent="0.2">
      <c r="A1373" s="11">
        <v>41875.077546296299</v>
      </c>
      <c r="B1373" s="12">
        <v>1</v>
      </c>
      <c r="C1373" s="12"/>
      <c r="D1373" s="12"/>
      <c r="E1373" s="12"/>
      <c r="F1373" s="12"/>
      <c r="G1373" s="12">
        <v>1</v>
      </c>
    </row>
    <row r="1374" spans="1:7" x14ac:dyDescent="0.2">
      <c r="A1374" s="11">
        <v>41875.922858796301</v>
      </c>
      <c r="B1374" s="12"/>
      <c r="C1374" s="12"/>
      <c r="D1374" s="12"/>
      <c r="E1374" s="12">
        <v>1</v>
      </c>
      <c r="F1374" s="12"/>
      <c r="G1374" s="12">
        <v>1</v>
      </c>
    </row>
    <row r="1375" spans="1:7" x14ac:dyDescent="0.2">
      <c r="A1375" s="11">
        <v>41876.18618055556</v>
      </c>
      <c r="B1375" s="12"/>
      <c r="C1375" s="12"/>
      <c r="D1375" s="12"/>
      <c r="E1375" s="12">
        <v>1</v>
      </c>
      <c r="F1375" s="12"/>
      <c r="G1375" s="12">
        <v>1</v>
      </c>
    </row>
    <row r="1376" spans="1:7" x14ac:dyDescent="0.2">
      <c r="A1376" s="11">
        <v>41876.433680555558</v>
      </c>
      <c r="B1376" s="12"/>
      <c r="C1376" s="12">
        <v>1</v>
      </c>
      <c r="D1376" s="12"/>
      <c r="E1376" s="12"/>
      <c r="F1376" s="12"/>
      <c r="G1376" s="12">
        <v>1</v>
      </c>
    </row>
    <row r="1377" spans="1:7" x14ac:dyDescent="0.2">
      <c r="A1377" s="11">
        <v>41876.683611111112</v>
      </c>
      <c r="B1377" s="12"/>
      <c r="C1377" s="12">
        <v>1</v>
      </c>
      <c r="D1377" s="12"/>
      <c r="E1377" s="12"/>
      <c r="F1377" s="12"/>
      <c r="G1377" s="12">
        <v>1</v>
      </c>
    </row>
    <row r="1378" spans="1:7" x14ac:dyDescent="0.2">
      <c r="A1378" s="11">
        <v>41876.718935185185</v>
      </c>
      <c r="B1378" s="12"/>
      <c r="C1378" s="12">
        <v>1</v>
      </c>
      <c r="D1378" s="12"/>
      <c r="E1378" s="12"/>
      <c r="F1378" s="12"/>
      <c r="G1378" s="12">
        <v>1</v>
      </c>
    </row>
    <row r="1379" spans="1:7" x14ac:dyDescent="0.2">
      <c r="A1379" s="11">
        <v>41876.815787037034</v>
      </c>
      <c r="B1379" s="12"/>
      <c r="C1379" s="12"/>
      <c r="D1379" s="12"/>
      <c r="E1379" s="12">
        <v>1</v>
      </c>
      <c r="F1379" s="12"/>
      <c r="G1379" s="12">
        <v>1</v>
      </c>
    </row>
    <row r="1380" spans="1:7" x14ac:dyDescent="0.2">
      <c r="A1380" s="11">
        <v>41877.221886574072</v>
      </c>
      <c r="B1380" s="12"/>
      <c r="C1380" s="12"/>
      <c r="D1380" s="12"/>
      <c r="E1380" s="12">
        <v>1</v>
      </c>
      <c r="F1380" s="12"/>
      <c r="G1380" s="12">
        <v>1</v>
      </c>
    </row>
    <row r="1381" spans="1:7" x14ac:dyDescent="0.2">
      <c r="A1381" s="11">
        <v>41877.638298611113</v>
      </c>
      <c r="B1381" s="12"/>
      <c r="C1381" s="12">
        <v>1</v>
      </c>
      <c r="D1381" s="12"/>
      <c r="E1381" s="12"/>
      <c r="F1381" s="12"/>
      <c r="G1381" s="12">
        <v>1</v>
      </c>
    </row>
    <row r="1382" spans="1:7" x14ac:dyDescent="0.2">
      <c r="A1382" s="11">
        <v>41877.886620370373</v>
      </c>
      <c r="B1382" s="12"/>
      <c r="C1382" s="12"/>
      <c r="D1382" s="12"/>
      <c r="E1382" s="12">
        <v>1</v>
      </c>
      <c r="F1382" s="12"/>
      <c r="G1382" s="12">
        <v>1</v>
      </c>
    </row>
    <row r="1383" spans="1:7" x14ac:dyDescent="0.2">
      <c r="A1383" s="11">
        <v>41877.904988425929</v>
      </c>
      <c r="B1383" s="12"/>
      <c r="C1383" s="12">
        <v>1</v>
      </c>
      <c r="D1383" s="12"/>
      <c r="E1383" s="12"/>
      <c r="F1383" s="12"/>
      <c r="G1383" s="12">
        <v>1</v>
      </c>
    </row>
    <row r="1384" spans="1:7" x14ac:dyDescent="0.2">
      <c r="A1384" s="11">
        <v>41877.912187499998</v>
      </c>
      <c r="B1384" s="12"/>
      <c r="C1384" s="12"/>
      <c r="D1384" s="12"/>
      <c r="E1384" s="12">
        <v>1</v>
      </c>
      <c r="F1384" s="12"/>
      <c r="G1384" s="12">
        <v>1</v>
      </c>
    </row>
    <row r="1385" spans="1:7" x14ac:dyDescent="0.2">
      <c r="A1385" s="11">
        <v>41878.140497685185</v>
      </c>
      <c r="B1385" s="12"/>
      <c r="C1385" s="12">
        <v>1</v>
      </c>
      <c r="D1385" s="12"/>
      <c r="E1385" s="12"/>
      <c r="F1385" s="12"/>
      <c r="G1385" s="12">
        <v>1</v>
      </c>
    </row>
    <row r="1386" spans="1:7" x14ac:dyDescent="0.2">
      <c r="A1386" s="11">
        <v>41878.530011574076</v>
      </c>
      <c r="B1386" s="12"/>
      <c r="C1386" s="12">
        <v>1</v>
      </c>
      <c r="D1386" s="12"/>
      <c r="E1386" s="12"/>
      <c r="F1386" s="12"/>
      <c r="G1386" s="12">
        <v>1</v>
      </c>
    </row>
    <row r="1387" spans="1:7" x14ac:dyDescent="0.2">
      <c r="A1387" s="11">
        <v>41878.627187500002</v>
      </c>
      <c r="B1387" s="12"/>
      <c r="C1387" s="12"/>
      <c r="D1387" s="12"/>
      <c r="E1387" s="12">
        <v>1</v>
      </c>
      <c r="F1387" s="12"/>
      <c r="G1387" s="12">
        <v>1</v>
      </c>
    </row>
    <row r="1388" spans="1:7" x14ac:dyDescent="0.2">
      <c r="A1388" s="11">
        <v>41878.878379629627</v>
      </c>
      <c r="B1388" s="12"/>
      <c r="C1388" s="12"/>
      <c r="D1388" s="12"/>
      <c r="E1388" s="12">
        <v>1</v>
      </c>
      <c r="F1388" s="12"/>
      <c r="G1388" s="12">
        <v>1</v>
      </c>
    </row>
    <row r="1389" spans="1:7" x14ac:dyDescent="0.2">
      <c r="A1389" s="11">
        <v>41878.911550925928</v>
      </c>
      <c r="B1389" s="12"/>
      <c r="C1389" s="12">
        <v>1</v>
      </c>
      <c r="D1389" s="12"/>
      <c r="E1389" s="12"/>
      <c r="F1389" s="12"/>
      <c r="G1389" s="12">
        <v>1</v>
      </c>
    </row>
    <row r="1390" spans="1:7" x14ac:dyDescent="0.2">
      <c r="A1390" s="11">
        <v>41878.946574074071</v>
      </c>
      <c r="B1390" s="12"/>
      <c r="C1390" s="12"/>
      <c r="D1390" s="12"/>
      <c r="E1390" s="12">
        <v>1</v>
      </c>
      <c r="F1390" s="12"/>
      <c r="G1390" s="12">
        <v>1</v>
      </c>
    </row>
    <row r="1391" spans="1:7" x14ac:dyDescent="0.2">
      <c r="A1391" s="11">
        <v>41879.043530092589</v>
      </c>
      <c r="B1391" s="12"/>
      <c r="C1391" s="12">
        <v>1</v>
      </c>
      <c r="D1391" s="12"/>
      <c r="E1391" s="12"/>
      <c r="F1391" s="12"/>
      <c r="G1391" s="12">
        <v>1</v>
      </c>
    </row>
    <row r="1392" spans="1:7" x14ac:dyDescent="0.2">
      <c r="A1392" s="11">
        <v>41879.130868055552</v>
      </c>
      <c r="B1392" s="12"/>
      <c r="C1392" s="12"/>
      <c r="D1392" s="12"/>
      <c r="E1392" s="12">
        <v>1</v>
      </c>
      <c r="F1392" s="12"/>
      <c r="G1392" s="12">
        <v>1</v>
      </c>
    </row>
    <row r="1393" spans="1:7" x14ac:dyDescent="0.2">
      <c r="A1393" s="11">
        <v>41879.900752314818</v>
      </c>
      <c r="B1393" s="12"/>
      <c r="C1393" s="12"/>
      <c r="D1393" s="12"/>
      <c r="E1393" s="12">
        <v>1</v>
      </c>
      <c r="F1393" s="12"/>
      <c r="G1393" s="12">
        <v>1</v>
      </c>
    </row>
    <row r="1394" spans="1:7" x14ac:dyDescent="0.2">
      <c r="A1394" s="11">
        <v>41879.913761574076</v>
      </c>
      <c r="B1394" s="12"/>
      <c r="C1394" s="12"/>
      <c r="D1394" s="12"/>
      <c r="E1394" s="12">
        <v>1</v>
      </c>
      <c r="F1394" s="12"/>
      <c r="G1394" s="12">
        <v>1</v>
      </c>
    </row>
    <row r="1395" spans="1:7" x14ac:dyDescent="0.2">
      <c r="A1395" s="11">
        <v>41879.959050925929</v>
      </c>
      <c r="B1395" s="12"/>
      <c r="C1395" s="12"/>
      <c r="D1395" s="12"/>
      <c r="E1395" s="12">
        <v>1</v>
      </c>
      <c r="F1395" s="12"/>
      <c r="G1395" s="12">
        <v>1</v>
      </c>
    </row>
    <row r="1396" spans="1:7" x14ac:dyDescent="0.2">
      <c r="A1396" s="11">
        <v>41880.061006944445</v>
      </c>
      <c r="B1396" s="12"/>
      <c r="C1396" s="12"/>
      <c r="D1396" s="12"/>
      <c r="E1396" s="12">
        <v>1</v>
      </c>
      <c r="F1396" s="12"/>
      <c r="G1396" s="12">
        <v>1</v>
      </c>
    </row>
    <row r="1397" spans="1:7" x14ac:dyDescent="0.2">
      <c r="A1397" s="11">
        <v>41880.068437499998</v>
      </c>
      <c r="B1397" s="12"/>
      <c r="C1397" s="12">
        <v>1</v>
      </c>
      <c r="D1397" s="12"/>
      <c r="E1397" s="12"/>
      <c r="F1397" s="12"/>
      <c r="G1397" s="12">
        <v>1</v>
      </c>
    </row>
    <row r="1398" spans="1:7" x14ac:dyDescent="0.2">
      <c r="A1398" s="11">
        <v>41880.753437499996</v>
      </c>
      <c r="B1398" s="12"/>
      <c r="C1398" s="12">
        <v>1</v>
      </c>
      <c r="D1398" s="12"/>
      <c r="E1398" s="12"/>
      <c r="F1398" s="12"/>
      <c r="G1398" s="12">
        <v>1</v>
      </c>
    </row>
    <row r="1399" spans="1:7" x14ac:dyDescent="0.2">
      <c r="A1399" s="11">
        <v>41880.76357638889</v>
      </c>
      <c r="B1399" s="12"/>
      <c r="C1399" s="12"/>
      <c r="D1399" s="12"/>
      <c r="E1399" s="12">
        <v>1</v>
      </c>
      <c r="F1399" s="12"/>
      <c r="G1399" s="12">
        <v>1</v>
      </c>
    </row>
    <row r="1400" spans="1:7" x14ac:dyDescent="0.2">
      <c r="A1400" s="11">
        <v>41880.788842592592</v>
      </c>
      <c r="B1400" s="12"/>
      <c r="C1400" s="12">
        <v>1</v>
      </c>
      <c r="D1400" s="12"/>
      <c r="E1400" s="12"/>
      <c r="F1400" s="12"/>
      <c r="G1400" s="12">
        <v>1</v>
      </c>
    </row>
    <row r="1401" spans="1:7" x14ac:dyDescent="0.2">
      <c r="A1401" s="11">
        <v>41880.827118055553</v>
      </c>
      <c r="B1401" s="12"/>
      <c r="C1401" s="12">
        <v>1</v>
      </c>
      <c r="D1401" s="12"/>
      <c r="E1401" s="12"/>
      <c r="F1401" s="12"/>
      <c r="G1401" s="12">
        <v>1</v>
      </c>
    </row>
    <row r="1402" spans="1:7" x14ac:dyDescent="0.2">
      <c r="A1402" s="11">
        <v>41881.361342592594</v>
      </c>
      <c r="B1402" s="12"/>
      <c r="C1402" s="12"/>
      <c r="D1402" s="12"/>
      <c r="E1402" s="12">
        <v>1</v>
      </c>
      <c r="F1402" s="12"/>
      <c r="G1402" s="12">
        <v>1</v>
      </c>
    </row>
    <row r="1403" spans="1:7" x14ac:dyDescent="0.2">
      <c r="A1403" s="11">
        <v>41881.453587962962</v>
      </c>
      <c r="B1403" s="12"/>
      <c r="C1403" s="12"/>
      <c r="D1403" s="12"/>
      <c r="E1403" s="12">
        <v>1</v>
      </c>
      <c r="F1403" s="12"/>
      <c r="G1403" s="12">
        <v>1</v>
      </c>
    </row>
    <row r="1404" spans="1:7" x14ac:dyDescent="0.2">
      <c r="A1404" s="11">
        <v>41882.585648148146</v>
      </c>
      <c r="B1404" s="12"/>
      <c r="C1404" s="12"/>
      <c r="D1404" s="12"/>
      <c r="E1404" s="12">
        <v>1</v>
      </c>
      <c r="F1404" s="12"/>
      <c r="G1404" s="12">
        <v>1</v>
      </c>
    </row>
    <row r="1405" spans="1:7" x14ac:dyDescent="0.2">
      <c r="A1405" s="11">
        <v>41882.590127314819</v>
      </c>
      <c r="B1405" s="12"/>
      <c r="C1405" s="12"/>
      <c r="D1405" s="12"/>
      <c r="E1405" s="12">
        <v>1</v>
      </c>
      <c r="F1405" s="12"/>
      <c r="G1405" s="12">
        <v>1</v>
      </c>
    </row>
    <row r="1406" spans="1:7" x14ac:dyDescent="0.2">
      <c r="A1406" s="11">
        <v>41882.937303240738</v>
      </c>
      <c r="B1406" s="12">
        <v>1</v>
      </c>
      <c r="C1406" s="12"/>
      <c r="D1406" s="12"/>
      <c r="E1406" s="12"/>
      <c r="F1406" s="12"/>
      <c r="G1406" s="12">
        <v>1</v>
      </c>
    </row>
    <row r="1407" spans="1:7" x14ac:dyDescent="0.2">
      <c r="A1407" s="11">
        <v>41883.916678240741</v>
      </c>
      <c r="B1407" s="12"/>
      <c r="C1407" s="12">
        <v>1</v>
      </c>
      <c r="D1407" s="12"/>
      <c r="E1407" s="12"/>
      <c r="F1407" s="12"/>
      <c r="G1407" s="12">
        <v>1</v>
      </c>
    </row>
    <row r="1408" spans="1:7" x14ac:dyDescent="0.2">
      <c r="A1408" s="11">
        <v>41884.056747685187</v>
      </c>
      <c r="B1408" s="12"/>
      <c r="C1408" s="12"/>
      <c r="D1408" s="12"/>
      <c r="E1408" s="12">
        <v>1</v>
      </c>
      <c r="F1408" s="12"/>
      <c r="G1408" s="12">
        <v>1</v>
      </c>
    </row>
    <row r="1409" spans="1:7" x14ac:dyDescent="0.2">
      <c r="A1409" s="11">
        <v>41884.599849537037</v>
      </c>
      <c r="B1409" s="12"/>
      <c r="C1409" s="12"/>
      <c r="D1409" s="12"/>
      <c r="E1409" s="12">
        <v>1</v>
      </c>
      <c r="F1409" s="12"/>
      <c r="G1409" s="12">
        <v>1</v>
      </c>
    </row>
    <row r="1410" spans="1:7" x14ac:dyDescent="0.2">
      <c r="A1410" s="11">
        <v>41884.617314814815</v>
      </c>
      <c r="B1410" s="12"/>
      <c r="C1410" s="12"/>
      <c r="D1410" s="12"/>
      <c r="E1410" s="12">
        <v>1</v>
      </c>
      <c r="F1410" s="12"/>
      <c r="G1410" s="12">
        <v>1</v>
      </c>
    </row>
    <row r="1411" spans="1:7" x14ac:dyDescent="0.2">
      <c r="A1411" s="11">
        <v>41884.874328703707</v>
      </c>
      <c r="B1411" s="12"/>
      <c r="C1411" s="12">
        <v>1</v>
      </c>
      <c r="D1411" s="12"/>
      <c r="E1411" s="12"/>
      <c r="F1411" s="12"/>
      <c r="G1411" s="12">
        <v>1</v>
      </c>
    </row>
    <row r="1412" spans="1:7" x14ac:dyDescent="0.2">
      <c r="A1412" s="11">
        <v>41885.221550925926</v>
      </c>
      <c r="B1412" s="12"/>
      <c r="C1412" s="12">
        <v>1</v>
      </c>
      <c r="D1412" s="12"/>
      <c r="E1412" s="12"/>
      <c r="F1412" s="12"/>
      <c r="G1412" s="12">
        <v>1</v>
      </c>
    </row>
    <row r="1413" spans="1:7" x14ac:dyDescent="0.2">
      <c r="A1413" s="11">
        <v>41885.478842592594</v>
      </c>
      <c r="B1413" s="12"/>
      <c r="C1413" s="12"/>
      <c r="D1413" s="12"/>
      <c r="E1413" s="12">
        <v>1</v>
      </c>
      <c r="F1413" s="12"/>
      <c r="G1413" s="12">
        <v>1</v>
      </c>
    </row>
    <row r="1414" spans="1:7" x14ac:dyDescent="0.2">
      <c r="A1414" s="11">
        <v>41885.51798611111</v>
      </c>
      <c r="B1414" s="12"/>
      <c r="C1414" s="12">
        <v>1</v>
      </c>
      <c r="D1414" s="12"/>
      <c r="E1414" s="12"/>
      <c r="F1414" s="12"/>
      <c r="G1414" s="12">
        <v>1</v>
      </c>
    </row>
    <row r="1415" spans="1:7" x14ac:dyDescent="0.2">
      <c r="A1415" s="11">
        <v>41885.595138888886</v>
      </c>
      <c r="B1415" s="12"/>
      <c r="C1415" s="12">
        <v>1</v>
      </c>
      <c r="D1415" s="12"/>
      <c r="E1415" s="12"/>
      <c r="F1415" s="12"/>
      <c r="G1415" s="12">
        <v>1</v>
      </c>
    </row>
    <row r="1416" spans="1:7" x14ac:dyDescent="0.2">
      <c r="A1416" s="11">
        <v>41887.111354166671</v>
      </c>
      <c r="B1416" s="12"/>
      <c r="C1416" s="12"/>
      <c r="D1416" s="12"/>
      <c r="E1416" s="12">
        <v>1</v>
      </c>
      <c r="F1416" s="12"/>
      <c r="G1416" s="12">
        <v>1</v>
      </c>
    </row>
    <row r="1417" spans="1:7" x14ac:dyDescent="0.2">
      <c r="A1417" s="11">
        <v>41887.292187500003</v>
      </c>
      <c r="B1417" s="12"/>
      <c r="C1417" s="12"/>
      <c r="D1417" s="12"/>
      <c r="E1417" s="12">
        <v>1</v>
      </c>
      <c r="F1417" s="12"/>
      <c r="G1417" s="12">
        <v>1</v>
      </c>
    </row>
    <row r="1418" spans="1:7" x14ac:dyDescent="0.2">
      <c r="A1418" s="11">
        <v>41887.383356481485</v>
      </c>
      <c r="B1418" s="12"/>
      <c r="C1418" s="12">
        <v>1</v>
      </c>
      <c r="D1418" s="12"/>
      <c r="E1418" s="12"/>
      <c r="F1418" s="12"/>
      <c r="G1418" s="12">
        <v>1</v>
      </c>
    </row>
    <row r="1419" spans="1:7" x14ac:dyDescent="0.2">
      <c r="A1419" s="11">
        <v>41887.568912037037</v>
      </c>
      <c r="B1419" s="12"/>
      <c r="C1419" s="12"/>
      <c r="D1419" s="12"/>
      <c r="E1419" s="12">
        <v>1</v>
      </c>
      <c r="F1419" s="12"/>
      <c r="G1419" s="12">
        <v>1</v>
      </c>
    </row>
    <row r="1420" spans="1:7" x14ac:dyDescent="0.2">
      <c r="A1420" s="11">
        <v>41887.784062500003</v>
      </c>
      <c r="B1420" s="12"/>
      <c r="C1420" s="12">
        <v>1</v>
      </c>
      <c r="D1420" s="12"/>
      <c r="E1420" s="12"/>
      <c r="F1420" s="12"/>
      <c r="G1420" s="12">
        <v>1</v>
      </c>
    </row>
    <row r="1421" spans="1:7" x14ac:dyDescent="0.2">
      <c r="A1421" s="11">
        <v>41887.801064814819</v>
      </c>
      <c r="B1421" s="12"/>
      <c r="C1421" s="12">
        <v>1</v>
      </c>
      <c r="D1421" s="12"/>
      <c r="E1421" s="12"/>
      <c r="F1421" s="12"/>
      <c r="G1421" s="12">
        <v>1</v>
      </c>
    </row>
    <row r="1422" spans="1:7" x14ac:dyDescent="0.2">
      <c r="A1422" s="11">
        <v>41887.801168981481</v>
      </c>
      <c r="B1422" s="12"/>
      <c r="C1422" s="12">
        <v>1</v>
      </c>
      <c r="D1422" s="12"/>
      <c r="E1422" s="12"/>
      <c r="F1422" s="12"/>
      <c r="G1422" s="12">
        <v>1</v>
      </c>
    </row>
    <row r="1423" spans="1:7" x14ac:dyDescent="0.2">
      <c r="A1423" s="11">
        <v>41888.674826388888</v>
      </c>
      <c r="B1423" s="12"/>
      <c r="C1423" s="12"/>
      <c r="D1423" s="12"/>
      <c r="E1423" s="12">
        <v>1</v>
      </c>
      <c r="F1423" s="12"/>
      <c r="G1423" s="12">
        <v>1</v>
      </c>
    </row>
    <row r="1424" spans="1:7" x14ac:dyDescent="0.2">
      <c r="A1424" s="11">
        <v>41889.004317129627</v>
      </c>
      <c r="B1424" s="12"/>
      <c r="C1424" s="12"/>
      <c r="D1424" s="12"/>
      <c r="E1424" s="12">
        <v>1</v>
      </c>
      <c r="F1424" s="12"/>
      <c r="G1424" s="12">
        <v>1</v>
      </c>
    </row>
    <row r="1425" spans="1:7" x14ac:dyDescent="0.2">
      <c r="A1425" s="11">
        <v>41889.768229166664</v>
      </c>
      <c r="B1425" s="12"/>
      <c r="C1425" s="12"/>
      <c r="D1425" s="12"/>
      <c r="E1425" s="12">
        <v>1</v>
      </c>
      <c r="F1425" s="12"/>
      <c r="G1425" s="12">
        <v>1</v>
      </c>
    </row>
    <row r="1426" spans="1:7" x14ac:dyDescent="0.2">
      <c r="A1426" s="11">
        <v>41890.086805555555</v>
      </c>
      <c r="B1426" s="12"/>
      <c r="C1426" s="12">
        <v>1</v>
      </c>
      <c r="D1426" s="12"/>
      <c r="E1426" s="12"/>
      <c r="F1426" s="12"/>
      <c r="G1426" s="12">
        <v>1</v>
      </c>
    </row>
    <row r="1427" spans="1:7" x14ac:dyDescent="0.2">
      <c r="A1427" s="11">
        <v>41890.16269675926</v>
      </c>
      <c r="B1427" s="12"/>
      <c r="C1427" s="12">
        <v>1</v>
      </c>
      <c r="D1427" s="12"/>
      <c r="E1427" s="12"/>
      <c r="F1427" s="12"/>
      <c r="G1427" s="12">
        <v>1</v>
      </c>
    </row>
    <row r="1428" spans="1:7" x14ac:dyDescent="0.2">
      <c r="A1428" s="11">
        <v>41890.167453703703</v>
      </c>
      <c r="B1428" s="12"/>
      <c r="C1428" s="12"/>
      <c r="D1428" s="12"/>
      <c r="E1428" s="12">
        <v>1</v>
      </c>
      <c r="F1428" s="12"/>
      <c r="G1428" s="12">
        <v>1</v>
      </c>
    </row>
    <row r="1429" spans="1:7" x14ac:dyDescent="0.2">
      <c r="A1429" s="11">
        <v>41890.511319444442</v>
      </c>
      <c r="B1429" s="12"/>
      <c r="C1429" s="12">
        <v>1</v>
      </c>
      <c r="D1429" s="12"/>
      <c r="E1429" s="12"/>
      <c r="F1429" s="12"/>
      <c r="G1429" s="12">
        <v>1</v>
      </c>
    </row>
    <row r="1430" spans="1:7" x14ac:dyDescent="0.2">
      <c r="A1430" s="11">
        <v>41891.665324074071</v>
      </c>
      <c r="B1430" s="12"/>
      <c r="C1430" s="12"/>
      <c r="D1430" s="12"/>
      <c r="E1430" s="12">
        <v>1</v>
      </c>
      <c r="F1430" s="12"/>
      <c r="G1430" s="12">
        <v>1</v>
      </c>
    </row>
    <row r="1431" spans="1:7" x14ac:dyDescent="0.2">
      <c r="A1431" s="11">
        <v>41891.693379629629</v>
      </c>
      <c r="B1431" s="12"/>
      <c r="C1431" s="12"/>
      <c r="D1431" s="12"/>
      <c r="E1431" s="12">
        <v>1</v>
      </c>
      <c r="F1431" s="12"/>
      <c r="G1431" s="12">
        <v>1</v>
      </c>
    </row>
    <row r="1432" spans="1:7" x14ac:dyDescent="0.2">
      <c r="A1432" s="11">
        <v>41891.780023148152</v>
      </c>
      <c r="B1432" s="12"/>
      <c r="C1432" s="12">
        <v>1</v>
      </c>
      <c r="D1432" s="12"/>
      <c r="E1432" s="12"/>
      <c r="F1432" s="12"/>
      <c r="G1432" s="12">
        <v>1</v>
      </c>
    </row>
    <row r="1433" spans="1:7" x14ac:dyDescent="0.2">
      <c r="A1433" s="11">
        <v>41891.96503472222</v>
      </c>
      <c r="B1433" s="12"/>
      <c r="C1433" s="12"/>
      <c r="D1433" s="12"/>
      <c r="E1433" s="12">
        <v>1</v>
      </c>
      <c r="F1433" s="12"/>
      <c r="G1433" s="12">
        <v>1</v>
      </c>
    </row>
    <row r="1434" spans="1:7" x14ac:dyDescent="0.2">
      <c r="A1434" s="11">
        <v>41891.976388888892</v>
      </c>
      <c r="B1434" s="12"/>
      <c r="C1434" s="12">
        <v>1</v>
      </c>
      <c r="D1434" s="12"/>
      <c r="E1434" s="12"/>
      <c r="F1434" s="12"/>
      <c r="G1434" s="12">
        <v>1</v>
      </c>
    </row>
    <row r="1435" spans="1:7" x14ac:dyDescent="0.2">
      <c r="A1435" s="11">
        <v>41892.688750000001</v>
      </c>
      <c r="B1435" s="12"/>
      <c r="C1435" s="12">
        <v>1</v>
      </c>
      <c r="D1435" s="12"/>
      <c r="E1435" s="12"/>
      <c r="F1435" s="12"/>
      <c r="G1435" s="12">
        <v>1</v>
      </c>
    </row>
    <row r="1436" spans="1:7" x14ac:dyDescent="0.2">
      <c r="A1436" s="11">
        <v>41892.974803240737</v>
      </c>
      <c r="B1436" s="12"/>
      <c r="C1436" s="12">
        <v>1</v>
      </c>
      <c r="D1436" s="12"/>
      <c r="E1436" s="12"/>
      <c r="F1436" s="12"/>
      <c r="G1436" s="12">
        <v>1</v>
      </c>
    </row>
    <row r="1437" spans="1:7" x14ac:dyDescent="0.2">
      <c r="A1437" s="11">
        <v>41893.028877314813</v>
      </c>
      <c r="B1437" s="12"/>
      <c r="C1437" s="12">
        <v>1</v>
      </c>
      <c r="D1437" s="12"/>
      <c r="E1437" s="12"/>
      <c r="F1437" s="12"/>
      <c r="G1437" s="12">
        <v>1</v>
      </c>
    </row>
    <row r="1438" spans="1:7" x14ac:dyDescent="0.2">
      <c r="A1438" s="11">
        <v>41893.324884259258</v>
      </c>
      <c r="B1438" s="12"/>
      <c r="C1438" s="12"/>
      <c r="D1438" s="12"/>
      <c r="E1438" s="12">
        <v>1</v>
      </c>
      <c r="F1438" s="12"/>
      <c r="G1438" s="12">
        <v>1</v>
      </c>
    </row>
    <row r="1439" spans="1:7" x14ac:dyDescent="0.2">
      <c r="A1439" s="11">
        <v>41893.783553240741</v>
      </c>
      <c r="B1439" s="12"/>
      <c r="C1439" s="12"/>
      <c r="D1439" s="12"/>
      <c r="E1439" s="12">
        <v>1</v>
      </c>
      <c r="F1439" s="12"/>
      <c r="G1439" s="12">
        <v>1</v>
      </c>
    </row>
    <row r="1440" spans="1:7" x14ac:dyDescent="0.2">
      <c r="A1440" s="11">
        <v>41894.632361111115</v>
      </c>
      <c r="B1440" s="12"/>
      <c r="C1440" s="12"/>
      <c r="D1440" s="12"/>
      <c r="E1440" s="12">
        <v>1</v>
      </c>
      <c r="F1440" s="12"/>
      <c r="G1440" s="12">
        <v>1</v>
      </c>
    </row>
    <row r="1441" spans="1:7" x14ac:dyDescent="0.2">
      <c r="A1441" s="11">
        <v>41894.879606481481</v>
      </c>
      <c r="B1441" s="12"/>
      <c r="C1441" s="12"/>
      <c r="D1441" s="12"/>
      <c r="E1441" s="12">
        <v>1</v>
      </c>
      <c r="F1441" s="12"/>
      <c r="G1441" s="12">
        <v>1</v>
      </c>
    </row>
    <row r="1442" spans="1:7" x14ac:dyDescent="0.2">
      <c r="A1442" s="11">
        <v>41894.91375</v>
      </c>
      <c r="B1442" s="12"/>
      <c r="C1442" s="12"/>
      <c r="D1442" s="12"/>
      <c r="E1442" s="12">
        <v>1</v>
      </c>
      <c r="F1442" s="12"/>
      <c r="G1442" s="12">
        <v>1</v>
      </c>
    </row>
    <row r="1443" spans="1:7" x14ac:dyDescent="0.2">
      <c r="A1443" s="11">
        <v>41897.134895833333</v>
      </c>
      <c r="B1443" s="12"/>
      <c r="C1443" s="12">
        <v>1</v>
      </c>
      <c r="D1443" s="12"/>
      <c r="E1443" s="12"/>
      <c r="F1443" s="12"/>
      <c r="G1443" s="12">
        <v>1</v>
      </c>
    </row>
    <row r="1444" spans="1:7" x14ac:dyDescent="0.2">
      <c r="A1444" s="11">
        <v>41897.536134259259</v>
      </c>
      <c r="B1444" s="12"/>
      <c r="C1444" s="12"/>
      <c r="D1444" s="12"/>
      <c r="E1444" s="12">
        <v>1</v>
      </c>
      <c r="F1444" s="12"/>
      <c r="G1444" s="12">
        <v>1</v>
      </c>
    </row>
    <row r="1445" spans="1:7" x14ac:dyDescent="0.2">
      <c r="A1445" s="11">
        <v>41897.602037037039</v>
      </c>
      <c r="B1445" s="12"/>
      <c r="C1445" s="12"/>
      <c r="D1445" s="12"/>
      <c r="E1445" s="12">
        <v>1</v>
      </c>
      <c r="F1445" s="12"/>
      <c r="G1445" s="12">
        <v>1</v>
      </c>
    </row>
    <row r="1446" spans="1:7" x14ac:dyDescent="0.2">
      <c r="A1446" s="11">
        <v>41897.660833333335</v>
      </c>
      <c r="B1446" s="12"/>
      <c r="C1446" s="12">
        <v>1</v>
      </c>
      <c r="D1446" s="12"/>
      <c r="E1446" s="12"/>
      <c r="F1446" s="12"/>
      <c r="G1446" s="12">
        <v>1</v>
      </c>
    </row>
    <row r="1447" spans="1:7" x14ac:dyDescent="0.2">
      <c r="A1447" s="11">
        <v>41897.702199074076</v>
      </c>
      <c r="B1447" s="12">
        <v>1</v>
      </c>
      <c r="C1447" s="12"/>
      <c r="D1447" s="12"/>
      <c r="E1447" s="12"/>
      <c r="F1447" s="12"/>
      <c r="G1447" s="12">
        <v>1</v>
      </c>
    </row>
    <row r="1448" spans="1:7" x14ac:dyDescent="0.2">
      <c r="A1448" s="11">
        <v>41898.168125000004</v>
      </c>
      <c r="B1448" s="12"/>
      <c r="C1448" s="12"/>
      <c r="D1448" s="12"/>
      <c r="E1448" s="12">
        <v>1</v>
      </c>
      <c r="F1448" s="12"/>
      <c r="G1448" s="12">
        <v>1</v>
      </c>
    </row>
    <row r="1449" spans="1:7" x14ac:dyDescent="0.2">
      <c r="A1449" s="11">
        <v>41898.665960648148</v>
      </c>
      <c r="B1449" s="12"/>
      <c r="C1449" s="12"/>
      <c r="D1449" s="12"/>
      <c r="E1449" s="12">
        <v>1</v>
      </c>
      <c r="F1449" s="12"/>
      <c r="G1449" s="12">
        <v>1</v>
      </c>
    </row>
    <row r="1450" spans="1:7" x14ac:dyDescent="0.2">
      <c r="A1450" s="11">
        <v>41899.294942129629</v>
      </c>
      <c r="B1450" s="12"/>
      <c r="C1450" s="12"/>
      <c r="D1450" s="12"/>
      <c r="E1450" s="12">
        <v>1</v>
      </c>
      <c r="F1450" s="12"/>
      <c r="G1450" s="12">
        <v>1</v>
      </c>
    </row>
    <row r="1451" spans="1:7" x14ac:dyDescent="0.2">
      <c r="A1451" s="11">
        <v>41899.627071759263</v>
      </c>
      <c r="B1451" s="12"/>
      <c r="C1451" s="12">
        <v>1</v>
      </c>
      <c r="D1451" s="12"/>
      <c r="E1451" s="12"/>
      <c r="F1451" s="12"/>
      <c r="G1451" s="12">
        <v>1</v>
      </c>
    </row>
    <row r="1452" spans="1:7" x14ac:dyDescent="0.2">
      <c r="A1452" s="11">
        <v>41899.645300925928</v>
      </c>
      <c r="B1452" s="12"/>
      <c r="C1452" s="12"/>
      <c r="D1452" s="12"/>
      <c r="E1452" s="12">
        <v>1</v>
      </c>
      <c r="F1452" s="12"/>
      <c r="G1452" s="12">
        <v>1</v>
      </c>
    </row>
    <row r="1453" spans="1:7" x14ac:dyDescent="0.2">
      <c r="A1453" s="11">
        <v>41899.792037037041</v>
      </c>
      <c r="B1453" s="12"/>
      <c r="C1453" s="12">
        <v>1</v>
      </c>
      <c r="D1453" s="12"/>
      <c r="E1453" s="12"/>
      <c r="F1453" s="12"/>
      <c r="G1453" s="12">
        <v>1</v>
      </c>
    </row>
    <row r="1454" spans="1:7" x14ac:dyDescent="0.2">
      <c r="A1454" s="11">
        <v>41899.830312500002</v>
      </c>
      <c r="B1454" s="12"/>
      <c r="C1454" s="12"/>
      <c r="D1454" s="12"/>
      <c r="E1454" s="12">
        <v>1</v>
      </c>
      <c r="F1454" s="12"/>
      <c r="G1454" s="12">
        <v>1</v>
      </c>
    </row>
    <row r="1455" spans="1:7" x14ac:dyDescent="0.2">
      <c r="A1455" s="11">
        <v>41900.243159722224</v>
      </c>
      <c r="B1455" s="12"/>
      <c r="C1455" s="12"/>
      <c r="D1455" s="12"/>
      <c r="E1455" s="12">
        <v>1</v>
      </c>
      <c r="F1455" s="12"/>
      <c r="G1455" s="12">
        <v>1</v>
      </c>
    </row>
    <row r="1456" spans="1:7" x14ac:dyDescent="0.2">
      <c r="A1456" s="11">
        <v>41900.505312499998</v>
      </c>
      <c r="B1456" s="12"/>
      <c r="C1456" s="12">
        <v>1</v>
      </c>
      <c r="D1456" s="12"/>
      <c r="E1456" s="12"/>
      <c r="F1456" s="12"/>
      <c r="G1456" s="12">
        <v>1</v>
      </c>
    </row>
    <row r="1457" spans="1:7" x14ac:dyDescent="0.2">
      <c r="A1457" s="11">
        <v>41901.282025462962</v>
      </c>
      <c r="B1457" s="12"/>
      <c r="C1457" s="12"/>
      <c r="D1457" s="12"/>
      <c r="E1457" s="12">
        <v>1</v>
      </c>
      <c r="F1457" s="12"/>
      <c r="G1457" s="12">
        <v>1</v>
      </c>
    </row>
    <row r="1458" spans="1:7" x14ac:dyDescent="0.2">
      <c r="A1458" s="11">
        <v>41901.542638888888</v>
      </c>
      <c r="B1458" s="12"/>
      <c r="C1458" s="12">
        <v>1</v>
      </c>
      <c r="D1458" s="12"/>
      <c r="E1458" s="12"/>
      <c r="F1458" s="12"/>
      <c r="G1458" s="12">
        <v>1</v>
      </c>
    </row>
    <row r="1459" spans="1:7" x14ac:dyDescent="0.2">
      <c r="A1459" s="11">
        <v>41901.684861111113</v>
      </c>
      <c r="B1459" s="12"/>
      <c r="C1459" s="12">
        <v>1</v>
      </c>
      <c r="D1459" s="12"/>
      <c r="E1459" s="12"/>
      <c r="F1459" s="12"/>
      <c r="G1459" s="12">
        <v>1</v>
      </c>
    </row>
    <row r="1460" spans="1:7" x14ac:dyDescent="0.2">
      <c r="A1460" s="11">
        <v>41902.07240740741</v>
      </c>
      <c r="B1460" s="12"/>
      <c r="C1460" s="12"/>
      <c r="D1460" s="12"/>
      <c r="E1460" s="12">
        <v>1</v>
      </c>
      <c r="F1460" s="12"/>
      <c r="G1460" s="12">
        <v>1</v>
      </c>
    </row>
    <row r="1461" spans="1:7" x14ac:dyDescent="0.2">
      <c r="A1461" s="11">
        <v>41902.333726851852</v>
      </c>
      <c r="B1461" s="12"/>
      <c r="C1461" s="12"/>
      <c r="D1461" s="12"/>
      <c r="E1461" s="12">
        <v>1</v>
      </c>
      <c r="F1461" s="12"/>
      <c r="G1461" s="12">
        <v>1</v>
      </c>
    </row>
    <row r="1462" spans="1:7" x14ac:dyDescent="0.2">
      <c r="A1462" s="11">
        <v>41902.622395833336</v>
      </c>
      <c r="B1462" s="12"/>
      <c r="C1462" s="12">
        <v>1</v>
      </c>
      <c r="D1462" s="12"/>
      <c r="E1462" s="12"/>
      <c r="F1462" s="12"/>
      <c r="G1462" s="12">
        <v>1</v>
      </c>
    </row>
    <row r="1463" spans="1:7" x14ac:dyDescent="0.2">
      <c r="A1463" s="11">
        <v>41902.874432870369</v>
      </c>
      <c r="B1463" s="12"/>
      <c r="C1463" s="12"/>
      <c r="D1463" s="12"/>
      <c r="E1463" s="12">
        <v>1</v>
      </c>
      <c r="F1463" s="12"/>
      <c r="G1463" s="12">
        <v>1</v>
      </c>
    </row>
    <row r="1464" spans="1:7" x14ac:dyDescent="0.2">
      <c r="A1464" s="11">
        <v>41903.882951388885</v>
      </c>
      <c r="B1464" s="12"/>
      <c r="C1464" s="12">
        <v>1</v>
      </c>
      <c r="D1464" s="12"/>
      <c r="E1464" s="12"/>
      <c r="F1464" s="12"/>
      <c r="G1464" s="12">
        <v>1</v>
      </c>
    </row>
    <row r="1465" spans="1:7" x14ac:dyDescent="0.2">
      <c r="A1465" s="11">
        <v>41904.07671296296</v>
      </c>
      <c r="B1465" s="12">
        <v>1</v>
      </c>
      <c r="C1465" s="12"/>
      <c r="D1465" s="12"/>
      <c r="E1465" s="12"/>
      <c r="F1465" s="12"/>
      <c r="G1465" s="12">
        <v>1</v>
      </c>
    </row>
    <row r="1466" spans="1:7" x14ac:dyDescent="0.2">
      <c r="A1466" s="11">
        <v>41904.407812500001</v>
      </c>
      <c r="B1466" s="12"/>
      <c r="C1466" s="12">
        <v>1</v>
      </c>
      <c r="D1466" s="12"/>
      <c r="E1466" s="12"/>
      <c r="F1466" s="12"/>
      <c r="G1466" s="12">
        <v>1</v>
      </c>
    </row>
    <row r="1467" spans="1:7" x14ac:dyDescent="0.2">
      <c r="A1467" s="11">
        <v>41904.650578703702</v>
      </c>
      <c r="B1467" s="12"/>
      <c r="C1467" s="12">
        <v>1</v>
      </c>
      <c r="D1467" s="12"/>
      <c r="E1467" s="12"/>
      <c r="F1467" s="12"/>
      <c r="G1467" s="12">
        <v>1</v>
      </c>
    </row>
    <row r="1468" spans="1:7" x14ac:dyDescent="0.2">
      <c r="A1468" s="11">
        <v>41904.781990740739</v>
      </c>
      <c r="B1468" s="12">
        <v>1</v>
      </c>
      <c r="C1468" s="12"/>
      <c r="D1468" s="12"/>
      <c r="E1468" s="12"/>
      <c r="F1468" s="12"/>
      <c r="G1468" s="12">
        <v>1</v>
      </c>
    </row>
    <row r="1469" spans="1:7" x14ac:dyDescent="0.2">
      <c r="A1469" s="11">
        <v>41904.851875</v>
      </c>
      <c r="B1469" s="12"/>
      <c r="C1469" s="12"/>
      <c r="D1469" s="12"/>
      <c r="E1469" s="12">
        <v>1</v>
      </c>
      <c r="F1469" s="12"/>
      <c r="G1469" s="12">
        <v>1</v>
      </c>
    </row>
    <row r="1470" spans="1:7" x14ac:dyDescent="0.2">
      <c r="A1470" s="11">
        <v>41905.034108796295</v>
      </c>
      <c r="B1470" s="12"/>
      <c r="C1470" s="12"/>
      <c r="D1470" s="12"/>
      <c r="E1470" s="12">
        <v>1</v>
      </c>
      <c r="F1470" s="12"/>
      <c r="G1470" s="12">
        <v>1</v>
      </c>
    </row>
    <row r="1471" spans="1:7" x14ac:dyDescent="0.2">
      <c r="A1471" s="11">
        <v>41905.429155092592</v>
      </c>
      <c r="B1471" s="12"/>
      <c r="C1471" s="12">
        <v>1</v>
      </c>
      <c r="D1471" s="12"/>
      <c r="E1471" s="12"/>
      <c r="F1471" s="12"/>
      <c r="G1471" s="12">
        <v>1</v>
      </c>
    </row>
    <row r="1472" spans="1:7" x14ac:dyDescent="0.2">
      <c r="A1472" s="11">
        <v>41905.636469907404</v>
      </c>
      <c r="B1472" s="12"/>
      <c r="C1472" s="12">
        <v>1</v>
      </c>
      <c r="D1472" s="12"/>
      <c r="E1472" s="12"/>
      <c r="F1472" s="12"/>
      <c r="G1472" s="12">
        <v>1</v>
      </c>
    </row>
    <row r="1473" spans="1:7" x14ac:dyDescent="0.2">
      <c r="A1473" s="11">
        <v>41905.684629629628</v>
      </c>
      <c r="B1473" s="12"/>
      <c r="C1473" s="12"/>
      <c r="D1473" s="12"/>
      <c r="E1473" s="12">
        <v>1</v>
      </c>
      <c r="F1473" s="12"/>
      <c r="G1473" s="12">
        <v>1</v>
      </c>
    </row>
    <row r="1474" spans="1:7" x14ac:dyDescent="0.2">
      <c r="A1474" s="11">
        <v>41905.795706018522</v>
      </c>
      <c r="B1474" s="12"/>
      <c r="C1474" s="12">
        <v>1</v>
      </c>
      <c r="D1474" s="12"/>
      <c r="E1474" s="12"/>
      <c r="F1474" s="12"/>
      <c r="G1474" s="12">
        <v>1</v>
      </c>
    </row>
    <row r="1475" spans="1:7" x14ac:dyDescent="0.2">
      <c r="A1475" s="11">
        <v>41905.812581018516</v>
      </c>
      <c r="B1475" s="12">
        <v>1</v>
      </c>
      <c r="C1475" s="12"/>
      <c r="D1475" s="12"/>
      <c r="E1475" s="12"/>
      <c r="F1475" s="12"/>
      <c r="G1475" s="12">
        <v>1</v>
      </c>
    </row>
    <row r="1476" spans="1:7" x14ac:dyDescent="0.2">
      <c r="A1476" s="11">
        <v>41905.95684027778</v>
      </c>
      <c r="B1476" s="12"/>
      <c r="C1476" s="12">
        <v>1</v>
      </c>
      <c r="D1476" s="12"/>
      <c r="E1476" s="12"/>
      <c r="F1476" s="12"/>
      <c r="G1476" s="12">
        <v>1</v>
      </c>
    </row>
    <row r="1477" spans="1:7" x14ac:dyDescent="0.2">
      <c r="A1477" s="11">
        <v>41905.979629629634</v>
      </c>
      <c r="B1477" s="12"/>
      <c r="C1477" s="12">
        <v>1</v>
      </c>
      <c r="D1477" s="12"/>
      <c r="E1477" s="12"/>
      <c r="F1477" s="12"/>
      <c r="G1477" s="12">
        <v>1</v>
      </c>
    </row>
    <row r="1478" spans="1:7" x14ac:dyDescent="0.2">
      <c r="A1478" s="11">
        <v>41906.819513888891</v>
      </c>
      <c r="B1478" s="12"/>
      <c r="C1478" s="12">
        <v>1</v>
      </c>
      <c r="D1478" s="12"/>
      <c r="E1478" s="12"/>
      <c r="F1478" s="12"/>
      <c r="G1478" s="12">
        <v>1</v>
      </c>
    </row>
    <row r="1479" spans="1:7" x14ac:dyDescent="0.2">
      <c r="A1479" s="11">
        <v>41908.650347222225</v>
      </c>
      <c r="B1479" s="12">
        <v>1</v>
      </c>
      <c r="C1479" s="12"/>
      <c r="D1479" s="12"/>
      <c r="E1479" s="12"/>
      <c r="F1479" s="12"/>
      <c r="G1479" s="12">
        <v>1</v>
      </c>
    </row>
    <row r="1480" spans="1:7" x14ac:dyDescent="0.2">
      <c r="A1480" s="11">
        <v>41908.996527777781</v>
      </c>
      <c r="B1480" s="12"/>
      <c r="C1480" s="12">
        <v>1</v>
      </c>
      <c r="D1480" s="12"/>
      <c r="E1480" s="12"/>
      <c r="F1480" s="12"/>
      <c r="G1480" s="12">
        <v>1</v>
      </c>
    </row>
    <row r="1481" spans="1:7" x14ac:dyDescent="0.2">
      <c r="A1481" s="11">
        <v>41909.892453703702</v>
      </c>
      <c r="B1481" s="12"/>
      <c r="C1481" s="12">
        <v>1</v>
      </c>
      <c r="D1481" s="12"/>
      <c r="E1481" s="12"/>
      <c r="F1481" s="12"/>
      <c r="G1481" s="12">
        <v>1</v>
      </c>
    </row>
    <row r="1482" spans="1:7" x14ac:dyDescent="0.2">
      <c r="A1482" s="11">
        <v>41909.969386574077</v>
      </c>
      <c r="B1482" s="12"/>
      <c r="C1482" s="12"/>
      <c r="D1482" s="12"/>
      <c r="E1482" s="12">
        <v>1</v>
      </c>
      <c r="F1482" s="12"/>
      <c r="G1482" s="12">
        <v>1</v>
      </c>
    </row>
    <row r="1483" spans="1:7" x14ac:dyDescent="0.2">
      <c r="A1483" s="11">
        <v>41911.657430555555</v>
      </c>
      <c r="B1483" s="12"/>
      <c r="C1483" s="12">
        <v>1</v>
      </c>
      <c r="D1483" s="12"/>
      <c r="E1483" s="12"/>
      <c r="F1483" s="12"/>
      <c r="G1483" s="12">
        <v>1</v>
      </c>
    </row>
    <row r="1484" spans="1:7" x14ac:dyDescent="0.2">
      <c r="A1484" s="11">
        <v>41911.934791666667</v>
      </c>
      <c r="B1484" s="12"/>
      <c r="C1484" s="12">
        <v>1</v>
      </c>
      <c r="D1484" s="12"/>
      <c r="E1484" s="12"/>
      <c r="F1484" s="12"/>
      <c r="G1484" s="12">
        <v>1</v>
      </c>
    </row>
    <row r="1485" spans="1:7" x14ac:dyDescent="0.2">
      <c r="A1485" s="11">
        <v>41912.541655092595</v>
      </c>
      <c r="B1485" s="12"/>
      <c r="C1485" s="12">
        <v>1</v>
      </c>
      <c r="D1485" s="12"/>
      <c r="E1485" s="12"/>
      <c r="F1485" s="12"/>
      <c r="G1485" s="12">
        <v>1</v>
      </c>
    </row>
    <row r="1486" spans="1:7" x14ac:dyDescent="0.2">
      <c r="A1486" s="11">
        <v>41912.650729166664</v>
      </c>
      <c r="B1486" s="12"/>
      <c r="C1486" s="12"/>
      <c r="D1486" s="12"/>
      <c r="E1486" s="12">
        <v>1</v>
      </c>
      <c r="F1486" s="12"/>
      <c r="G1486" s="12">
        <v>1</v>
      </c>
    </row>
    <row r="1487" spans="1:7" x14ac:dyDescent="0.2">
      <c r="A1487" s="11">
        <v>41912.858946759261</v>
      </c>
      <c r="B1487" s="12"/>
      <c r="C1487" s="12"/>
      <c r="D1487" s="12"/>
      <c r="E1487" s="12">
        <v>1</v>
      </c>
      <c r="F1487" s="12"/>
      <c r="G1487" s="12">
        <v>1</v>
      </c>
    </row>
    <row r="1488" spans="1:7" x14ac:dyDescent="0.2">
      <c r="A1488" s="11">
        <v>41912.932430555556</v>
      </c>
      <c r="B1488" s="12"/>
      <c r="C1488" s="12">
        <v>1</v>
      </c>
      <c r="D1488" s="12"/>
      <c r="E1488" s="12"/>
      <c r="F1488" s="12"/>
      <c r="G1488" s="12">
        <v>1</v>
      </c>
    </row>
    <row r="1489" spans="1:7" x14ac:dyDescent="0.2">
      <c r="A1489" s="11">
        <v>41913.328356481477</v>
      </c>
      <c r="B1489" s="12"/>
      <c r="C1489" s="12"/>
      <c r="D1489" s="12"/>
      <c r="E1489" s="12">
        <v>1</v>
      </c>
      <c r="F1489" s="12"/>
      <c r="G1489" s="12">
        <v>1</v>
      </c>
    </row>
    <row r="1490" spans="1:7" x14ac:dyDescent="0.2">
      <c r="A1490" s="11">
        <v>41913.521064814813</v>
      </c>
      <c r="B1490" s="12"/>
      <c r="C1490" s="12">
        <v>1</v>
      </c>
      <c r="D1490" s="12"/>
      <c r="E1490" s="12"/>
      <c r="F1490" s="12"/>
      <c r="G1490" s="12">
        <v>1</v>
      </c>
    </row>
    <row r="1491" spans="1:7" x14ac:dyDescent="0.2">
      <c r="A1491" s="11">
        <v>41913.790289351848</v>
      </c>
      <c r="B1491" s="12"/>
      <c r="C1491" s="12">
        <v>1</v>
      </c>
      <c r="D1491" s="12"/>
      <c r="E1491" s="12"/>
      <c r="F1491" s="12"/>
      <c r="G1491" s="12">
        <v>1</v>
      </c>
    </row>
    <row r="1492" spans="1:7" x14ac:dyDescent="0.2">
      <c r="A1492" s="11">
        <v>41913.94840277778</v>
      </c>
      <c r="B1492" s="12"/>
      <c r="C1492" s="12">
        <v>1</v>
      </c>
      <c r="D1492" s="12"/>
      <c r="E1492" s="12"/>
      <c r="F1492" s="12"/>
      <c r="G1492" s="12">
        <v>1</v>
      </c>
    </row>
    <row r="1493" spans="1:7" x14ac:dyDescent="0.2">
      <c r="A1493" s="11">
        <v>41914.092152777775</v>
      </c>
      <c r="B1493" s="12"/>
      <c r="C1493" s="12">
        <v>1</v>
      </c>
      <c r="D1493" s="12"/>
      <c r="E1493" s="12"/>
      <c r="F1493" s="12"/>
      <c r="G1493" s="12">
        <v>1</v>
      </c>
    </row>
    <row r="1494" spans="1:7" x14ac:dyDescent="0.2">
      <c r="A1494" s="11">
        <v>41914.100289351853</v>
      </c>
      <c r="B1494" s="12"/>
      <c r="C1494" s="12"/>
      <c r="D1494" s="12"/>
      <c r="E1494" s="12">
        <v>1</v>
      </c>
      <c r="F1494" s="12"/>
      <c r="G1494" s="12">
        <v>1</v>
      </c>
    </row>
    <row r="1495" spans="1:7" x14ac:dyDescent="0.2">
      <c r="A1495" s="11">
        <v>41914.295104166667</v>
      </c>
      <c r="B1495" s="12"/>
      <c r="C1495" s="12"/>
      <c r="D1495" s="12"/>
      <c r="E1495" s="12">
        <v>1</v>
      </c>
      <c r="F1495" s="12"/>
      <c r="G1495" s="12">
        <v>1</v>
      </c>
    </row>
    <row r="1496" spans="1:7" x14ac:dyDescent="0.2">
      <c r="A1496" s="11">
        <v>41914.590011574073</v>
      </c>
      <c r="B1496" s="12"/>
      <c r="C1496" s="12">
        <v>1</v>
      </c>
      <c r="D1496" s="12"/>
      <c r="E1496" s="12"/>
      <c r="F1496" s="12"/>
      <c r="G1496" s="12">
        <v>1</v>
      </c>
    </row>
    <row r="1497" spans="1:7" x14ac:dyDescent="0.2">
      <c r="A1497" s="11">
        <v>41914.917858796296</v>
      </c>
      <c r="B1497" s="12"/>
      <c r="C1497" s="12"/>
      <c r="D1497" s="12"/>
      <c r="E1497" s="12">
        <v>1</v>
      </c>
      <c r="F1497" s="12"/>
      <c r="G1497" s="12">
        <v>1</v>
      </c>
    </row>
    <row r="1498" spans="1:7" x14ac:dyDescent="0.2">
      <c r="A1498" s="11">
        <v>41915.003275462965</v>
      </c>
      <c r="B1498" s="12"/>
      <c r="C1498" s="12"/>
      <c r="D1498" s="12"/>
      <c r="E1498" s="12">
        <v>1</v>
      </c>
      <c r="F1498" s="12"/>
      <c r="G1498" s="12">
        <v>1</v>
      </c>
    </row>
    <row r="1499" spans="1:7" x14ac:dyDescent="0.2">
      <c r="A1499" s="11">
        <v>41915.400219907409</v>
      </c>
      <c r="B1499" s="12"/>
      <c r="C1499" s="12">
        <v>1</v>
      </c>
      <c r="D1499" s="12"/>
      <c r="E1499" s="12"/>
      <c r="F1499" s="12"/>
      <c r="G1499" s="12">
        <v>1</v>
      </c>
    </row>
    <row r="1500" spans="1:7" x14ac:dyDescent="0.2">
      <c r="A1500" s="11">
        <v>41915.437210648146</v>
      </c>
      <c r="B1500" s="12"/>
      <c r="C1500" s="12"/>
      <c r="D1500" s="12"/>
      <c r="E1500" s="12">
        <v>1</v>
      </c>
      <c r="F1500" s="12"/>
      <c r="G1500" s="12">
        <v>1</v>
      </c>
    </row>
    <row r="1501" spans="1:7" x14ac:dyDescent="0.2">
      <c r="A1501" s="11">
        <v>41915.747314814813</v>
      </c>
      <c r="B1501" s="12"/>
      <c r="C1501" s="12"/>
      <c r="D1501" s="12"/>
      <c r="E1501" s="12">
        <v>1</v>
      </c>
      <c r="F1501" s="12"/>
      <c r="G1501" s="12">
        <v>1</v>
      </c>
    </row>
    <row r="1502" spans="1:7" x14ac:dyDescent="0.2">
      <c r="A1502" s="11">
        <v>41915.762835648151</v>
      </c>
      <c r="B1502" s="12"/>
      <c r="C1502" s="12"/>
      <c r="D1502" s="12"/>
      <c r="E1502" s="12">
        <v>1</v>
      </c>
      <c r="F1502" s="12"/>
      <c r="G1502" s="12">
        <v>1</v>
      </c>
    </row>
    <row r="1503" spans="1:7" x14ac:dyDescent="0.2">
      <c r="A1503" s="11">
        <v>41915.896967592591</v>
      </c>
      <c r="B1503" s="12">
        <v>1</v>
      </c>
      <c r="C1503" s="12"/>
      <c r="D1503" s="12"/>
      <c r="E1503" s="12"/>
      <c r="F1503" s="12"/>
      <c r="G1503" s="12">
        <v>1</v>
      </c>
    </row>
    <row r="1504" spans="1:7" x14ac:dyDescent="0.2">
      <c r="A1504" s="11">
        <v>41916.597638888888</v>
      </c>
      <c r="B1504" s="12"/>
      <c r="C1504" s="12">
        <v>1</v>
      </c>
      <c r="D1504" s="12"/>
      <c r="E1504" s="12"/>
      <c r="F1504" s="12"/>
      <c r="G1504" s="12">
        <v>1</v>
      </c>
    </row>
    <row r="1505" spans="1:7" x14ac:dyDescent="0.2">
      <c r="A1505" s="11">
        <v>41917.731736111113</v>
      </c>
      <c r="B1505" s="12"/>
      <c r="C1505" s="12"/>
      <c r="D1505" s="12"/>
      <c r="E1505" s="12">
        <v>1</v>
      </c>
      <c r="F1505" s="12"/>
      <c r="G1505" s="12">
        <v>1</v>
      </c>
    </row>
    <row r="1506" spans="1:7" x14ac:dyDescent="0.2">
      <c r="A1506" s="11">
        <v>41918.628240740742</v>
      </c>
      <c r="B1506" s="12"/>
      <c r="C1506" s="12">
        <v>1</v>
      </c>
      <c r="D1506" s="12"/>
      <c r="E1506" s="12"/>
      <c r="F1506" s="12"/>
      <c r="G1506" s="12">
        <v>1</v>
      </c>
    </row>
    <row r="1507" spans="1:7" x14ac:dyDescent="0.2">
      <c r="A1507" s="11">
        <v>41918.670115740737</v>
      </c>
      <c r="B1507" s="12"/>
      <c r="C1507" s="12"/>
      <c r="D1507" s="12"/>
      <c r="E1507" s="12">
        <v>1</v>
      </c>
      <c r="F1507" s="12"/>
      <c r="G1507" s="12">
        <v>1</v>
      </c>
    </row>
    <row r="1508" spans="1:7" x14ac:dyDescent="0.2">
      <c r="A1508" s="11">
        <v>41918.742175925923</v>
      </c>
      <c r="B1508" s="12"/>
      <c r="C1508" s="12"/>
      <c r="D1508" s="12"/>
      <c r="E1508" s="12">
        <v>1</v>
      </c>
      <c r="F1508" s="12"/>
      <c r="G1508" s="12">
        <v>1</v>
      </c>
    </row>
    <row r="1509" spans="1:7" x14ac:dyDescent="0.2">
      <c r="A1509" s="11">
        <v>41918.818460648145</v>
      </c>
      <c r="B1509" s="12">
        <v>1</v>
      </c>
      <c r="C1509" s="12"/>
      <c r="D1509" s="12"/>
      <c r="E1509" s="12"/>
      <c r="F1509" s="12"/>
      <c r="G1509" s="12">
        <v>1</v>
      </c>
    </row>
    <row r="1510" spans="1:7" x14ac:dyDescent="0.2">
      <c r="A1510" s="11">
        <v>41918.880833333329</v>
      </c>
      <c r="B1510" s="12"/>
      <c r="C1510" s="12"/>
      <c r="D1510" s="12"/>
      <c r="E1510" s="12">
        <v>1</v>
      </c>
      <c r="F1510" s="12"/>
      <c r="G1510" s="12">
        <v>1</v>
      </c>
    </row>
    <row r="1511" spans="1:7" x14ac:dyDescent="0.2">
      <c r="A1511" s="11">
        <v>41919.140706018516</v>
      </c>
      <c r="B1511" s="12"/>
      <c r="C1511" s="12">
        <v>1</v>
      </c>
      <c r="D1511" s="12"/>
      <c r="E1511" s="12"/>
      <c r="F1511" s="12"/>
      <c r="G1511" s="12">
        <v>1</v>
      </c>
    </row>
    <row r="1512" spans="1:7" x14ac:dyDescent="0.2">
      <c r="A1512" s="11">
        <v>41919.761782407404</v>
      </c>
      <c r="B1512" s="12"/>
      <c r="C1512" s="12">
        <v>1</v>
      </c>
      <c r="D1512" s="12"/>
      <c r="E1512" s="12"/>
      <c r="F1512" s="12"/>
      <c r="G1512" s="12">
        <v>1</v>
      </c>
    </row>
    <row r="1513" spans="1:7" x14ac:dyDescent="0.2">
      <c r="A1513" s="11">
        <v>41920.123611111114</v>
      </c>
      <c r="B1513" s="12"/>
      <c r="C1513" s="12"/>
      <c r="D1513" s="12"/>
      <c r="E1513" s="12">
        <v>1</v>
      </c>
      <c r="F1513" s="12"/>
      <c r="G1513" s="12">
        <v>1</v>
      </c>
    </row>
    <row r="1514" spans="1:7" x14ac:dyDescent="0.2">
      <c r="A1514" s="11">
        <v>41920.787534722222</v>
      </c>
      <c r="B1514" s="12"/>
      <c r="C1514" s="12"/>
      <c r="D1514" s="12"/>
      <c r="E1514" s="12">
        <v>1</v>
      </c>
      <c r="F1514" s="12"/>
      <c r="G1514" s="12">
        <v>1</v>
      </c>
    </row>
    <row r="1515" spans="1:7" x14ac:dyDescent="0.2">
      <c r="A1515" s="11">
        <v>41920.963472222218</v>
      </c>
      <c r="B1515" s="12"/>
      <c r="C1515" s="12">
        <v>1</v>
      </c>
      <c r="D1515" s="12"/>
      <c r="E1515" s="12"/>
      <c r="F1515" s="12"/>
      <c r="G1515" s="12">
        <v>1</v>
      </c>
    </row>
    <row r="1516" spans="1:7" x14ac:dyDescent="0.2">
      <c r="A1516" s="11">
        <v>41921.263078703705</v>
      </c>
      <c r="B1516" s="12"/>
      <c r="C1516" s="12">
        <v>1</v>
      </c>
      <c r="D1516" s="12"/>
      <c r="E1516" s="12"/>
      <c r="F1516" s="12"/>
      <c r="G1516" s="12">
        <v>1</v>
      </c>
    </row>
    <row r="1517" spans="1:7" x14ac:dyDescent="0.2">
      <c r="A1517" s="11">
        <v>41921.279976851853</v>
      </c>
      <c r="B1517" s="12"/>
      <c r="C1517" s="12"/>
      <c r="D1517" s="12"/>
      <c r="E1517" s="12">
        <v>1</v>
      </c>
      <c r="F1517" s="12"/>
      <c r="G1517" s="12">
        <v>1</v>
      </c>
    </row>
    <row r="1518" spans="1:7" x14ac:dyDescent="0.2">
      <c r="A1518" s="11">
        <v>41921.375532407408</v>
      </c>
      <c r="B1518" s="12"/>
      <c r="C1518" s="12"/>
      <c r="D1518" s="12"/>
      <c r="E1518" s="12">
        <v>1</v>
      </c>
      <c r="F1518" s="12"/>
      <c r="G1518" s="12">
        <v>1</v>
      </c>
    </row>
    <row r="1519" spans="1:7" x14ac:dyDescent="0.2">
      <c r="A1519" s="11">
        <v>41921.770439814813</v>
      </c>
      <c r="B1519" s="12"/>
      <c r="C1519" s="12">
        <v>1</v>
      </c>
      <c r="D1519" s="12"/>
      <c r="E1519" s="12"/>
      <c r="F1519" s="12"/>
      <c r="G1519" s="12">
        <v>1</v>
      </c>
    </row>
    <row r="1520" spans="1:7" x14ac:dyDescent="0.2">
      <c r="A1520" s="11">
        <v>41921.842627314814</v>
      </c>
      <c r="B1520" s="12">
        <v>1</v>
      </c>
      <c r="C1520" s="12"/>
      <c r="D1520" s="12"/>
      <c r="E1520" s="12"/>
      <c r="F1520" s="12"/>
      <c r="G1520" s="12">
        <v>1</v>
      </c>
    </row>
    <row r="1521" spans="1:7" x14ac:dyDescent="0.2">
      <c r="A1521" s="11">
        <v>41922.535185185188</v>
      </c>
      <c r="B1521" s="12"/>
      <c r="C1521" s="12">
        <v>1</v>
      </c>
      <c r="D1521" s="12"/>
      <c r="E1521" s="12"/>
      <c r="F1521" s="12"/>
      <c r="G1521" s="12">
        <v>1</v>
      </c>
    </row>
    <row r="1522" spans="1:7" x14ac:dyDescent="0.2">
      <c r="A1522" s="11">
        <v>41922.640590277777</v>
      </c>
      <c r="B1522" s="12"/>
      <c r="C1522" s="12"/>
      <c r="D1522" s="12"/>
      <c r="E1522" s="12">
        <v>1</v>
      </c>
      <c r="F1522" s="12"/>
      <c r="G1522" s="12">
        <v>1</v>
      </c>
    </row>
    <row r="1523" spans="1:7" x14ac:dyDescent="0.2">
      <c r="A1523" s="11">
        <v>41922.741655092592</v>
      </c>
      <c r="B1523" s="12"/>
      <c r="C1523" s="12">
        <v>1</v>
      </c>
      <c r="D1523" s="12"/>
      <c r="E1523" s="12"/>
      <c r="F1523" s="12"/>
      <c r="G1523" s="12">
        <v>1</v>
      </c>
    </row>
    <row r="1524" spans="1:7" x14ac:dyDescent="0.2">
      <c r="A1524" s="11">
        <v>41922.783229166671</v>
      </c>
      <c r="B1524" s="12"/>
      <c r="C1524" s="12">
        <v>1</v>
      </c>
      <c r="D1524" s="12"/>
      <c r="E1524" s="12"/>
      <c r="F1524" s="12"/>
      <c r="G1524" s="12">
        <v>1</v>
      </c>
    </row>
    <row r="1525" spans="1:7" x14ac:dyDescent="0.2">
      <c r="A1525" s="11">
        <v>41923.354351851849</v>
      </c>
      <c r="B1525" s="12"/>
      <c r="C1525" s="12"/>
      <c r="D1525" s="12"/>
      <c r="E1525" s="12">
        <v>1</v>
      </c>
      <c r="F1525" s="12"/>
      <c r="G1525" s="12">
        <v>1</v>
      </c>
    </row>
    <row r="1526" spans="1:7" x14ac:dyDescent="0.2">
      <c r="A1526" s="11">
        <v>41923.783576388887</v>
      </c>
      <c r="B1526" s="12"/>
      <c r="C1526" s="12">
        <v>1</v>
      </c>
      <c r="D1526" s="12"/>
      <c r="E1526" s="12"/>
      <c r="F1526" s="12"/>
      <c r="G1526" s="12">
        <v>1</v>
      </c>
    </row>
    <row r="1527" spans="1:7" x14ac:dyDescent="0.2">
      <c r="A1527" s="11">
        <v>41923.837731481479</v>
      </c>
      <c r="B1527" s="12">
        <v>1</v>
      </c>
      <c r="C1527" s="12"/>
      <c r="D1527" s="12"/>
      <c r="E1527" s="12"/>
      <c r="F1527" s="12"/>
      <c r="G1527" s="12">
        <v>1</v>
      </c>
    </row>
    <row r="1528" spans="1:7" x14ac:dyDescent="0.2">
      <c r="A1528" s="11">
        <v>41923.838692129626</v>
      </c>
      <c r="B1528" s="12"/>
      <c r="C1528" s="12"/>
      <c r="D1528" s="12"/>
      <c r="E1528" s="12">
        <v>1</v>
      </c>
      <c r="F1528" s="12"/>
      <c r="G1528" s="12">
        <v>1</v>
      </c>
    </row>
    <row r="1529" spans="1:7" x14ac:dyDescent="0.2">
      <c r="A1529" s="11">
        <v>41923.857511574075</v>
      </c>
      <c r="B1529" s="12"/>
      <c r="C1529" s="12">
        <v>1</v>
      </c>
      <c r="D1529" s="12"/>
      <c r="E1529" s="12"/>
      <c r="F1529" s="12"/>
      <c r="G1529" s="12">
        <v>1</v>
      </c>
    </row>
    <row r="1530" spans="1:7" x14ac:dyDescent="0.2">
      <c r="A1530" s="11">
        <v>41923.921643518523</v>
      </c>
      <c r="B1530" s="12"/>
      <c r="C1530" s="12"/>
      <c r="D1530" s="12"/>
      <c r="E1530" s="12">
        <v>1</v>
      </c>
      <c r="F1530" s="12"/>
      <c r="G1530" s="12">
        <v>1</v>
      </c>
    </row>
    <row r="1531" spans="1:7" x14ac:dyDescent="0.2">
      <c r="A1531" s="11">
        <v>41924.996099537035</v>
      </c>
      <c r="B1531" s="12"/>
      <c r="C1531" s="12"/>
      <c r="D1531" s="12"/>
      <c r="E1531" s="12">
        <v>1</v>
      </c>
      <c r="F1531" s="12"/>
      <c r="G1531" s="12">
        <v>1</v>
      </c>
    </row>
    <row r="1532" spans="1:7" x14ac:dyDescent="0.2">
      <c r="A1532" s="11">
        <v>41925.906689814816</v>
      </c>
      <c r="B1532" s="12"/>
      <c r="C1532" s="12"/>
      <c r="D1532" s="12"/>
      <c r="E1532" s="12">
        <v>1</v>
      </c>
      <c r="F1532" s="12"/>
      <c r="G1532" s="12">
        <v>1</v>
      </c>
    </row>
    <row r="1533" spans="1:7" x14ac:dyDescent="0.2">
      <c r="A1533" s="11">
        <v>41926.29965277778</v>
      </c>
      <c r="B1533" s="12"/>
      <c r="C1533" s="12">
        <v>1</v>
      </c>
      <c r="D1533" s="12"/>
      <c r="E1533" s="12"/>
      <c r="F1533" s="12"/>
      <c r="G1533" s="12">
        <v>1</v>
      </c>
    </row>
    <row r="1534" spans="1:7" x14ac:dyDescent="0.2">
      <c r="A1534" s="11">
        <v>41926.482731481483</v>
      </c>
      <c r="B1534" s="12"/>
      <c r="C1534" s="12">
        <v>1</v>
      </c>
      <c r="D1534" s="12"/>
      <c r="E1534" s="12"/>
      <c r="F1534" s="12"/>
      <c r="G1534" s="12">
        <v>1</v>
      </c>
    </row>
    <row r="1535" spans="1:7" x14ac:dyDescent="0.2">
      <c r="A1535" s="11">
        <v>41926.542303240742</v>
      </c>
      <c r="B1535" s="12"/>
      <c r="C1535" s="12">
        <v>1</v>
      </c>
      <c r="D1535" s="12"/>
      <c r="E1535" s="12"/>
      <c r="F1535" s="12"/>
      <c r="G1535" s="12">
        <v>1</v>
      </c>
    </row>
    <row r="1536" spans="1:7" x14ac:dyDescent="0.2">
      <c r="A1536" s="11">
        <v>41926.585162037038</v>
      </c>
      <c r="B1536" s="12"/>
      <c r="C1536" s="12"/>
      <c r="D1536" s="12"/>
      <c r="E1536" s="12">
        <v>1</v>
      </c>
      <c r="F1536" s="12"/>
      <c r="G1536" s="12">
        <v>1</v>
      </c>
    </row>
    <row r="1537" spans="1:7" x14ac:dyDescent="0.2">
      <c r="A1537" s="11">
        <v>41926.680879629632</v>
      </c>
      <c r="B1537" s="12"/>
      <c r="C1537" s="12">
        <v>1</v>
      </c>
      <c r="D1537" s="12"/>
      <c r="E1537" s="12"/>
      <c r="F1537" s="12"/>
      <c r="G1537" s="12">
        <v>1</v>
      </c>
    </row>
    <row r="1538" spans="1:7" x14ac:dyDescent="0.2">
      <c r="A1538" s="11">
        <v>41926.73778935185</v>
      </c>
      <c r="B1538" s="12"/>
      <c r="C1538" s="12"/>
      <c r="D1538" s="12"/>
      <c r="E1538" s="12">
        <v>1</v>
      </c>
      <c r="F1538" s="12"/>
      <c r="G1538" s="12">
        <v>1</v>
      </c>
    </row>
    <row r="1539" spans="1:7" x14ac:dyDescent="0.2">
      <c r="A1539" s="11">
        <v>41926.854166666664</v>
      </c>
      <c r="B1539" s="12"/>
      <c r="C1539" s="12">
        <v>1</v>
      </c>
      <c r="D1539" s="12"/>
      <c r="E1539" s="12"/>
      <c r="F1539" s="12"/>
      <c r="G1539" s="12">
        <v>1</v>
      </c>
    </row>
    <row r="1540" spans="1:7" x14ac:dyDescent="0.2">
      <c r="A1540" s="11">
        <v>41926.942685185182</v>
      </c>
      <c r="B1540" s="12"/>
      <c r="C1540" s="12"/>
      <c r="D1540" s="12"/>
      <c r="E1540" s="12">
        <v>1</v>
      </c>
      <c r="F1540" s="12"/>
      <c r="G1540" s="12">
        <v>1</v>
      </c>
    </row>
    <row r="1541" spans="1:7" x14ac:dyDescent="0.2">
      <c r="A1541" s="11">
        <v>41927.067627314813</v>
      </c>
      <c r="B1541" s="12">
        <v>1</v>
      </c>
      <c r="C1541" s="12"/>
      <c r="D1541" s="12"/>
      <c r="E1541" s="12"/>
      <c r="F1541" s="12"/>
      <c r="G1541" s="12">
        <v>1</v>
      </c>
    </row>
    <row r="1542" spans="1:7" x14ac:dyDescent="0.2">
      <c r="A1542" s="11">
        <v>41927.124884259261</v>
      </c>
      <c r="B1542" s="12"/>
      <c r="C1542" s="12">
        <v>1</v>
      </c>
      <c r="D1542" s="12"/>
      <c r="E1542" s="12"/>
      <c r="F1542" s="12"/>
      <c r="G1542" s="12">
        <v>1</v>
      </c>
    </row>
    <row r="1543" spans="1:7" x14ac:dyDescent="0.2">
      <c r="A1543" s="11">
        <v>41927.235636574071</v>
      </c>
      <c r="B1543" s="12"/>
      <c r="C1543" s="12">
        <v>1</v>
      </c>
      <c r="D1543" s="12"/>
      <c r="E1543" s="12"/>
      <c r="F1543" s="12"/>
      <c r="G1543" s="12">
        <v>1</v>
      </c>
    </row>
    <row r="1544" spans="1:7" x14ac:dyDescent="0.2">
      <c r="A1544" s="11">
        <v>41927.295694444445</v>
      </c>
      <c r="B1544" s="12"/>
      <c r="C1544" s="12">
        <v>1</v>
      </c>
      <c r="D1544" s="12"/>
      <c r="E1544" s="12"/>
      <c r="F1544" s="12"/>
      <c r="G1544" s="12">
        <v>1</v>
      </c>
    </row>
    <row r="1545" spans="1:7" x14ac:dyDescent="0.2">
      <c r="A1545" s="11">
        <v>41927.71980324074</v>
      </c>
      <c r="B1545" s="12"/>
      <c r="C1545" s="12">
        <v>1</v>
      </c>
      <c r="D1545" s="12"/>
      <c r="E1545" s="12"/>
      <c r="F1545" s="12"/>
      <c r="G1545" s="12">
        <v>1</v>
      </c>
    </row>
    <row r="1546" spans="1:7" x14ac:dyDescent="0.2">
      <c r="A1546" s="11">
        <v>41927.848900462966</v>
      </c>
      <c r="B1546" s="12"/>
      <c r="C1546" s="12"/>
      <c r="D1546" s="12"/>
      <c r="E1546" s="12">
        <v>1</v>
      </c>
      <c r="F1546" s="12"/>
      <c r="G1546" s="12">
        <v>1</v>
      </c>
    </row>
    <row r="1547" spans="1:7" x14ac:dyDescent="0.2">
      <c r="A1547" s="11">
        <v>41927.873784722222</v>
      </c>
      <c r="B1547" s="12"/>
      <c r="C1547" s="12"/>
      <c r="D1547" s="12"/>
      <c r="E1547" s="12">
        <v>1</v>
      </c>
      <c r="F1547" s="12"/>
      <c r="G1547" s="12">
        <v>1</v>
      </c>
    </row>
    <row r="1548" spans="1:7" x14ac:dyDescent="0.2">
      <c r="A1548" s="11">
        <v>41927.936157407406</v>
      </c>
      <c r="B1548" s="12"/>
      <c r="C1548" s="12"/>
      <c r="D1548" s="12"/>
      <c r="E1548" s="12">
        <v>1</v>
      </c>
      <c r="F1548" s="12"/>
      <c r="G1548" s="12">
        <v>1</v>
      </c>
    </row>
    <row r="1549" spans="1:7" x14ac:dyDescent="0.2">
      <c r="A1549" s="11">
        <v>41928.015439814815</v>
      </c>
      <c r="B1549" s="12"/>
      <c r="C1549" s="12">
        <v>1</v>
      </c>
      <c r="D1549" s="12"/>
      <c r="E1549" s="12"/>
      <c r="F1549" s="12"/>
      <c r="G1549" s="12">
        <v>1</v>
      </c>
    </row>
    <row r="1550" spans="1:7" x14ac:dyDescent="0.2">
      <c r="A1550" s="11">
        <v>41928.170497685183</v>
      </c>
      <c r="B1550" s="12"/>
      <c r="C1550" s="12"/>
      <c r="D1550" s="12"/>
      <c r="E1550" s="12">
        <v>1</v>
      </c>
      <c r="F1550" s="12"/>
      <c r="G1550" s="12">
        <v>1</v>
      </c>
    </row>
    <row r="1551" spans="1:7" x14ac:dyDescent="0.2">
      <c r="A1551" s="11">
        <v>41928.690138888887</v>
      </c>
      <c r="B1551" s="12"/>
      <c r="C1551" s="12">
        <v>1</v>
      </c>
      <c r="D1551" s="12"/>
      <c r="E1551" s="12"/>
      <c r="F1551" s="12"/>
      <c r="G1551" s="12">
        <v>1</v>
      </c>
    </row>
    <row r="1552" spans="1:7" x14ac:dyDescent="0.2">
      <c r="A1552" s="11">
        <v>41928.881064814814</v>
      </c>
      <c r="B1552" s="12"/>
      <c r="C1552" s="12"/>
      <c r="D1552" s="12"/>
      <c r="E1552" s="12">
        <v>1</v>
      </c>
      <c r="F1552" s="12"/>
      <c r="G1552" s="12">
        <v>1</v>
      </c>
    </row>
    <row r="1553" spans="1:7" x14ac:dyDescent="0.2">
      <c r="A1553" s="11">
        <v>41928.904189814813</v>
      </c>
      <c r="B1553" s="12"/>
      <c r="C1553" s="12">
        <v>1</v>
      </c>
      <c r="D1553" s="12"/>
      <c r="E1553" s="12"/>
      <c r="F1553" s="12"/>
      <c r="G1553" s="12">
        <v>1</v>
      </c>
    </row>
    <row r="1554" spans="1:7" x14ac:dyDescent="0.2">
      <c r="A1554" s="11">
        <v>41929.164733796293</v>
      </c>
      <c r="B1554" s="12"/>
      <c r="C1554" s="12"/>
      <c r="D1554" s="12"/>
      <c r="E1554" s="12">
        <v>1</v>
      </c>
      <c r="F1554" s="12"/>
      <c r="G1554" s="12">
        <v>1</v>
      </c>
    </row>
    <row r="1555" spans="1:7" x14ac:dyDescent="0.2">
      <c r="A1555" s="11">
        <v>41929.174456018518</v>
      </c>
      <c r="B1555" s="12"/>
      <c r="C1555" s="12">
        <v>1</v>
      </c>
      <c r="D1555" s="12"/>
      <c r="E1555" s="12"/>
      <c r="F1555" s="12"/>
      <c r="G1555" s="12">
        <v>1</v>
      </c>
    </row>
    <row r="1556" spans="1:7" x14ac:dyDescent="0.2">
      <c r="A1556" s="11">
        <v>41929.266215277778</v>
      </c>
      <c r="B1556" s="12"/>
      <c r="C1556" s="12">
        <v>1</v>
      </c>
      <c r="D1556" s="12"/>
      <c r="E1556" s="12"/>
      <c r="F1556" s="12"/>
      <c r="G1556" s="12">
        <v>1</v>
      </c>
    </row>
    <row r="1557" spans="1:7" x14ac:dyDescent="0.2">
      <c r="A1557" s="11">
        <v>41930.218657407408</v>
      </c>
      <c r="B1557" s="12"/>
      <c r="C1557" s="12">
        <v>1</v>
      </c>
      <c r="D1557" s="12"/>
      <c r="E1557" s="12"/>
      <c r="F1557" s="12"/>
      <c r="G1557" s="12">
        <v>1</v>
      </c>
    </row>
    <row r="1558" spans="1:7" x14ac:dyDescent="0.2">
      <c r="A1558" s="11">
        <v>41930.975601851853</v>
      </c>
      <c r="B1558" s="12"/>
      <c r="C1558" s="12"/>
      <c r="D1558" s="12"/>
      <c r="E1558" s="12">
        <v>1</v>
      </c>
      <c r="F1558" s="12"/>
      <c r="G1558" s="12">
        <v>1</v>
      </c>
    </row>
    <row r="1559" spans="1:7" x14ac:dyDescent="0.2">
      <c r="A1559" s="11">
        <v>41931.682939814818</v>
      </c>
      <c r="B1559" s="12"/>
      <c r="C1559" s="12"/>
      <c r="D1559" s="12"/>
      <c r="E1559" s="12">
        <v>1</v>
      </c>
      <c r="F1559" s="12"/>
      <c r="G1559" s="12">
        <v>1</v>
      </c>
    </row>
    <row r="1560" spans="1:7" x14ac:dyDescent="0.2">
      <c r="A1560" s="11">
        <v>41931.959016203706</v>
      </c>
      <c r="B1560" s="12">
        <v>1</v>
      </c>
      <c r="C1560" s="12"/>
      <c r="D1560" s="12"/>
      <c r="E1560" s="12"/>
      <c r="F1560" s="12"/>
      <c r="G1560" s="12">
        <v>1</v>
      </c>
    </row>
    <row r="1561" spans="1:7" x14ac:dyDescent="0.2">
      <c r="A1561" s="11">
        <v>41932.036851851852</v>
      </c>
      <c r="B1561" s="12"/>
      <c r="C1561" s="12"/>
      <c r="D1561" s="12"/>
      <c r="E1561" s="12">
        <v>1</v>
      </c>
      <c r="F1561" s="12"/>
      <c r="G1561" s="12">
        <v>1</v>
      </c>
    </row>
    <row r="1562" spans="1:7" x14ac:dyDescent="0.2">
      <c r="A1562" s="11">
        <v>41932.311099537037</v>
      </c>
      <c r="B1562" s="12"/>
      <c r="C1562" s="12"/>
      <c r="D1562" s="12"/>
      <c r="E1562" s="12">
        <v>1</v>
      </c>
      <c r="F1562" s="12"/>
      <c r="G1562" s="12">
        <v>1</v>
      </c>
    </row>
    <row r="1563" spans="1:7" x14ac:dyDescent="0.2">
      <c r="A1563" s="11">
        <v>41932.708877314813</v>
      </c>
      <c r="B1563" s="12"/>
      <c r="C1563" s="12"/>
      <c r="D1563" s="12"/>
      <c r="E1563" s="12">
        <v>1</v>
      </c>
      <c r="F1563" s="12"/>
      <c r="G1563" s="12">
        <v>1</v>
      </c>
    </row>
    <row r="1564" spans="1:7" x14ac:dyDescent="0.2">
      <c r="A1564" s="11">
        <v>41932.745046296295</v>
      </c>
      <c r="B1564" s="12"/>
      <c r="C1564" s="12"/>
      <c r="D1564" s="12"/>
      <c r="E1564" s="12">
        <v>1</v>
      </c>
      <c r="F1564" s="12"/>
      <c r="G1564" s="12">
        <v>1</v>
      </c>
    </row>
    <row r="1565" spans="1:7" x14ac:dyDescent="0.2">
      <c r="A1565" s="11">
        <v>41932.819525462961</v>
      </c>
      <c r="B1565" s="12"/>
      <c r="C1565" s="12"/>
      <c r="D1565" s="12"/>
      <c r="E1565" s="12">
        <v>1</v>
      </c>
      <c r="F1565" s="12"/>
      <c r="G1565" s="12">
        <v>1</v>
      </c>
    </row>
    <row r="1566" spans="1:7" x14ac:dyDescent="0.2">
      <c r="A1566" s="11">
        <v>41932.871990740743</v>
      </c>
      <c r="B1566" s="12"/>
      <c r="C1566" s="12">
        <v>1</v>
      </c>
      <c r="D1566" s="12"/>
      <c r="E1566" s="12"/>
      <c r="F1566" s="12"/>
      <c r="G1566" s="12">
        <v>1</v>
      </c>
    </row>
    <row r="1567" spans="1:7" x14ac:dyDescent="0.2">
      <c r="A1567" s="11">
        <v>41933.291643518518</v>
      </c>
      <c r="B1567" s="12"/>
      <c r="C1567" s="12"/>
      <c r="D1567" s="12"/>
      <c r="E1567" s="12">
        <v>1</v>
      </c>
      <c r="F1567" s="12"/>
      <c r="G1567" s="12">
        <v>1</v>
      </c>
    </row>
    <row r="1568" spans="1:7" x14ac:dyDescent="0.2">
      <c r="A1568" s="11">
        <v>41933.586157407408</v>
      </c>
      <c r="B1568" s="12">
        <v>1</v>
      </c>
      <c r="C1568" s="12"/>
      <c r="D1568" s="12"/>
      <c r="E1568" s="12"/>
      <c r="F1568" s="12"/>
      <c r="G1568" s="12">
        <v>1</v>
      </c>
    </row>
    <row r="1569" spans="1:7" x14ac:dyDescent="0.2">
      <c r="A1569" s="11">
        <v>41933.838171296295</v>
      </c>
      <c r="B1569" s="12"/>
      <c r="C1569" s="12"/>
      <c r="D1569" s="12"/>
      <c r="E1569" s="12">
        <v>1</v>
      </c>
      <c r="F1569" s="12"/>
      <c r="G1569" s="12">
        <v>1</v>
      </c>
    </row>
    <row r="1570" spans="1:7" x14ac:dyDescent="0.2">
      <c r="A1570" s="11">
        <v>41934.584502314814</v>
      </c>
      <c r="B1570" s="12"/>
      <c r="C1570" s="12"/>
      <c r="D1570" s="12"/>
      <c r="E1570" s="12">
        <v>1</v>
      </c>
      <c r="F1570" s="12"/>
      <c r="G1570" s="12">
        <v>1</v>
      </c>
    </row>
    <row r="1571" spans="1:7" x14ac:dyDescent="0.2">
      <c r="A1571" s="11">
        <v>41934.71056712963</v>
      </c>
      <c r="B1571" s="12"/>
      <c r="C1571" s="12"/>
      <c r="D1571" s="12"/>
      <c r="E1571" s="12">
        <v>1</v>
      </c>
      <c r="F1571" s="12"/>
      <c r="G1571" s="12">
        <v>1</v>
      </c>
    </row>
    <row r="1572" spans="1:7" x14ac:dyDescent="0.2">
      <c r="A1572" s="11">
        <v>41934.842685185184</v>
      </c>
      <c r="B1572" s="12"/>
      <c r="C1572" s="12">
        <v>1</v>
      </c>
      <c r="D1572" s="12"/>
      <c r="E1572" s="12"/>
      <c r="F1572" s="12"/>
      <c r="G1572" s="12">
        <v>1</v>
      </c>
    </row>
    <row r="1573" spans="1:7" x14ac:dyDescent="0.2">
      <c r="A1573" s="11">
        <v>41934.914918981485</v>
      </c>
      <c r="B1573" s="12"/>
      <c r="C1573" s="12"/>
      <c r="D1573" s="12"/>
      <c r="E1573" s="12">
        <v>1</v>
      </c>
      <c r="F1573" s="12"/>
      <c r="G1573" s="12">
        <v>1</v>
      </c>
    </row>
    <row r="1574" spans="1:7" x14ac:dyDescent="0.2">
      <c r="A1574" s="11">
        <v>41934.959756944445</v>
      </c>
      <c r="B1574" s="12"/>
      <c r="C1574" s="12">
        <v>1</v>
      </c>
      <c r="D1574" s="12"/>
      <c r="E1574" s="12"/>
      <c r="F1574" s="12"/>
      <c r="G1574" s="12">
        <v>1</v>
      </c>
    </row>
    <row r="1575" spans="1:7" x14ac:dyDescent="0.2">
      <c r="A1575" s="11">
        <v>41935.070486111108</v>
      </c>
      <c r="B1575" s="12"/>
      <c r="C1575" s="12"/>
      <c r="D1575" s="12"/>
      <c r="E1575" s="12">
        <v>1</v>
      </c>
      <c r="F1575" s="12"/>
      <c r="G1575" s="12">
        <v>1</v>
      </c>
    </row>
    <row r="1576" spans="1:7" x14ac:dyDescent="0.2">
      <c r="A1576" s="11">
        <v>41935.221585648149</v>
      </c>
      <c r="B1576" s="12">
        <v>1</v>
      </c>
      <c r="C1576" s="12"/>
      <c r="D1576" s="12"/>
      <c r="E1576" s="12"/>
      <c r="F1576" s="12"/>
      <c r="G1576" s="12">
        <v>1</v>
      </c>
    </row>
    <row r="1577" spans="1:7" x14ac:dyDescent="0.2">
      <c r="A1577" s="11">
        <v>41935.509652777779</v>
      </c>
      <c r="B1577" s="12"/>
      <c r="C1577" s="12">
        <v>1</v>
      </c>
      <c r="D1577" s="12"/>
      <c r="E1577" s="12"/>
      <c r="F1577" s="12"/>
      <c r="G1577" s="12">
        <v>1</v>
      </c>
    </row>
    <row r="1578" spans="1:7" x14ac:dyDescent="0.2">
      <c r="A1578" s="11">
        <v>41936.001226851848</v>
      </c>
      <c r="B1578" s="12"/>
      <c r="C1578" s="12"/>
      <c r="D1578" s="12"/>
      <c r="E1578" s="12">
        <v>1</v>
      </c>
      <c r="F1578" s="12"/>
      <c r="G1578" s="12">
        <v>1</v>
      </c>
    </row>
    <row r="1579" spans="1:7" x14ac:dyDescent="0.2">
      <c r="A1579" s="11">
        <v>41936.020752314813</v>
      </c>
      <c r="B1579" s="12"/>
      <c r="C1579" s="12">
        <v>1</v>
      </c>
      <c r="D1579" s="12"/>
      <c r="E1579" s="12"/>
      <c r="F1579" s="12"/>
      <c r="G1579" s="12">
        <v>1</v>
      </c>
    </row>
    <row r="1580" spans="1:7" x14ac:dyDescent="0.2">
      <c r="A1580" s="11">
        <v>41936.647164351853</v>
      </c>
      <c r="B1580" s="12">
        <v>1</v>
      </c>
      <c r="C1580" s="12"/>
      <c r="D1580" s="12"/>
      <c r="E1580" s="12"/>
      <c r="F1580" s="12"/>
      <c r="G1580" s="12">
        <v>1</v>
      </c>
    </row>
    <row r="1581" spans="1:7" x14ac:dyDescent="0.2">
      <c r="A1581" s="11">
        <v>41937.95344907407</v>
      </c>
      <c r="B1581" s="12"/>
      <c r="C1581" s="12"/>
      <c r="D1581" s="12"/>
      <c r="E1581" s="12">
        <v>1</v>
      </c>
      <c r="F1581" s="12"/>
      <c r="G1581" s="12">
        <v>1</v>
      </c>
    </row>
    <row r="1582" spans="1:7" x14ac:dyDescent="0.2">
      <c r="A1582" s="11">
        <v>41938.709421296298</v>
      </c>
      <c r="B1582" s="12"/>
      <c r="C1582" s="12"/>
      <c r="D1582" s="12"/>
      <c r="E1582" s="12">
        <v>1</v>
      </c>
      <c r="F1582" s="12"/>
      <c r="G1582" s="12">
        <v>1</v>
      </c>
    </row>
    <row r="1583" spans="1:7" x14ac:dyDescent="0.2">
      <c r="A1583" s="11">
        <v>41938.717256944445</v>
      </c>
      <c r="B1583" s="12"/>
      <c r="C1583" s="12">
        <v>1</v>
      </c>
      <c r="D1583" s="12"/>
      <c r="E1583" s="12"/>
      <c r="F1583" s="12"/>
      <c r="G1583" s="12">
        <v>1</v>
      </c>
    </row>
    <row r="1584" spans="1:7" x14ac:dyDescent="0.2">
      <c r="A1584" s="11">
        <v>41938.804710648146</v>
      </c>
      <c r="B1584" s="12"/>
      <c r="C1584" s="12">
        <v>1</v>
      </c>
      <c r="D1584" s="12"/>
      <c r="E1584" s="12"/>
      <c r="F1584" s="12"/>
      <c r="G1584" s="12">
        <v>1</v>
      </c>
    </row>
    <row r="1585" spans="1:7" x14ac:dyDescent="0.2">
      <c r="A1585" s="11">
        <v>41938.893263888887</v>
      </c>
      <c r="B1585" s="12">
        <v>1</v>
      </c>
      <c r="C1585" s="12"/>
      <c r="D1585" s="12"/>
      <c r="E1585" s="12"/>
      <c r="F1585" s="12"/>
      <c r="G1585" s="12">
        <v>1</v>
      </c>
    </row>
    <row r="1586" spans="1:7" x14ac:dyDescent="0.2">
      <c r="A1586" s="11">
        <v>41939.00712962963</v>
      </c>
      <c r="B1586" s="12"/>
      <c r="C1586" s="12"/>
      <c r="D1586" s="12"/>
      <c r="E1586" s="12">
        <v>1</v>
      </c>
      <c r="F1586" s="12"/>
      <c r="G1586" s="12">
        <v>1</v>
      </c>
    </row>
    <row r="1587" spans="1:7" x14ac:dyDescent="0.2">
      <c r="A1587" s="11">
        <v>41939.569907407407</v>
      </c>
      <c r="B1587" s="12"/>
      <c r="C1587" s="12"/>
      <c r="D1587" s="12"/>
      <c r="E1587" s="12">
        <v>1</v>
      </c>
      <c r="F1587" s="12"/>
      <c r="G1587" s="12">
        <v>1</v>
      </c>
    </row>
    <row r="1588" spans="1:7" x14ac:dyDescent="0.2">
      <c r="A1588" s="11">
        <v>41939.810300925928</v>
      </c>
      <c r="B1588" s="12"/>
      <c r="C1588" s="12">
        <v>1</v>
      </c>
      <c r="D1588" s="12"/>
      <c r="E1588" s="12"/>
      <c r="F1588" s="12"/>
      <c r="G1588" s="12">
        <v>1</v>
      </c>
    </row>
    <row r="1589" spans="1:7" x14ac:dyDescent="0.2">
      <c r="A1589" s="11">
        <v>41939.8122337963</v>
      </c>
      <c r="B1589" s="12"/>
      <c r="C1589" s="12">
        <v>1</v>
      </c>
      <c r="D1589" s="12"/>
      <c r="E1589" s="12"/>
      <c r="F1589" s="12"/>
      <c r="G1589" s="12">
        <v>1</v>
      </c>
    </row>
    <row r="1590" spans="1:7" x14ac:dyDescent="0.2">
      <c r="A1590" s="11">
        <v>41940.028287037036</v>
      </c>
      <c r="B1590" s="12"/>
      <c r="C1590" s="12">
        <v>1</v>
      </c>
      <c r="D1590" s="12"/>
      <c r="E1590" s="12"/>
      <c r="F1590" s="12"/>
      <c r="G1590" s="12">
        <v>1</v>
      </c>
    </row>
    <row r="1591" spans="1:7" x14ac:dyDescent="0.2">
      <c r="A1591" s="11">
        <v>41940.587233796294</v>
      </c>
      <c r="B1591" s="12"/>
      <c r="C1591" s="12">
        <v>1</v>
      </c>
      <c r="D1591" s="12"/>
      <c r="E1591" s="12"/>
      <c r="F1591" s="12"/>
      <c r="G1591" s="12">
        <v>1</v>
      </c>
    </row>
    <row r="1592" spans="1:7" x14ac:dyDescent="0.2">
      <c r="A1592" s="11">
        <v>41940.598182870373</v>
      </c>
      <c r="B1592" s="12"/>
      <c r="C1592" s="12"/>
      <c r="D1592" s="12"/>
      <c r="E1592" s="12">
        <v>1</v>
      </c>
      <c r="F1592" s="12"/>
      <c r="G1592" s="12">
        <v>1</v>
      </c>
    </row>
    <row r="1593" spans="1:7" x14ac:dyDescent="0.2">
      <c r="A1593" s="11">
        <v>41940.658645833333</v>
      </c>
      <c r="B1593" s="12"/>
      <c r="C1593" s="12">
        <v>1</v>
      </c>
      <c r="D1593" s="12"/>
      <c r="E1593" s="12"/>
      <c r="F1593" s="12"/>
      <c r="G1593" s="12">
        <v>1</v>
      </c>
    </row>
    <row r="1594" spans="1:7" x14ac:dyDescent="0.2">
      <c r="A1594" s="11">
        <v>41940.69158564815</v>
      </c>
      <c r="B1594" s="12"/>
      <c r="C1594" s="12"/>
      <c r="D1594" s="12"/>
      <c r="E1594" s="12">
        <v>1</v>
      </c>
      <c r="F1594" s="12"/>
      <c r="G1594" s="12">
        <v>1</v>
      </c>
    </row>
    <row r="1595" spans="1:7" x14ac:dyDescent="0.2">
      <c r="A1595" s="11">
        <v>41940.89166666667</v>
      </c>
      <c r="B1595" s="12"/>
      <c r="C1595" s="12">
        <v>1</v>
      </c>
      <c r="D1595" s="12"/>
      <c r="E1595" s="12"/>
      <c r="F1595" s="12"/>
      <c r="G1595" s="12">
        <v>1</v>
      </c>
    </row>
    <row r="1596" spans="1:7" x14ac:dyDescent="0.2">
      <c r="A1596" s="11">
        <v>41940.967951388891</v>
      </c>
      <c r="B1596" s="12"/>
      <c r="C1596" s="12">
        <v>1</v>
      </c>
      <c r="D1596" s="12"/>
      <c r="E1596" s="12"/>
      <c r="F1596" s="12"/>
      <c r="G1596" s="12">
        <v>1</v>
      </c>
    </row>
    <row r="1597" spans="1:7" x14ac:dyDescent="0.2">
      <c r="A1597" s="11">
        <v>41941.10297453704</v>
      </c>
      <c r="B1597" s="12"/>
      <c r="C1597" s="12">
        <v>1</v>
      </c>
      <c r="D1597" s="12"/>
      <c r="E1597" s="12"/>
      <c r="F1597" s="12"/>
      <c r="G1597" s="12">
        <v>1</v>
      </c>
    </row>
    <row r="1598" spans="1:7" x14ac:dyDescent="0.2">
      <c r="A1598" s="11">
        <v>41941.430196759262</v>
      </c>
      <c r="B1598" s="12"/>
      <c r="C1598" s="12">
        <v>1</v>
      </c>
      <c r="D1598" s="12"/>
      <c r="E1598" s="12"/>
      <c r="F1598" s="12"/>
      <c r="G1598" s="12">
        <v>1</v>
      </c>
    </row>
    <row r="1599" spans="1:7" x14ac:dyDescent="0.2">
      <c r="A1599" s="11">
        <v>41941.500520833331</v>
      </c>
      <c r="B1599" s="12"/>
      <c r="C1599" s="12"/>
      <c r="D1599" s="12"/>
      <c r="E1599" s="12">
        <v>1</v>
      </c>
      <c r="F1599" s="12"/>
      <c r="G1599" s="12">
        <v>1</v>
      </c>
    </row>
    <row r="1600" spans="1:7" x14ac:dyDescent="0.2">
      <c r="A1600" s="11">
        <v>41941.585231481484</v>
      </c>
      <c r="B1600" s="12"/>
      <c r="C1600" s="12">
        <v>1</v>
      </c>
      <c r="D1600" s="12"/>
      <c r="E1600" s="12"/>
      <c r="F1600" s="12"/>
      <c r="G1600" s="12">
        <v>1</v>
      </c>
    </row>
    <row r="1601" spans="1:7" x14ac:dyDescent="0.2">
      <c r="A1601" s="11">
        <v>41941.680567129632</v>
      </c>
      <c r="B1601" s="12"/>
      <c r="C1601" s="12">
        <v>1</v>
      </c>
      <c r="D1601" s="12"/>
      <c r="E1601" s="12"/>
      <c r="F1601" s="12"/>
      <c r="G1601" s="12">
        <v>1</v>
      </c>
    </row>
    <row r="1602" spans="1:7" x14ac:dyDescent="0.2">
      <c r="A1602" s="11">
        <v>41941.683865740742</v>
      </c>
      <c r="B1602" s="12"/>
      <c r="C1602" s="12"/>
      <c r="D1602" s="12"/>
      <c r="E1602" s="12">
        <v>1</v>
      </c>
      <c r="F1602" s="12"/>
      <c r="G1602" s="12">
        <v>1</v>
      </c>
    </row>
    <row r="1603" spans="1:7" x14ac:dyDescent="0.2">
      <c r="A1603" s="11">
        <v>41941.75203703704</v>
      </c>
      <c r="B1603" s="12"/>
      <c r="C1603" s="12"/>
      <c r="D1603" s="12"/>
      <c r="E1603" s="12">
        <v>1</v>
      </c>
      <c r="F1603" s="12"/>
      <c r="G1603" s="12">
        <v>1</v>
      </c>
    </row>
    <row r="1604" spans="1:7" x14ac:dyDescent="0.2">
      <c r="A1604" s="11">
        <v>41941.802384259259</v>
      </c>
      <c r="B1604" s="12"/>
      <c r="C1604" s="12"/>
      <c r="D1604" s="12"/>
      <c r="E1604" s="12">
        <v>1</v>
      </c>
      <c r="F1604" s="12"/>
      <c r="G1604" s="12">
        <v>1</v>
      </c>
    </row>
    <row r="1605" spans="1:7" x14ac:dyDescent="0.2">
      <c r="A1605" s="11">
        <v>41942.653379629628</v>
      </c>
      <c r="B1605" s="12"/>
      <c r="C1605" s="12">
        <v>1</v>
      </c>
      <c r="D1605" s="12"/>
      <c r="E1605" s="12"/>
      <c r="F1605" s="12"/>
      <c r="G1605" s="12">
        <v>1</v>
      </c>
    </row>
    <row r="1606" spans="1:7" x14ac:dyDescent="0.2">
      <c r="A1606" s="11">
        <v>41942.84710648148</v>
      </c>
      <c r="B1606" s="12"/>
      <c r="C1606" s="12">
        <v>1</v>
      </c>
      <c r="D1606" s="12"/>
      <c r="E1606" s="12"/>
      <c r="F1606" s="12"/>
      <c r="G1606" s="12">
        <v>1</v>
      </c>
    </row>
    <row r="1607" spans="1:7" x14ac:dyDescent="0.2">
      <c r="A1607" s="11">
        <v>41943.142534722225</v>
      </c>
      <c r="B1607" s="12"/>
      <c r="C1607" s="12"/>
      <c r="D1607" s="12"/>
      <c r="E1607" s="12">
        <v>1</v>
      </c>
      <c r="F1607" s="12"/>
      <c r="G1607" s="12">
        <v>1</v>
      </c>
    </row>
    <row r="1608" spans="1:7" x14ac:dyDescent="0.2">
      <c r="A1608" s="11">
        <v>41943.293912037036</v>
      </c>
      <c r="B1608" s="12"/>
      <c r="C1608" s="12"/>
      <c r="D1608" s="12"/>
      <c r="E1608" s="12">
        <v>1</v>
      </c>
      <c r="F1608" s="12"/>
      <c r="G1608" s="12">
        <v>1</v>
      </c>
    </row>
    <row r="1609" spans="1:7" x14ac:dyDescent="0.2">
      <c r="A1609" s="11">
        <v>41943.604097222218</v>
      </c>
      <c r="B1609" s="12"/>
      <c r="C1609" s="12"/>
      <c r="D1609" s="12"/>
      <c r="E1609" s="12">
        <v>1</v>
      </c>
      <c r="F1609" s="12"/>
      <c r="G1609" s="12">
        <v>1</v>
      </c>
    </row>
    <row r="1610" spans="1:7" x14ac:dyDescent="0.2">
      <c r="A1610" s="11">
        <v>41943.753032407411</v>
      </c>
      <c r="B1610" s="12"/>
      <c r="C1610" s="12"/>
      <c r="D1610" s="12"/>
      <c r="E1610" s="12">
        <v>1</v>
      </c>
      <c r="F1610" s="12"/>
      <c r="G1610" s="12">
        <v>1</v>
      </c>
    </row>
    <row r="1611" spans="1:7" x14ac:dyDescent="0.2">
      <c r="A1611" s="11">
        <v>41943.791030092594</v>
      </c>
      <c r="B1611" s="12"/>
      <c r="C1611" s="12"/>
      <c r="D1611" s="12"/>
      <c r="E1611" s="12">
        <v>1</v>
      </c>
      <c r="F1611" s="12"/>
      <c r="G1611" s="12">
        <v>1</v>
      </c>
    </row>
    <row r="1612" spans="1:7" x14ac:dyDescent="0.2">
      <c r="A1612" s="11">
        <v>41944.527627314819</v>
      </c>
      <c r="B1612" s="12"/>
      <c r="C1612" s="12"/>
      <c r="D1612" s="12"/>
      <c r="E1612" s="12">
        <v>1</v>
      </c>
      <c r="F1612" s="12"/>
      <c r="G1612" s="12">
        <v>1</v>
      </c>
    </row>
    <row r="1613" spans="1:7" x14ac:dyDescent="0.2">
      <c r="A1613" s="11">
        <v>41944.83898148148</v>
      </c>
      <c r="B1613" s="12"/>
      <c r="C1613" s="12"/>
      <c r="D1613" s="12"/>
      <c r="E1613" s="12">
        <v>1</v>
      </c>
      <c r="F1613" s="12"/>
      <c r="G1613" s="12">
        <v>1</v>
      </c>
    </row>
    <row r="1614" spans="1:7" x14ac:dyDescent="0.2">
      <c r="A1614" s="11">
        <v>41944.916215277779</v>
      </c>
      <c r="B1614" s="12"/>
      <c r="C1614" s="12">
        <v>1</v>
      </c>
      <c r="D1614" s="12"/>
      <c r="E1614" s="12"/>
      <c r="F1614" s="12"/>
      <c r="G1614" s="12">
        <v>1</v>
      </c>
    </row>
    <row r="1615" spans="1:7" x14ac:dyDescent="0.2">
      <c r="A1615" s="11">
        <v>41945.037789351853</v>
      </c>
      <c r="B1615" s="12"/>
      <c r="C1615" s="12">
        <v>1</v>
      </c>
      <c r="D1615" s="12"/>
      <c r="E1615" s="12"/>
      <c r="F1615" s="12"/>
      <c r="G1615" s="12">
        <v>1</v>
      </c>
    </row>
    <row r="1616" spans="1:7" x14ac:dyDescent="0.2">
      <c r="A1616" s="11">
        <v>41945.133506944447</v>
      </c>
      <c r="B1616" s="12"/>
      <c r="C1616" s="12">
        <v>1</v>
      </c>
      <c r="D1616" s="12"/>
      <c r="E1616" s="12"/>
      <c r="F1616" s="12"/>
      <c r="G1616" s="12">
        <v>1</v>
      </c>
    </row>
    <row r="1617" spans="1:7" x14ac:dyDescent="0.2">
      <c r="A1617" s="11">
        <v>41946.029467592591</v>
      </c>
      <c r="B1617" s="12"/>
      <c r="C1617" s="12"/>
      <c r="D1617" s="12"/>
      <c r="E1617" s="12">
        <v>1</v>
      </c>
      <c r="F1617" s="12"/>
      <c r="G1617" s="12">
        <v>1</v>
      </c>
    </row>
    <row r="1618" spans="1:7" x14ac:dyDescent="0.2">
      <c r="A1618" s="11">
        <v>41946.232175925928</v>
      </c>
      <c r="B1618" s="12"/>
      <c r="C1618" s="12">
        <v>1</v>
      </c>
      <c r="D1618" s="12"/>
      <c r="E1618" s="12"/>
      <c r="F1618" s="12"/>
      <c r="G1618" s="12">
        <v>1</v>
      </c>
    </row>
    <row r="1619" spans="1:7" x14ac:dyDescent="0.2">
      <c r="A1619" s="11">
        <v>41946.644745370373</v>
      </c>
      <c r="B1619" s="12"/>
      <c r="C1619" s="12"/>
      <c r="D1619" s="12"/>
      <c r="E1619" s="12">
        <v>1</v>
      </c>
      <c r="F1619" s="12"/>
      <c r="G1619" s="12">
        <v>1</v>
      </c>
    </row>
    <row r="1620" spans="1:7" x14ac:dyDescent="0.2">
      <c r="A1620" s="11">
        <v>41946.674108796295</v>
      </c>
      <c r="B1620" s="12"/>
      <c r="C1620" s="12"/>
      <c r="D1620" s="12"/>
      <c r="E1620" s="12">
        <v>1</v>
      </c>
      <c r="F1620" s="12"/>
      <c r="G1620" s="12">
        <v>1</v>
      </c>
    </row>
    <row r="1621" spans="1:7" x14ac:dyDescent="0.2">
      <c r="A1621" s="11">
        <v>41946.898090277777</v>
      </c>
      <c r="B1621" s="12">
        <v>1</v>
      </c>
      <c r="C1621" s="12"/>
      <c r="D1621" s="12"/>
      <c r="E1621" s="12"/>
      <c r="F1621" s="12"/>
      <c r="G1621" s="12">
        <v>1</v>
      </c>
    </row>
    <row r="1622" spans="1:7" x14ac:dyDescent="0.2">
      <c r="A1622" s="11">
        <v>41946.936909722222</v>
      </c>
      <c r="B1622" s="12"/>
      <c r="C1622" s="12">
        <v>1</v>
      </c>
      <c r="D1622" s="12"/>
      <c r="E1622" s="12"/>
      <c r="F1622" s="12"/>
      <c r="G1622" s="12">
        <v>1</v>
      </c>
    </row>
    <row r="1623" spans="1:7" x14ac:dyDescent="0.2">
      <c r="A1623" s="11">
        <v>41947.063645833332</v>
      </c>
      <c r="B1623" s="12"/>
      <c r="C1623" s="12">
        <v>1</v>
      </c>
      <c r="D1623" s="12"/>
      <c r="E1623" s="12"/>
      <c r="F1623" s="12"/>
      <c r="G1623" s="12">
        <v>1</v>
      </c>
    </row>
    <row r="1624" spans="1:7" x14ac:dyDescent="0.2">
      <c r="A1624" s="11">
        <v>41947.457569444443</v>
      </c>
      <c r="B1624" s="12">
        <v>1</v>
      </c>
      <c r="C1624" s="12"/>
      <c r="D1624" s="12"/>
      <c r="E1624" s="12"/>
      <c r="F1624" s="12"/>
      <c r="G1624" s="12">
        <v>1</v>
      </c>
    </row>
    <row r="1625" spans="1:7" x14ac:dyDescent="0.2">
      <c r="A1625" s="11">
        <v>41947.762592592589</v>
      </c>
      <c r="B1625" s="12"/>
      <c r="C1625" s="12"/>
      <c r="D1625" s="12"/>
      <c r="E1625" s="12">
        <v>1</v>
      </c>
      <c r="F1625" s="12"/>
      <c r="G1625" s="12">
        <v>1</v>
      </c>
    </row>
    <row r="1626" spans="1:7" x14ac:dyDescent="0.2">
      <c r="A1626" s="11">
        <v>41947.940740740742</v>
      </c>
      <c r="B1626" s="12"/>
      <c r="C1626" s="12">
        <v>1</v>
      </c>
      <c r="D1626" s="12"/>
      <c r="E1626" s="12"/>
      <c r="F1626" s="12"/>
      <c r="G1626" s="12">
        <v>1</v>
      </c>
    </row>
    <row r="1627" spans="1:7" x14ac:dyDescent="0.2">
      <c r="A1627" s="11">
        <v>41948.00209490741</v>
      </c>
      <c r="B1627" s="12"/>
      <c r="C1627" s="12">
        <v>1</v>
      </c>
      <c r="D1627" s="12"/>
      <c r="E1627" s="12"/>
      <c r="F1627" s="12"/>
      <c r="G1627" s="12">
        <v>1</v>
      </c>
    </row>
    <row r="1628" spans="1:7" x14ac:dyDescent="0.2">
      <c r="A1628" s="11">
        <v>41948.041192129633</v>
      </c>
      <c r="B1628" s="12"/>
      <c r="C1628" s="12">
        <v>1</v>
      </c>
      <c r="D1628" s="12"/>
      <c r="E1628" s="12"/>
      <c r="F1628" s="12"/>
      <c r="G1628" s="12">
        <v>1</v>
      </c>
    </row>
    <row r="1629" spans="1:7" x14ac:dyDescent="0.2">
      <c r="A1629" s="11">
        <v>41948.552847222221</v>
      </c>
      <c r="B1629" s="12"/>
      <c r="C1629" s="12"/>
      <c r="D1629" s="12"/>
      <c r="E1629" s="12">
        <v>1</v>
      </c>
      <c r="F1629" s="12"/>
      <c r="G1629" s="12">
        <v>1</v>
      </c>
    </row>
    <row r="1630" spans="1:7" x14ac:dyDescent="0.2">
      <c r="A1630" s="11">
        <v>41948.56658564815</v>
      </c>
      <c r="B1630" s="12"/>
      <c r="C1630" s="12"/>
      <c r="D1630" s="12"/>
      <c r="E1630" s="12">
        <v>1</v>
      </c>
      <c r="F1630" s="12"/>
      <c r="G1630" s="12">
        <v>1</v>
      </c>
    </row>
    <row r="1631" spans="1:7" x14ac:dyDescent="0.2">
      <c r="A1631" s="11">
        <v>41948.727256944447</v>
      </c>
      <c r="B1631" s="12"/>
      <c r="C1631" s="12">
        <v>1</v>
      </c>
      <c r="D1631" s="12"/>
      <c r="E1631" s="12"/>
      <c r="F1631" s="12"/>
      <c r="G1631" s="12">
        <v>1</v>
      </c>
    </row>
    <row r="1632" spans="1:7" x14ac:dyDescent="0.2">
      <c r="A1632" s="11">
        <v>41948.771168981482</v>
      </c>
      <c r="B1632" s="12"/>
      <c r="C1632" s="12">
        <v>1</v>
      </c>
      <c r="D1632" s="12"/>
      <c r="E1632" s="12"/>
      <c r="F1632" s="12"/>
      <c r="G1632" s="12">
        <v>1</v>
      </c>
    </row>
    <row r="1633" spans="1:7" x14ac:dyDescent="0.2">
      <c r="A1633" s="11">
        <v>41948.957465277781</v>
      </c>
      <c r="B1633" s="12"/>
      <c r="C1633" s="12">
        <v>1</v>
      </c>
      <c r="D1633" s="12"/>
      <c r="E1633" s="12"/>
      <c r="F1633" s="12"/>
      <c r="G1633" s="12">
        <v>1</v>
      </c>
    </row>
    <row r="1634" spans="1:7" x14ac:dyDescent="0.2">
      <c r="A1634" s="11">
        <v>41949.697962962964</v>
      </c>
      <c r="B1634" s="12"/>
      <c r="C1634" s="12"/>
      <c r="D1634" s="12"/>
      <c r="E1634" s="12">
        <v>1</v>
      </c>
      <c r="F1634" s="12"/>
      <c r="G1634" s="12">
        <v>1</v>
      </c>
    </row>
    <row r="1635" spans="1:7" x14ac:dyDescent="0.2">
      <c r="A1635" s="11">
        <v>41950.114108796297</v>
      </c>
      <c r="B1635" s="12"/>
      <c r="C1635" s="12">
        <v>1</v>
      </c>
      <c r="D1635" s="12"/>
      <c r="E1635" s="12"/>
      <c r="F1635" s="12"/>
      <c r="G1635" s="12">
        <v>1</v>
      </c>
    </row>
    <row r="1636" spans="1:7" x14ac:dyDescent="0.2">
      <c r="A1636" s="11">
        <v>41950.26694444444</v>
      </c>
      <c r="B1636" s="12"/>
      <c r="C1636" s="12">
        <v>1</v>
      </c>
      <c r="D1636" s="12"/>
      <c r="E1636" s="12"/>
      <c r="F1636" s="12"/>
      <c r="G1636" s="12">
        <v>1</v>
      </c>
    </row>
    <row r="1637" spans="1:7" x14ac:dyDescent="0.2">
      <c r="A1637" s="11">
        <v>41950.29483796296</v>
      </c>
      <c r="B1637" s="12"/>
      <c r="C1637" s="12"/>
      <c r="D1637" s="12"/>
      <c r="E1637" s="12">
        <v>1</v>
      </c>
      <c r="F1637" s="12"/>
      <c r="G1637" s="12">
        <v>1</v>
      </c>
    </row>
    <row r="1638" spans="1:7" x14ac:dyDescent="0.2">
      <c r="A1638" s="11">
        <v>41950.859560185185</v>
      </c>
      <c r="B1638" s="12"/>
      <c r="C1638" s="12"/>
      <c r="D1638" s="12"/>
      <c r="E1638" s="12">
        <v>1</v>
      </c>
      <c r="F1638" s="12"/>
      <c r="G1638" s="12">
        <v>1</v>
      </c>
    </row>
    <row r="1639" spans="1:7" x14ac:dyDescent="0.2">
      <c r="A1639" s="11">
        <v>41950.923576388886</v>
      </c>
      <c r="B1639" s="12"/>
      <c r="C1639" s="12"/>
      <c r="D1639" s="12"/>
      <c r="E1639" s="12">
        <v>1</v>
      </c>
      <c r="F1639" s="12"/>
      <c r="G1639" s="12">
        <v>1</v>
      </c>
    </row>
    <row r="1640" spans="1:7" x14ac:dyDescent="0.2">
      <c r="A1640" s="11">
        <v>41951.695671296293</v>
      </c>
      <c r="B1640" s="12"/>
      <c r="C1640" s="12"/>
      <c r="D1640" s="12"/>
      <c r="E1640" s="12">
        <v>1</v>
      </c>
      <c r="F1640" s="12"/>
      <c r="G1640" s="12">
        <v>1</v>
      </c>
    </row>
    <row r="1641" spans="1:7" x14ac:dyDescent="0.2">
      <c r="A1641" s="11">
        <v>41951.788807870369</v>
      </c>
      <c r="B1641" s="12"/>
      <c r="C1641" s="12"/>
      <c r="D1641" s="12"/>
      <c r="E1641" s="12">
        <v>1</v>
      </c>
      <c r="F1641" s="12"/>
      <c r="G1641" s="12">
        <v>1</v>
      </c>
    </row>
    <row r="1642" spans="1:7" x14ac:dyDescent="0.2">
      <c r="A1642" s="11">
        <v>41951.973229166666</v>
      </c>
      <c r="B1642" s="12"/>
      <c r="C1642" s="12">
        <v>1</v>
      </c>
      <c r="D1642" s="12"/>
      <c r="E1642" s="12"/>
      <c r="F1642" s="12"/>
      <c r="G1642" s="12">
        <v>1</v>
      </c>
    </row>
    <row r="1643" spans="1:7" x14ac:dyDescent="0.2">
      <c r="A1643" s="11">
        <v>41952.09175925926</v>
      </c>
      <c r="B1643" s="12"/>
      <c r="C1643" s="12">
        <v>1</v>
      </c>
      <c r="D1643" s="12"/>
      <c r="E1643" s="12"/>
      <c r="F1643" s="12"/>
      <c r="G1643" s="12">
        <v>1</v>
      </c>
    </row>
    <row r="1644" spans="1:7" x14ac:dyDescent="0.2">
      <c r="A1644" s="11">
        <v>41953.091134259259</v>
      </c>
      <c r="B1644" s="12"/>
      <c r="C1644" s="12"/>
      <c r="D1644" s="12"/>
      <c r="E1644" s="12">
        <v>1</v>
      </c>
      <c r="F1644" s="12"/>
      <c r="G1644" s="12">
        <v>1</v>
      </c>
    </row>
    <row r="1645" spans="1:7" x14ac:dyDescent="0.2">
      <c r="A1645" s="11">
        <v>41953.158854166672</v>
      </c>
      <c r="B1645" s="12">
        <v>1</v>
      </c>
      <c r="C1645" s="12"/>
      <c r="D1645" s="12"/>
      <c r="E1645" s="12"/>
      <c r="F1645" s="12"/>
      <c r="G1645" s="12">
        <v>1</v>
      </c>
    </row>
    <row r="1646" spans="1:7" x14ac:dyDescent="0.2">
      <c r="A1646" s="11">
        <v>41953.773090277777</v>
      </c>
      <c r="B1646" s="12"/>
      <c r="C1646" s="12">
        <v>1</v>
      </c>
      <c r="D1646" s="12"/>
      <c r="E1646" s="12"/>
      <c r="F1646" s="12"/>
      <c r="G1646" s="12">
        <v>1</v>
      </c>
    </row>
    <row r="1647" spans="1:7" x14ac:dyDescent="0.2">
      <c r="A1647" s="11">
        <v>41953.8675</v>
      </c>
      <c r="B1647" s="12"/>
      <c r="C1647" s="12"/>
      <c r="D1647" s="12"/>
      <c r="E1647" s="12">
        <v>1</v>
      </c>
      <c r="F1647" s="12"/>
      <c r="G1647" s="12">
        <v>1</v>
      </c>
    </row>
    <row r="1648" spans="1:7" x14ac:dyDescent="0.2">
      <c r="A1648" s="11">
        <v>41953.95821759259</v>
      </c>
      <c r="B1648" s="12"/>
      <c r="C1648" s="12">
        <v>1</v>
      </c>
      <c r="D1648" s="12"/>
      <c r="E1648" s="12"/>
      <c r="F1648" s="12"/>
      <c r="G1648" s="12">
        <v>1</v>
      </c>
    </row>
    <row r="1649" spans="1:7" x14ac:dyDescent="0.2">
      <c r="A1649" s="11">
        <v>41953.966053240743</v>
      </c>
      <c r="B1649" s="12"/>
      <c r="C1649" s="12"/>
      <c r="D1649" s="12"/>
      <c r="E1649" s="12">
        <v>1</v>
      </c>
      <c r="F1649" s="12"/>
      <c r="G1649" s="12">
        <v>1</v>
      </c>
    </row>
    <row r="1650" spans="1:7" x14ac:dyDescent="0.2">
      <c r="A1650" s="11">
        <v>41954.228032407409</v>
      </c>
      <c r="B1650" s="12">
        <v>1</v>
      </c>
      <c r="C1650" s="12"/>
      <c r="D1650" s="12"/>
      <c r="E1650" s="12"/>
      <c r="F1650" s="12"/>
      <c r="G1650" s="12">
        <v>1</v>
      </c>
    </row>
    <row r="1651" spans="1:7" x14ac:dyDescent="0.2">
      <c r="A1651" s="11">
        <v>41954.545081018514</v>
      </c>
      <c r="B1651" s="12"/>
      <c r="C1651" s="12">
        <v>1</v>
      </c>
      <c r="D1651" s="12"/>
      <c r="E1651" s="12"/>
      <c r="F1651" s="12"/>
      <c r="G1651" s="12">
        <v>1</v>
      </c>
    </row>
    <row r="1652" spans="1:7" x14ac:dyDescent="0.2">
      <c r="A1652" s="11">
        <v>41954.688310185185</v>
      </c>
      <c r="B1652" s="12">
        <v>1</v>
      </c>
      <c r="C1652" s="12"/>
      <c r="D1652" s="12"/>
      <c r="E1652" s="12"/>
      <c r="F1652" s="12"/>
      <c r="G1652" s="12">
        <v>1</v>
      </c>
    </row>
    <row r="1653" spans="1:7" x14ac:dyDescent="0.2">
      <c r="A1653" s="11">
        <v>41954.722916666666</v>
      </c>
      <c r="B1653" s="12">
        <v>1</v>
      </c>
      <c r="C1653" s="12"/>
      <c r="D1653" s="12"/>
      <c r="E1653" s="12"/>
      <c r="F1653" s="12"/>
      <c r="G1653" s="12">
        <v>1</v>
      </c>
    </row>
    <row r="1654" spans="1:7" x14ac:dyDescent="0.2">
      <c r="A1654" s="11">
        <v>41954.838240740741</v>
      </c>
      <c r="B1654" s="12">
        <v>1</v>
      </c>
      <c r="C1654" s="12"/>
      <c r="D1654" s="12"/>
      <c r="E1654" s="12"/>
      <c r="F1654" s="12"/>
      <c r="G1654" s="12">
        <v>1</v>
      </c>
    </row>
    <row r="1655" spans="1:7" x14ac:dyDescent="0.2">
      <c r="A1655" s="11">
        <v>41954.850868055553</v>
      </c>
      <c r="B1655" s="12"/>
      <c r="C1655" s="12"/>
      <c r="D1655" s="12"/>
      <c r="E1655" s="12">
        <v>1</v>
      </c>
      <c r="F1655" s="12"/>
      <c r="G1655" s="12">
        <v>1</v>
      </c>
    </row>
    <row r="1656" spans="1:7" x14ac:dyDescent="0.2">
      <c r="A1656" s="11">
        <v>41955.002488425926</v>
      </c>
      <c r="B1656" s="12">
        <v>1</v>
      </c>
      <c r="C1656" s="12"/>
      <c r="D1656" s="12"/>
      <c r="E1656" s="12"/>
      <c r="F1656" s="12"/>
      <c r="G1656" s="12">
        <v>1</v>
      </c>
    </row>
    <row r="1657" spans="1:7" x14ac:dyDescent="0.2">
      <c r="A1657" s="11">
        <v>41955.857789351852</v>
      </c>
      <c r="B1657" s="12"/>
      <c r="C1657" s="12"/>
      <c r="D1657" s="12"/>
      <c r="E1657" s="12">
        <v>1</v>
      </c>
      <c r="F1657" s="12"/>
      <c r="G1657" s="12">
        <v>1</v>
      </c>
    </row>
    <row r="1658" spans="1:7" x14ac:dyDescent="0.2">
      <c r="A1658" s="11">
        <v>41955.863750000004</v>
      </c>
      <c r="B1658" s="12">
        <v>1</v>
      </c>
      <c r="C1658" s="12"/>
      <c r="D1658" s="12"/>
      <c r="E1658" s="12"/>
      <c r="F1658" s="12"/>
      <c r="G1658" s="12">
        <v>1</v>
      </c>
    </row>
    <row r="1659" spans="1:7" x14ac:dyDescent="0.2">
      <c r="A1659" s="11">
        <v>41956.017488425925</v>
      </c>
      <c r="B1659" s="12"/>
      <c r="C1659" s="12"/>
      <c r="D1659" s="12"/>
      <c r="E1659" s="12">
        <v>1</v>
      </c>
      <c r="F1659" s="12"/>
      <c r="G1659" s="12">
        <v>1</v>
      </c>
    </row>
    <row r="1660" spans="1:7" x14ac:dyDescent="0.2">
      <c r="A1660" s="11">
        <v>41956.250034722223</v>
      </c>
      <c r="B1660" s="12"/>
      <c r="C1660" s="12">
        <v>1</v>
      </c>
      <c r="D1660" s="12"/>
      <c r="E1660" s="12"/>
      <c r="F1660" s="12"/>
      <c r="G1660" s="12">
        <v>1</v>
      </c>
    </row>
    <row r="1661" spans="1:7" x14ac:dyDescent="0.2">
      <c r="A1661" s="11">
        <v>41956.853078703702</v>
      </c>
      <c r="B1661" s="12">
        <v>1</v>
      </c>
      <c r="C1661" s="12"/>
      <c r="D1661" s="12"/>
      <c r="E1661" s="12"/>
      <c r="F1661" s="12"/>
      <c r="G1661" s="12">
        <v>1</v>
      </c>
    </row>
    <row r="1662" spans="1:7" x14ac:dyDescent="0.2">
      <c r="A1662" s="11">
        <v>41956.950983796298</v>
      </c>
      <c r="B1662" s="12"/>
      <c r="C1662" s="12">
        <v>1</v>
      </c>
      <c r="D1662" s="12"/>
      <c r="E1662" s="12"/>
      <c r="F1662" s="12"/>
      <c r="G1662" s="12">
        <v>1</v>
      </c>
    </row>
    <row r="1663" spans="1:7" x14ac:dyDescent="0.2">
      <c r="A1663" s="11">
        <v>41957.756840277783</v>
      </c>
      <c r="B1663" s="12"/>
      <c r="C1663" s="12"/>
      <c r="D1663" s="12"/>
      <c r="E1663" s="12">
        <v>1</v>
      </c>
      <c r="F1663" s="12"/>
      <c r="G1663" s="12">
        <v>1</v>
      </c>
    </row>
    <row r="1664" spans="1:7" x14ac:dyDescent="0.2">
      <c r="A1664" s="11">
        <v>41957.833726851852</v>
      </c>
      <c r="B1664" s="12"/>
      <c r="C1664" s="12">
        <v>1</v>
      </c>
      <c r="D1664" s="12"/>
      <c r="E1664" s="12"/>
      <c r="F1664" s="12"/>
      <c r="G1664" s="12">
        <v>1</v>
      </c>
    </row>
    <row r="1665" spans="1:7" x14ac:dyDescent="0.2">
      <c r="A1665" s="11">
        <v>41958.285046296296</v>
      </c>
      <c r="B1665" s="12"/>
      <c r="C1665" s="12">
        <v>1</v>
      </c>
      <c r="D1665" s="12"/>
      <c r="E1665" s="12"/>
      <c r="F1665" s="12"/>
      <c r="G1665" s="12">
        <v>1</v>
      </c>
    </row>
    <row r="1666" spans="1:7" x14ac:dyDescent="0.2">
      <c r="A1666" s="11">
        <v>41958.550659722227</v>
      </c>
      <c r="B1666" s="12"/>
      <c r="C1666" s="12">
        <v>1</v>
      </c>
      <c r="D1666" s="12"/>
      <c r="E1666" s="12"/>
      <c r="F1666" s="12"/>
      <c r="G1666" s="12">
        <v>1</v>
      </c>
    </row>
    <row r="1667" spans="1:7" x14ac:dyDescent="0.2">
      <c r="A1667" s="11">
        <v>41959.369988425926</v>
      </c>
      <c r="B1667" s="12"/>
      <c r="C1667" s="12">
        <v>1</v>
      </c>
      <c r="D1667" s="12"/>
      <c r="E1667" s="12"/>
      <c r="F1667" s="12"/>
      <c r="G1667" s="12">
        <v>1</v>
      </c>
    </row>
    <row r="1668" spans="1:7" x14ac:dyDescent="0.2">
      <c r="A1668" s="11">
        <v>41960.119085648148</v>
      </c>
      <c r="B1668" s="12"/>
      <c r="C1668" s="12"/>
      <c r="D1668" s="12"/>
      <c r="E1668" s="12">
        <v>1</v>
      </c>
      <c r="F1668" s="12"/>
      <c r="G1668" s="12">
        <v>1</v>
      </c>
    </row>
    <row r="1669" spans="1:7" x14ac:dyDescent="0.2">
      <c r="A1669" s="11">
        <v>41960.722951388889</v>
      </c>
      <c r="B1669" s="12"/>
      <c r="C1669" s="12"/>
      <c r="D1669" s="12"/>
      <c r="E1669" s="12">
        <v>1</v>
      </c>
      <c r="F1669" s="12"/>
      <c r="G1669" s="12">
        <v>1</v>
      </c>
    </row>
    <row r="1670" spans="1:7" x14ac:dyDescent="0.2">
      <c r="A1670" s="11">
        <v>41960.771354166667</v>
      </c>
      <c r="B1670" s="12"/>
      <c r="C1670" s="12">
        <v>1</v>
      </c>
      <c r="D1670" s="12"/>
      <c r="E1670" s="12"/>
      <c r="F1670" s="12"/>
      <c r="G1670" s="12">
        <v>1</v>
      </c>
    </row>
    <row r="1671" spans="1:7" x14ac:dyDescent="0.2">
      <c r="A1671" s="11">
        <v>41961.18913194444</v>
      </c>
      <c r="B1671" s="12">
        <v>1</v>
      </c>
      <c r="C1671" s="12"/>
      <c r="D1671" s="12"/>
      <c r="E1671" s="12"/>
      <c r="F1671" s="12"/>
      <c r="G1671" s="12">
        <v>1</v>
      </c>
    </row>
    <row r="1672" spans="1:7" x14ac:dyDescent="0.2">
      <c r="A1672" s="11">
        <v>41961.492488425924</v>
      </c>
      <c r="B1672" s="12"/>
      <c r="C1672" s="12">
        <v>1</v>
      </c>
      <c r="D1672" s="12"/>
      <c r="E1672" s="12"/>
      <c r="F1672" s="12"/>
      <c r="G1672" s="12">
        <v>1</v>
      </c>
    </row>
    <row r="1673" spans="1:7" x14ac:dyDescent="0.2">
      <c r="A1673" s="11">
        <v>41961.807372685187</v>
      </c>
      <c r="B1673" s="12"/>
      <c r="C1673" s="12"/>
      <c r="D1673" s="12"/>
      <c r="E1673" s="12">
        <v>1</v>
      </c>
      <c r="F1673" s="12"/>
      <c r="G1673" s="12">
        <v>1</v>
      </c>
    </row>
    <row r="1674" spans="1:7" x14ac:dyDescent="0.2">
      <c r="A1674" s="11">
        <v>41961.813518518517</v>
      </c>
      <c r="B1674" s="12"/>
      <c r="C1674" s="12">
        <v>1</v>
      </c>
      <c r="D1674" s="12"/>
      <c r="E1674" s="12"/>
      <c r="F1674" s="12"/>
      <c r="G1674" s="12">
        <v>1</v>
      </c>
    </row>
    <row r="1675" spans="1:7" x14ac:dyDescent="0.2">
      <c r="A1675" s="11">
        <v>41962.062326388885</v>
      </c>
      <c r="B1675" s="12">
        <v>1</v>
      </c>
      <c r="C1675" s="12"/>
      <c r="D1675" s="12"/>
      <c r="E1675" s="12"/>
      <c r="F1675" s="12"/>
      <c r="G1675" s="12">
        <v>1</v>
      </c>
    </row>
    <row r="1676" spans="1:7" x14ac:dyDescent="0.2">
      <c r="A1676" s="11">
        <v>41962.100532407407</v>
      </c>
      <c r="B1676" s="12"/>
      <c r="C1676" s="12"/>
      <c r="D1676" s="12"/>
      <c r="E1676" s="12">
        <v>1</v>
      </c>
      <c r="F1676" s="12"/>
      <c r="G1676" s="12">
        <v>1</v>
      </c>
    </row>
    <row r="1677" spans="1:7" x14ac:dyDescent="0.2">
      <c r="A1677" s="11">
        <v>41962.596574074079</v>
      </c>
      <c r="B1677" s="12"/>
      <c r="C1677" s="12"/>
      <c r="D1677" s="12"/>
      <c r="E1677" s="12">
        <v>1</v>
      </c>
      <c r="F1677" s="12"/>
      <c r="G1677" s="12">
        <v>1</v>
      </c>
    </row>
    <row r="1678" spans="1:7" x14ac:dyDescent="0.2">
      <c r="A1678" s="11">
        <v>41962.749027777783</v>
      </c>
      <c r="B1678" s="12"/>
      <c r="C1678" s="12">
        <v>1</v>
      </c>
      <c r="D1678" s="12"/>
      <c r="E1678" s="12"/>
      <c r="F1678" s="12"/>
      <c r="G1678" s="12">
        <v>1</v>
      </c>
    </row>
    <row r="1679" spans="1:7" x14ac:dyDescent="0.2">
      <c r="A1679" s="11">
        <v>41963.050127314811</v>
      </c>
      <c r="B1679" s="12"/>
      <c r="C1679" s="12">
        <v>1</v>
      </c>
      <c r="D1679" s="12"/>
      <c r="E1679" s="12"/>
      <c r="F1679" s="12"/>
      <c r="G1679" s="12">
        <v>1</v>
      </c>
    </row>
    <row r="1680" spans="1:7" x14ac:dyDescent="0.2">
      <c r="A1680" s="11">
        <v>41963.506168981476</v>
      </c>
      <c r="B1680" s="12"/>
      <c r="C1680" s="12"/>
      <c r="D1680" s="12"/>
      <c r="E1680" s="12">
        <v>1</v>
      </c>
      <c r="F1680" s="12"/>
      <c r="G1680" s="12">
        <v>1</v>
      </c>
    </row>
    <row r="1681" spans="1:7" x14ac:dyDescent="0.2">
      <c r="A1681" s="11">
        <v>41963.759386574078</v>
      </c>
      <c r="B1681" s="12"/>
      <c r="C1681" s="12">
        <v>1</v>
      </c>
      <c r="D1681" s="12"/>
      <c r="E1681" s="12"/>
      <c r="F1681" s="12"/>
      <c r="G1681" s="12">
        <v>1</v>
      </c>
    </row>
    <row r="1682" spans="1:7" x14ac:dyDescent="0.2">
      <c r="A1682" s="11">
        <v>41963.872361111105</v>
      </c>
      <c r="B1682" s="12"/>
      <c r="C1682" s="12"/>
      <c r="D1682" s="12"/>
      <c r="E1682" s="12">
        <v>1</v>
      </c>
      <c r="F1682" s="12"/>
      <c r="G1682" s="12">
        <v>1</v>
      </c>
    </row>
    <row r="1683" spans="1:7" x14ac:dyDescent="0.2">
      <c r="A1683" s="11">
        <v>41964.315532407403</v>
      </c>
      <c r="B1683" s="12"/>
      <c r="C1683" s="12"/>
      <c r="D1683" s="12"/>
      <c r="E1683" s="12">
        <v>1</v>
      </c>
      <c r="F1683" s="12"/>
      <c r="G1683" s="12">
        <v>1</v>
      </c>
    </row>
    <row r="1684" spans="1:7" x14ac:dyDescent="0.2">
      <c r="A1684" s="11">
        <v>41964.362743055557</v>
      </c>
      <c r="B1684" s="12"/>
      <c r="C1684" s="12"/>
      <c r="D1684" s="12"/>
      <c r="E1684" s="12">
        <v>1</v>
      </c>
      <c r="F1684" s="12"/>
      <c r="G1684" s="12">
        <v>1</v>
      </c>
    </row>
    <row r="1685" spans="1:7" x14ac:dyDescent="0.2">
      <c r="A1685" s="11">
        <v>41964.716319444444</v>
      </c>
      <c r="B1685" s="12"/>
      <c r="C1685" s="12"/>
      <c r="D1685" s="12"/>
      <c r="E1685" s="12">
        <v>1</v>
      </c>
      <c r="F1685" s="12"/>
      <c r="G1685" s="12">
        <v>1</v>
      </c>
    </row>
    <row r="1686" spans="1:7" x14ac:dyDescent="0.2">
      <c r="A1686" s="11">
        <v>41964.751342592594</v>
      </c>
      <c r="B1686" s="12"/>
      <c r="C1686" s="12"/>
      <c r="D1686" s="12"/>
      <c r="E1686" s="12">
        <v>1</v>
      </c>
      <c r="F1686" s="12"/>
      <c r="G1686" s="12">
        <v>1</v>
      </c>
    </row>
    <row r="1687" spans="1:7" x14ac:dyDescent="0.2">
      <c r="A1687" s="11">
        <v>41964.844444444447</v>
      </c>
      <c r="B1687" s="12"/>
      <c r="C1687" s="12">
        <v>1</v>
      </c>
      <c r="D1687" s="12"/>
      <c r="E1687" s="12"/>
      <c r="F1687" s="12"/>
      <c r="G1687" s="12">
        <v>1</v>
      </c>
    </row>
    <row r="1688" spans="1:7" x14ac:dyDescent="0.2">
      <c r="A1688" s="11">
        <v>41965.616655092599</v>
      </c>
      <c r="B1688" s="12"/>
      <c r="C1688" s="12"/>
      <c r="D1688" s="12"/>
      <c r="E1688" s="12">
        <v>1</v>
      </c>
      <c r="F1688" s="12"/>
      <c r="G1688" s="12">
        <v>1</v>
      </c>
    </row>
    <row r="1689" spans="1:7" x14ac:dyDescent="0.2">
      <c r="A1689" s="11">
        <v>41968.172106481477</v>
      </c>
      <c r="B1689" s="12">
        <v>1</v>
      </c>
      <c r="C1689" s="12"/>
      <c r="D1689" s="12"/>
      <c r="E1689" s="12"/>
      <c r="F1689" s="12"/>
      <c r="G1689" s="12">
        <v>1</v>
      </c>
    </row>
    <row r="1690" spans="1:7" x14ac:dyDescent="0.2">
      <c r="A1690" s="11">
        <v>41968.262314814812</v>
      </c>
      <c r="B1690" s="12">
        <v>1</v>
      </c>
      <c r="C1690" s="12"/>
      <c r="D1690" s="12"/>
      <c r="E1690" s="12"/>
      <c r="F1690" s="12"/>
      <c r="G1690" s="12">
        <v>1</v>
      </c>
    </row>
    <row r="1691" spans="1:7" x14ac:dyDescent="0.2">
      <c r="A1691" s="11">
        <v>41968.677465277782</v>
      </c>
      <c r="B1691" s="12"/>
      <c r="C1691" s="12">
        <v>1</v>
      </c>
      <c r="D1691" s="12"/>
      <c r="E1691" s="12"/>
      <c r="F1691" s="12"/>
      <c r="G1691" s="12">
        <v>1</v>
      </c>
    </row>
    <row r="1692" spans="1:7" x14ac:dyDescent="0.2">
      <c r="A1692" s="11">
        <v>41968.829826388886</v>
      </c>
      <c r="B1692" s="12"/>
      <c r="C1692" s="12"/>
      <c r="D1692" s="12"/>
      <c r="E1692" s="12">
        <v>1</v>
      </c>
      <c r="F1692" s="12"/>
      <c r="G1692" s="12">
        <v>1</v>
      </c>
    </row>
    <row r="1693" spans="1:7" x14ac:dyDescent="0.2">
      <c r="A1693" s="11">
        <v>41968.852118055554</v>
      </c>
      <c r="B1693" s="12"/>
      <c r="C1693" s="12">
        <v>1</v>
      </c>
      <c r="D1693" s="12"/>
      <c r="E1693" s="12"/>
      <c r="F1693" s="12"/>
      <c r="G1693" s="12">
        <v>1</v>
      </c>
    </row>
    <row r="1694" spans="1:7" x14ac:dyDescent="0.2">
      <c r="A1694" s="11">
        <v>41968.938993055555</v>
      </c>
      <c r="B1694" s="12"/>
      <c r="C1694" s="12">
        <v>1</v>
      </c>
      <c r="D1694" s="12"/>
      <c r="E1694" s="12"/>
      <c r="F1694" s="12"/>
      <c r="G1694" s="12">
        <v>1</v>
      </c>
    </row>
    <row r="1695" spans="1:7" x14ac:dyDescent="0.2">
      <c r="A1695" s="11">
        <v>41969.199756944443</v>
      </c>
      <c r="B1695" s="12"/>
      <c r="C1695" s="12"/>
      <c r="D1695" s="12"/>
      <c r="E1695" s="12">
        <v>1</v>
      </c>
      <c r="F1695" s="12"/>
      <c r="G1695" s="12">
        <v>1</v>
      </c>
    </row>
    <row r="1696" spans="1:7" x14ac:dyDescent="0.2">
      <c r="A1696" s="11">
        <v>41969.767824074079</v>
      </c>
      <c r="B1696" s="12">
        <v>1</v>
      </c>
      <c r="C1696" s="12"/>
      <c r="D1696" s="12"/>
      <c r="E1696" s="12"/>
      <c r="F1696" s="12"/>
      <c r="G1696" s="12">
        <v>1</v>
      </c>
    </row>
    <row r="1697" spans="1:7" x14ac:dyDescent="0.2">
      <c r="A1697" s="11">
        <v>41969.858090277776</v>
      </c>
      <c r="B1697" s="12">
        <v>1</v>
      </c>
      <c r="C1697" s="12"/>
      <c r="D1697" s="12"/>
      <c r="E1697" s="12"/>
      <c r="F1697" s="12"/>
      <c r="G1697" s="12">
        <v>1</v>
      </c>
    </row>
    <row r="1698" spans="1:7" x14ac:dyDescent="0.2">
      <c r="A1698" s="11">
        <v>41970.085046296299</v>
      </c>
      <c r="B1698" s="12"/>
      <c r="C1698" s="12">
        <v>1</v>
      </c>
      <c r="D1698" s="12"/>
      <c r="E1698" s="12"/>
      <c r="F1698" s="12"/>
      <c r="G1698" s="12">
        <v>1</v>
      </c>
    </row>
    <row r="1699" spans="1:7" x14ac:dyDescent="0.2">
      <c r="A1699" s="11">
        <v>41970.64061342593</v>
      </c>
      <c r="B1699" s="12"/>
      <c r="C1699" s="12">
        <v>1</v>
      </c>
      <c r="D1699" s="12"/>
      <c r="E1699" s="12"/>
      <c r="F1699" s="12"/>
      <c r="G1699" s="12">
        <v>1</v>
      </c>
    </row>
    <row r="1700" spans="1:7" x14ac:dyDescent="0.2">
      <c r="A1700" s="11">
        <v>41971.002152777779</v>
      </c>
      <c r="B1700" s="12"/>
      <c r="C1700" s="12"/>
      <c r="D1700" s="12"/>
      <c r="E1700" s="12">
        <v>1</v>
      </c>
      <c r="F1700" s="12"/>
      <c r="G1700" s="12">
        <v>1</v>
      </c>
    </row>
    <row r="1701" spans="1:7" x14ac:dyDescent="0.2">
      <c r="A1701" s="11">
        <v>41971.639189814814</v>
      </c>
      <c r="B1701" s="12"/>
      <c r="C1701" s="12"/>
      <c r="D1701" s="12"/>
      <c r="E1701" s="12">
        <v>1</v>
      </c>
      <c r="F1701" s="12"/>
      <c r="G1701" s="12">
        <v>1</v>
      </c>
    </row>
    <row r="1702" spans="1:7" x14ac:dyDescent="0.2">
      <c r="A1702" s="11">
        <v>41971.866574074069</v>
      </c>
      <c r="B1702" s="12"/>
      <c r="C1702" s="12">
        <v>1</v>
      </c>
      <c r="D1702" s="12"/>
      <c r="E1702" s="12"/>
      <c r="F1702" s="12"/>
      <c r="G1702" s="12">
        <v>1</v>
      </c>
    </row>
    <row r="1703" spans="1:7" x14ac:dyDescent="0.2">
      <c r="A1703" s="11">
        <v>41971.876863425925</v>
      </c>
      <c r="B1703" s="12"/>
      <c r="C1703" s="12">
        <v>1</v>
      </c>
      <c r="D1703" s="12"/>
      <c r="E1703" s="12"/>
      <c r="F1703" s="12"/>
      <c r="G1703" s="12">
        <v>1</v>
      </c>
    </row>
    <row r="1704" spans="1:7" x14ac:dyDescent="0.2">
      <c r="A1704" s="11">
        <v>41971.881076388891</v>
      </c>
      <c r="B1704" s="12"/>
      <c r="C1704" s="12"/>
      <c r="D1704" s="12"/>
      <c r="E1704" s="12">
        <v>1</v>
      </c>
      <c r="F1704" s="12"/>
      <c r="G1704" s="12">
        <v>1</v>
      </c>
    </row>
    <row r="1705" spans="1:7" x14ac:dyDescent="0.2">
      <c r="A1705" s="11">
        <v>41973.740335648152</v>
      </c>
      <c r="B1705" s="12"/>
      <c r="C1705" s="12">
        <v>1</v>
      </c>
      <c r="D1705" s="12"/>
      <c r="E1705" s="12"/>
      <c r="F1705" s="12"/>
      <c r="G1705" s="12">
        <v>1</v>
      </c>
    </row>
    <row r="1706" spans="1:7" x14ac:dyDescent="0.2">
      <c r="A1706" s="11">
        <v>41973.847962962958</v>
      </c>
      <c r="B1706" s="12"/>
      <c r="C1706" s="12">
        <v>1</v>
      </c>
      <c r="D1706" s="12"/>
      <c r="E1706" s="12"/>
      <c r="F1706" s="12"/>
      <c r="G1706" s="12">
        <v>1</v>
      </c>
    </row>
    <row r="1707" spans="1:7" x14ac:dyDescent="0.2">
      <c r="A1707" s="11">
        <v>41974.219490740739</v>
      </c>
      <c r="B1707" s="12"/>
      <c r="C1707" s="12">
        <v>1</v>
      </c>
      <c r="D1707" s="12"/>
      <c r="E1707" s="12"/>
      <c r="F1707" s="12"/>
      <c r="G1707" s="12">
        <v>1</v>
      </c>
    </row>
    <row r="1708" spans="1:7" x14ac:dyDescent="0.2">
      <c r="A1708" s="11">
        <v>41974.704745370371</v>
      </c>
      <c r="B1708" s="12"/>
      <c r="C1708" s="12">
        <v>1</v>
      </c>
      <c r="D1708" s="12"/>
      <c r="E1708" s="12"/>
      <c r="F1708" s="12"/>
      <c r="G1708" s="12">
        <v>1</v>
      </c>
    </row>
    <row r="1709" spans="1:7" x14ac:dyDescent="0.2">
      <c r="A1709" s="11">
        <v>41974.712245370371</v>
      </c>
      <c r="B1709" s="12"/>
      <c r="C1709" s="12">
        <v>1</v>
      </c>
      <c r="D1709" s="12"/>
      <c r="E1709" s="12"/>
      <c r="F1709" s="12"/>
      <c r="G1709" s="12">
        <v>1</v>
      </c>
    </row>
    <row r="1710" spans="1:7" x14ac:dyDescent="0.2">
      <c r="A1710" s="11">
        <v>41974.738576388889</v>
      </c>
      <c r="B1710" s="12"/>
      <c r="C1710" s="12">
        <v>1</v>
      </c>
      <c r="D1710" s="12"/>
      <c r="E1710" s="12"/>
      <c r="F1710" s="12"/>
      <c r="G1710" s="12">
        <v>1</v>
      </c>
    </row>
    <row r="1711" spans="1:7" x14ac:dyDescent="0.2">
      <c r="A1711" s="11">
        <v>41974.743148148147</v>
      </c>
      <c r="B1711" s="12"/>
      <c r="C1711" s="12"/>
      <c r="D1711" s="12"/>
      <c r="E1711" s="12">
        <v>1</v>
      </c>
      <c r="F1711" s="12"/>
      <c r="G1711" s="12">
        <v>1</v>
      </c>
    </row>
    <row r="1712" spans="1:7" x14ac:dyDescent="0.2">
      <c r="A1712" s="11">
        <v>41974.791990740734</v>
      </c>
      <c r="B1712" s="12">
        <v>1</v>
      </c>
      <c r="C1712" s="12"/>
      <c r="D1712" s="12"/>
      <c r="E1712" s="12"/>
      <c r="F1712" s="12"/>
      <c r="G1712" s="12">
        <v>1</v>
      </c>
    </row>
    <row r="1713" spans="1:7" x14ac:dyDescent="0.2">
      <c r="A1713" s="11">
        <v>41974.898599537039</v>
      </c>
      <c r="B1713" s="12"/>
      <c r="C1713" s="12"/>
      <c r="D1713" s="12"/>
      <c r="E1713" s="12">
        <v>1</v>
      </c>
      <c r="F1713" s="12"/>
      <c r="G1713" s="12">
        <v>1</v>
      </c>
    </row>
    <row r="1714" spans="1:7" x14ac:dyDescent="0.2">
      <c r="A1714" s="11">
        <v>41974.911087962959</v>
      </c>
      <c r="B1714" s="12"/>
      <c r="C1714" s="12">
        <v>1</v>
      </c>
      <c r="D1714" s="12"/>
      <c r="E1714" s="12"/>
      <c r="F1714" s="12"/>
      <c r="G1714" s="12">
        <v>1</v>
      </c>
    </row>
    <row r="1715" spans="1:7" x14ac:dyDescent="0.2">
      <c r="A1715" s="11">
        <v>41975.124340277776</v>
      </c>
      <c r="B1715" s="12"/>
      <c r="C1715" s="12">
        <v>1</v>
      </c>
      <c r="D1715" s="12"/>
      <c r="E1715" s="12"/>
      <c r="F1715" s="12"/>
      <c r="G1715" s="12">
        <v>1</v>
      </c>
    </row>
    <row r="1716" spans="1:7" x14ac:dyDescent="0.2">
      <c r="A1716" s="11">
        <v>41975.329317129625</v>
      </c>
      <c r="B1716" s="12"/>
      <c r="C1716" s="12"/>
      <c r="D1716" s="12"/>
      <c r="E1716" s="12">
        <v>1</v>
      </c>
      <c r="F1716" s="12"/>
      <c r="G1716" s="12">
        <v>1</v>
      </c>
    </row>
    <row r="1717" spans="1:7" x14ac:dyDescent="0.2">
      <c r="A1717" s="11">
        <v>41975.347523148142</v>
      </c>
      <c r="B1717" s="12"/>
      <c r="C1717" s="12">
        <v>1</v>
      </c>
      <c r="D1717" s="12"/>
      <c r="E1717" s="12"/>
      <c r="F1717" s="12"/>
      <c r="G1717" s="12">
        <v>1</v>
      </c>
    </row>
    <row r="1718" spans="1:7" x14ac:dyDescent="0.2">
      <c r="A1718" s="11">
        <v>41975.642974537041</v>
      </c>
      <c r="B1718" s="12"/>
      <c r="C1718" s="12">
        <v>1</v>
      </c>
      <c r="D1718" s="12"/>
      <c r="E1718" s="12"/>
      <c r="F1718" s="12"/>
      <c r="G1718" s="12">
        <v>1</v>
      </c>
    </row>
    <row r="1719" spans="1:7" x14ac:dyDescent="0.2">
      <c r="A1719" s="11">
        <v>41975.676111111112</v>
      </c>
      <c r="B1719" s="12"/>
      <c r="C1719" s="12">
        <v>1</v>
      </c>
      <c r="D1719" s="12"/>
      <c r="E1719" s="12"/>
      <c r="F1719" s="12"/>
      <c r="G1719" s="12">
        <v>1</v>
      </c>
    </row>
    <row r="1720" spans="1:7" x14ac:dyDescent="0.2">
      <c r="A1720" s="11">
        <v>41975.700636574074</v>
      </c>
      <c r="B1720" s="12"/>
      <c r="C1720" s="12">
        <v>1</v>
      </c>
      <c r="D1720" s="12"/>
      <c r="E1720" s="12"/>
      <c r="F1720" s="12"/>
      <c r="G1720" s="12">
        <v>1</v>
      </c>
    </row>
    <row r="1721" spans="1:7" x14ac:dyDescent="0.2">
      <c r="A1721" s="11">
        <v>41975.842523148152</v>
      </c>
      <c r="B1721" s="12"/>
      <c r="C1721" s="12">
        <v>1</v>
      </c>
      <c r="D1721" s="12"/>
      <c r="E1721" s="12"/>
      <c r="F1721" s="12"/>
      <c r="G1721" s="12">
        <v>1</v>
      </c>
    </row>
    <row r="1722" spans="1:7" x14ac:dyDescent="0.2">
      <c r="A1722" s="11">
        <v>41975.901180555549</v>
      </c>
      <c r="B1722" s="12"/>
      <c r="C1722" s="12"/>
      <c r="D1722" s="12"/>
      <c r="E1722" s="12">
        <v>1</v>
      </c>
      <c r="F1722" s="12"/>
      <c r="G1722" s="12">
        <v>1</v>
      </c>
    </row>
    <row r="1723" spans="1:7" x14ac:dyDescent="0.2">
      <c r="A1723" s="11">
        <v>41975.930601851855</v>
      </c>
      <c r="B1723" s="12"/>
      <c r="C1723" s="12">
        <v>1</v>
      </c>
      <c r="D1723" s="12"/>
      <c r="E1723" s="12"/>
      <c r="F1723" s="12"/>
      <c r="G1723" s="12">
        <v>1</v>
      </c>
    </row>
    <row r="1724" spans="1:7" x14ac:dyDescent="0.2">
      <c r="A1724" s="11">
        <v>41976.331979166673</v>
      </c>
      <c r="B1724" s="12"/>
      <c r="C1724" s="12"/>
      <c r="D1724" s="12"/>
      <c r="E1724" s="12">
        <v>1</v>
      </c>
      <c r="F1724" s="12"/>
      <c r="G1724" s="12">
        <v>1</v>
      </c>
    </row>
    <row r="1725" spans="1:7" x14ac:dyDescent="0.2">
      <c r="A1725" s="11">
        <v>41976.88490740741</v>
      </c>
      <c r="B1725" s="12">
        <v>1</v>
      </c>
      <c r="C1725" s="12"/>
      <c r="D1725" s="12"/>
      <c r="E1725" s="12"/>
      <c r="F1725" s="12"/>
      <c r="G1725" s="12">
        <v>1</v>
      </c>
    </row>
    <row r="1726" spans="1:7" x14ac:dyDescent="0.2">
      <c r="A1726" s="11">
        <v>41977.004976851851</v>
      </c>
      <c r="B1726" s="12"/>
      <c r="C1726" s="12">
        <v>1</v>
      </c>
      <c r="D1726" s="12"/>
      <c r="E1726" s="12"/>
      <c r="F1726" s="12"/>
      <c r="G1726" s="12">
        <v>1</v>
      </c>
    </row>
    <row r="1727" spans="1:7" x14ac:dyDescent="0.2">
      <c r="A1727" s="11">
        <v>41977.040185185186</v>
      </c>
      <c r="B1727" s="12">
        <v>1</v>
      </c>
      <c r="C1727" s="12"/>
      <c r="D1727" s="12"/>
      <c r="E1727" s="12"/>
      <c r="F1727" s="12"/>
      <c r="G1727" s="12">
        <v>1</v>
      </c>
    </row>
    <row r="1728" spans="1:7" x14ac:dyDescent="0.2">
      <c r="A1728" s="11">
        <v>41977.780104166668</v>
      </c>
      <c r="B1728" s="12">
        <v>1</v>
      </c>
      <c r="C1728" s="12"/>
      <c r="D1728" s="12"/>
      <c r="E1728" s="12"/>
      <c r="F1728" s="12"/>
      <c r="G1728" s="12">
        <v>1</v>
      </c>
    </row>
    <row r="1729" spans="1:7" x14ac:dyDescent="0.2">
      <c r="A1729" s="11">
        <v>41977.902222222227</v>
      </c>
      <c r="B1729" s="12"/>
      <c r="C1729" s="12"/>
      <c r="D1729" s="12"/>
      <c r="E1729" s="12">
        <v>1</v>
      </c>
      <c r="F1729" s="12"/>
      <c r="G1729" s="12">
        <v>1</v>
      </c>
    </row>
    <row r="1730" spans="1:7" x14ac:dyDescent="0.2">
      <c r="A1730" s="11">
        <v>41978.197199074071</v>
      </c>
      <c r="B1730" s="12"/>
      <c r="C1730" s="12">
        <v>1</v>
      </c>
      <c r="D1730" s="12"/>
      <c r="E1730" s="12"/>
      <c r="F1730" s="12"/>
      <c r="G1730" s="12">
        <v>1</v>
      </c>
    </row>
    <row r="1731" spans="1:7" x14ac:dyDescent="0.2">
      <c r="A1731" s="11">
        <v>41978.760393518518</v>
      </c>
      <c r="B1731" s="12"/>
      <c r="C1731" s="12">
        <v>1</v>
      </c>
      <c r="D1731" s="12"/>
      <c r="E1731" s="12"/>
      <c r="F1731" s="12"/>
      <c r="G1731" s="12">
        <v>1</v>
      </c>
    </row>
    <row r="1732" spans="1:7" x14ac:dyDescent="0.2">
      <c r="A1732" s="11">
        <v>41978.930972222224</v>
      </c>
      <c r="B1732" s="12">
        <v>1</v>
      </c>
      <c r="C1732" s="12"/>
      <c r="D1732" s="12"/>
      <c r="E1732" s="12"/>
      <c r="F1732" s="12"/>
      <c r="G1732" s="12">
        <v>1</v>
      </c>
    </row>
    <row r="1733" spans="1:7" x14ac:dyDescent="0.2">
      <c r="A1733" s="11">
        <v>41980.781793981485</v>
      </c>
      <c r="B1733" s="12"/>
      <c r="C1733" s="12"/>
      <c r="D1733" s="12"/>
      <c r="E1733" s="12">
        <v>1</v>
      </c>
      <c r="F1733" s="12"/>
      <c r="G1733" s="12">
        <v>1</v>
      </c>
    </row>
    <row r="1734" spans="1:7" x14ac:dyDescent="0.2">
      <c r="A1734" s="11">
        <v>41981.067523148144</v>
      </c>
      <c r="B1734" s="12"/>
      <c r="C1734" s="12">
        <v>1</v>
      </c>
      <c r="D1734" s="12"/>
      <c r="E1734" s="12"/>
      <c r="F1734" s="12"/>
      <c r="G1734" s="12">
        <v>1</v>
      </c>
    </row>
    <row r="1735" spans="1:7" x14ac:dyDescent="0.2">
      <c r="A1735" s="11">
        <v>41981.57230324074</v>
      </c>
      <c r="B1735" s="12"/>
      <c r="C1735" s="12">
        <v>1</v>
      </c>
      <c r="D1735" s="12"/>
      <c r="E1735" s="12"/>
      <c r="F1735" s="12"/>
      <c r="G1735" s="12">
        <v>1</v>
      </c>
    </row>
    <row r="1736" spans="1:7" x14ac:dyDescent="0.2">
      <c r="A1736" s="11">
        <v>41981.782060185185</v>
      </c>
      <c r="B1736" s="12"/>
      <c r="C1736" s="12"/>
      <c r="D1736" s="12"/>
      <c r="E1736" s="12">
        <v>1</v>
      </c>
      <c r="F1736" s="12"/>
      <c r="G1736" s="12">
        <v>1</v>
      </c>
    </row>
    <row r="1737" spans="1:7" x14ac:dyDescent="0.2">
      <c r="A1737" s="11">
        <v>41982.143171296295</v>
      </c>
      <c r="B1737" s="12"/>
      <c r="C1737" s="12"/>
      <c r="D1737" s="12"/>
      <c r="E1737" s="12">
        <v>1</v>
      </c>
      <c r="F1737" s="12"/>
      <c r="G1737" s="12">
        <v>1</v>
      </c>
    </row>
    <row r="1738" spans="1:7" x14ac:dyDescent="0.2">
      <c r="A1738" s="11">
        <v>41982.688611111109</v>
      </c>
      <c r="B1738" s="12"/>
      <c r="C1738" s="12"/>
      <c r="D1738" s="12"/>
      <c r="E1738" s="12">
        <v>1</v>
      </c>
      <c r="F1738" s="12"/>
      <c r="G1738" s="12">
        <v>1</v>
      </c>
    </row>
    <row r="1739" spans="1:7" x14ac:dyDescent="0.2">
      <c r="A1739" s="11">
        <v>41982.737071759257</v>
      </c>
      <c r="B1739" s="12"/>
      <c r="C1739" s="12">
        <v>1</v>
      </c>
      <c r="D1739" s="12"/>
      <c r="E1739" s="12"/>
      <c r="F1739" s="12"/>
      <c r="G1739" s="12">
        <v>1</v>
      </c>
    </row>
    <row r="1740" spans="1:7" x14ac:dyDescent="0.2">
      <c r="A1740" s="11">
        <v>41982.773356481484</v>
      </c>
      <c r="B1740" s="12"/>
      <c r="C1740" s="12"/>
      <c r="D1740" s="12"/>
      <c r="E1740" s="12">
        <v>1</v>
      </c>
      <c r="F1740" s="12"/>
      <c r="G1740" s="12">
        <v>1</v>
      </c>
    </row>
    <row r="1741" spans="1:7" x14ac:dyDescent="0.2">
      <c r="A1741" s="11">
        <v>41982.87364583333</v>
      </c>
      <c r="B1741" s="12"/>
      <c r="C1741" s="12">
        <v>1</v>
      </c>
      <c r="D1741" s="12"/>
      <c r="E1741" s="12"/>
      <c r="F1741" s="12"/>
      <c r="G1741" s="12">
        <v>1</v>
      </c>
    </row>
    <row r="1742" spans="1:7" x14ac:dyDescent="0.2">
      <c r="A1742" s="11">
        <v>41982.887280092589</v>
      </c>
      <c r="B1742" s="12"/>
      <c r="C1742" s="12"/>
      <c r="D1742" s="12"/>
      <c r="E1742" s="12">
        <v>1</v>
      </c>
      <c r="F1742" s="12"/>
      <c r="G1742" s="12">
        <v>1</v>
      </c>
    </row>
    <row r="1743" spans="1:7" x14ac:dyDescent="0.2">
      <c r="A1743" s="11">
        <v>41982.904386574075</v>
      </c>
      <c r="B1743" s="12"/>
      <c r="C1743" s="12">
        <v>1</v>
      </c>
      <c r="D1743" s="12"/>
      <c r="E1743" s="12"/>
      <c r="F1743" s="12"/>
      <c r="G1743" s="12">
        <v>1</v>
      </c>
    </row>
    <row r="1744" spans="1:7" x14ac:dyDescent="0.2">
      <c r="A1744" s="11">
        <v>41983.110995370371</v>
      </c>
      <c r="B1744" s="12"/>
      <c r="C1744" s="12">
        <v>1</v>
      </c>
      <c r="D1744" s="12"/>
      <c r="E1744" s="12"/>
      <c r="F1744" s="12"/>
      <c r="G1744" s="12">
        <v>1</v>
      </c>
    </row>
    <row r="1745" spans="1:7" x14ac:dyDescent="0.2">
      <c r="A1745" s="11">
        <v>41983.752847222218</v>
      </c>
      <c r="B1745" s="12"/>
      <c r="C1745" s="12">
        <v>1</v>
      </c>
      <c r="D1745" s="12"/>
      <c r="E1745" s="12"/>
      <c r="F1745" s="12"/>
      <c r="G1745" s="12">
        <v>1</v>
      </c>
    </row>
    <row r="1746" spans="1:7" x14ac:dyDescent="0.2">
      <c r="A1746" s="11">
        <v>41984.692731481482</v>
      </c>
      <c r="B1746" s="12"/>
      <c r="C1746" s="12">
        <v>1</v>
      </c>
      <c r="D1746" s="12"/>
      <c r="E1746" s="12"/>
      <c r="F1746" s="12"/>
      <c r="G1746" s="12">
        <v>1</v>
      </c>
    </row>
    <row r="1747" spans="1:7" x14ac:dyDescent="0.2">
      <c r="A1747" s="11">
        <v>41985.043657407412</v>
      </c>
      <c r="B1747" s="12">
        <v>1</v>
      </c>
      <c r="C1747" s="12"/>
      <c r="D1747" s="12"/>
      <c r="E1747" s="12"/>
      <c r="F1747" s="12"/>
      <c r="G1747" s="12">
        <v>1</v>
      </c>
    </row>
    <row r="1748" spans="1:7" x14ac:dyDescent="0.2">
      <c r="A1748" s="11">
        <v>41985.427361111113</v>
      </c>
      <c r="B1748" s="12"/>
      <c r="C1748" s="12">
        <v>1</v>
      </c>
      <c r="D1748" s="12"/>
      <c r="E1748" s="12"/>
      <c r="F1748" s="12"/>
      <c r="G1748" s="12">
        <v>1</v>
      </c>
    </row>
    <row r="1749" spans="1:7" x14ac:dyDescent="0.2">
      <c r="A1749" s="11">
        <v>41986.108726851846</v>
      </c>
      <c r="B1749" s="12">
        <v>1</v>
      </c>
      <c r="C1749" s="12"/>
      <c r="D1749" s="12"/>
      <c r="E1749" s="12"/>
      <c r="F1749" s="12"/>
      <c r="G1749" s="12">
        <v>1</v>
      </c>
    </row>
    <row r="1750" spans="1:7" x14ac:dyDescent="0.2">
      <c r="A1750" s="11">
        <v>41987.818969907406</v>
      </c>
      <c r="B1750" s="12"/>
      <c r="C1750" s="12">
        <v>1</v>
      </c>
      <c r="D1750" s="12"/>
      <c r="E1750" s="12"/>
      <c r="F1750" s="12"/>
      <c r="G1750" s="12">
        <v>1</v>
      </c>
    </row>
    <row r="1751" spans="1:7" x14ac:dyDescent="0.2">
      <c r="A1751" s="11">
        <v>41988.548831018517</v>
      </c>
      <c r="B1751" s="12"/>
      <c r="C1751" s="12"/>
      <c r="D1751" s="12"/>
      <c r="E1751" s="12">
        <v>1</v>
      </c>
      <c r="F1751" s="12"/>
      <c r="G1751" s="12">
        <v>1</v>
      </c>
    </row>
    <row r="1752" spans="1:7" x14ac:dyDescent="0.2">
      <c r="A1752" s="11">
        <v>41988.617083333331</v>
      </c>
      <c r="B1752" s="12"/>
      <c r="C1752" s="12"/>
      <c r="D1752" s="12"/>
      <c r="E1752" s="12">
        <v>1</v>
      </c>
      <c r="F1752" s="12"/>
      <c r="G1752" s="12">
        <v>1</v>
      </c>
    </row>
    <row r="1753" spans="1:7" x14ac:dyDescent="0.2">
      <c r="A1753" s="11">
        <v>41988.829942129625</v>
      </c>
      <c r="B1753" s="12"/>
      <c r="C1753" s="12"/>
      <c r="D1753" s="12"/>
      <c r="E1753" s="12">
        <v>1</v>
      </c>
      <c r="F1753" s="12"/>
      <c r="G1753" s="12">
        <v>1</v>
      </c>
    </row>
    <row r="1754" spans="1:7" x14ac:dyDescent="0.2">
      <c r="A1754" s="11">
        <v>41988.964062500003</v>
      </c>
      <c r="B1754" s="12"/>
      <c r="C1754" s="12"/>
      <c r="D1754" s="12"/>
      <c r="E1754" s="12">
        <v>1</v>
      </c>
      <c r="F1754" s="12"/>
      <c r="G1754" s="12">
        <v>1</v>
      </c>
    </row>
    <row r="1755" spans="1:7" x14ac:dyDescent="0.2">
      <c r="A1755" s="11">
        <v>41989.24754629629</v>
      </c>
      <c r="B1755" s="12"/>
      <c r="C1755" s="12"/>
      <c r="D1755" s="12"/>
      <c r="E1755" s="12">
        <v>1</v>
      </c>
      <c r="F1755" s="12"/>
      <c r="G1755" s="12">
        <v>1</v>
      </c>
    </row>
    <row r="1756" spans="1:7" x14ac:dyDescent="0.2">
      <c r="A1756" s="11">
        <v>41989.664409722223</v>
      </c>
      <c r="B1756" s="12"/>
      <c r="C1756" s="12">
        <v>1</v>
      </c>
      <c r="D1756" s="12"/>
      <c r="E1756" s="12"/>
      <c r="F1756" s="12"/>
      <c r="G1756" s="12">
        <v>1</v>
      </c>
    </row>
    <row r="1757" spans="1:7" x14ac:dyDescent="0.2">
      <c r="A1757" s="11">
        <v>41989.819212962961</v>
      </c>
      <c r="B1757" s="12"/>
      <c r="C1757" s="12"/>
      <c r="D1757" s="12"/>
      <c r="E1757" s="12">
        <v>1</v>
      </c>
      <c r="F1757" s="12"/>
      <c r="G1757" s="12">
        <v>1</v>
      </c>
    </row>
    <row r="1758" spans="1:7" x14ac:dyDescent="0.2">
      <c r="A1758" s="11">
        <v>41989.853692129633</v>
      </c>
      <c r="B1758" s="12">
        <v>1</v>
      </c>
      <c r="C1758" s="12"/>
      <c r="D1758" s="12"/>
      <c r="E1758" s="12"/>
      <c r="F1758" s="12"/>
      <c r="G1758" s="12">
        <v>1</v>
      </c>
    </row>
    <row r="1759" spans="1:7" x14ac:dyDescent="0.2">
      <c r="A1759" s="11">
        <v>41989.91134259259</v>
      </c>
      <c r="B1759" s="12"/>
      <c r="C1759" s="12"/>
      <c r="D1759" s="12"/>
      <c r="E1759" s="12">
        <v>1</v>
      </c>
      <c r="F1759" s="12"/>
      <c r="G1759" s="12">
        <v>1</v>
      </c>
    </row>
    <row r="1760" spans="1:7" x14ac:dyDescent="0.2">
      <c r="A1760" s="11">
        <v>41989.913136574076</v>
      </c>
      <c r="B1760" s="12"/>
      <c r="C1760" s="12"/>
      <c r="D1760" s="12"/>
      <c r="E1760" s="12">
        <v>1</v>
      </c>
      <c r="F1760" s="12"/>
      <c r="G1760" s="12">
        <v>1</v>
      </c>
    </row>
    <row r="1761" spans="1:7" x14ac:dyDescent="0.2">
      <c r="A1761" s="11">
        <v>41990.438043981485</v>
      </c>
      <c r="B1761" s="12"/>
      <c r="C1761" s="12">
        <v>1</v>
      </c>
      <c r="D1761" s="12"/>
      <c r="E1761" s="12"/>
      <c r="F1761" s="12"/>
      <c r="G1761" s="12">
        <v>1</v>
      </c>
    </row>
    <row r="1762" spans="1:7" x14ac:dyDescent="0.2">
      <c r="A1762" s="11">
        <v>41990.506377314814</v>
      </c>
      <c r="B1762" s="12"/>
      <c r="C1762" s="12">
        <v>1</v>
      </c>
      <c r="D1762" s="12"/>
      <c r="E1762" s="12"/>
      <c r="F1762" s="12"/>
      <c r="G1762" s="12">
        <v>1</v>
      </c>
    </row>
    <row r="1763" spans="1:7" x14ac:dyDescent="0.2">
      <c r="A1763" s="11">
        <v>41990.584108796291</v>
      </c>
      <c r="B1763" s="12"/>
      <c r="C1763" s="12">
        <v>1</v>
      </c>
      <c r="D1763" s="12"/>
      <c r="E1763" s="12"/>
      <c r="F1763" s="12"/>
      <c r="G1763" s="12">
        <v>1</v>
      </c>
    </row>
    <row r="1764" spans="1:7" x14ac:dyDescent="0.2">
      <c r="A1764" s="11">
        <v>41990.585486111115</v>
      </c>
      <c r="B1764" s="12"/>
      <c r="C1764" s="12"/>
      <c r="D1764" s="12"/>
      <c r="E1764" s="12">
        <v>1</v>
      </c>
      <c r="F1764" s="12"/>
      <c r="G1764" s="12">
        <v>1</v>
      </c>
    </row>
    <row r="1765" spans="1:7" x14ac:dyDescent="0.2">
      <c r="A1765" s="11">
        <v>41990.612546296295</v>
      </c>
      <c r="B1765" s="12"/>
      <c r="C1765" s="12">
        <v>1</v>
      </c>
      <c r="D1765" s="12"/>
      <c r="E1765" s="12"/>
      <c r="F1765" s="12"/>
      <c r="G1765" s="12">
        <v>1</v>
      </c>
    </row>
    <row r="1766" spans="1:7" x14ac:dyDescent="0.2">
      <c r="A1766" s="11">
        <v>41990.99863425926</v>
      </c>
      <c r="B1766" s="12"/>
      <c r="C1766" s="12"/>
      <c r="D1766" s="12"/>
      <c r="E1766" s="12">
        <v>1</v>
      </c>
      <c r="F1766" s="12"/>
      <c r="G1766" s="12">
        <v>1</v>
      </c>
    </row>
    <row r="1767" spans="1:7" x14ac:dyDescent="0.2">
      <c r="A1767" s="11">
        <v>41991.022488425922</v>
      </c>
      <c r="B1767" s="12"/>
      <c r="C1767" s="12">
        <v>1</v>
      </c>
      <c r="D1767" s="12"/>
      <c r="E1767" s="12"/>
      <c r="F1767" s="12"/>
      <c r="G1767" s="12">
        <v>1</v>
      </c>
    </row>
    <row r="1768" spans="1:7" x14ac:dyDescent="0.2">
      <c r="A1768" s="11">
        <v>41991.526655092588</v>
      </c>
      <c r="B1768" s="12"/>
      <c r="C1768" s="12">
        <v>1</v>
      </c>
      <c r="D1768" s="12"/>
      <c r="E1768" s="12"/>
      <c r="F1768" s="12"/>
      <c r="G1768" s="12">
        <v>1</v>
      </c>
    </row>
    <row r="1769" spans="1:7" x14ac:dyDescent="0.2">
      <c r="A1769" s="11">
        <v>41991.713460648149</v>
      </c>
      <c r="B1769" s="12"/>
      <c r="C1769" s="12">
        <v>1</v>
      </c>
      <c r="D1769" s="12"/>
      <c r="E1769" s="12"/>
      <c r="F1769" s="12"/>
      <c r="G1769" s="12">
        <v>1</v>
      </c>
    </row>
    <row r="1770" spans="1:7" x14ac:dyDescent="0.2">
      <c r="A1770" s="11">
        <v>41993.174363425926</v>
      </c>
      <c r="B1770" s="12"/>
      <c r="C1770" s="12">
        <v>1</v>
      </c>
      <c r="D1770" s="12"/>
      <c r="E1770" s="12"/>
      <c r="F1770" s="12"/>
      <c r="G1770" s="12">
        <v>1</v>
      </c>
    </row>
    <row r="1771" spans="1:7" x14ac:dyDescent="0.2">
      <c r="A1771" s="11">
        <v>41993.738298611104</v>
      </c>
      <c r="B1771" s="12"/>
      <c r="C1771" s="12">
        <v>1</v>
      </c>
      <c r="D1771" s="12"/>
      <c r="E1771" s="12"/>
      <c r="F1771" s="12"/>
      <c r="G1771" s="12">
        <v>1</v>
      </c>
    </row>
    <row r="1772" spans="1:7" x14ac:dyDescent="0.2">
      <c r="A1772" s="11">
        <v>41993.824340277773</v>
      </c>
      <c r="B1772" s="12"/>
      <c r="C1772" s="12"/>
      <c r="D1772" s="12"/>
      <c r="E1772" s="12">
        <v>1</v>
      </c>
      <c r="F1772" s="12"/>
      <c r="G1772" s="12">
        <v>1</v>
      </c>
    </row>
    <row r="1773" spans="1:7" x14ac:dyDescent="0.2">
      <c r="A1773" s="11">
        <v>41995.084074074075</v>
      </c>
      <c r="B1773" s="12"/>
      <c r="C1773" s="12">
        <v>1</v>
      </c>
      <c r="D1773" s="12"/>
      <c r="E1773" s="12"/>
      <c r="F1773" s="12"/>
      <c r="G1773" s="12">
        <v>1</v>
      </c>
    </row>
    <row r="1774" spans="1:7" x14ac:dyDescent="0.2">
      <c r="A1774" s="11">
        <v>41995.752986111111</v>
      </c>
      <c r="B1774" s="12"/>
      <c r="C1774" s="12"/>
      <c r="D1774" s="12"/>
      <c r="E1774" s="12">
        <v>1</v>
      </c>
      <c r="F1774" s="12"/>
      <c r="G1774" s="12">
        <v>1</v>
      </c>
    </row>
    <row r="1775" spans="1:7" x14ac:dyDescent="0.2">
      <c r="A1775" s="11">
        <v>41995.870486111111</v>
      </c>
      <c r="B1775" s="12"/>
      <c r="C1775" s="12"/>
      <c r="D1775" s="12"/>
      <c r="E1775" s="12">
        <v>1</v>
      </c>
      <c r="F1775" s="12"/>
      <c r="G1775" s="12">
        <v>1</v>
      </c>
    </row>
    <row r="1776" spans="1:7" x14ac:dyDescent="0.2">
      <c r="A1776" s="11">
        <v>41996.832395833335</v>
      </c>
      <c r="B1776" s="12"/>
      <c r="C1776" s="12"/>
      <c r="D1776" s="12"/>
      <c r="E1776" s="12">
        <v>1</v>
      </c>
      <c r="F1776" s="12"/>
      <c r="G1776" s="12">
        <v>1</v>
      </c>
    </row>
    <row r="1777" spans="1:7" x14ac:dyDescent="0.2">
      <c r="A1777" s="11">
        <v>41997.507905092592</v>
      </c>
      <c r="B1777" s="12"/>
      <c r="C1777" s="12"/>
      <c r="D1777" s="12"/>
      <c r="E1777" s="12">
        <v>1</v>
      </c>
      <c r="F1777" s="12"/>
      <c r="G1777" s="12">
        <v>1</v>
      </c>
    </row>
    <row r="1778" spans="1:7" x14ac:dyDescent="0.2">
      <c r="A1778" s="11">
        <v>41999.164340277777</v>
      </c>
      <c r="B1778" s="12"/>
      <c r="C1778" s="12">
        <v>1</v>
      </c>
      <c r="D1778" s="12"/>
      <c r="E1778" s="12"/>
      <c r="F1778" s="12"/>
      <c r="G1778" s="12">
        <v>1</v>
      </c>
    </row>
    <row r="1779" spans="1:7" x14ac:dyDescent="0.2">
      <c r="A1779" s="11">
        <v>41999.861064814817</v>
      </c>
      <c r="B1779" s="12">
        <v>1</v>
      </c>
      <c r="C1779" s="12"/>
      <c r="D1779" s="12"/>
      <c r="E1779" s="12"/>
      <c r="F1779" s="12"/>
      <c r="G1779" s="12">
        <v>1</v>
      </c>
    </row>
    <row r="1780" spans="1:7" x14ac:dyDescent="0.2">
      <c r="A1780" s="11">
        <v>42000.300243055557</v>
      </c>
      <c r="B1780" s="12"/>
      <c r="C1780" s="12">
        <v>1</v>
      </c>
      <c r="D1780" s="12"/>
      <c r="E1780" s="12"/>
      <c r="F1780" s="12"/>
      <c r="G1780" s="12">
        <v>1</v>
      </c>
    </row>
    <row r="1781" spans="1:7" x14ac:dyDescent="0.2">
      <c r="A1781" s="11">
        <v>42002.54488425926</v>
      </c>
      <c r="B1781" s="12"/>
      <c r="C1781" s="12">
        <v>1</v>
      </c>
      <c r="D1781" s="12"/>
      <c r="E1781" s="12"/>
      <c r="F1781" s="12"/>
      <c r="G1781" s="12">
        <v>1</v>
      </c>
    </row>
    <row r="1782" spans="1:7" x14ac:dyDescent="0.2">
      <c r="A1782" s="11">
        <v>42002.817488425921</v>
      </c>
      <c r="B1782" s="12"/>
      <c r="C1782" s="12">
        <v>1</v>
      </c>
      <c r="D1782" s="12"/>
      <c r="E1782" s="12"/>
      <c r="F1782" s="12"/>
      <c r="G1782" s="12">
        <v>1</v>
      </c>
    </row>
    <row r="1783" spans="1:7" x14ac:dyDescent="0.2">
      <c r="A1783" s="11">
        <v>42002.926990740743</v>
      </c>
      <c r="B1783" s="12"/>
      <c r="C1783" s="12">
        <v>1</v>
      </c>
      <c r="D1783" s="12"/>
      <c r="E1783" s="12"/>
      <c r="F1783" s="12"/>
      <c r="G1783" s="12">
        <v>1</v>
      </c>
    </row>
    <row r="1784" spans="1:7" x14ac:dyDescent="0.2">
      <c r="A1784" s="11">
        <v>42003.655555555553</v>
      </c>
      <c r="B1784" s="12"/>
      <c r="C1784" s="12">
        <v>1</v>
      </c>
      <c r="D1784" s="12"/>
      <c r="E1784" s="12"/>
      <c r="F1784" s="12"/>
      <c r="G1784" s="12">
        <v>1</v>
      </c>
    </row>
    <row r="1785" spans="1:7" x14ac:dyDescent="0.2">
      <c r="A1785" s="11">
        <v>42003.948425925926</v>
      </c>
      <c r="B1785" s="12"/>
      <c r="C1785" s="12"/>
      <c r="D1785" s="12"/>
      <c r="E1785" s="12">
        <v>1</v>
      </c>
      <c r="F1785" s="12"/>
      <c r="G1785" s="12">
        <v>1</v>
      </c>
    </row>
    <row r="1786" spans="1:7" x14ac:dyDescent="0.2">
      <c r="A1786" s="11">
        <v>42004.703865740739</v>
      </c>
      <c r="B1786" s="12"/>
      <c r="C1786" s="12"/>
      <c r="D1786" s="12"/>
      <c r="E1786" s="12">
        <v>1</v>
      </c>
      <c r="F1786" s="12"/>
      <c r="G1786" s="12">
        <v>1</v>
      </c>
    </row>
    <row r="1787" spans="1:7" x14ac:dyDescent="0.2">
      <c r="A1787" s="11">
        <v>42005.24998842593</v>
      </c>
      <c r="B1787" s="12"/>
      <c r="C1787" s="12">
        <v>1</v>
      </c>
      <c r="D1787" s="12"/>
      <c r="E1787" s="12"/>
      <c r="F1787" s="12"/>
      <c r="G1787" s="12">
        <v>1</v>
      </c>
    </row>
    <row r="1788" spans="1:7" x14ac:dyDescent="0.2">
      <c r="A1788" s="11">
        <v>42006.02207175926</v>
      </c>
      <c r="B1788" s="12"/>
      <c r="C1788" s="12"/>
      <c r="D1788" s="12"/>
      <c r="E1788" s="12">
        <v>1</v>
      </c>
      <c r="F1788" s="12"/>
      <c r="G1788" s="12">
        <v>1</v>
      </c>
    </row>
    <row r="1789" spans="1:7" x14ac:dyDescent="0.2">
      <c r="A1789" s="11">
        <v>42006.908692129626</v>
      </c>
      <c r="B1789" s="12"/>
      <c r="C1789" s="12">
        <v>1</v>
      </c>
      <c r="D1789" s="12"/>
      <c r="E1789" s="12"/>
      <c r="F1789" s="12"/>
      <c r="G1789" s="12">
        <v>1</v>
      </c>
    </row>
    <row r="1790" spans="1:7" x14ac:dyDescent="0.2">
      <c r="A1790" s="11">
        <v>42007.016458333332</v>
      </c>
      <c r="B1790" s="12">
        <v>1</v>
      </c>
      <c r="C1790" s="12"/>
      <c r="D1790" s="12"/>
      <c r="E1790" s="12"/>
      <c r="F1790" s="12"/>
      <c r="G1790" s="12">
        <v>1</v>
      </c>
    </row>
    <row r="1791" spans="1:7" x14ac:dyDescent="0.2">
      <c r="A1791" s="11">
        <v>42007.788680555561</v>
      </c>
      <c r="B1791" s="12">
        <v>1</v>
      </c>
      <c r="C1791" s="12"/>
      <c r="D1791" s="12"/>
      <c r="E1791" s="12"/>
      <c r="F1791" s="12"/>
      <c r="G1791" s="12">
        <v>1</v>
      </c>
    </row>
    <row r="1792" spans="1:7" x14ac:dyDescent="0.2">
      <c r="A1792" s="11">
        <v>42009.493263888886</v>
      </c>
      <c r="B1792" s="12"/>
      <c r="C1792" s="12">
        <v>1</v>
      </c>
      <c r="D1792" s="12"/>
      <c r="E1792" s="12"/>
      <c r="F1792" s="12"/>
      <c r="G1792" s="12">
        <v>1</v>
      </c>
    </row>
    <row r="1793" spans="1:7" x14ac:dyDescent="0.2">
      <c r="A1793" s="11">
        <v>42009.64061342593</v>
      </c>
      <c r="B1793" s="12"/>
      <c r="C1793" s="12">
        <v>1</v>
      </c>
      <c r="D1793" s="12"/>
      <c r="E1793" s="12"/>
      <c r="F1793" s="12"/>
      <c r="G1793" s="12">
        <v>1</v>
      </c>
    </row>
    <row r="1794" spans="1:7" x14ac:dyDescent="0.2">
      <c r="A1794" s="11">
        <v>42009.817199074074</v>
      </c>
      <c r="B1794" s="12"/>
      <c r="C1794" s="12">
        <v>1</v>
      </c>
      <c r="D1794" s="12"/>
      <c r="E1794" s="12"/>
      <c r="F1794" s="12"/>
      <c r="G1794" s="12">
        <v>1</v>
      </c>
    </row>
    <row r="1795" spans="1:7" x14ac:dyDescent="0.2">
      <c r="A1795" s="11">
        <v>42009.973946759259</v>
      </c>
      <c r="B1795" s="12">
        <v>1</v>
      </c>
      <c r="C1795" s="12"/>
      <c r="D1795" s="12"/>
      <c r="E1795" s="12"/>
      <c r="F1795" s="12"/>
      <c r="G1795" s="12">
        <v>1</v>
      </c>
    </row>
    <row r="1796" spans="1:7" x14ac:dyDescent="0.2">
      <c r="A1796" s="11">
        <v>42010.674513888895</v>
      </c>
      <c r="B1796" s="12"/>
      <c r="C1796" s="12">
        <v>1</v>
      </c>
      <c r="D1796" s="12"/>
      <c r="E1796" s="12"/>
      <c r="F1796" s="12"/>
      <c r="G1796" s="12">
        <v>1</v>
      </c>
    </row>
    <row r="1797" spans="1:7" x14ac:dyDescent="0.2">
      <c r="A1797" s="11">
        <v>42010.822233796294</v>
      </c>
      <c r="B1797" s="12"/>
      <c r="C1797" s="12"/>
      <c r="D1797" s="12"/>
      <c r="E1797" s="12">
        <v>1</v>
      </c>
      <c r="F1797" s="12"/>
      <c r="G1797" s="12">
        <v>1</v>
      </c>
    </row>
    <row r="1798" spans="1:7" x14ac:dyDescent="0.2">
      <c r="A1798" s="11">
        <v>42010.968240740738</v>
      </c>
      <c r="B1798" s="12"/>
      <c r="C1798" s="12">
        <v>1</v>
      </c>
      <c r="D1798" s="12"/>
      <c r="E1798" s="12"/>
      <c r="F1798" s="12"/>
      <c r="G1798" s="12">
        <v>1</v>
      </c>
    </row>
    <row r="1799" spans="1:7" x14ac:dyDescent="0.2">
      <c r="A1799" s="11">
        <v>42011.202581018515</v>
      </c>
      <c r="B1799" s="12"/>
      <c r="C1799" s="12"/>
      <c r="D1799" s="12"/>
      <c r="E1799" s="12">
        <v>1</v>
      </c>
      <c r="F1799" s="12"/>
      <c r="G1799" s="12">
        <v>1</v>
      </c>
    </row>
    <row r="1800" spans="1:7" x14ac:dyDescent="0.2">
      <c r="A1800" s="11">
        <v>42011.551180555558</v>
      </c>
      <c r="B1800" s="12"/>
      <c r="C1800" s="12">
        <v>1</v>
      </c>
      <c r="D1800" s="12"/>
      <c r="E1800" s="12"/>
      <c r="F1800" s="12"/>
      <c r="G1800" s="12">
        <v>1</v>
      </c>
    </row>
    <row r="1801" spans="1:7" x14ac:dyDescent="0.2">
      <c r="A1801" s="11">
        <v>42011.628136574072</v>
      </c>
      <c r="B1801" s="12"/>
      <c r="C1801" s="12"/>
      <c r="D1801" s="12"/>
      <c r="E1801" s="12">
        <v>1</v>
      </c>
      <c r="F1801" s="12"/>
      <c r="G1801" s="12">
        <v>1</v>
      </c>
    </row>
    <row r="1802" spans="1:7" x14ac:dyDescent="0.2">
      <c r="A1802" s="11">
        <v>42011.925937499997</v>
      </c>
      <c r="B1802" s="12">
        <v>1</v>
      </c>
      <c r="C1802" s="12"/>
      <c r="D1802" s="12"/>
      <c r="E1802" s="12"/>
      <c r="F1802" s="12"/>
      <c r="G1802" s="12">
        <v>1</v>
      </c>
    </row>
    <row r="1803" spans="1:7" x14ac:dyDescent="0.2">
      <c r="A1803" s="11">
        <v>42012.768298611118</v>
      </c>
      <c r="B1803" s="12"/>
      <c r="C1803" s="12">
        <v>1</v>
      </c>
      <c r="D1803" s="12"/>
      <c r="E1803" s="12"/>
      <c r="F1803" s="12"/>
      <c r="G1803" s="12">
        <v>1</v>
      </c>
    </row>
    <row r="1804" spans="1:7" x14ac:dyDescent="0.2">
      <c r="A1804" s="11">
        <v>42013.059027777781</v>
      </c>
      <c r="B1804" s="12"/>
      <c r="C1804" s="12">
        <v>1</v>
      </c>
      <c r="D1804" s="12"/>
      <c r="E1804" s="12"/>
      <c r="F1804" s="12"/>
      <c r="G1804" s="12">
        <v>1</v>
      </c>
    </row>
    <row r="1805" spans="1:7" x14ac:dyDescent="0.2">
      <c r="A1805" s="11">
        <v>42013.15253472222</v>
      </c>
      <c r="B1805" s="12"/>
      <c r="C1805" s="12"/>
      <c r="D1805" s="12"/>
      <c r="E1805" s="12">
        <v>1</v>
      </c>
      <c r="F1805" s="12"/>
      <c r="G1805" s="12">
        <v>1</v>
      </c>
    </row>
    <row r="1806" spans="1:7" x14ac:dyDescent="0.2">
      <c r="A1806" s="11">
        <v>42013.424502314811</v>
      </c>
      <c r="B1806" s="12"/>
      <c r="C1806" s="12">
        <v>1</v>
      </c>
      <c r="D1806" s="12"/>
      <c r="E1806" s="12"/>
      <c r="F1806" s="12"/>
      <c r="G1806" s="12">
        <v>1</v>
      </c>
    </row>
    <row r="1807" spans="1:7" x14ac:dyDescent="0.2">
      <c r="A1807" s="11">
        <v>42013.915613425925</v>
      </c>
      <c r="B1807" s="12"/>
      <c r="C1807" s="12">
        <v>1</v>
      </c>
      <c r="D1807" s="12"/>
      <c r="E1807" s="12"/>
      <c r="F1807" s="12"/>
      <c r="G1807" s="12">
        <v>1</v>
      </c>
    </row>
    <row r="1808" spans="1:7" x14ac:dyDescent="0.2">
      <c r="A1808" s="11">
        <v>42014.832326388889</v>
      </c>
      <c r="B1808" s="12"/>
      <c r="C1808" s="12"/>
      <c r="D1808" s="12"/>
      <c r="E1808" s="12">
        <v>1</v>
      </c>
      <c r="F1808" s="12"/>
      <c r="G1808" s="12">
        <v>1</v>
      </c>
    </row>
    <row r="1809" spans="1:7" x14ac:dyDescent="0.2">
      <c r="A1809" s="11">
        <v>42016.050451388888</v>
      </c>
      <c r="B1809" s="12"/>
      <c r="C1809" s="12"/>
      <c r="D1809" s="12"/>
      <c r="E1809" s="12">
        <v>1</v>
      </c>
      <c r="F1809" s="12"/>
      <c r="G1809" s="12">
        <v>1</v>
      </c>
    </row>
    <row r="1810" spans="1:7" x14ac:dyDescent="0.2">
      <c r="A1810" s="11">
        <v>42016.120613425926</v>
      </c>
      <c r="B1810" s="12"/>
      <c r="C1810" s="12">
        <v>1</v>
      </c>
      <c r="D1810" s="12"/>
      <c r="E1810" s="12"/>
      <c r="F1810" s="12"/>
      <c r="G1810" s="12">
        <v>1</v>
      </c>
    </row>
    <row r="1811" spans="1:7" x14ac:dyDescent="0.2">
      <c r="A1811" s="11">
        <v>42016.641435185185</v>
      </c>
      <c r="B1811" s="12"/>
      <c r="C1811" s="12"/>
      <c r="D1811" s="12"/>
      <c r="E1811" s="12">
        <v>1</v>
      </c>
      <c r="F1811" s="12"/>
      <c r="G1811" s="12">
        <v>1</v>
      </c>
    </row>
    <row r="1812" spans="1:7" x14ac:dyDescent="0.2">
      <c r="A1812" s="11">
        <v>42016.706678240742</v>
      </c>
      <c r="B1812" s="12"/>
      <c r="C1812" s="12"/>
      <c r="D1812" s="12"/>
      <c r="E1812" s="12">
        <v>1</v>
      </c>
      <c r="F1812" s="12"/>
      <c r="G1812" s="12">
        <v>1</v>
      </c>
    </row>
    <row r="1813" spans="1:7" x14ac:dyDescent="0.2">
      <c r="A1813" s="11">
        <v>42016.800208333334</v>
      </c>
      <c r="B1813" s="12"/>
      <c r="C1813" s="12"/>
      <c r="D1813" s="12"/>
      <c r="E1813" s="12">
        <v>1</v>
      </c>
      <c r="F1813" s="12"/>
      <c r="G1813" s="12">
        <v>1</v>
      </c>
    </row>
    <row r="1814" spans="1:7" x14ac:dyDescent="0.2">
      <c r="A1814" s="11">
        <v>42016.832465277781</v>
      </c>
      <c r="B1814" s="12"/>
      <c r="C1814" s="12"/>
      <c r="D1814" s="12"/>
      <c r="E1814" s="12">
        <v>1</v>
      </c>
      <c r="F1814" s="12"/>
      <c r="G1814" s="12">
        <v>1</v>
      </c>
    </row>
    <row r="1815" spans="1:7" x14ac:dyDescent="0.2">
      <c r="A1815" s="11">
        <v>42016.938692129625</v>
      </c>
      <c r="B1815" s="12"/>
      <c r="C1815" s="12"/>
      <c r="D1815" s="12"/>
      <c r="E1815" s="12">
        <v>1</v>
      </c>
      <c r="F1815" s="12"/>
      <c r="G1815" s="12">
        <v>1</v>
      </c>
    </row>
    <row r="1816" spans="1:7" x14ac:dyDescent="0.2">
      <c r="A1816" s="11">
        <v>42016.981574074074</v>
      </c>
      <c r="B1816" s="12"/>
      <c r="C1816" s="12"/>
      <c r="D1816" s="12"/>
      <c r="E1816" s="12">
        <v>1</v>
      </c>
      <c r="F1816" s="12"/>
      <c r="G1816" s="12">
        <v>1</v>
      </c>
    </row>
    <row r="1817" spans="1:7" x14ac:dyDescent="0.2">
      <c r="A1817" s="11">
        <v>42017.594236111108</v>
      </c>
      <c r="B1817" s="12"/>
      <c r="C1817" s="12">
        <v>1</v>
      </c>
      <c r="D1817" s="12"/>
      <c r="E1817" s="12"/>
      <c r="F1817" s="12"/>
      <c r="G1817" s="12">
        <v>1</v>
      </c>
    </row>
    <row r="1818" spans="1:7" x14ac:dyDescent="0.2">
      <c r="A1818" s="11">
        <v>42017.843287037031</v>
      </c>
      <c r="B1818" s="12">
        <v>1</v>
      </c>
      <c r="C1818" s="12"/>
      <c r="D1818" s="12"/>
      <c r="E1818" s="12"/>
      <c r="F1818" s="12"/>
      <c r="G1818" s="12">
        <v>1</v>
      </c>
    </row>
    <row r="1819" spans="1:7" x14ac:dyDescent="0.2">
      <c r="A1819" s="11">
        <v>42017.88045138889</v>
      </c>
      <c r="B1819" s="12"/>
      <c r="C1819" s="12"/>
      <c r="D1819" s="12"/>
      <c r="E1819" s="12">
        <v>1</v>
      </c>
      <c r="F1819" s="12"/>
      <c r="G1819" s="12">
        <v>1</v>
      </c>
    </row>
    <row r="1820" spans="1:7" x14ac:dyDescent="0.2">
      <c r="A1820" s="11">
        <v>42017.907337962963</v>
      </c>
      <c r="B1820" s="12"/>
      <c r="C1820" s="12">
        <v>1</v>
      </c>
      <c r="D1820" s="12"/>
      <c r="E1820" s="12"/>
      <c r="F1820" s="12"/>
      <c r="G1820" s="12">
        <v>1</v>
      </c>
    </row>
    <row r="1821" spans="1:7" x14ac:dyDescent="0.2">
      <c r="A1821" s="11">
        <v>42017.927418981482</v>
      </c>
      <c r="B1821" s="12">
        <v>1</v>
      </c>
      <c r="C1821" s="12"/>
      <c r="D1821" s="12"/>
      <c r="E1821" s="12"/>
      <c r="F1821" s="12"/>
      <c r="G1821" s="12">
        <v>1</v>
      </c>
    </row>
    <row r="1822" spans="1:7" x14ac:dyDescent="0.2">
      <c r="A1822" s="11">
        <v>42017.967442129629</v>
      </c>
      <c r="B1822" s="12"/>
      <c r="C1822" s="12"/>
      <c r="D1822" s="12"/>
      <c r="E1822" s="12">
        <v>1</v>
      </c>
      <c r="F1822" s="12"/>
      <c r="G1822" s="12">
        <v>1</v>
      </c>
    </row>
    <row r="1823" spans="1:7" x14ac:dyDescent="0.2">
      <c r="A1823" s="11">
        <v>42018.071550925932</v>
      </c>
      <c r="B1823" s="12"/>
      <c r="C1823" s="12">
        <v>1</v>
      </c>
      <c r="D1823" s="12"/>
      <c r="E1823" s="12"/>
      <c r="F1823" s="12"/>
      <c r="G1823" s="12">
        <v>1</v>
      </c>
    </row>
    <row r="1824" spans="1:7" x14ac:dyDescent="0.2">
      <c r="A1824" s="11">
        <v>42018.676898148144</v>
      </c>
      <c r="B1824" s="12"/>
      <c r="C1824" s="12"/>
      <c r="D1824" s="12"/>
      <c r="E1824" s="12">
        <v>1</v>
      </c>
      <c r="F1824" s="12"/>
      <c r="G1824" s="12">
        <v>1</v>
      </c>
    </row>
    <row r="1825" spans="1:7" x14ac:dyDescent="0.2">
      <c r="A1825" s="11">
        <v>42018.94049768518</v>
      </c>
      <c r="B1825" s="12"/>
      <c r="C1825" s="12">
        <v>1</v>
      </c>
      <c r="D1825" s="12"/>
      <c r="E1825" s="12"/>
      <c r="F1825" s="12"/>
      <c r="G1825" s="12">
        <v>1</v>
      </c>
    </row>
    <row r="1826" spans="1:7" x14ac:dyDescent="0.2">
      <c r="A1826" s="11">
        <v>42018.94159722222</v>
      </c>
      <c r="B1826" s="12"/>
      <c r="C1826" s="12"/>
      <c r="D1826" s="12"/>
      <c r="E1826" s="12">
        <v>1</v>
      </c>
      <c r="F1826" s="12"/>
      <c r="G1826" s="12">
        <v>1</v>
      </c>
    </row>
    <row r="1827" spans="1:7" x14ac:dyDescent="0.2">
      <c r="A1827" s="11">
        <v>42018.99863425926</v>
      </c>
      <c r="B1827" s="12"/>
      <c r="C1827" s="12"/>
      <c r="D1827" s="12"/>
      <c r="E1827" s="12">
        <v>1</v>
      </c>
      <c r="F1827" s="12"/>
      <c r="G1827" s="12">
        <v>1</v>
      </c>
    </row>
    <row r="1828" spans="1:7" x14ac:dyDescent="0.2">
      <c r="A1828" s="11">
        <v>42019.590173611112</v>
      </c>
      <c r="B1828" s="12"/>
      <c r="C1828" s="12"/>
      <c r="D1828" s="12"/>
      <c r="E1828" s="12">
        <v>1</v>
      </c>
      <c r="F1828" s="12"/>
      <c r="G1828" s="12">
        <v>1</v>
      </c>
    </row>
    <row r="1829" spans="1:7" x14ac:dyDescent="0.2">
      <c r="A1829" s="11">
        <v>42019.683761574073</v>
      </c>
      <c r="B1829" s="12"/>
      <c r="C1829" s="12">
        <v>1</v>
      </c>
      <c r="D1829" s="12"/>
      <c r="E1829" s="12"/>
      <c r="F1829" s="12"/>
      <c r="G1829" s="12">
        <v>1</v>
      </c>
    </row>
    <row r="1830" spans="1:7" x14ac:dyDescent="0.2">
      <c r="A1830" s="11">
        <v>42019.737766203703</v>
      </c>
      <c r="B1830" s="12"/>
      <c r="C1830" s="12">
        <v>1</v>
      </c>
      <c r="D1830" s="12"/>
      <c r="E1830" s="12"/>
      <c r="F1830" s="12"/>
      <c r="G1830" s="12">
        <v>1</v>
      </c>
    </row>
    <row r="1831" spans="1:7" x14ac:dyDescent="0.2">
      <c r="A1831" s="11">
        <v>42019.76944444445</v>
      </c>
      <c r="B1831" s="12"/>
      <c r="C1831" s="12">
        <v>1</v>
      </c>
      <c r="D1831" s="12"/>
      <c r="E1831" s="12"/>
      <c r="F1831" s="12"/>
      <c r="G1831" s="12">
        <v>1</v>
      </c>
    </row>
    <row r="1832" spans="1:7" x14ac:dyDescent="0.2">
      <c r="A1832" s="11">
        <v>42019.959837962961</v>
      </c>
      <c r="B1832" s="12"/>
      <c r="C1832" s="12"/>
      <c r="D1832" s="12"/>
      <c r="E1832" s="12">
        <v>1</v>
      </c>
      <c r="F1832" s="12"/>
      <c r="G1832" s="12">
        <v>1</v>
      </c>
    </row>
    <row r="1833" spans="1:7" x14ac:dyDescent="0.2">
      <c r="A1833" s="11">
        <v>42020.587349537032</v>
      </c>
      <c r="B1833" s="12"/>
      <c r="C1833" s="12">
        <v>1</v>
      </c>
      <c r="D1833" s="12"/>
      <c r="E1833" s="12"/>
      <c r="F1833" s="12"/>
      <c r="G1833" s="12">
        <v>1</v>
      </c>
    </row>
    <row r="1834" spans="1:7" x14ac:dyDescent="0.2">
      <c r="A1834" s="11">
        <v>42020.700567129628</v>
      </c>
      <c r="B1834" s="12"/>
      <c r="C1834" s="12"/>
      <c r="D1834" s="12"/>
      <c r="E1834" s="12">
        <v>1</v>
      </c>
      <c r="F1834" s="12"/>
      <c r="G1834" s="12">
        <v>1</v>
      </c>
    </row>
    <row r="1835" spans="1:7" x14ac:dyDescent="0.2">
      <c r="A1835" s="11">
        <v>42020.768634259264</v>
      </c>
      <c r="B1835" s="12"/>
      <c r="C1835" s="12">
        <v>1</v>
      </c>
      <c r="D1835" s="12"/>
      <c r="E1835" s="12"/>
      <c r="F1835" s="12"/>
      <c r="G1835" s="12">
        <v>1</v>
      </c>
    </row>
    <row r="1836" spans="1:7" x14ac:dyDescent="0.2">
      <c r="A1836" s="11">
        <v>42020.806701388887</v>
      </c>
      <c r="B1836" s="12"/>
      <c r="C1836" s="12"/>
      <c r="D1836" s="12"/>
      <c r="E1836" s="12">
        <v>1</v>
      </c>
      <c r="F1836" s="12"/>
      <c r="G1836" s="12">
        <v>1</v>
      </c>
    </row>
    <row r="1837" spans="1:7" x14ac:dyDescent="0.2">
      <c r="A1837" s="11">
        <v>42020.846666666665</v>
      </c>
      <c r="B1837" s="12"/>
      <c r="C1837" s="12"/>
      <c r="D1837" s="12"/>
      <c r="E1837" s="12">
        <v>1</v>
      </c>
      <c r="F1837" s="12"/>
      <c r="G1837" s="12">
        <v>1</v>
      </c>
    </row>
    <row r="1838" spans="1:7" x14ac:dyDescent="0.2">
      <c r="A1838" s="11">
        <v>42020.854247685187</v>
      </c>
      <c r="B1838" s="12"/>
      <c r="C1838" s="12">
        <v>1</v>
      </c>
      <c r="D1838" s="12"/>
      <c r="E1838" s="12"/>
      <c r="F1838" s="12"/>
      <c r="G1838" s="12">
        <v>1</v>
      </c>
    </row>
    <row r="1839" spans="1:7" x14ac:dyDescent="0.2">
      <c r="A1839" s="11">
        <v>42021.139733796299</v>
      </c>
      <c r="B1839" s="12"/>
      <c r="C1839" s="12">
        <v>1</v>
      </c>
      <c r="D1839" s="12"/>
      <c r="E1839" s="12"/>
      <c r="F1839" s="12"/>
      <c r="G1839" s="12">
        <v>1</v>
      </c>
    </row>
    <row r="1840" spans="1:7" x14ac:dyDescent="0.2">
      <c r="A1840" s="11">
        <v>42021.301192129627</v>
      </c>
      <c r="B1840" s="12"/>
      <c r="C1840" s="12">
        <v>1</v>
      </c>
      <c r="D1840" s="12"/>
      <c r="E1840" s="12"/>
      <c r="F1840" s="12"/>
      <c r="G1840" s="12">
        <v>1</v>
      </c>
    </row>
    <row r="1841" spans="1:7" x14ac:dyDescent="0.2">
      <c r="A1841" s="11">
        <v>42021.783368055556</v>
      </c>
      <c r="B1841" s="12"/>
      <c r="C1841" s="12">
        <v>1</v>
      </c>
      <c r="D1841" s="12"/>
      <c r="E1841" s="12"/>
      <c r="F1841" s="12"/>
      <c r="G1841" s="12">
        <v>1</v>
      </c>
    </row>
    <row r="1842" spans="1:7" x14ac:dyDescent="0.2">
      <c r="A1842" s="11">
        <v>42021.832280092596</v>
      </c>
      <c r="B1842" s="12"/>
      <c r="C1842" s="12"/>
      <c r="D1842" s="12"/>
      <c r="E1842" s="12">
        <v>1</v>
      </c>
      <c r="F1842" s="12"/>
      <c r="G1842" s="12">
        <v>1</v>
      </c>
    </row>
    <row r="1843" spans="1:7" x14ac:dyDescent="0.2">
      <c r="A1843" s="11">
        <v>42022.006099537044</v>
      </c>
      <c r="B1843" s="12"/>
      <c r="C1843" s="12">
        <v>1</v>
      </c>
      <c r="D1843" s="12"/>
      <c r="E1843" s="12"/>
      <c r="F1843" s="12"/>
      <c r="G1843" s="12">
        <v>1</v>
      </c>
    </row>
    <row r="1844" spans="1:7" x14ac:dyDescent="0.2">
      <c r="A1844" s="11">
        <v>42022.069988425923</v>
      </c>
      <c r="B1844" s="12"/>
      <c r="C1844" s="12">
        <v>1</v>
      </c>
      <c r="D1844" s="12"/>
      <c r="E1844" s="12"/>
      <c r="F1844" s="12"/>
      <c r="G1844" s="12">
        <v>1</v>
      </c>
    </row>
    <row r="1845" spans="1:7" x14ac:dyDescent="0.2">
      <c r="A1845" s="11">
        <v>42022.661527777775</v>
      </c>
      <c r="B1845" s="12"/>
      <c r="C1845" s="12">
        <v>1</v>
      </c>
      <c r="D1845" s="12"/>
      <c r="E1845" s="12"/>
      <c r="F1845" s="12"/>
      <c r="G1845" s="12">
        <v>1</v>
      </c>
    </row>
    <row r="1846" spans="1:7" x14ac:dyDescent="0.2">
      <c r="A1846" s="11">
        <v>42023.143414351856</v>
      </c>
      <c r="B1846" s="12"/>
      <c r="C1846" s="12">
        <v>1</v>
      </c>
      <c r="D1846" s="12"/>
      <c r="E1846" s="12"/>
      <c r="F1846" s="12"/>
      <c r="G1846" s="12">
        <v>1</v>
      </c>
    </row>
    <row r="1847" spans="1:7" x14ac:dyDescent="0.2">
      <c r="A1847" s="11">
        <v>42023.634976851856</v>
      </c>
      <c r="B1847" s="12"/>
      <c r="C1847" s="12"/>
      <c r="D1847" s="12"/>
      <c r="E1847" s="12">
        <v>1</v>
      </c>
      <c r="F1847" s="12"/>
      <c r="G1847" s="12">
        <v>1</v>
      </c>
    </row>
    <row r="1848" spans="1:7" x14ac:dyDescent="0.2">
      <c r="A1848" s="11">
        <v>42023.818622685183</v>
      </c>
      <c r="B1848" s="12"/>
      <c r="C1848" s="12">
        <v>1</v>
      </c>
      <c r="D1848" s="12"/>
      <c r="E1848" s="12"/>
      <c r="F1848" s="12"/>
      <c r="G1848" s="12">
        <v>1</v>
      </c>
    </row>
    <row r="1849" spans="1:7" x14ac:dyDescent="0.2">
      <c r="A1849" s="11">
        <v>42024.702893518523</v>
      </c>
      <c r="B1849" s="12"/>
      <c r="C1849" s="12"/>
      <c r="D1849" s="12"/>
      <c r="E1849" s="12">
        <v>1</v>
      </c>
      <c r="F1849" s="12"/>
      <c r="G1849" s="12">
        <v>1</v>
      </c>
    </row>
    <row r="1850" spans="1:7" x14ac:dyDescent="0.2">
      <c r="A1850" s="11">
        <v>42024.86513888889</v>
      </c>
      <c r="B1850" s="12"/>
      <c r="C1850" s="12"/>
      <c r="D1850" s="12"/>
      <c r="E1850" s="12">
        <v>1</v>
      </c>
      <c r="F1850" s="12"/>
      <c r="G1850" s="12">
        <v>1</v>
      </c>
    </row>
    <row r="1851" spans="1:7" x14ac:dyDescent="0.2">
      <c r="A1851" s="11">
        <v>42024.888692129629</v>
      </c>
      <c r="B1851" s="12"/>
      <c r="C1851" s="12">
        <v>1</v>
      </c>
      <c r="D1851" s="12"/>
      <c r="E1851" s="12"/>
      <c r="F1851" s="12"/>
      <c r="G1851" s="12">
        <v>1</v>
      </c>
    </row>
    <row r="1852" spans="1:7" x14ac:dyDescent="0.2">
      <c r="A1852" s="11">
        <v>42025.164780092593</v>
      </c>
      <c r="B1852" s="12"/>
      <c r="C1852" s="12"/>
      <c r="D1852" s="12"/>
      <c r="E1852" s="12">
        <v>1</v>
      </c>
      <c r="F1852" s="12"/>
      <c r="G1852" s="12">
        <v>1</v>
      </c>
    </row>
    <row r="1853" spans="1:7" x14ac:dyDescent="0.2">
      <c r="A1853" s="11">
        <v>42025.357094907406</v>
      </c>
      <c r="B1853" s="12"/>
      <c r="C1853" s="12">
        <v>1</v>
      </c>
      <c r="D1853" s="12"/>
      <c r="E1853" s="12"/>
      <c r="F1853" s="12"/>
      <c r="G1853" s="12">
        <v>1</v>
      </c>
    </row>
    <row r="1854" spans="1:7" x14ac:dyDescent="0.2">
      <c r="A1854" s="11">
        <v>42025.637939814813</v>
      </c>
      <c r="B1854" s="12"/>
      <c r="C1854" s="12">
        <v>1</v>
      </c>
      <c r="D1854" s="12"/>
      <c r="E1854" s="12"/>
      <c r="F1854" s="12"/>
      <c r="G1854" s="12">
        <v>1</v>
      </c>
    </row>
    <row r="1855" spans="1:7" x14ac:dyDescent="0.2">
      <c r="A1855" s="11">
        <v>42026.176180555558</v>
      </c>
      <c r="B1855" s="12"/>
      <c r="C1855" s="12"/>
      <c r="D1855" s="12"/>
      <c r="E1855" s="12">
        <v>1</v>
      </c>
      <c r="F1855" s="12"/>
      <c r="G1855" s="12">
        <v>1</v>
      </c>
    </row>
    <row r="1856" spans="1:7" x14ac:dyDescent="0.2">
      <c r="A1856" s="11">
        <v>42026.370717592596</v>
      </c>
      <c r="B1856" s="12"/>
      <c r="C1856" s="12"/>
      <c r="D1856" s="12"/>
      <c r="E1856" s="12">
        <v>1</v>
      </c>
      <c r="F1856" s="12"/>
      <c r="G1856" s="12">
        <v>1</v>
      </c>
    </row>
    <row r="1857" spans="1:7" x14ac:dyDescent="0.2">
      <c r="A1857" s="11">
        <v>42026.605057870373</v>
      </c>
      <c r="B1857" s="12"/>
      <c r="C1857" s="12"/>
      <c r="D1857" s="12"/>
      <c r="E1857" s="12">
        <v>1</v>
      </c>
      <c r="F1857" s="12"/>
      <c r="G1857" s="12">
        <v>1</v>
      </c>
    </row>
    <row r="1858" spans="1:7" x14ac:dyDescent="0.2">
      <c r="A1858" s="11">
        <v>42026.687453703707</v>
      </c>
      <c r="B1858" s="12"/>
      <c r="C1858" s="12">
        <v>1</v>
      </c>
      <c r="D1858" s="12"/>
      <c r="E1858" s="12"/>
      <c r="F1858" s="12"/>
      <c r="G1858" s="12">
        <v>1</v>
      </c>
    </row>
    <row r="1859" spans="1:7" x14ac:dyDescent="0.2">
      <c r="A1859" s="11">
        <v>42026.88118055556</v>
      </c>
      <c r="B1859" s="12"/>
      <c r="C1859" s="12"/>
      <c r="D1859" s="12"/>
      <c r="E1859" s="12">
        <v>1</v>
      </c>
      <c r="F1859" s="12"/>
      <c r="G1859" s="12">
        <v>1</v>
      </c>
    </row>
    <row r="1860" spans="1:7" x14ac:dyDescent="0.2">
      <c r="A1860" s="11">
        <v>42026.920428240745</v>
      </c>
      <c r="B1860" s="12"/>
      <c r="C1860" s="12"/>
      <c r="D1860" s="12"/>
      <c r="E1860" s="12">
        <v>1</v>
      </c>
      <c r="F1860" s="12"/>
      <c r="G1860" s="12">
        <v>1</v>
      </c>
    </row>
    <row r="1861" spans="1:7" x14ac:dyDescent="0.2">
      <c r="A1861" s="11">
        <v>42026.924976851849</v>
      </c>
      <c r="B1861" s="12"/>
      <c r="C1861" s="12"/>
      <c r="D1861" s="12"/>
      <c r="E1861" s="12">
        <v>1</v>
      </c>
      <c r="F1861" s="12"/>
      <c r="G1861" s="12">
        <v>1</v>
      </c>
    </row>
    <row r="1862" spans="1:7" x14ac:dyDescent="0.2">
      <c r="A1862" s="11">
        <v>42027.056793981479</v>
      </c>
      <c r="B1862" s="12">
        <v>1</v>
      </c>
      <c r="C1862" s="12"/>
      <c r="D1862" s="12"/>
      <c r="E1862" s="12"/>
      <c r="F1862" s="12"/>
      <c r="G1862" s="12">
        <v>1</v>
      </c>
    </row>
    <row r="1863" spans="1:7" x14ac:dyDescent="0.2">
      <c r="A1863" s="11">
        <v>42027.13817129629</v>
      </c>
      <c r="B1863" s="12"/>
      <c r="C1863" s="12"/>
      <c r="D1863" s="12"/>
      <c r="E1863" s="12">
        <v>1</v>
      </c>
      <c r="F1863" s="12"/>
      <c r="G1863" s="12">
        <v>1</v>
      </c>
    </row>
    <row r="1864" spans="1:7" x14ac:dyDescent="0.2">
      <c r="A1864" s="11">
        <v>42027.353738425925</v>
      </c>
      <c r="B1864" s="12"/>
      <c r="C1864" s="12">
        <v>1</v>
      </c>
      <c r="D1864" s="12"/>
      <c r="E1864" s="12"/>
      <c r="F1864" s="12"/>
      <c r="G1864" s="12">
        <v>1</v>
      </c>
    </row>
    <row r="1865" spans="1:7" x14ac:dyDescent="0.2">
      <c r="A1865" s="11">
        <v>42027.832800925928</v>
      </c>
      <c r="B1865" s="12"/>
      <c r="C1865" s="12">
        <v>1</v>
      </c>
      <c r="D1865" s="12"/>
      <c r="E1865" s="12"/>
      <c r="F1865" s="12"/>
      <c r="G1865" s="12">
        <v>1</v>
      </c>
    </row>
    <row r="1866" spans="1:7" x14ac:dyDescent="0.2">
      <c r="A1866" s="11">
        <v>42027.839733796296</v>
      </c>
      <c r="B1866" s="12"/>
      <c r="C1866" s="12">
        <v>1</v>
      </c>
      <c r="D1866" s="12"/>
      <c r="E1866" s="12"/>
      <c r="F1866" s="12"/>
      <c r="G1866" s="12">
        <v>1</v>
      </c>
    </row>
    <row r="1867" spans="1:7" x14ac:dyDescent="0.2">
      <c r="A1867" s="11">
        <v>42027.856990740736</v>
      </c>
      <c r="B1867" s="12"/>
      <c r="C1867" s="12">
        <v>1</v>
      </c>
      <c r="D1867" s="12"/>
      <c r="E1867" s="12"/>
      <c r="F1867" s="12"/>
      <c r="G1867" s="12">
        <v>1</v>
      </c>
    </row>
    <row r="1868" spans="1:7" x14ac:dyDescent="0.2">
      <c r="A1868" s="11">
        <v>42028.118865740747</v>
      </c>
      <c r="B1868" s="12"/>
      <c r="C1868" s="12">
        <v>1</v>
      </c>
      <c r="D1868" s="12"/>
      <c r="E1868" s="12"/>
      <c r="F1868" s="12"/>
      <c r="G1868" s="12">
        <v>1</v>
      </c>
    </row>
    <row r="1869" spans="1:7" x14ac:dyDescent="0.2">
      <c r="A1869" s="11">
        <v>42028.496562500004</v>
      </c>
      <c r="B1869" s="12"/>
      <c r="C1869" s="12"/>
      <c r="D1869" s="12"/>
      <c r="E1869" s="12">
        <v>1</v>
      </c>
      <c r="F1869" s="12"/>
      <c r="G1869" s="12">
        <v>1</v>
      </c>
    </row>
    <row r="1870" spans="1:7" x14ac:dyDescent="0.2">
      <c r="A1870" s="11">
        <v>42029.07131944444</v>
      </c>
      <c r="B1870" s="12"/>
      <c r="C1870" s="12">
        <v>1</v>
      </c>
      <c r="D1870" s="12"/>
      <c r="E1870" s="12"/>
      <c r="F1870" s="12"/>
      <c r="G1870" s="12">
        <v>1</v>
      </c>
    </row>
    <row r="1871" spans="1:7" x14ac:dyDescent="0.2">
      <c r="A1871" s="11">
        <v>42029.135879629626</v>
      </c>
      <c r="B1871" s="12"/>
      <c r="C1871" s="12">
        <v>1</v>
      </c>
      <c r="D1871" s="12"/>
      <c r="E1871" s="12"/>
      <c r="F1871" s="12"/>
      <c r="G1871" s="12">
        <v>1</v>
      </c>
    </row>
    <row r="1872" spans="1:7" x14ac:dyDescent="0.2">
      <c r="A1872" s="11">
        <v>42029.907858796301</v>
      </c>
      <c r="B1872" s="12"/>
      <c r="C1872" s="12">
        <v>1</v>
      </c>
      <c r="D1872" s="12"/>
      <c r="E1872" s="12"/>
      <c r="F1872" s="12"/>
      <c r="G1872" s="12">
        <v>1</v>
      </c>
    </row>
    <row r="1873" spans="1:7" x14ac:dyDescent="0.2">
      <c r="A1873" s="11">
        <v>42031.011249999996</v>
      </c>
      <c r="B1873" s="12">
        <v>1</v>
      </c>
      <c r="C1873" s="12"/>
      <c r="D1873" s="12"/>
      <c r="E1873" s="12"/>
      <c r="F1873" s="12"/>
      <c r="G1873" s="12">
        <v>1</v>
      </c>
    </row>
    <row r="1874" spans="1:7" x14ac:dyDescent="0.2">
      <c r="A1874" s="11">
        <v>42031.138831018514</v>
      </c>
      <c r="B1874" s="12"/>
      <c r="C1874" s="12">
        <v>1</v>
      </c>
      <c r="D1874" s="12"/>
      <c r="E1874" s="12"/>
      <c r="F1874" s="12"/>
      <c r="G1874" s="12">
        <v>1</v>
      </c>
    </row>
    <row r="1875" spans="1:7" x14ac:dyDescent="0.2">
      <c r="A1875" s="11">
        <v>42031.362187499995</v>
      </c>
      <c r="B1875" s="12">
        <v>1</v>
      </c>
      <c r="C1875" s="12"/>
      <c r="D1875" s="12"/>
      <c r="E1875" s="12"/>
      <c r="F1875" s="12"/>
      <c r="G1875" s="12">
        <v>1</v>
      </c>
    </row>
    <row r="1876" spans="1:7" x14ac:dyDescent="0.2">
      <c r="A1876" s="11">
        <v>42031.471666666665</v>
      </c>
      <c r="B1876" s="12"/>
      <c r="C1876" s="12">
        <v>1</v>
      </c>
      <c r="D1876" s="12"/>
      <c r="E1876" s="12"/>
      <c r="F1876" s="12"/>
      <c r="G1876" s="12">
        <v>1</v>
      </c>
    </row>
    <row r="1877" spans="1:7" x14ac:dyDescent="0.2">
      <c r="A1877" s="11">
        <v>42031.631724537037</v>
      </c>
      <c r="B1877" s="12"/>
      <c r="C1877" s="12"/>
      <c r="D1877" s="12"/>
      <c r="E1877" s="12">
        <v>1</v>
      </c>
      <c r="F1877" s="12"/>
      <c r="G1877" s="12">
        <v>1</v>
      </c>
    </row>
    <row r="1878" spans="1:7" x14ac:dyDescent="0.2">
      <c r="A1878" s="11">
        <v>42031.666898148149</v>
      </c>
      <c r="B1878" s="12"/>
      <c r="C1878" s="12">
        <v>1</v>
      </c>
      <c r="D1878" s="12"/>
      <c r="E1878" s="12"/>
      <c r="F1878" s="12"/>
      <c r="G1878" s="12">
        <v>1</v>
      </c>
    </row>
    <row r="1879" spans="1:7" x14ac:dyDescent="0.2">
      <c r="A1879" s="11">
        <v>42031.769884259258</v>
      </c>
      <c r="B1879" s="12"/>
      <c r="C1879" s="12">
        <v>1</v>
      </c>
      <c r="D1879" s="12"/>
      <c r="E1879" s="12"/>
      <c r="F1879" s="12"/>
      <c r="G1879" s="12">
        <v>1</v>
      </c>
    </row>
    <row r="1880" spans="1:7" x14ac:dyDescent="0.2">
      <c r="A1880" s="11">
        <v>42031.833587962959</v>
      </c>
      <c r="B1880" s="12"/>
      <c r="C1880" s="12">
        <v>1</v>
      </c>
      <c r="D1880" s="12"/>
      <c r="E1880" s="12"/>
      <c r="F1880" s="12"/>
      <c r="G1880" s="12">
        <v>1</v>
      </c>
    </row>
    <row r="1881" spans="1:7" x14ac:dyDescent="0.2">
      <c r="A1881" s="11">
        <v>42031.837546296301</v>
      </c>
      <c r="B1881" s="12"/>
      <c r="C1881" s="12">
        <v>1</v>
      </c>
      <c r="D1881" s="12"/>
      <c r="E1881" s="12"/>
      <c r="F1881" s="12"/>
      <c r="G1881" s="12">
        <v>1</v>
      </c>
    </row>
    <row r="1882" spans="1:7" x14ac:dyDescent="0.2">
      <c r="A1882" s="11">
        <v>42031.884652777779</v>
      </c>
      <c r="B1882" s="12"/>
      <c r="C1882" s="12">
        <v>1</v>
      </c>
      <c r="D1882" s="12"/>
      <c r="E1882" s="12"/>
      <c r="F1882" s="12"/>
      <c r="G1882" s="12">
        <v>1</v>
      </c>
    </row>
    <row r="1883" spans="1:7" x14ac:dyDescent="0.2">
      <c r="A1883" s="11">
        <v>42031.928576388891</v>
      </c>
      <c r="B1883" s="12">
        <v>1</v>
      </c>
      <c r="C1883" s="12"/>
      <c r="D1883" s="12"/>
      <c r="E1883" s="12"/>
      <c r="F1883" s="12"/>
      <c r="G1883" s="12">
        <v>1</v>
      </c>
    </row>
    <row r="1884" spans="1:7" x14ac:dyDescent="0.2">
      <c r="A1884" s="11">
        <v>42031.965138888889</v>
      </c>
      <c r="B1884" s="12"/>
      <c r="C1884" s="12">
        <v>1</v>
      </c>
      <c r="D1884" s="12"/>
      <c r="E1884" s="12"/>
      <c r="F1884" s="12"/>
      <c r="G1884" s="12">
        <v>1</v>
      </c>
    </row>
    <row r="1885" spans="1:7" x14ac:dyDescent="0.2">
      <c r="A1885" s="11">
        <v>42032.168530092589</v>
      </c>
      <c r="B1885" s="12"/>
      <c r="C1885" s="12">
        <v>1</v>
      </c>
      <c r="D1885" s="12"/>
      <c r="E1885" s="12"/>
      <c r="F1885" s="12"/>
      <c r="G1885" s="12">
        <v>1</v>
      </c>
    </row>
    <row r="1886" spans="1:7" x14ac:dyDescent="0.2">
      <c r="A1886" s="11">
        <v>42032.250208333338</v>
      </c>
      <c r="B1886" s="12"/>
      <c r="C1886" s="12">
        <v>1</v>
      </c>
      <c r="D1886" s="12"/>
      <c r="E1886" s="12"/>
      <c r="F1886" s="12"/>
      <c r="G1886" s="12">
        <v>1</v>
      </c>
    </row>
    <row r="1887" spans="1:7" x14ac:dyDescent="0.2">
      <c r="A1887" s="11">
        <v>42032.510243055556</v>
      </c>
      <c r="B1887" s="12"/>
      <c r="C1887" s="12">
        <v>1</v>
      </c>
      <c r="D1887" s="12"/>
      <c r="E1887" s="12"/>
      <c r="F1887" s="12"/>
      <c r="G1887" s="12">
        <v>1</v>
      </c>
    </row>
    <row r="1888" spans="1:7" x14ac:dyDescent="0.2">
      <c r="A1888" s="11">
        <v>42032.693043981482</v>
      </c>
      <c r="B1888" s="12"/>
      <c r="C1888" s="12"/>
      <c r="D1888" s="12"/>
      <c r="E1888" s="12">
        <v>1</v>
      </c>
      <c r="F1888" s="12"/>
      <c r="G1888" s="12">
        <v>1</v>
      </c>
    </row>
    <row r="1889" spans="1:7" x14ac:dyDescent="0.2">
      <c r="A1889" s="11">
        <v>42032.716145833328</v>
      </c>
      <c r="B1889" s="12"/>
      <c r="C1889" s="12"/>
      <c r="D1889" s="12"/>
      <c r="E1889" s="12">
        <v>1</v>
      </c>
      <c r="F1889" s="12"/>
      <c r="G1889" s="12">
        <v>1</v>
      </c>
    </row>
    <row r="1890" spans="1:7" x14ac:dyDescent="0.2">
      <c r="A1890" s="11">
        <v>42032.82576388889</v>
      </c>
      <c r="B1890" s="12"/>
      <c r="C1890" s="12">
        <v>1</v>
      </c>
      <c r="D1890" s="12"/>
      <c r="E1890" s="12"/>
      <c r="F1890" s="12"/>
      <c r="G1890" s="12">
        <v>1</v>
      </c>
    </row>
    <row r="1891" spans="1:7" x14ac:dyDescent="0.2">
      <c r="A1891" s="11">
        <v>42033.001087962963</v>
      </c>
      <c r="B1891" s="12"/>
      <c r="C1891" s="12">
        <v>1</v>
      </c>
      <c r="D1891" s="12"/>
      <c r="E1891" s="12"/>
      <c r="F1891" s="12"/>
      <c r="G1891" s="12">
        <v>1</v>
      </c>
    </row>
    <row r="1892" spans="1:7" x14ac:dyDescent="0.2">
      <c r="A1892" s="11">
        <v>42033.314074074078</v>
      </c>
      <c r="B1892" s="12"/>
      <c r="C1892" s="12">
        <v>1</v>
      </c>
      <c r="D1892" s="12"/>
      <c r="E1892" s="12"/>
      <c r="F1892" s="12"/>
      <c r="G1892" s="12">
        <v>1</v>
      </c>
    </row>
    <row r="1893" spans="1:7" x14ac:dyDescent="0.2">
      <c r="A1893" s="11">
        <v>42033.516898148147</v>
      </c>
      <c r="B1893" s="12"/>
      <c r="C1893" s="12"/>
      <c r="D1893" s="12"/>
      <c r="E1893" s="12">
        <v>1</v>
      </c>
      <c r="F1893" s="12"/>
      <c r="G1893" s="12">
        <v>1</v>
      </c>
    </row>
    <row r="1894" spans="1:7" x14ac:dyDescent="0.2">
      <c r="A1894" s="11">
        <v>42033.573009259257</v>
      </c>
      <c r="B1894" s="12"/>
      <c r="C1894" s="12">
        <v>1</v>
      </c>
      <c r="D1894" s="12"/>
      <c r="E1894" s="12"/>
      <c r="F1894" s="12"/>
      <c r="G1894" s="12">
        <v>1</v>
      </c>
    </row>
    <row r="1895" spans="1:7" x14ac:dyDescent="0.2">
      <c r="A1895" s="11">
        <v>42033.584016203706</v>
      </c>
      <c r="B1895" s="12"/>
      <c r="C1895" s="12"/>
      <c r="D1895" s="12"/>
      <c r="E1895" s="12">
        <v>1</v>
      </c>
      <c r="F1895" s="12"/>
      <c r="G1895" s="12">
        <v>1</v>
      </c>
    </row>
    <row r="1896" spans="1:7" x14ac:dyDescent="0.2">
      <c r="A1896" s="11">
        <v>42033.845543981486</v>
      </c>
      <c r="B1896" s="12"/>
      <c r="C1896" s="12">
        <v>1</v>
      </c>
      <c r="D1896" s="12"/>
      <c r="E1896" s="12"/>
      <c r="F1896" s="12"/>
      <c r="G1896" s="12">
        <v>1</v>
      </c>
    </row>
    <row r="1897" spans="1:7" x14ac:dyDescent="0.2">
      <c r="A1897" s="11">
        <v>42034.339363425926</v>
      </c>
      <c r="B1897" s="12"/>
      <c r="C1897" s="12">
        <v>1</v>
      </c>
      <c r="D1897" s="12"/>
      <c r="E1897" s="12"/>
      <c r="F1897" s="12"/>
      <c r="G1897" s="12">
        <v>1</v>
      </c>
    </row>
    <row r="1898" spans="1:7" x14ac:dyDescent="0.2">
      <c r="A1898" s="11">
        <v>42034.639768518522</v>
      </c>
      <c r="B1898" s="12"/>
      <c r="C1898" s="12">
        <v>1</v>
      </c>
      <c r="D1898" s="12"/>
      <c r="E1898" s="12"/>
      <c r="F1898" s="12"/>
      <c r="G1898" s="12">
        <v>1</v>
      </c>
    </row>
    <row r="1899" spans="1:7" x14ac:dyDescent="0.2">
      <c r="A1899" s="11">
        <v>42034.75509259259</v>
      </c>
      <c r="B1899" s="12"/>
      <c r="C1899" s="12">
        <v>1</v>
      </c>
      <c r="D1899" s="12"/>
      <c r="E1899" s="12"/>
      <c r="F1899" s="12"/>
      <c r="G1899" s="12">
        <v>1</v>
      </c>
    </row>
    <row r="1900" spans="1:7" x14ac:dyDescent="0.2">
      <c r="A1900" s="11">
        <v>42034.856817129628</v>
      </c>
      <c r="B1900" s="12">
        <v>1</v>
      </c>
      <c r="C1900" s="12"/>
      <c r="D1900" s="12"/>
      <c r="E1900" s="12"/>
      <c r="F1900" s="12"/>
      <c r="G1900" s="12">
        <v>1</v>
      </c>
    </row>
    <row r="1901" spans="1:7" x14ac:dyDescent="0.2">
      <c r="A1901" s="11">
        <v>42034.928252314814</v>
      </c>
      <c r="B1901" s="12"/>
      <c r="C1901" s="12"/>
      <c r="D1901" s="12"/>
      <c r="E1901" s="12">
        <v>1</v>
      </c>
      <c r="F1901" s="12"/>
      <c r="G1901" s="12">
        <v>1</v>
      </c>
    </row>
    <row r="1902" spans="1:7" x14ac:dyDescent="0.2">
      <c r="A1902" s="11">
        <v>42034.960127314815</v>
      </c>
      <c r="B1902" s="12"/>
      <c r="C1902" s="12">
        <v>1</v>
      </c>
      <c r="D1902" s="12"/>
      <c r="E1902" s="12"/>
      <c r="F1902" s="12"/>
      <c r="G1902" s="12">
        <v>1</v>
      </c>
    </row>
    <row r="1903" spans="1:7" x14ac:dyDescent="0.2">
      <c r="A1903" s="11">
        <v>42035.029224537036</v>
      </c>
      <c r="B1903" s="12"/>
      <c r="C1903" s="12">
        <v>1</v>
      </c>
      <c r="D1903" s="12"/>
      <c r="E1903" s="12"/>
      <c r="F1903" s="12"/>
      <c r="G1903" s="12">
        <v>1</v>
      </c>
    </row>
    <row r="1904" spans="1:7" x14ac:dyDescent="0.2">
      <c r="A1904" s="11">
        <v>42036.24428240741</v>
      </c>
      <c r="B1904" s="12"/>
      <c r="C1904" s="12"/>
      <c r="D1904" s="12"/>
      <c r="E1904" s="12">
        <v>1</v>
      </c>
      <c r="F1904" s="12"/>
      <c r="G1904" s="12">
        <v>1</v>
      </c>
    </row>
    <row r="1905" spans="1:7" x14ac:dyDescent="0.2">
      <c r="A1905" s="11">
        <v>42036.704525462963</v>
      </c>
      <c r="B1905" s="12"/>
      <c r="C1905" s="12"/>
      <c r="D1905" s="12"/>
      <c r="E1905" s="12">
        <v>1</v>
      </c>
      <c r="F1905" s="12"/>
      <c r="G1905" s="12">
        <v>1</v>
      </c>
    </row>
    <row r="1906" spans="1:7" x14ac:dyDescent="0.2">
      <c r="A1906" s="11">
        <v>42036.995590277773</v>
      </c>
      <c r="B1906" s="12"/>
      <c r="C1906" s="12"/>
      <c r="D1906" s="12"/>
      <c r="E1906" s="12">
        <v>1</v>
      </c>
      <c r="F1906" s="12"/>
      <c r="G1906" s="12">
        <v>1</v>
      </c>
    </row>
    <row r="1907" spans="1:7" x14ac:dyDescent="0.2">
      <c r="A1907" s="11">
        <v>42037.083564814813</v>
      </c>
      <c r="B1907" s="12"/>
      <c r="C1907" s="12">
        <v>1</v>
      </c>
      <c r="D1907" s="12"/>
      <c r="E1907" s="12"/>
      <c r="F1907" s="12"/>
      <c r="G1907" s="12">
        <v>1</v>
      </c>
    </row>
    <row r="1908" spans="1:7" x14ac:dyDescent="0.2">
      <c r="A1908" s="11">
        <v>42037.598958333328</v>
      </c>
      <c r="B1908" s="12"/>
      <c r="C1908" s="12"/>
      <c r="D1908" s="12"/>
      <c r="E1908" s="12">
        <v>1</v>
      </c>
      <c r="F1908" s="12"/>
      <c r="G1908" s="12">
        <v>1</v>
      </c>
    </row>
    <row r="1909" spans="1:7" x14ac:dyDescent="0.2">
      <c r="A1909" s="11">
        <v>42037.789895833332</v>
      </c>
      <c r="B1909" s="12"/>
      <c r="C1909" s="12">
        <v>1</v>
      </c>
      <c r="D1909" s="12"/>
      <c r="E1909" s="12"/>
      <c r="F1909" s="12"/>
      <c r="G1909" s="12">
        <v>1</v>
      </c>
    </row>
    <row r="1910" spans="1:7" x14ac:dyDescent="0.2">
      <c r="A1910" s="11">
        <v>42037.791238425925</v>
      </c>
      <c r="B1910" s="12"/>
      <c r="C1910" s="12"/>
      <c r="D1910" s="12"/>
      <c r="E1910" s="12">
        <v>1</v>
      </c>
      <c r="F1910" s="12"/>
      <c r="G1910" s="12">
        <v>1</v>
      </c>
    </row>
    <row r="1911" spans="1:7" x14ac:dyDescent="0.2">
      <c r="A1911" s="11">
        <v>42037.938206018516</v>
      </c>
      <c r="B1911" s="12"/>
      <c r="C1911" s="12"/>
      <c r="D1911" s="12"/>
      <c r="E1911" s="12">
        <v>1</v>
      </c>
      <c r="F1911" s="12"/>
      <c r="G1911" s="12">
        <v>1</v>
      </c>
    </row>
    <row r="1912" spans="1:7" x14ac:dyDescent="0.2">
      <c r="A1912" s="11">
        <v>42037.950937500005</v>
      </c>
      <c r="B1912" s="12"/>
      <c r="C1912" s="12"/>
      <c r="D1912" s="12"/>
      <c r="E1912" s="12">
        <v>1</v>
      </c>
      <c r="F1912" s="12"/>
      <c r="G1912" s="12">
        <v>1</v>
      </c>
    </row>
    <row r="1913" spans="1:7" x14ac:dyDescent="0.2">
      <c r="A1913" s="11">
        <v>42037.986284722225</v>
      </c>
      <c r="B1913" s="12"/>
      <c r="C1913" s="12">
        <v>1</v>
      </c>
      <c r="D1913" s="12"/>
      <c r="E1913" s="12"/>
      <c r="F1913" s="12"/>
      <c r="G1913" s="12">
        <v>1</v>
      </c>
    </row>
    <row r="1914" spans="1:7" x14ac:dyDescent="0.2">
      <c r="A1914" s="11">
        <v>42038.720451388886</v>
      </c>
      <c r="B1914" s="12"/>
      <c r="C1914" s="12"/>
      <c r="D1914" s="12"/>
      <c r="E1914" s="12">
        <v>1</v>
      </c>
      <c r="F1914" s="12"/>
      <c r="G1914" s="12">
        <v>1</v>
      </c>
    </row>
    <row r="1915" spans="1:7" x14ac:dyDescent="0.2">
      <c r="A1915" s="11">
        <v>42038.824988425928</v>
      </c>
      <c r="B1915" s="12"/>
      <c r="C1915" s="12">
        <v>1</v>
      </c>
      <c r="D1915" s="12"/>
      <c r="E1915" s="12"/>
      <c r="F1915" s="12"/>
      <c r="G1915" s="12">
        <v>1</v>
      </c>
    </row>
    <row r="1916" spans="1:7" x14ac:dyDescent="0.2">
      <c r="A1916" s="11">
        <v>42039.194988425923</v>
      </c>
      <c r="B1916" s="12"/>
      <c r="C1916" s="12">
        <v>1</v>
      </c>
      <c r="D1916" s="12"/>
      <c r="E1916" s="12"/>
      <c r="F1916" s="12"/>
      <c r="G1916" s="12">
        <v>1</v>
      </c>
    </row>
    <row r="1917" spans="1:7" x14ac:dyDescent="0.2">
      <c r="A1917" s="11">
        <v>42039.384571759263</v>
      </c>
      <c r="B1917" s="12"/>
      <c r="C1917" s="12"/>
      <c r="D1917" s="12"/>
      <c r="E1917" s="12">
        <v>1</v>
      </c>
      <c r="F1917" s="12"/>
      <c r="G1917" s="12">
        <v>1</v>
      </c>
    </row>
    <row r="1918" spans="1:7" x14ac:dyDescent="0.2">
      <c r="A1918" s="11">
        <v>42039.878379629634</v>
      </c>
      <c r="B1918" s="12"/>
      <c r="C1918" s="12"/>
      <c r="D1918" s="12"/>
      <c r="E1918" s="12">
        <v>1</v>
      </c>
      <c r="F1918" s="12"/>
      <c r="G1918" s="12">
        <v>1</v>
      </c>
    </row>
    <row r="1919" spans="1:7" x14ac:dyDescent="0.2">
      <c r="A1919" s="11">
        <v>42039.951087962967</v>
      </c>
      <c r="B1919" s="12"/>
      <c r="C1919" s="12"/>
      <c r="D1919" s="12"/>
      <c r="E1919" s="12">
        <v>1</v>
      </c>
      <c r="F1919" s="12"/>
      <c r="G1919" s="12">
        <v>1</v>
      </c>
    </row>
    <row r="1920" spans="1:7" x14ac:dyDescent="0.2">
      <c r="A1920" s="11">
        <v>42040.638020833328</v>
      </c>
      <c r="B1920" s="12"/>
      <c r="C1920" s="12"/>
      <c r="D1920" s="12"/>
      <c r="E1920" s="12">
        <v>1</v>
      </c>
      <c r="F1920" s="12"/>
      <c r="G1920" s="12">
        <v>1</v>
      </c>
    </row>
    <row r="1921" spans="1:7" x14ac:dyDescent="0.2">
      <c r="A1921" s="11">
        <v>42040.829872685179</v>
      </c>
      <c r="B1921" s="12"/>
      <c r="C1921" s="12">
        <v>1</v>
      </c>
      <c r="D1921" s="12"/>
      <c r="E1921" s="12"/>
      <c r="F1921" s="12"/>
      <c r="G1921" s="12">
        <v>1</v>
      </c>
    </row>
    <row r="1922" spans="1:7" x14ac:dyDescent="0.2">
      <c r="A1922" s="11">
        <v>42040.831678240742</v>
      </c>
      <c r="B1922" s="12"/>
      <c r="C1922" s="12"/>
      <c r="D1922" s="12"/>
      <c r="E1922" s="12">
        <v>1</v>
      </c>
      <c r="F1922" s="12"/>
      <c r="G1922" s="12">
        <v>1</v>
      </c>
    </row>
    <row r="1923" spans="1:7" x14ac:dyDescent="0.2">
      <c r="A1923" s="11">
        <v>42041.205000000002</v>
      </c>
      <c r="B1923" s="12"/>
      <c r="C1923" s="12">
        <v>1</v>
      </c>
      <c r="D1923" s="12"/>
      <c r="E1923" s="12"/>
      <c r="F1923" s="12"/>
      <c r="G1923" s="12">
        <v>1</v>
      </c>
    </row>
    <row r="1924" spans="1:7" x14ac:dyDescent="0.2">
      <c r="A1924" s="11">
        <v>42041.218715277777</v>
      </c>
      <c r="B1924" s="12"/>
      <c r="C1924" s="12">
        <v>1</v>
      </c>
      <c r="D1924" s="12"/>
      <c r="E1924" s="12"/>
      <c r="F1924" s="12"/>
      <c r="G1924" s="12">
        <v>1</v>
      </c>
    </row>
    <row r="1925" spans="1:7" x14ac:dyDescent="0.2">
      <c r="A1925" s="11">
        <v>42041.581307870365</v>
      </c>
      <c r="B1925" s="12"/>
      <c r="C1925" s="12">
        <v>1</v>
      </c>
      <c r="D1925" s="12"/>
      <c r="E1925" s="12"/>
      <c r="F1925" s="12"/>
      <c r="G1925" s="12">
        <v>1</v>
      </c>
    </row>
    <row r="1926" spans="1:7" x14ac:dyDescent="0.2">
      <c r="A1926" s="11">
        <v>42041.714178240742</v>
      </c>
      <c r="B1926" s="12"/>
      <c r="C1926" s="12"/>
      <c r="D1926" s="12"/>
      <c r="E1926" s="12">
        <v>1</v>
      </c>
      <c r="F1926" s="12"/>
      <c r="G1926" s="12">
        <v>1</v>
      </c>
    </row>
    <row r="1927" spans="1:7" x14ac:dyDescent="0.2">
      <c r="A1927" s="11">
        <v>42041.743090277778</v>
      </c>
      <c r="B1927" s="12"/>
      <c r="C1927" s="12">
        <v>1</v>
      </c>
      <c r="D1927" s="12"/>
      <c r="E1927" s="12"/>
      <c r="F1927" s="12"/>
      <c r="G1927" s="12">
        <v>1</v>
      </c>
    </row>
    <row r="1928" spans="1:7" x14ac:dyDescent="0.2">
      <c r="A1928" s="11">
        <v>42042.197824074072</v>
      </c>
      <c r="B1928" s="12"/>
      <c r="C1928" s="12"/>
      <c r="D1928" s="12"/>
      <c r="E1928" s="12">
        <v>1</v>
      </c>
      <c r="F1928" s="12"/>
      <c r="G1928" s="12">
        <v>1</v>
      </c>
    </row>
    <row r="1929" spans="1:7" x14ac:dyDescent="0.2">
      <c r="A1929" s="11">
        <v>42042.615613425922</v>
      </c>
      <c r="B1929" s="12"/>
      <c r="C1929" s="12"/>
      <c r="D1929" s="12"/>
      <c r="E1929" s="12">
        <v>1</v>
      </c>
      <c r="F1929" s="12"/>
      <c r="G1929" s="12">
        <v>1</v>
      </c>
    </row>
    <row r="1930" spans="1:7" x14ac:dyDescent="0.2">
      <c r="A1930" s="11">
        <v>42042.676226851851</v>
      </c>
      <c r="B1930" s="12"/>
      <c r="C1930" s="12">
        <v>1</v>
      </c>
      <c r="D1930" s="12"/>
      <c r="E1930" s="12"/>
      <c r="F1930" s="12"/>
      <c r="G1930" s="12">
        <v>1</v>
      </c>
    </row>
    <row r="1931" spans="1:7" x14ac:dyDescent="0.2">
      <c r="A1931" s="11">
        <v>42043.152650462958</v>
      </c>
      <c r="B1931" s="12"/>
      <c r="C1931" s="12"/>
      <c r="D1931" s="12"/>
      <c r="E1931" s="12">
        <v>1</v>
      </c>
      <c r="F1931" s="12"/>
      <c r="G1931" s="12">
        <v>1</v>
      </c>
    </row>
    <row r="1932" spans="1:7" x14ac:dyDescent="0.2">
      <c r="A1932" s="11">
        <v>42043.605578703704</v>
      </c>
      <c r="B1932" s="12"/>
      <c r="C1932" s="12"/>
      <c r="D1932" s="12"/>
      <c r="E1932" s="12">
        <v>1</v>
      </c>
      <c r="F1932" s="12"/>
      <c r="G1932" s="12">
        <v>1</v>
      </c>
    </row>
    <row r="1933" spans="1:7" x14ac:dyDescent="0.2">
      <c r="A1933" s="11">
        <v>42044.184988425928</v>
      </c>
      <c r="B1933" s="12"/>
      <c r="C1933" s="12"/>
      <c r="D1933" s="12"/>
      <c r="E1933" s="12">
        <v>1</v>
      </c>
      <c r="F1933" s="12"/>
      <c r="G1933" s="12">
        <v>1</v>
      </c>
    </row>
    <row r="1934" spans="1:7" x14ac:dyDescent="0.2">
      <c r="A1934" s="11">
        <v>42044.272847222222</v>
      </c>
      <c r="B1934" s="12"/>
      <c r="C1934" s="12"/>
      <c r="D1934" s="12"/>
      <c r="E1934" s="12">
        <v>1</v>
      </c>
      <c r="F1934" s="12"/>
      <c r="G1934" s="12">
        <v>1</v>
      </c>
    </row>
    <row r="1935" spans="1:7" x14ac:dyDescent="0.2">
      <c r="A1935" s="11">
        <v>42044.711886574078</v>
      </c>
      <c r="B1935" s="12"/>
      <c r="C1935" s="12"/>
      <c r="D1935" s="12"/>
      <c r="E1935" s="12">
        <v>1</v>
      </c>
      <c r="F1935" s="12"/>
      <c r="G1935" s="12">
        <v>1</v>
      </c>
    </row>
    <row r="1936" spans="1:7" x14ac:dyDescent="0.2">
      <c r="A1936" s="11">
        <v>42044.724953703699</v>
      </c>
      <c r="B1936" s="12"/>
      <c r="C1936" s="12">
        <v>1</v>
      </c>
      <c r="D1936" s="12"/>
      <c r="E1936" s="12"/>
      <c r="F1936" s="12"/>
      <c r="G1936" s="12">
        <v>1</v>
      </c>
    </row>
    <row r="1937" spans="1:7" x14ac:dyDescent="0.2">
      <c r="A1937" s="11">
        <v>42044.765960648147</v>
      </c>
      <c r="B1937" s="12"/>
      <c r="C1937" s="12"/>
      <c r="D1937" s="12"/>
      <c r="E1937" s="12">
        <v>1</v>
      </c>
      <c r="F1937" s="12"/>
      <c r="G1937" s="12">
        <v>1</v>
      </c>
    </row>
    <row r="1938" spans="1:7" x14ac:dyDescent="0.2">
      <c r="A1938" s="11">
        <v>42044.927974537044</v>
      </c>
      <c r="B1938" s="12"/>
      <c r="C1938" s="12">
        <v>1</v>
      </c>
      <c r="D1938" s="12"/>
      <c r="E1938" s="12"/>
      <c r="F1938" s="12"/>
      <c r="G1938" s="12">
        <v>1</v>
      </c>
    </row>
    <row r="1939" spans="1:7" x14ac:dyDescent="0.2">
      <c r="A1939" s="11">
        <v>42045.031851851847</v>
      </c>
      <c r="B1939" s="12"/>
      <c r="C1939" s="12"/>
      <c r="D1939" s="12"/>
      <c r="E1939" s="12">
        <v>1</v>
      </c>
      <c r="F1939" s="12"/>
      <c r="G1939" s="12">
        <v>1</v>
      </c>
    </row>
    <row r="1940" spans="1:7" x14ac:dyDescent="0.2">
      <c r="A1940" s="11">
        <v>42045.50535879629</v>
      </c>
      <c r="B1940" s="12"/>
      <c r="C1940" s="12">
        <v>1</v>
      </c>
      <c r="D1940" s="12"/>
      <c r="E1940" s="12"/>
      <c r="F1940" s="12"/>
      <c r="G1940" s="12">
        <v>1</v>
      </c>
    </row>
    <row r="1941" spans="1:7" x14ac:dyDescent="0.2">
      <c r="A1941" s="11">
        <v>42045.784155092595</v>
      </c>
      <c r="B1941" s="12"/>
      <c r="C1941" s="12">
        <v>1</v>
      </c>
      <c r="D1941" s="12"/>
      <c r="E1941" s="12"/>
      <c r="F1941" s="12"/>
      <c r="G1941" s="12">
        <v>1</v>
      </c>
    </row>
    <row r="1942" spans="1:7" x14ac:dyDescent="0.2">
      <c r="A1942" s="11">
        <v>42045.84238425926</v>
      </c>
      <c r="B1942" s="12"/>
      <c r="C1942" s="12"/>
      <c r="D1942" s="12"/>
      <c r="E1942" s="12">
        <v>1</v>
      </c>
      <c r="F1942" s="12"/>
      <c r="G1942" s="12">
        <v>1</v>
      </c>
    </row>
    <row r="1943" spans="1:7" x14ac:dyDescent="0.2">
      <c r="A1943" s="11">
        <v>42045.86336805555</v>
      </c>
      <c r="B1943" s="12"/>
      <c r="C1943" s="12">
        <v>1</v>
      </c>
      <c r="D1943" s="12"/>
      <c r="E1943" s="12"/>
      <c r="F1943" s="12"/>
      <c r="G1943" s="12">
        <v>1</v>
      </c>
    </row>
    <row r="1944" spans="1:7" x14ac:dyDescent="0.2">
      <c r="A1944" s="11">
        <v>42045.957314814819</v>
      </c>
      <c r="B1944" s="12"/>
      <c r="C1944" s="12"/>
      <c r="D1944" s="12"/>
      <c r="E1944" s="12">
        <v>1</v>
      </c>
      <c r="F1944" s="12"/>
      <c r="G1944" s="12">
        <v>1</v>
      </c>
    </row>
    <row r="1945" spans="1:7" x14ac:dyDescent="0.2">
      <c r="A1945" s="11">
        <v>42046.072743055556</v>
      </c>
      <c r="B1945" s="12"/>
      <c r="C1945" s="12">
        <v>1</v>
      </c>
      <c r="D1945" s="12"/>
      <c r="E1945" s="12"/>
      <c r="F1945" s="12"/>
      <c r="G1945" s="12">
        <v>1</v>
      </c>
    </row>
    <row r="1946" spans="1:7" x14ac:dyDescent="0.2">
      <c r="A1946" s="11">
        <v>42046.79</v>
      </c>
      <c r="B1946" s="12">
        <v>1</v>
      </c>
      <c r="C1946" s="12"/>
      <c r="D1946" s="12"/>
      <c r="E1946" s="12"/>
      <c r="F1946" s="12"/>
      <c r="G1946" s="12">
        <v>1</v>
      </c>
    </row>
    <row r="1947" spans="1:7" x14ac:dyDescent="0.2">
      <c r="A1947" s="11">
        <v>42047.05574074074</v>
      </c>
      <c r="B1947" s="12"/>
      <c r="C1947" s="12">
        <v>1</v>
      </c>
      <c r="D1947" s="12"/>
      <c r="E1947" s="12"/>
      <c r="F1947" s="12"/>
      <c r="G1947" s="12">
        <v>1</v>
      </c>
    </row>
    <row r="1948" spans="1:7" x14ac:dyDescent="0.2">
      <c r="A1948" s="11">
        <v>42047.07640046296</v>
      </c>
      <c r="B1948" s="12"/>
      <c r="C1948" s="12">
        <v>1</v>
      </c>
      <c r="D1948" s="12"/>
      <c r="E1948" s="12"/>
      <c r="F1948" s="12"/>
      <c r="G1948" s="12">
        <v>1</v>
      </c>
    </row>
    <row r="1949" spans="1:7" x14ac:dyDescent="0.2">
      <c r="A1949" s="11">
        <v>42047.128564814819</v>
      </c>
      <c r="B1949" s="12"/>
      <c r="C1949" s="12"/>
      <c r="D1949" s="12"/>
      <c r="E1949" s="12">
        <v>1</v>
      </c>
      <c r="F1949" s="12"/>
      <c r="G1949" s="12">
        <v>1</v>
      </c>
    </row>
    <row r="1950" spans="1:7" x14ac:dyDescent="0.2">
      <c r="A1950" s="11">
        <v>42047.394942129627</v>
      </c>
      <c r="B1950" s="12"/>
      <c r="C1950" s="12">
        <v>1</v>
      </c>
      <c r="D1950" s="12"/>
      <c r="E1950" s="12"/>
      <c r="F1950" s="12"/>
      <c r="G1950" s="12">
        <v>1</v>
      </c>
    </row>
    <row r="1951" spans="1:7" x14ac:dyDescent="0.2">
      <c r="A1951" s="11">
        <v>42047.724444444444</v>
      </c>
      <c r="B1951" s="12">
        <v>1</v>
      </c>
      <c r="C1951" s="12"/>
      <c r="D1951" s="12"/>
      <c r="E1951" s="12"/>
      <c r="F1951" s="12"/>
      <c r="G1951" s="12">
        <v>1</v>
      </c>
    </row>
    <row r="1952" spans="1:7" x14ac:dyDescent="0.2">
      <c r="A1952" s="11">
        <v>42047.762407407412</v>
      </c>
      <c r="B1952" s="12">
        <v>1</v>
      </c>
      <c r="C1952" s="12"/>
      <c r="D1952" s="12"/>
      <c r="E1952" s="12"/>
      <c r="F1952" s="12"/>
      <c r="G1952" s="12">
        <v>1</v>
      </c>
    </row>
    <row r="1953" spans="1:7" x14ac:dyDescent="0.2">
      <c r="A1953" s="11">
        <v>42047.812523148154</v>
      </c>
      <c r="B1953" s="12"/>
      <c r="C1953" s="12">
        <v>1</v>
      </c>
      <c r="D1953" s="12"/>
      <c r="E1953" s="12"/>
      <c r="F1953" s="12"/>
      <c r="G1953" s="12">
        <v>1</v>
      </c>
    </row>
    <row r="1954" spans="1:7" x14ac:dyDescent="0.2">
      <c r="A1954" s="11">
        <v>42047.900960648149</v>
      </c>
      <c r="B1954" s="12">
        <v>1</v>
      </c>
      <c r="C1954" s="12"/>
      <c r="D1954" s="12"/>
      <c r="E1954" s="12"/>
      <c r="F1954" s="12"/>
      <c r="G1954" s="12">
        <v>1</v>
      </c>
    </row>
    <row r="1955" spans="1:7" x14ac:dyDescent="0.2">
      <c r="A1955" s="11">
        <v>42048.181921296295</v>
      </c>
      <c r="B1955" s="12"/>
      <c r="C1955" s="12">
        <v>1</v>
      </c>
      <c r="D1955" s="12"/>
      <c r="E1955" s="12"/>
      <c r="F1955" s="12"/>
      <c r="G1955" s="12">
        <v>1</v>
      </c>
    </row>
    <row r="1956" spans="1:7" x14ac:dyDescent="0.2">
      <c r="A1956" s="11">
        <v>42048.711724537032</v>
      </c>
      <c r="B1956" s="12"/>
      <c r="C1956" s="12">
        <v>1</v>
      </c>
      <c r="D1956" s="12"/>
      <c r="E1956" s="12"/>
      <c r="F1956" s="12"/>
      <c r="G1956" s="12">
        <v>1</v>
      </c>
    </row>
    <row r="1957" spans="1:7" x14ac:dyDescent="0.2">
      <c r="A1957" s="11">
        <v>42048.813877314817</v>
      </c>
      <c r="B1957" s="12"/>
      <c r="C1957" s="12"/>
      <c r="D1957" s="12"/>
      <c r="E1957" s="12">
        <v>1</v>
      </c>
      <c r="F1957" s="12"/>
      <c r="G1957" s="12">
        <v>1</v>
      </c>
    </row>
    <row r="1958" spans="1:7" x14ac:dyDescent="0.2">
      <c r="A1958" s="11">
        <v>42049.716620370367</v>
      </c>
      <c r="B1958" s="12"/>
      <c r="C1958" s="12">
        <v>1</v>
      </c>
      <c r="D1958" s="12"/>
      <c r="E1958" s="12"/>
      <c r="F1958" s="12"/>
      <c r="G1958" s="12">
        <v>1</v>
      </c>
    </row>
    <row r="1959" spans="1:7" x14ac:dyDescent="0.2">
      <c r="A1959" s="11">
        <v>42049.733240740738</v>
      </c>
      <c r="B1959" s="12"/>
      <c r="C1959" s="12"/>
      <c r="D1959" s="12"/>
      <c r="E1959" s="12">
        <v>1</v>
      </c>
      <c r="F1959" s="12"/>
      <c r="G1959" s="12">
        <v>1</v>
      </c>
    </row>
    <row r="1960" spans="1:7" x14ac:dyDescent="0.2">
      <c r="A1960" s="11">
        <v>42049.833761574075</v>
      </c>
      <c r="B1960" s="12"/>
      <c r="C1960" s="12"/>
      <c r="D1960" s="12"/>
      <c r="E1960" s="12">
        <v>1</v>
      </c>
      <c r="F1960" s="12"/>
      <c r="G1960" s="12">
        <v>1</v>
      </c>
    </row>
    <row r="1961" spans="1:7" x14ac:dyDescent="0.2">
      <c r="A1961" s="11">
        <v>42050.008368055554</v>
      </c>
      <c r="B1961" s="12"/>
      <c r="C1961" s="12"/>
      <c r="D1961" s="12"/>
      <c r="E1961" s="12">
        <v>1</v>
      </c>
      <c r="F1961" s="12"/>
      <c r="G1961" s="12">
        <v>1</v>
      </c>
    </row>
    <row r="1962" spans="1:7" x14ac:dyDescent="0.2">
      <c r="A1962" s="11">
        <v>42050.019641203704</v>
      </c>
      <c r="B1962" s="12"/>
      <c r="C1962" s="12"/>
      <c r="D1962" s="12"/>
      <c r="E1962" s="12">
        <v>1</v>
      </c>
      <c r="F1962" s="12"/>
      <c r="G1962" s="12">
        <v>1</v>
      </c>
    </row>
    <row r="1963" spans="1:7" x14ac:dyDescent="0.2">
      <c r="A1963" s="11">
        <v>42050.983182870375</v>
      </c>
      <c r="B1963" s="12"/>
      <c r="C1963" s="12"/>
      <c r="D1963" s="12"/>
      <c r="E1963" s="12">
        <v>1</v>
      </c>
      <c r="F1963" s="12"/>
      <c r="G1963" s="12">
        <v>1</v>
      </c>
    </row>
    <row r="1964" spans="1:7" x14ac:dyDescent="0.2">
      <c r="A1964" s="11">
        <v>42051.148888888885</v>
      </c>
      <c r="B1964" s="12"/>
      <c r="C1964" s="12"/>
      <c r="D1964" s="12"/>
      <c r="E1964" s="12">
        <v>1</v>
      </c>
      <c r="F1964" s="12"/>
      <c r="G1964" s="12">
        <v>1</v>
      </c>
    </row>
    <row r="1965" spans="1:7" x14ac:dyDescent="0.2">
      <c r="A1965" s="11">
        <v>42052.628703703704</v>
      </c>
      <c r="B1965" s="12"/>
      <c r="C1965" s="12"/>
      <c r="D1965" s="12"/>
      <c r="E1965" s="12">
        <v>1</v>
      </c>
      <c r="F1965" s="12"/>
      <c r="G1965" s="12">
        <v>1</v>
      </c>
    </row>
    <row r="1966" spans="1:7" x14ac:dyDescent="0.2">
      <c r="A1966" s="11">
        <v>42052.666990740734</v>
      </c>
      <c r="B1966" s="12"/>
      <c r="C1966" s="12"/>
      <c r="D1966" s="12"/>
      <c r="E1966" s="12">
        <v>1</v>
      </c>
      <c r="F1966" s="12"/>
      <c r="G1966" s="12">
        <v>1</v>
      </c>
    </row>
    <row r="1967" spans="1:7" x14ac:dyDescent="0.2">
      <c r="A1967" s="11">
        <v>42052.7815162037</v>
      </c>
      <c r="B1967" s="12"/>
      <c r="C1967" s="12"/>
      <c r="D1967" s="12"/>
      <c r="E1967" s="12">
        <v>1</v>
      </c>
      <c r="F1967" s="12"/>
      <c r="G1967" s="12">
        <v>1</v>
      </c>
    </row>
    <row r="1968" spans="1:7" x14ac:dyDescent="0.2">
      <c r="A1968" s="11">
        <v>42052.802430555559</v>
      </c>
      <c r="B1968" s="12"/>
      <c r="C1968" s="12">
        <v>1</v>
      </c>
      <c r="D1968" s="12"/>
      <c r="E1968" s="12"/>
      <c r="F1968" s="12"/>
      <c r="G1968" s="12">
        <v>1</v>
      </c>
    </row>
    <row r="1969" spans="1:7" x14ac:dyDescent="0.2">
      <c r="A1969" s="11">
        <v>42052.83530092593</v>
      </c>
      <c r="B1969" s="12"/>
      <c r="C1969" s="12">
        <v>1</v>
      </c>
      <c r="D1969" s="12"/>
      <c r="E1969" s="12"/>
      <c r="F1969" s="12"/>
      <c r="G1969" s="12">
        <v>1</v>
      </c>
    </row>
    <row r="1970" spans="1:7" x14ac:dyDescent="0.2">
      <c r="A1970" s="11">
        <v>42052.93850694444</v>
      </c>
      <c r="B1970" s="12"/>
      <c r="C1970" s="12">
        <v>1</v>
      </c>
      <c r="D1970" s="12"/>
      <c r="E1970" s="12"/>
      <c r="F1970" s="12"/>
      <c r="G1970" s="12">
        <v>1</v>
      </c>
    </row>
    <row r="1971" spans="1:7" x14ac:dyDescent="0.2">
      <c r="A1971" s="11">
        <v>42052.949814814812</v>
      </c>
      <c r="B1971" s="12"/>
      <c r="C1971" s="12"/>
      <c r="D1971" s="12"/>
      <c r="E1971" s="12">
        <v>1</v>
      </c>
      <c r="F1971" s="12"/>
      <c r="G1971" s="12">
        <v>1</v>
      </c>
    </row>
    <row r="1972" spans="1:7" x14ac:dyDescent="0.2">
      <c r="A1972" s="11">
        <v>42053.049375000002</v>
      </c>
      <c r="B1972" s="12"/>
      <c r="C1972" s="12">
        <v>1</v>
      </c>
      <c r="D1972" s="12"/>
      <c r="E1972" s="12"/>
      <c r="F1972" s="12"/>
      <c r="G1972" s="12">
        <v>1</v>
      </c>
    </row>
    <row r="1973" spans="1:7" x14ac:dyDescent="0.2">
      <c r="A1973" s="11">
        <v>42053.051203703704</v>
      </c>
      <c r="B1973" s="12"/>
      <c r="C1973" s="12">
        <v>1</v>
      </c>
      <c r="D1973" s="12"/>
      <c r="E1973" s="12"/>
      <c r="F1973" s="12"/>
      <c r="G1973" s="12">
        <v>1</v>
      </c>
    </row>
    <row r="1974" spans="1:7" x14ac:dyDescent="0.2">
      <c r="A1974" s="11">
        <v>42053.106111111112</v>
      </c>
      <c r="B1974" s="12"/>
      <c r="C1974" s="12"/>
      <c r="D1974" s="12"/>
      <c r="E1974" s="12">
        <v>1</v>
      </c>
      <c r="F1974" s="12"/>
      <c r="G1974" s="12">
        <v>1</v>
      </c>
    </row>
    <row r="1975" spans="1:7" x14ac:dyDescent="0.2">
      <c r="A1975" s="11">
        <v>42053.198287037041</v>
      </c>
      <c r="B1975" s="12">
        <v>1</v>
      </c>
      <c r="C1975" s="12"/>
      <c r="D1975" s="12"/>
      <c r="E1975" s="12"/>
      <c r="F1975" s="12"/>
      <c r="G1975" s="12">
        <v>1</v>
      </c>
    </row>
    <row r="1976" spans="1:7" x14ac:dyDescent="0.2">
      <c r="A1976" s="11">
        <v>42053.671666666662</v>
      </c>
      <c r="B1976" s="12"/>
      <c r="C1976" s="12"/>
      <c r="D1976" s="12"/>
      <c r="E1976" s="12">
        <v>1</v>
      </c>
      <c r="F1976" s="12"/>
      <c r="G1976" s="12">
        <v>1</v>
      </c>
    </row>
    <row r="1977" spans="1:7" x14ac:dyDescent="0.2">
      <c r="A1977" s="11">
        <v>42053.672824074078</v>
      </c>
      <c r="B1977" s="12"/>
      <c r="C1977" s="12">
        <v>1</v>
      </c>
      <c r="D1977" s="12"/>
      <c r="E1977" s="12"/>
      <c r="F1977" s="12"/>
      <c r="G1977" s="12">
        <v>1</v>
      </c>
    </row>
    <row r="1978" spans="1:7" x14ac:dyDescent="0.2">
      <c r="A1978" s="11">
        <v>42053.704293981486</v>
      </c>
      <c r="B1978" s="12"/>
      <c r="C1978" s="12"/>
      <c r="D1978" s="12"/>
      <c r="E1978" s="12">
        <v>1</v>
      </c>
      <c r="F1978" s="12"/>
      <c r="G1978" s="12">
        <v>1</v>
      </c>
    </row>
    <row r="1979" spans="1:7" x14ac:dyDescent="0.2">
      <c r="A1979" s="11">
        <v>42053.722060185188</v>
      </c>
      <c r="B1979" s="12"/>
      <c r="C1979" s="12">
        <v>1</v>
      </c>
      <c r="D1979" s="12"/>
      <c r="E1979" s="12"/>
      <c r="F1979" s="12"/>
      <c r="G1979" s="12">
        <v>1</v>
      </c>
    </row>
    <row r="1980" spans="1:7" x14ac:dyDescent="0.2">
      <c r="A1980" s="11">
        <v>42053.732627314821</v>
      </c>
      <c r="B1980" s="12"/>
      <c r="C1980" s="12"/>
      <c r="D1980" s="12"/>
      <c r="E1980" s="12">
        <v>1</v>
      </c>
      <c r="F1980" s="12"/>
      <c r="G1980" s="12">
        <v>1</v>
      </c>
    </row>
    <row r="1981" spans="1:7" x14ac:dyDescent="0.2">
      <c r="A1981" s="11">
        <v>42053.733078703706</v>
      </c>
      <c r="B1981" s="12"/>
      <c r="C1981" s="12"/>
      <c r="D1981" s="12"/>
      <c r="E1981" s="12">
        <v>1</v>
      </c>
      <c r="F1981" s="12"/>
      <c r="G1981" s="12">
        <v>1</v>
      </c>
    </row>
    <row r="1982" spans="1:7" x14ac:dyDescent="0.2">
      <c r="A1982" s="11">
        <v>42053.916921296302</v>
      </c>
      <c r="B1982" s="12"/>
      <c r="C1982" s="12"/>
      <c r="D1982" s="12"/>
      <c r="E1982" s="12">
        <v>1</v>
      </c>
      <c r="F1982" s="12"/>
      <c r="G1982" s="12">
        <v>1</v>
      </c>
    </row>
    <row r="1983" spans="1:7" x14ac:dyDescent="0.2">
      <c r="A1983" s="11">
        <v>42054.024421296301</v>
      </c>
      <c r="B1983" s="12"/>
      <c r="C1983" s="12"/>
      <c r="D1983" s="12"/>
      <c r="E1983" s="12">
        <v>1</v>
      </c>
      <c r="F1983" s="12"/>
      <c r="G1983" s="12">
        <v>1</v>
      </c>
    </row>
    <row r="1984" spans="1:7" x14ac:dyDescent="0.2">
      <c r="A1984" s="11">
        <v>42054.74418981481</v>
      </c>
      <c r="B1984" s="12"/>
      <c r="C1984" s="12"/>
      <c r="D1984" s="12"/>
      <c r="E1984" s="12">
        <v>1</v>
      </c>
      <c r="F1984" s="12"/>
      <c r="G1984" s="12">
        <v>1</v>
      </c>
    </row>
    <row r="1985" spans="1:7" x14ac:dyDescent="0.2">
      <c r="A1985" s="11">
        <v>42054.849050925928</v>
      </c>
      <c r="B1985" s="12"/>
      <c r="C1985" s="12"/>
      <c r="D1985" s="12"/>
      <c r="E1985" s="12">
        <v>1</v>
      </c>
      <c r="F1985" s="12"/>
      <c r="G1985" s="12">
        <v>1</v>
      </c>
    </row>
    <row r="1986" spans="1:7" x14ac:dyDescent="0.2">
      <c r="A1986" s="11">
        <v>42055.277199074073</v>
      </c>
      <c r="B1986" s="12"/>
      <c r="C1986" s="12"/>
      <c r="D1986" s="12"/>
      <c r="E1986" s="12">
        <v>1</v>
      </c>
      <c r="F1986" s="12"/>
      <c r="G1986" s="12">
        <v>1</v>
      </c>
    </row>
    <row r="1987" spans="1:7" x14ac:dyDescent="0.2">
      <c r="A1987" s="11">
        <v>42055.600995370376</v>
      </c>
      <c r="B1987" s="12">
        <v>1</v>
      </c>
      <c r="C1987" s="12"/>
      <c r="D1987" s="12"/>
      <c r="E1987" s="12"/>
      <c r="F1987" s="12"/>
      <c r="G1987" s="12">
        <v>1</v>
      </c>
    </row>
    <row r="1988" spans="1:7" x14ac:dyDescent="0.2">
      <c r="A1988" s="11">
        <v>42055.713368055556</v>
      </c>
      <c r="B1988" s="12"/>
      <c r="C1988" s="12">
        <v>1</v>
      </c>
      <c r="D1988" s="12"/>
      <c r="E1988" s="12"/>
      <c r="F1988" s="12"/>
      <c r="G1988" s="12">
        <v>1</v>
      </c>
    </row>
    <row r="1989" spans="1:7" x14ac:dyDescent="0.2">
      <c r="A1989" s="11">
        <v>42055.739803240736</v>
      </c>
      <c r="B1989" s="12"/>
      <c r="C1989" s="12">
        <v>1</v>
      </c>
      <c r="D1989" s="12"/>
      <c r="E1989" s="12"/>
      <c r="F1989" s="12"/>
      <c r="G1989" s="12">
        <v>1</v>
      </c>
    </row>
    <row r="1990" spans="1:7" x14ac:dyDescent="0.2">
      <c r="A1990" s="11">
        <v>42055.972824074073</v>
      </c>
      <c r="B1990" s="12"/>
      <c r="C1990" s="12"/>
      <c r="D1990" s="12"/>
      <c r="E1990" s="12">
        <v>1</v>
      </c>
      <c r="F1990" s="12"/>
      <c r="G1990" s="12">
        <v>1</v>
      </c>
    </row>
    <row r="1991" spans="1:7" x14ac:dyDescent="0.2">
      <c r="A1991" s="11">
        <v>42056.013124999998</v>
      </c>
      <c r="B1991" s="12"/>
      <c r="C1991" s="12"/>
      <c r="D1991" s="12"/>
      <c r="E1991" s="12">
        <v>1</v>
      </c>
      <c r="F1991" s="12"/>
      <c r="G1991" s="12">
        <v>1</v>
      </c>
    </row>
    <row r="1992" spans="1:7" x14ac:dyDescent="0.2">
      <c r="A1992" s="11">
        <v>42056.091631944444</v>
      </c>
      <c r="B1992" s="12"/>
      <c r="C1992" s="12"/>
      <c r="D1992" s="12"/>
      <c r="E1992" s="12">
        <v>1</v>
      </c>
      <c r="F1992" s="12"/>
      <c r="G1992" s="12">
        <v>1</v>
      </c>
    </row>
    <row r="1993" spans="1:7" x14ac:dyDescent="0.2">
      <c r="A1993" s="11">
        <v>42056.1324537037</v>
      </c>
      <c r="B1993" s="12"/>
      <c r="C1993" s="12">
        <v>1</v>
      </c>
      <c r="D1993" s="12"/>
      <c r="E1993" s="12"/>
      <c r="F1993" s="12"/>
      <c r="G1993" s="12">
        <v>1</v>
      </c>
    </row>
    <row r="1994" spans="1:7" x14ac:dyDescent="0.2">
      <c r="A1994" s="11">
        <v>42056.65143518518</v>
      </c>
      <c r="B1994" s="12"/>
      <c r="C1994" s="12"/>
      <c r="D1994" s="12"/>
      <c r="E1994" s="12">
        <v>1</v>
      </c>
      <c r="F1994" s="12"/>
      <c r="G1994" s="12">
        <v>1</v>
      </c>
    </row>
    <row r="1995" spans="1:7" x14ac:dyDescent="0.2">
      <c r="A1995" s="11">
        <v>42057.190960648149</v>
      </c>
      <c r="B1995" s="12"/>
      <c r="C1995" s="12">
        <v>1</v>
      </c>
      <c r="D1995" s="12"/>
      <c r="E1995" s="12"/>
      <c r="F1995" s="12"/>
      <c r="G1995" s="12">
        <v>1</v>
      </c>
    </row>
    <row r="1996" spans="1:7" x14ac:dyDescent="0.2">
      <c r="A1996" s="11">
        <v>42057.277858796297</v>
      </c>
      <c r="B1996" s="12"/>
      <c r="C1996" s="12">
        <v>1</v>
      </c>
      <c r="D1996" s="12"/>
      <c r="E1996" s="12"/>
      <c r="F1996" s="12"/>
      <c r="G1996" s="12">
        <v>1</v>
      </c>
    </row>
    <row r="1997" spans="1:7" x14ac:dyDescent="0.2">
      <c r="A1997" s="11">
        <v>42057.536944444444</v>
      </c>
      <c r="B1997" s="12"/>
      <c r="C1997" s="12"/>
      <c r="D1997" s="12"/>
      <c r="E1997" s="12">
        <v>1</v>
      </c>
      <c r="F1997" s="12"/>
      <c r="G1997" s="12">
        <v>1</v>
      </c>
    </row>
    <row r="1998" spans="1:7" x14ac:dyDescent="0.2">
      <c r="A1998" s="11">
        <v>42057.883159722223</v>
      </c>
      <c r="B1998" s="12"/>
      <c r="C1998" s="12">
        <v>1</v>
      </c>
      <c r="D1998" s="12"/>
      <c r="E1998" s="12"/>
      <c r="F1998" s="12"/>
      <c r="G1998" s="12">
        <v>1</v>
      </c>
    </row>
    <row r="1999" spans="1:7" x14ac:dyDescent="0.2">
      <c r="A1999" s="11">
        <v>42058.235289351855</v>
      </c>
      <c r="B1999" s="12"/>
      <c r="C1999" s="12"/>
      <c r="D1999" s="12"/>
      <c r="E1999" s="12">
        <v>1</v>
      </c>
      <c r="F1999" s="12"/>
      <c r="G1999" s="12">
        <v>1</v>
      </c>
    </row>
    <row r="2000" spans="1:7" x14ac:dyDescent="0.2">
      <c r="A2000" s="11">
        <v>42058.334027777775</v>
      </c>
      <c r="B2000" s="12"/>
      <c r="C2000" s="12">
        <v>1</v>
      </c>
      <c r="D2000" s="12"/>
      <c r="E2000" s="12"/>
      <c r="F2000" s="12"/>
      <c r="G2000" s="12">
        <v>1</v>
      </c>
    </row>
    <row r="2001" spans="1:7" x14ac:dyDescent="0.2">
      <c r="A2001" s="11">
        <v>42058.603877314818</v>
      </c>
      <c r="B2001" s="12"/>
      <c r="C2001" s="12">
        <v>1</v>
      </c>
      <c r="D2001" s="12"/>
      <c r="E2001" s="12"/>
      <c r="F2001" s="12"/>
      <c r="G2001" s="12">
        <v>1</v>
      </c>
    </row>
    <row r="2002" spans="1:7" x14ac:dyDescent="0.2">
      <c r="A2002" s="11">
        <v>42058.719641203701</v>
      </c>
      <c r="B2002" s="12">
        <v>1</v>
      </c>
      <c r="C2002" s="12"/>
      <c r="D2002" s="12"/>
      <c r="E2002" s="12"/>
      <c r="F2002" s="12"/>
      <c r="G2002" s="12">
        <v>1</v>
      </c>
    </row>
    <row r="2003" spans="1:7" x14ac:dyDescent="0.2">
      <c r="A2003" s="11">
        <v>42058.792476851857</v>
      </c>
      <c r="B2003" s="12"/>
      <c r="C2003" s="12">
        <v>1</v>
      </c>
      <c r="D2003" s="12"/>
      <c r="E2003" s="12"/>
      <c r="F2003" s="12"/>
      <c r="G2003" s="12">
        <v>1</v>
      </c>
    </row>
    <row r="2004" spans="1:7" x14ac:dyDescent="0.2">
      <c r="A2004" s="11">
        <v>42058.809594907405</v>
      </c>
      <c r="B2004" s="12"/>
      <c r="C2004" s="12">
        <v>1</v>
      </c>
      <c r="D2004" s="12"/>
      <c r="E2004" s="12"/>
      <c r="F2004" s="12"/>
      <c r="G2004" s="12">
        <v>1</v>
      </c>
    </row>
    <row r="2005" spans="1:7" x14ac:dyDescent="0.2">
      <c r="A2005" s="11">
        <v>42058.904074074075</v>
      </c>
      <c r="B2005" s="12"/>
      <c r="C2005" s="12"/>
      <c r="D2005" s="12"/>
      <c r="E2005" s="12">
        <v>1</v>
      </c>
      <c r="F2005" s="12"/>
      <c r="G2005" s="12">
        <v>1</v>
      </c>
    </row>
    <row r="2006" spans="1:7" x14ac:dyDescent="0.2">
      <c r="A2006" s="11">
        <v>42058.941736111112</v>
      </c>
      <c r="B2006" s="12"/>
      <c r="C2006" s="12"/>
      <c r="D2006" s="12"/>
      <c r="E2006" s="12">
        <v>1</v>
      </c>
      <c r="F2006" s="12"/>
      <c r="G2006" s="12">
        <v>1</v>
      </c>
    </row>
    <row r="2007" spans="1:7" x14ac:dyDescent="0.2">
      <c r="A2007" s="11">
        <v>42059.085752314815</v>
      </c>
      <c r="B2007" s="12"/>
      <c r="C2007" s="12"/>
      <c r="D2007" s="12"/>
      <c r="E2007" s="12">
        <v>1</v>
      </c>
      <c r="F2007" s="12"/>
      <c r="G2007" s="12">
        <v>1</v>
      </c>
    </row>
    <row r="2008" spans="1:7" x14ac:dyDescent="0.2">
      <c r="A2008" s="11">
        <v>42059.270023148143</v>
      </c>
      <c r="B2008" s="12"/>
      <c r="C2008" s="12">
        <v>1</v>
      </c>
      <c r="D2008" s="12"/>
      <c r="E2008" s="12"/>
      <c r="F2008" s="12"/>
      <c r="G2008" s="12">
        <v>1</v>
      </c>
    </row>
    <row r="2009" spans="1:7" x14ac:dyDescent="0.2">
      <c r="A2009" s="11">
        <v>42059.453923611116</v>
      </c>
      <c r="B2009" s="12"/>
      <c r="C2009" s="12"/>
      <c r="D2009" s="12"/>
      <c r="E2009" s="12">
        <v>1</v>
      </c>
      <c r="F2009" s="12"/>
      <c r="G2009" s="12">
        <v>1</v>
      </c>
    </row>
    <row r="2010" spans="1:7" x14ac:dyDescent="0.2">
      <c r="A2010" s="11">
        <v>42059.701319444444</v>
      </c>
      <c r="B2010" s="12"/>
      <c r="C2010" s="12"/>
      <c r="D2010" s="12"/>
      <c r="E2010" s="12">
        <v>1</v>
      </c>
      <c r="F2010" s="12"/>
      <c r="G2010" s="12">
        <v>1</v>
      </c>
    </row>
    <row r="2011" spans="1:7" x14ac:dyDescent="0.2">
      <c r="A2011" s="11">
        <v>42059.970729166671</v>
      </c>
      <c r="B2011" s="12"/>
      <c r="C2011" s="12">
        <v>1</v>
      </c>
      <c r="D2011" s="12"/>
      <c r="E2011" s="12"/>
      <c r="F2011" s="12"/>
      <c r="G2011" s="12">
        <v>1</v>
      </c>
    </row>
    <row r="2012" spans="1:7" x14ac:dyDescent="0.2">
      <c r="A2012" s="11">
        <v>42060.001805555556</v>
      </c>
      <c r="B2012" s="12">
        <v>1</v>
      </c>
      <c r="C2012" s="12"/>
      <c r="D2012" s="12"/>
      <c r="E2012" s="12"/>
      <c r="F2012" s="12"/>
      <c r="G2012" s="12">
        <v>1</v>
      </c>
    </row>
    <row r="2013" spans="1:7" x14ac:dyDescent="0.2">
      <c r="A2013" s="11">
        <v>42060.00980324074</v>
      </c>
      <c r="B2013" s="12">
        <v>1</v>
      </c>
      <c r="C2013" s="12"/>
      <c r="D2013" s="12"/>
      <c r="E2013" s="12"/>
      <c r="F2013" s="12"/>
      <c r="G2013" s="12">
        <v>1</v>
      </c>
    </row>
    <row r="2014" spans="1:7" x14ac:dyDescent="0.2">
      <c r="A2014" s="11">
        <v>42060.035636574074</v>
      </c>
      <c r="B2014" s="12"/>
      <c r="C2014" s="12"/>
      <c r="D2014" s="12"/>
      <c r="E2014" s="12">
        <v>1</v>
      </c>
      <c r="F2014" s="12"/>
      <c r="G2014" s="12">
        <v>1</v>
      </c>
    </row>
    <row r="2015" spans="1:7" x14ac:dyDescent="0.2">
      <c r="A2015" s="11">
        <v>42060.04550925926</v>
      </c>
      <c r="B2015" s="12"/>
      <c r="C2015" s="12">
        <v>1</v>
      </c>
      <c r="D2015" s="12"/>
      <c r="E2015" s="12"/>
      <c r="F2015" s="12"/>
      <c r="G2015" s="12">
        <v>1</v>
      </c>
    </row>
    <row r="2016" spans="1:7" x14ac:dyDescent="0.2">
      <c r="A2016" s="11">
        <v>42060.683935185181</v>
      </c>
      <c r="B2016" s="12"/>
      <c r="C2016" s="12"/>
      <c r="D2016" s="12"/>
      <c r="E2016" s="12">
        <v>1</v>
      </c>
      <c r="F2016" s="12"/>
      <c r="G2016" s="12">
        <v>1</v>
      </c>
    </row>
    <row r="2017" spans="1:7" x14ac:dyDescent="0.2">
      <c r="A2017" s="11">
        <v>42060.913877314815</v>
      </c>
      <c r="B2017" s="12"/>
      <c r="C2017" s="12">
        <v>1</v>
      </c>
      <c r="D2017" s="12"/>
      <c r="E2017" s="12"/>
      <c r="F2017" s="12"/>
      <c r="G2017" s="12">
        <v>1</v>
      </c>
    </row>
    <row r="2018" spans="1:7" x14ac:dyDescent="0.2">
      <c r="A2018" s="11">
        <v>42061.11583333333</v>
      </c>
      <c r="B2018" s="12"/>
      <c r="C2018" s="12">
        <v>1</v>
      </c>
      <c r="D2018" s="12"/>
      <c r="E2018" s="12"/>
      <c r="F2018" s="12"/>
      <c r="G2018" s="12">
        <v>1</v>
      </c>
    </row>
    <row r="2019" spans="1:7" x14ac:dyDescent="0.2">
      <c r="A2019" s="11">
        <v>42061.154930555553</v>
      </c>
      <c r="B2019" s="12"/>
      <c r="C2019" s="12">
        <v>1</v>
      </c>
      <c r="D2019" s="12"/>
      <c r="E2019" s="12"/>
      <c r="F2019" s="12"/>
      <c r="G2019" s="12">
        <v>1</v>
      </c>
    </row>
    <row r="2020" spans="1:7" x14ac:dyDescent="0.2">
      <c r="A2020" s="11">
        <v>42061.212488425925</v>
      </c>
      <c r="B2020" s="12"/>
      <c r="C2020" s="12"/>
      <c r="D2020" s="12"/>
      <c r="E2020" s="12">
        <v>1</v>
      </c>
      <c r="F2020" s="12"/>
      <c r="G2020" s="12">
        <v>1</v>
      </c>
    </row>
    <row r="2021" spans="1:7" x14ac:dyDescent="0.2">
      <c r="A2021" s="11">
        <v>42061.69594907407</v>
      </c>
      <c r="B2021" s="12"/>
      <c r="C2021" s="12">
        <v>1</v>
      </c>
      <c r="D2021" s="12"/>
      <c r="E2021" s="12"/>
      <c r="F2021" s="12"/>
      <c r="G2021" s="12">
        <v>1</v>
      </c>
    </row>
    <row r="2022" spans="1:7" x14ac:dyDescent="0.2">
      <c r="A2022" s="11">
        <v>42061.963263888887</v>
      </c>
      <c r="B2022" s="12"/>
      <c r="C2022" s="12">
        <v>1</v>
      </c>
      <c r="D2022" s="12"/>
      <c r="E2022" s="12"/>
      <c r="F2022" s="12"/>
      <c r="G2022" s="12">
        <v>1</v>
      </c>
    </row>
    <row r="2023" spans="1:7" x14ac:dyDescent="0.2">
      <c r="A2023" s="11">
        <v>42062.022118055553</v>
      </c>
      <c r="B2023" s="12"/>
      <c r="C2023" s="12"/>
      <c r="D2023" s="12"/>
      <c r="E2023" s="12">
        <v>1</v>
      </c>
      <c r="F2023" s="12"/>
      <c r="G2023" s="12">
        <v>1</v>
      </c>
    </row>
    <row r="2024" spans="1:7" x14ac:dyDescent="0.2">
      <c r="A2024" s="11">
        <v>42062.296412037031</v>
      </c>
      <c r="B2024" s="12"/>
      <c r="C2024" s="12"/>
      <c r="D2024" s="12"/>
      <c r="E2024" s="12">
        <v>1</v>
      </c>
      <c r="F2024" s="12"/>
      <c r="G2024" s="12">
        <v>1</v>
      </c>
    </row>
    <row r="2025" spans="1:7" x14ac:dyDescent="0.2">
      <c r="A2025" s="11">
        <v>42062.680486111116</v>
      </c>
      <c r="B2025" s="12"/>
      <c r="C2025" s="12">
        <v>1</v>
      </c>
      <c r="D2025" s="12"/>
      <c r="E2025" s="12"/>
      <c r="F2025" s="12"/>
      <c r="G2025" s="12">
        <v>1</v>
      </c>
    </row>
    <row r="2026" spans="1:7" x14ac:dyDescent="0.2">
      <c r="A2026" s="11">
        <v>42062.834444444445</v>
      </c>
      <c r="B2026" s="12"/>
      <c r="C2026" s="12"/>
      <c r="D2026" s="12"/>
      <c r="E2026" s="12">
        <v>1</v>
      </c>
      <c r="F2026" s="12"/>
      <c r="G2026" s="12">
        <v>1</v>
      </c>
    </row>
    <row r="2027" spans="1:7" x14ac:dyDescent="0.2">
      <c r="A2027" s="11">
        <v>42063.721817129626</v>
      </c>
      <c r="B2027" s="12">
        <v>1</v>
      </c>
      <c r="C2027" s="12"/>
      <c r="D2027" s="12"/>
      <c r="E2027" s="12"/>
      <c r="F2027" s="12"/>
      <c r="G2027" s="12">
        <v>1</v>
      </c>
    </row>
    <row r="2028" spans="1:7" x14ac:dyDescent="0.2">
      <c r="A2028" s="11">
        <v>42063.869791666672</v>
      </c>
      <c r="B2028" s="12"/>
      <c r="C2028" s="12">
        <v>1</v>
      </c>
      <c r="D2028" s="12"/>
      <c r="E2028" s="12"/>
      <c r="F2028" s="12"/>
      <c r="G2028" s="12">
        <v>1</v>
      </c>
    </row>
    <row r="2029" spans="1:7" x14ac:dyDescent="0.2">
      <c r="A2029" s="11">
        <v>42064.217418981483</v>
      </c>
      <c r="B2029" s="12"/>
      <c r="C2029" s="12">
        <v>1</v>
      </c>
      <c r="D2029" s="12"/>
      <c r="E2029" s="12"/>
      <c r="F2029" s="12"/>
      <c r="G2029" s="12">
        <v>1</v>
      </c>
    </row>
    <row r="2030" spans="1:7" x14ac:dyDescent="0.2">
      <c r="A2030" s="11">
        <v>42064.220069444447</v>
      </c>
      <c r="B2030" s="12"/>
      <c r="C2030" s="12"/>
      <c r="D2030" s="12"/>
      <c r="E2030" s="12">
        <v>1</v>
      </c>
      <c r="F2030" s="12"/>
      <c r="G2030" s="12">
        <v>1</v>
      </c>
    </row>
    <row r="2031" spans="1:7" x14ac:dyDescent="0.2">
      <c r="A2031" s="11">
        <v>42064.652673611112</v>
      </c>
      <c r="B2031" s="12"/>
      <c r="C2031" s="12"/>
      <c r="D2031" s="12"/>
      <c r="E2031" s="12">
        <v>1</v>
      </c>
      <c r="F2031" s="12"/>
      <c r="G2031" s="12">
        <v>1</v>
      </c>
    </row>
    <row r="2032" spans="1:7" x14ac:dyDescent="0.2">
      <c r="A2032" s="11">
        <v>42064.785613425927</v>
      </c>
      <c r="B2032" s="12"/>
      <c r="C2032" s="12"/>
      <c r="D2032" s="12"/>
      <c r="E2032" s="12">
        <v>1</v>
      </c>
      <c r="F2032" s="12"/>
      <c r="G2032" s="12">
        <v>1</v>
      </c>
    </row>
    <row r="2033" spans="1:7" x14ac:dyDescent="0.2">
      <c r="A2033" s="11">
        <v>42064.794490740736</v>
      </c>
      <c r="B2033" s="12">
        <v>1</v>
      </c>
      <c r="C2033" s="12"/>
      <c r="D2033" s="12"/>
      <c r="E2033" s="12"/>
      <c r="F2033" s="12"/>
      <c r="G2033" s="12">
        <v>1</v>
      </c>
    </row>
    <row r="2034" spans="1:7" x14ac:dyDescent="0.2">
      <c r="A2034" s="11">
        <v>42065.053368055553</v>
      </c>
      <c r="B2034" s="12"/>
      <c r="C2034" s="12"/>
      <c r="D2034" s="12"/>
      <c r="E2034" s="12">
        <v>1</v>
      </c>
      <c r="F2034" s="12"/>
      <c r="G2034" s="12">
        <v>1</v>
      </c>
    </row>
    <row r="2035" spans="1:7" x14ac:dyDescent="0.2">
      <c r="A2035" s="11">
        <v>42065.084375000006</v>
      </c>
      <c r="B2035" s="12"/>
      <c r="C2035" s="12">
        <v>1</v>
      </c>
      <c r="D2035" s="12"/>
      <c r="E2035" s="12"/>
      <c r="F2035" s="12"/>
      <c r="G2035" s="12">
        <v>1</v>
      </c>
    </row>
    <row r="2036" spans="1:7" x14ac:dyDescent="0.2">
      <c r="A2036" s="11">
        <v>42065.190694444449</v>
      </c>
      <c r="B2036" s="12"/>
      <c r="C2036" s="12">
        <v>1</v>
      </c>
      <c r="D2036" s="12"/>
      <c r="E2036" s="12"/>
      <c r="F2036" s="12"/>
      <c r="G2036" s="12">
        <v>1</v>
      </c>
    </row>
    <row r="2037" spans="1:7" x14ac:dyDescent="0.2">
      <c r="A2037" s="11">
        <v>42065.750300925924</v>
      </c>
      <c r="B2037" s="12"/>
      <c r="C2037" s="12"/>
      <c r="D2037" s="12"/>
      <c r="E2037" s="12">
        <v>1</v>
      </c>
      <c r="F2037" s="12"/>
      <c r="G2037" s="12">
        <v>1</v>
      </c>
    </row>
    <row r="2038" spans="1:7" x14ac:dyDescent="0.2">
      <c r="A2038" s="11">
        <v>42065.791574074072</v>
      </c>
      <c r="B2038" s="12">
        <v>1</v>
      </c>
      <c r="C2038" s="12"/>
      <c r="D2038" s="12"/>
      <c r="E2038" s="12"/>
      <c r="F2038" s="12"/>
      <c r="G2038" s="12">
        <v>1</v>
      </c>
    </row>
    <row r="2039" spans="1:7" x14ac:dyDescent="0.2">
      <c r="A2039" s="11">
        <v>42065.818807870368</v>
      </c>
      <c r="B2039" s="12"/>
      <c r="C2039" s="12">
        <v>1</v>
      </c>
      <c r="D2039" s="12"/>
      <c r="E2039" s="12"/>
      <c r="F2039" s="12"/>
      <c r="G2039" s="12">
        <v>1</v>
      </c>
    </row>
    <row r="2040" spans="1:7" x14ac:dyDescent="0.2">
      <c r="A2040" s="11">
        <v>42065.887361111112</v>
      </c>
      <c r="B2040" s="12"/>
      <c r="C2040" s="12"/>
      <c r="D2040" s="12"/>
      <c r="E2040" s="12">
        <v>1</v>
      </c>
      <c r="F2040" s="12"/>
      <c r="G2040" s="12">
        <v>1</v>
      </c>
    </row>
    <row r="2041" spans="1:7" x14ac:dyDescent="0.2">
      <c r="A2041" s="11">
        <v>42065.897719907407</v>
      </c>
      <c r="B2041" s="12"/>
      <c r="C2041" s="12">
        <v>1</v>
      </c>
      <c r="D2041" s="12"/>
      <c r="E2041" s="12"/>
      <c r="F2041" s="12"/>
      <c r="G2041" s="12">
        <v>1</v>
      </c>
    </row>
    <row r="2042" spans="1:7" x14ac:dyDescent="0.2">
      <c r="A2042" s="11">
        <v>42065.910983796297</v>
      </c>
      <c r="B2042" s="12"/>
      <c r="C2042" s="12">
        <v>1</v>
      </c>
      <c r="D2042" s="12"/>
      <c r="E2042" s="12"/>
      <c r="F2042" s="12"/>
      <c r="G2042" s="12">
        <v>1</v>
      </c>
    </row>
    <row r="2043" spans="1:7" x14ac:dyDescent="0.2">
      <c r="A2043" s="11">
        <v>42066.733587962968</v>
      </c>
      <c r="B2043" s="12"/>
      <c r="C2043" s="12">
        <v>1</v>
      </c>
      <c r="D2043" s="12"/>
      <c r="E2043" s="12"/>
      <c r="F2043" s="12"/>
      <c r="G2043" s="12">
        <v>1</v>
      </c>
    </row>
    <row r="2044" spans="1:7" x14ac:dyDescent="0.2">
      <c r="A2044" s="11">
        <v>42066.958761574075</v>
      </c>
      <c r="B2044" s="12"/>
      <c r="C2044" s="12">
        <v>1</v>
      </c>
      <c r="D2044" s="12"/>
      <c r="E2044" s="12"/>
      <c r="F2044" s="12"/>
      <c r="G2044" s="12">
        <v>1</v>
      </c>
    </row>
    <row r="2045" spans="1:7" x14ac:dyDescent="0.2">
      <c r="A2045" s="11">
        <v>42067.011643518519</v>
      </c>
      <c r="B2045" s="12"/>
      <c r="C2045" s="12"/>
      <c r="D2045" s="12"/>
      <c r="E2045" s="12">
        <v>1</v>
      </c>
      <c r="F2045" s="12"/>
      <c r="G2045" s="12">
        <v>1</v>
      </c>
    </row>
    <row r="2046" spans="1:7" x14ac:dyDescent="0.2">
      <c r="A2046" s="11">
        <v>42067.234375</v>
      </c>
      <c r="B2046" s="12"/>
      <c r="C2046" s="12">
        <v>1</v>
      </c>
      <c r="D2046" s="12"/>
      <c r="E2046" s="12"/>
      <c r="F2046" s="12"/>
      <c r="G2046" s="12">
        <v>1</v>
      </c>
    </row>
    <row r="2047" spans="1:7" x14ac:dyDescent="0.2">
      <c r="A2047" s="11">
        <v>42067.62431712963</v>
      </c>
      <c r="B2047" s="12">
        <v>1</v>
      </c>
      <c r="C2047" s="12"/>
      <c r="D2047" s="12"/>
      <c r="E2047" s="12"/>
      <c r="F2047" s="12"/>
      <c r="G2047" s="12">
        <v>1</v>
      </c>
    </row>
    <row r="2048" spans="1:7" x14ac:dyDescent="0.2">
      <c r="A2048" s="11">
        <v>42067.722372685181</v>
      </c>
      <c r="B2048" s="12"/>
      <c r="C2048" s="12">
        <v>1</v>
      </c>
      <c r="D2048" s="12"/>
      <c r="E2048" s="12"/>
      <c r="F2048" s="12"/>
      <c r="G2048" s="12">
        <v>1</v>
      </c>
    </row>
    <row r="2049" spans="1:7" x14ac:dyDescent="0.2">
      <c r="A2049" s="11">
        <v>42067.876770833333</v>
      </c>
      <c r="B2049" s="12"/>
      <c r="C2049" s="12"/>
      <c r="D2049" s="12"/>
      <c r="E2049" s="12">
        <v>1</v>
      </c>
      <c r="F2049" s="12"/>
      <c r="G2049" s="12">
        <v>1</v>
      </c>
    </row>
    <row r="2050" spans="1:7" x14ac:dyDescent="0.2">
      <c r="A2050" s="11">
        <v>42067.923668981486</v>
      </c>
      <c r="B2050" s="12"/>
      <c r="C2050" s="12"/>
      <c r="D2050" s="12"/>
      <c r="E2050" s="12">
        <v>1</v>
      </c>
      <c r="F2050" s="12"/>
      <c r="G2050" s="12">
        <v>1</v>
      </c>
    </row>
    <row r="2051" spans="1:7" x14ac:dyDescent="0.2">
      <c r="A2051" s="11">
        <v>42067.947337962964</v>
      </c>
      <c r="B2051" s="12"/>
      <c r="C2051" s="12">
        <v>1</v>
      </c>
      <c r="D2051" s="12"/>
      <c r="E2051" s="12"/>
      <c r="F2051" s="12"/>
      <c r="G2051" s="12">
        <v>1</v>
      </c>
    </row>
    <row r="2052" spans="1:7" x14ac:dyDescent="0.2">
      <c r="A2052" s="11">
        <v>42067.991238425922</v>
      </c>
      <c r="B2052" s="12"/>
      <c r="C2052" s="12">
        <v>1</v>
      </c>
      <c r="D2052" s="12"/>
      <c r="E2052" s="12"/>
      <c r="F2052" s="12"/>
      <c r="G2052" s="12">
        <v>1</v>
      </c>
    </row>
    <row r="2053" spans="1:7" x14ac:dyDescent="0.2">
      <c r="A2053" s="11">
        <v>42068.209097222221</v>
      </c>
      <c r="B2053" s="12"/>
      <c r="C2053" s="12"/>
      <c r="D2053" s="12"/>
      <c r="E2053" s="12">
        <v>1</v>
      </c>
      <c r="F2053" s="12"/>
      <c r="G2053" s="12">
        <v>1</v>
      </c>
    </row>
    <row r="2054" spans="1:7" x14ac:dyDescent="0.2">
      <c r="A2054" s="11">
        <v>42068.307002314818</v>
      </c>
      <c r="B2054" s="12"/>
      <c r="C2054" s="12"/>
      <c r="D2054" s="12"/>
      <c r="E2054" s="12">
        <v>1</v>
      </c>
      <c r="F2054" s="12"/>
      <c r="G2054" s="12">
        <v>1</v>
      </c>
    </row>
    <row r="2055" spans="1:7" x14ac:dyDescent="0.2">
      <c r="A2055" s="11">
        <v>42068.65552083333</v>
      </c>
      <c r="B2055" s="12"/>
      <c r="C2055" s="12">
        <v>1</v>
      </c>
      <c r="D2055" s="12"/>
      <c r="E2055" s="12"/>
      <c r="F2055" s="12"/>
      <c r="G2055" s="12">
        <v>1</v>
      </c>
    </row>
    <row r="2056" spans="1:7" x14ac:dyDescent="0.2">
      <c r="A2056" s="11">
        <v>42068.799039351856</v>
      </c>
      <c r="B2056" s="12"/>
      <c r="C2056" s="12">
        <v>1</v>
      </c>
      <c r="D2056" s="12"/>
      <c r="E2056" s="12"/>
      <c r="F2056" s="12"/>
      <c r="G2056" s="12">
        <v>1</v>
      </c>
    </row>
    <row r="2057" spans="1:7" x14ac:dyDescent="0.2">
      <c r="A2057" s="11">
        <v>42068.829039351855</v>
      </c>
      <c r="B2057" s="12"/>
      <c r="C2057" s="12"/>
      <c r="D2057" s="12"/>
      <c r="E2057" s="12">
        <v>1</v>
      </c>
      <c r="F2057" s="12"/>
      <c r="G2057" s="12">
        <v>1</v>
      </c>
    </row>
    <row r="2058" spans="1:7" x14ac:dyDescent="0.2">
      <c r="A2058" s="11">
        <v>42068.888391203705</v>
      </c>
      <c r="B2058" s="12"/>
      <c r="C2058" s="12"/>
      <c r="D2058" s="12"/>
      <c r="E2058" s="12">
        <v>1</v>
      </c>
      <c r="F2058" s="12"/>
      <c r="G2058" s="12">
        <v>1</v>
      </c>
    </row>
    <row r="2059" spans="1:7" x14ac:dyDescent="0.2">
      <c r="A2059" s="11">
        <v>42069.104421296302</v>
      </c>
      <c r="B2059" s="12"/>
      <c r="C2059" s="12">
        <v>1</v>
      </c>
      <c r="D2059" s="12"/>
      <c r="E2059" s="12"/>
      <c r="F2059" s="12"/>
      <c r="G2059" s="12">
        <v>1</v>
      </c>
    </row>
    <row r="2060" spans="1:7" x14ac:dyDescent="0.2">
      <c r="A2060" s="11">
        <v>42069.391446759255</v>
      </c>
      <c r="B2060" s="12"/>
      <c r="C2060" s="12">
        <v>1</v>
      </c>
      <c r="D2060" s="12"/>
      <c r="E2060" s="12"/>
      <c r="F2060" s="12"/>
      <c r="G2060" s="12">
        <v>1</v>
      </c>
    </row>
    <row r="2061" spans="1:7" x14ac:dyDescent="0.2">
      <c r="A2061" s="11">
        <v>42069.903437500005</v>
      </c>
      <c r="B2061" s="12"/>
      <c r="C2061" s="12">
        <v>1</v>
      </c>
      <c r="D2061" s="12"/>
      <c r="E2061" s="12"/>
      <c r="F2061" s="12"/>
      <c r="G2061" s="12">
        <v>1</v>
      </c>
    </row>
    <row r="2062" spans="1:7" x14ac:dyDescent="0.2">
      <c r="A2062" s="11">
        <v>42070.047754629632</v>
      </c>
      <c r="B2062" s="12"/>
      <c r="C2062" s="12">
        <v>1</v>
      </c>
      <c r="D2062" s="12"/>
      <c r="E2062" s="12"/>
      <c r="F2062" s="12"/>
      <c r="G2062" s="12">
        <v>1</v>
      </c>
    </row>
    <row r="2063" spans="1:7" x14ac:dyDescent="0.2">
      <c r="A2063" s="11">
        <v>42070.677604166667</v>
      </c>
      <c r="B2063" s="12"/>
      <c r="C2063" s="12">
        <v>1</v>
      </c>
      <c r="D2063" s="12"/>
      <c r="E2063" s="12"/>
      <c r="F2063" s="12"/>
      <c r="G2063" s="12">
        <v>1</v>
      </c>
    </row>
    <row r="2064" spans="1:7" x14ac:dyDescent="0.2">
      <c r="A2064" s="11">
        <v>42072.370381944449</v>
      </c>
      <c r="B2064" s="12"/>
      <c r="C2064" s="12"/>
      <c r="D2064" s="12"/>
      <c r="E2064" s="12">
        <v>1</v>
      </c>
      <c r="F2064" s="12"/>
      <c r="G2064" s="12">
        <v>1</v>
      </c>
    </row>
    <row r="2065" spans="1:7" x14ac:dyDescent="0.2">
      <c r="A2065" s="11">
        <v>42072.488182870366</v>
      </c>
      <c r="B2065" s="12"/>
      <c r="C2065" s="12"/>
      <c r="D2065" s="12"/>
      <c r="E2065" s="12">
        <v>1</v>
      </c>
      <c r="F2065" s="12"/>
      <c r="G2065" s="12">
        <v>1</v>
      </c>
    </row>
    <row r="2066" spans="1:7" x14ac:dyDescent="0.2">
      <c r="A2066" s="11">
        <v>42072.576249999998</v>
      </c>
      <c r="B2066" s="12"/>
      <c r="C2066" s="12"/>
      <c r="D2066" s="12"/>
      <c r="E2066" s="12">
        <v>1</v>
      </c>
      <c r="F2066" s="12"/>
      <c r="G2066" s="12">
        <v>1</v>
      </c>
    </row>
    <row r="2067" spans="1:7" x14ac:dyDescent="0.2">
      <c r="A2067" s="11">
        <v>42072.738067129627</v>
      </c>
      <c r="B2067" s="12"/>
      <c r="C2067" s="12"/>
      <c r="D2067" s="12"/>
      <c r="E2067" s="12">
        <v>1</v>
      </c>
      <c r="F2067" s="12"/>
      <c r="G2067" s="12">
        <v>1</v>
      </c>
    </row>
    <row r="2068" spans="1:7" x14ac:dyDescent="0.2">
      <c r="A2068" s="11">
        <v>42072.758981481486</v>
      </c>
      <c r="B2068" s="12"/>
      <c r="C2068" s="12">
        <v>1</v>
      </c>
      <c r="D2068" s="12"/>
      <c r="E2068" s="12"/>
      <c r="F2068" s="12"/>
      <c r="G2068" s="12">
        <v>1</v>
      </c>
    </row>
    <row r="2069" spans="1:7" x14ac:dyDescent="0.2">
      <c r="A2069" s="11">
        <v>42072.790821759263</v>
      </c>
      <c r="B2069" s="12"/>
      <c r="C2069" s="12">
        <v>1</v>
      </c>
      <c r="D2069" s="12"/>
      <c r="E2069" s="12"/>
      <c r="F2069" s="12"/>
      <c r="G2069" s="12">
        <v>1</v>
      </c>
    </row>
    <row r="2070" spans="1:7" x14ac:dyDescent="0.2">
      <c r="A2070" s="11">
        <v>42073.660694444443</v>
      </c>
      <c r="B2070" s="12"/>
      <c r="C2070" s="12"/>
      <c r="D2070" s="12"/>
      <c r="E2070" s="12">
        <v>1</v>
      </c>
      <c r="F2070" s="12"/>
      <c r="G2070" s="12">
        <v>1</v>
      </c>
    </row>
    <row r="2071" spans="1:7" x14ac:dyDescent="0.2">
      <c r="A2071" s="11">
        <v>42073.798171296294</v>
      </c>
      <c r="B2071" s="12">
        <v>1</v>
      </c>
      <c r="C2071" s="12"/>
      <c r="D2071" s="12"/>
      <c r="E2071" s="12"/>
      <c r="F2071" s="12"/>
      <c r="G2071" s="12">
        <v>1</v>
      </c>
    </row>
    <row r="2072" spans="1:7" x14ac:dyDescent="0.2">
      <c r="A2072" s="11">
        <v>42073.957569444443</v>
      </c>
      <c r="B2072" s="12"/>
      <c r="C2072" s="12"/>
      <c r="D2072" s="12"/>
      <c r="E2072" s="12">
        <v>1</v>
      </c>
      <c r="F2072" s="12"/>
      <c r="G2072" s="12">
        <v>1</v>
      </c>
    </row>
    <row r="2073" spans="1:7" x14ac:dyDescent="0.2">
      <c r="A2073" s="11">
        <v>42074.060671296291</v>
      </c>
      <c r="B2073" s="12"/>
      <c r="C2073" s="12">
        <v>1</v>
      </c>
      <c r="D2073" s="12"/>
      <c r="E2073" s="12"/>
      <c r="F2073" s="12"/>
      <c r="G2073" s="12">
        <v>1</v>
      </c>
    </row>
    <row r="2074" spans="1:7" x14ac:dyDescent="0.2">
      <c r="A2074" s="11">
        <v>42074.219699074078</v>
      </c>
      <c r="B2074" s="12"/>
      <c r="C2074" s="12">
        <v>1</v>
      </c>
      <c r="D2074" s="12"/>
      <c r="E2074" s="12"/>
      <c r="F2074" s="12"/>
      <c r="G2074" s="12">
        <v>1</v>
      </c>
    </row>
    <row r="2075" spans="1:7" x14ac:dyDescent="0.2">
      <c r="A2075" s="11">
        <v>42074.935740740737</v>
      </c>
      <c r="B2075" s="12">
        <v>1</v>
      </c>
      <c r="C2075" s="12"/>
      <c r="D2075" s="12"/>
      <c r="E2075" s="12"/>
      <c r="F2075" s="12"/>
      <c r="G2075" s="12">
        <v>1</v>
      </c>
    </row>
    <row r="2076" spans="1:7" x14ac:dyDescent="0.2">
      <c r="A2076" s="11">
        <v>42075.171203703707</v>
      </c>
      <c r="B2076" s="12"/>
      <c r="C2076" s="12"/>
      <c r="D2076" s="12"/>
      <c r="E2076" s="12">
        <v>1</v>
      </c>
      <c r="F2076" s="12"/>
      <c r="G2076" s="12">
        <v>1</v>
      </c>
    </row>
    <row r="2077" spans="1:7" x14ac:dyDescent="0.2">
      <c r="A2077" s="11">
        <v>42075.807395833333</v>
      </c>
      <c r="B2077" s="12"/>
      <c r="C2077" s="12"/>
      <c r="D2077" s="12"/>
      <c r="E2077" s="12">
        <v>1</v>
      </c>
      <c r="F2077" s="12"/>
      <c r="G2077" s="12">
        <v>1</v>
      </c>
    </row>
    <row r="2078" spans="1:7" x14ac:dyDescent="0.2">
      <c r="A2078" s="11">
        <v>42075.942627314813</v>
      </c>
      <c r="B2078" s="12"/>
      <c r="C2078" s="12"/>
      <c r="D2078" s="12"/>
      <c r="E2078" s="12">
        <v>1</v>
      </c>
      <c r="F2078" s="12"/>
      <c r="G2078" s="12">
        <v>1</v>
      </c>
    </row>
    <row r="2079" spans="1:7" x14ac:dyDescent="0.2">
      <c r="A2079" s="11">
        <v>42075.979988425926</v>
      </c>
      <c r="B2079" s="12"/>
      <c r="C2079" s="12">
        <v>1</v>
      </c>
      <c r="D2079" s="12"/>
      <c r="E2079" s="12"/>
      <c r="F2079" s="12"/>
      <c r="G2079" s="12">
        <v>1</v>
      </c>
    </row>
    <row r="2080" spans="1:7" x14ac:dyDescent="0.2">
      <c r="A2080" s="11">
        <v>42076.092152777783</v>
      </c>
      <c r="B2080" s="12">
        <v>1</v>
      </c>
      <c r="C2080" s="12"/>
      <c r="D2080" s="12"/>
      <c r="E2080" s="12"/>
      <c r="F2080" s="12"/>
      <c r="G2080" s="12">
        <v>1</v>
      </c>
    </row>
    <row r="2081" spans="1:7" x14ac:dyDescent="0.2">
      <c r="A2081" s="11">
        <v>42076.130011574074</v>
      </c>
      <c r="B2081" s="12"/>
      <c r="C2081" s="12"/>
      <c r="D2081" s="12"/>
      <c r="E2081" s="12">
        <v>1</v>
      </c>
      <c r="F2081" s="12"/>
      <c r="G2081" s="12">
        <v>1</v>
      </c>
    </row>
    <row r="2082" spans="1:7" x14ac:dyDescent="0.2">
      <c r="A2082" s="11">
        <v>42077.119409722218</v>
      </c>
      <c r="B2082" s="12">
        <v>1</v>
      </c>
      <c r="C2082" s="12"/>
      <c r="D2082" s="12"/>
      <c r="E2082" s="12"/>
      <c r="F2082" s="12"/>
      <c r="G2082" s="12">
        <v>1</v>
      </c>
    </row>
    <row r="2083" spans="1:7" x14ac:dyDescent="0.2">
      <c r="A2083" s="11">
        <v>42077.129398148143</v>
      </c>
      <c r="B2083" s="12"/>
      <c r="C2083" s="12">
        <v>1</v>
      </c>
      <c r="D2083" s="12"/>
      <c r="E2083" s="12"/>
      <c r="F2083" s="12"/>
      <c r="G2083" s="12">
        <v>1</v>
      </c>
    </row>
    <row r="2084" spans="1:7" x14ac:dyDescent="0.2">
      <c r="A2084" s="11">
        <v>42077.666377314818</v>
      </c>
      <c r="B2084" s="12"/>
      <c r="C2084" s="12">
        <v>1</v>
      </c>
      <c r="D2084" s="12"/>
      <c r="E2084" s="12"/>
      <c r="F2084" s="12"/>
      <c r="G2084" s="12">
        <v>1</v>
      </c>
    </row>
    <row r="2085" spans="1:7" x14ac:dyDescent="0.2">
      <c r="A2085" s="11">
        <v>42078.222187499996</v>
      </c>
      <c r="B2085" s="12"/>
      <c r="C2085" s="12"/>
      <c r="D2085" s="12"/>
      <c r="E2085" s="12">
        <v>1</v>
      </c>
      <c r="F2085" s="12"/>
      <c r="G2085" s="12">
        <v>1</v>
      </c>
    </row>
    <row r="2086" spans="1:7" x14ac:dyDescent="0.2">
      <c r="A2086" s="11">
        <v>42078.34520833334</v>
      </c>
      <c r="B2086" s="12"/>
      <c r="C2086" s="12">
        <v>1</v>
      </c>
      <c r="D2086" s="12"/>
      <c r="E2086" s="12"/>
      <c r="F2086" s="12"/>
      <c r="G2086" s="12">
        <v>1</v>
      </c>
    </row>
    <row r="2087" spans="1:7" x14ac:dyDescent="0.2">
      <c r="A2087" s="11">
        <v>42078.792048611111</v>
      </c>
      <c r="B2087" s="12"/>
      <c r="C2087" s="12"/>
      <c r="D2087" s="12"/>
      <c r="E2087" s="12">
        <v>1</v>
      </c>
      <c r="F2087" s="12"/>
      <c r="G2087" s="12">
        <v>1</v>
      </c>
    </row>
    <row r="2088" spans="1:7" x14ac:dyDescent="0.2">
      <c r="A2088" s="11">
        <v>42078.793124999997</v>
      </c>
      <c r="B2088" s="12"/>
      <c r="C2088" s="12"/>
      <c r="D2088" s="12"/>
      <c r="E2088" s="12">
        <v>1</v>
      </c>
      <c r="F2088" s="12"/>
      <c r="G2088" s="12">
        <v>1</v>
      </c>
    </row>
    <row r="2089" spans="1:7" x14ac:dyDescent="0.2">
      <c r="A2089" s="11">
        <v>42078.997361111105</v>
      </c>
      <c r="B2089" s="12"/>
      <c r="C2089" s="12">
        <v>1</v>
      </c>
      <c r="D2089" s="12"/>
      <c r="E2089" s="12"/>
      <c r="F2089" s="12"/>
      <c r="G2089" s="12">
        <v>1</v>
      </c>
    </row>
    <row r="2090" spans="1:7" x14ac:dyDescent="0.2">
      <c r="A2090" s="11">
        <v>42079.628344907411</v>
      </c>
      <c r="B2090" s="12"/>
      <c r="C2090" s="12">
        <v>1</v>
      </c>
      <c r="D2090" s="12"/>
      <c r="E2090" s="12"/>
      <c r="F2090" s="12"/>
      <c r="G2090" s="12">
        <v>1</v>
      </c>
    </row>
    <row r="2091" spans="1:7" x14ac:dyDescent="0.2">
      <c r="A2091" s="11">
        <v>42079.745578703703</v>
      </c>
      <c r="B2091" s="12"/>
      <c r="C2091" s="12"/>
      <c r="D2091" s="12"/>
      <c r="E2091" s="12">
        <v>1</v>
      </c>
      <c r="F2091" s="12"/>
      <c r="G2091" s="12">
        <v>1</v>
      </c>
    </row>
    <row r="2092" spans="1:7" x14ac:dyDescent="0.2">
      <c r="A2092" s="11">
        <v>42079.857974537037</v>
      </c>
      <c r="B2092" s="12">
        <v>1</v>
      </c>
      <c r="C2092" s="12"/>
      <c r="D2092" s="12"/>
      <c r="E2092" s="12"/>
      <c r="F2092" s="12"/>
      <c r="G2092" s="12">
        <v>1</v>
      </c>
    </row>
    <row r="2093" spans="1:7" x14ac:dyDescent="0.2">
      <c r="A2093" s="11">
        <v>42079.913113425922</v>
      </c>
      <c r="B2093" s="12">
        <v>1</v>
      </c>
      <c r="C2093" s="12"/>
      <c r="D2093" s="12"/>
      <c r="E2093" s="12"/>
      <c r="F2093" s="12"/>
      <c r="G2093" s="12">
        <v>1</v>
      </c>
    </row>
    <row r="2094" spans="1:7" x14ac:dyDescent="0.2">
      <c r="A2094" s="11">
        <v>42080.757326388892</v>
      </c>
      <c r="B2094" s="12"/>
      <c r="C2094" s="12">
        <v>1</v>
      </c>
      <c r="D2094" s="12"/>
      <c r="E2094" s="12"/>
      <c r="F2094" s="12"/>
      <c r="G2094" s="12">
        <v>1</v>
      </c>
    </row>
    <row r="2095" spans="1:7" x14ac:dyDescent="0.2">
      <c r="A2095" s="11">
        <v>42081.515335648146</v>
      </c>
      <c r="B2095" s="12"/>
      <c r="C2095" s="12">
        <v>1</v>
      </c>
      <c r="D2095" s="12"/>
      <c r="E2095" s="12"/>
      <c r="F2095" s="12"/>
      <c r="G2095" s="12">
        <v>1</v>
      </c>
    </row>
    <row r="2096" spans="1:7" x14ac:dyDescent="0.2">
      <c r="A2096" s="11">
        <v>42081.731273148151</v>
      </c>
      <c r="B2096" s="12"/>
      <c r="C2096" s="12">
        <v>1</v>
      </c>
      <c r="D2096" s="12"/>
      <c r="E2096" s="12"/>
      <c r="F2096" s="12"/>
      <c r="G2096" s="12">
        <v>1</v>
      </c>
    </row>
    <row r="2097" spans="1:7" x14ac:dyDescent="0.2">
      <c r="A2097" s="11">
        <v>42081.77143518519</v>
      </c>
      <c r="B2097" s="12"/>
      <c r="C2097" s="12"/>
      <c r="D2097" s="12"/>
      <c r="E2097" s="12">
        <v>1</v>
      </c>
      <c r="F2097" s="12"/>
      <c r="G2097" s="12">
        <v>1</v>
      </c>
    </row>
    <row r="2098" spans="1:7" x14ac:dyDescent="0.2">
      <c r="A2098" s="11">
        <v>42081.864641203705</v>
      </c>
      <c r="B2098" s="12"/>
      <c r="C2098" s="12"/>
      <c r="D2098" s="12"/>
      <c r="E2098" s="12">
        <v>1</v>
      </c>
      <c r="F2098" s="12"/>
      <c r="G2098" s="12">
        <v>1</v>
      </c>
    </row>
    <row r="2099" spans="1:7" x14ac:dyDescent="0.2">
      <c r="A2099" s="11">
        <v>42081.903587962966</v>
      </c>
      <c r="B2099" s="12"/>
      <c r="C2099" s="12"/>
      <c r="D2099" s="12"/>
      <c r="E2099" s="12">
        <v>1</v>
      </c>
      <c r="F2099" s="12"/>
      <c r="G2099" s="12">
        <v>1</v>
      </c>
    </row>
    <row r="2100" spans="1:7" x14ac:dyDescent="0.2">
      <c r="A2100" s="11">
        <v>42082.069560185191</v>
      </c>
      <c r="B2100" s="12">
        <v>1</v>
      </c>
      <c r="C2100" s="12"/>
      <c r="D2100" s="12"/>
      <c r="E2100" s="12"/>
      <c r="F2100" s="12"/>
      <c r="G2100" s="12">
        <v>1</v>
      </c>
    </row>
    <row r="2101" spans="1:7" x14ac:dyDescent="0.2">
      <c r="A2101" s="11">
        <v>42082.575555555552</v>
      </c>
      <c r="B2101" s="12"/>
      <c r="C2101" s="12">
        <v>1</v>
      </c>
      <c r="D2101" s="12"/>
      <c r="E2101" s="12"/>
      <c r="F2101" s="12"/>
      <c r="G2101" s="12">
        <v>1</v>
      </c>
    </row>
    <row r="2102" spans="1:7" x14ac:dyDescent="0.2">
      <c r="A2102" s="11">
        <v>42082.580092592587</v>
      </c>
      <c r="B2102" s="12"/>
      <c r="C2102" s="12"/>
      <c r="D2102" s="12"/>
      <c r="E2102" s="12">
        <v>1</v>
      </c>
      <c r="F2102" s="12"/>
      <c r="G2102" s="12">
        <v>1</v>
      </c>
    </row>
    <row r="2103" spans="1:7" x14ac:dyDescent="0.2">
      <c r="A2103" s="11">
        <v>42082.702800925923</v>
      </c>
      <c r="B2103" s="12">
        <v>1</v>
      </c>
      <c r="C2103" s="12"/>
      <c r="D2103" s="12"/>
      <c r="E2103" s="12"/>
      <c r="F2103" s="12"/>
      <c r="G2103" s="12">
        <v>1</v>
      </c>
    </row>
    <row r="2104" spans="1:7" x14ac:dyDescent="0.2">
      <c r="A2104" s="11">
        <v>42082.802812499998</v>
      </c>
      <c r="B2104" s="12"/>
      <c r="C2104" s="12">
        <v>1</v>
      </c>
      <c r="D2104" s="12"/>
      <c r="E2104" s="12"/>
      <c r="F2104" s="12"/>
      <c r="G2104" s="12">
        <v>1</v>
      </c>
    </row>
    <row r="2105" spans="1:7" x14ac:dyDescent="0.2">
      <c r="A2105" s="11">
        <v>42083.069884259254</v>
      </c>
      <c r="B2105" s="12"/>
      <c r="C2105" s="12">
        <v>1</v>
      </c>
      <c r="D2105" s="12"/>
      <c r="E2105" s="12"/>
      <c r="F2105" s="12"/>
      <c r="G2105" s="12">
        <v>1</v>
      </c>
    </row>
    <row r="2106" spans="1:7" x14ac:dyDescent="0.2">
      <c r="A2106" s="11">
        <v>42083.070590277777</v>
      </c>
      <c r="B2106" s="12"/>
      <c r="C2106" s="12"/>
      <c r="D2106" s="12"/>
      <c r="E2106" s="12">
        <v>1</v>
      </c>
      <c r="F2106" s="12"/>
      <c r="G2106" s="12">
        <v>1</v>
      </c>
    </row>
    <row r="2107" spans="1:7" x14ac:dyDescent="0.2">
      <c r="A2107" s="11">
        <v>42083.895532407405</v>
      </c>
      <c r="B2107" s="12"/>
      <c r="C2107" s="12"/>
      <c r="D2107" s="12"/>
      <c r="E2107" s="12">
        <v>1</v>
      </c>
      <c r="F2107" s="12"/>
      <c r="G2107" s="12">
        <v>1</v>
      </c>
    </row>
    <row r="2108" spans="1:7" x14ac:dyDescent="0.2">
      <c r="A2108" s="11">
        <v>42084.881539351853</v>
      </c>
      <c r="B2108" s="12"/>
      <c r="C2108" s="12">
        <v>1</v>
      </c>
      <c r="D2108" s="12"/>
      <c r="E2108" s="12"/>
      <c r="F2108" s="12"/>
      <c r="G2108" s="12">
        <v>1</v>
      </c>
    </row>
    <row r="2109" spans="1:7" x14ac:dyDescent="0.2">
      <c r="A2109" s="11">
        <v>42086.614942129629</v>
      </c>
      <c r="B2109" s="12"/>
      <c r="C2109" s="12"/>
      <c r="D2109" s="12"/>
      <c r="E2109" s="12">
        <v>1</v>
      </c>
      <c r="F2109" s="12"/>
      <c r="G2109" s="12">
        <v>1</v>
      </c>
    </row>
    <row r="2110" spans="1:7" x14ac:dyDescent="0.2">
      <c r="A2110" s="11">
        <v>42086.811400462961</v>
      </c>
      <c r="B2110" s="12"/>
      <c r="C2110" s="12">
        <v>1</v>
      </c>
      <c r="D2110" s="12"/>
      <c r="E2110" s="12"/>
      <c r="F2110" s="12"/>
      <c r="G2110" s="12">
        <v>1</v>
      </c>
    </row>
    <row r="2111" spans="1:7" x14ac:dyDescent="0.2">
      <c r="A2111" s="11">
        <v>42086.83085648148</v>
      </c>
      <c r="B2111" s="12">
        <v>1</v>
      </c>
      <c r="C2111" s="12"/>
      <c r="D2111" s="12"/>
      <c r="E2111" s="12"/>
      <c r="F2111" s="12"/>
      <c r="G2111" s="12">
        <v>1</v>
      </c>
    </row>
    <row r="2112" spans="1:7" x14ac:dyDescent="0.2">
      <c r="A2112" s="11">
        <v>42087.343090277776</v>
      </c>
      <c r="B2112" s="12">
        <v>1</v>
      </c>
      <c r="C2112" s="12"/>
      <c r="D2112" s="12"/>
      <c r="E2112" s="12"/>
      <c r="F2112" s="12"/>
      <c r="G2112" s="12">
        <v>1</v>
      </c>
    </row>
    <row r="2113" spans="1:7" x14ac:dyDescent="0.2">
      <c r="A2113" s="11">
        <v>42087.668032407411</v>
      </c>
      <c r="B2113" s="12"/>
      <c r="C2113" s="12"/>
      <c r="D2113" s="12"/>
      <c r="E2113" s="12">
        <v>1</v>
      </c>
      <c r="F2113" s="12"/>
      <c r="G2113" s="12">
        <v>1</v>
      </c>
    </row>
    <row r="2114" spans="1:7" x14ac:dyDescent="0.2">
      <c r="A2114" s="11">
        <v>42087.768055555556</v>
      </c>
      <c r="B2114" s="12"/>
      <c r="C2114" s="12"/>
      <c r="D2114" s="12"/>
      <c r="E2114" s="12">
        <v>1</v>
      </c>
      <c r="F2114" s="12"/>
      <c r="G2114" s="12">
        <v>1</v>
      </c>
    </row>
    <row r="2115" spans="1:7" x14ac:dyDescent="0.2">
      <c r="A2115" s="11">
        <v>42087.792303240742</v>
      </c>
      <c r="B2115" s="12"/>
      <c r="C2115" s="12"/>
      <c r="D2115" s="12"/>
      <c r="E2115" s="12">
        <v>1</v>
      </c>
      <c r="F2115" s="12"/>
      <c r="G2115" s="12">
        <v>1</v>
      </c>
    </row>
    <row r="2116" spans="1:7" x14ac:dyDescent="0.2">
      <c r="A2116" s="11">
        <v>42087.803310185183</v>
      </c>
      <c r="B2116" s="12"/>
      <c r="C2116" s="12"/>
      <c r="D2116" s="12"/>
      <c r="E2116" s="12">
        <v>1</v>
      </c>
      <c r="F2116" s="12"/>
      <c r="G2116" s="12">
        <v>1</v>
      </c>
    </row>
    <row r="2117" spans="1:7" x14ac:dyDescent="0.2">
      <c r="A2117" s="11">
        <v>42087.878912037035</v>
      </c>
      <c r="B2117" s="12">
        <v>1</v>
      </c>
      <c r="C2117" s="12"/>
      <c r="D2117" s="12"/>
      <c r="E2117" s="12"/>
      <c r="F2117" s="12"/>
      <c r="G2117" s="12">
        <v>1</v>
      </c>
    </row>
    <row r="2118" spans="1:7" x14ac:dyDescent="0.2">
      <c r="A2118" s="11">
        <v>42088.069108796291</v>
      </c>
      <c r="B2118" s="12">
        <v>1</v>
      </c>
      <c r="C2118" s="12"/>
      <c r="D2118" s="12"/>
      <c r="E2118" s="12"/>
      <c r="F2118" s="12"/>
      <c r="G2118" s="12">
        <v>1</v>
      </c>
    </row>
    <row r="2119" spans="1:7" x14ac:dyDescent="0.2">
      <c r="A2119" s="11">
        <v>42088.723692129628</v>
      </c>
      <c r="B2119" s="12"/>
      <c r="C2119" s="12"/>
      <c r="D2119" s="12"/>
      <c r="E2119" s="12">
        <v>1</v>
      </c>
      <c r="F2119" s="12"/>
      <c r="G2119" s="12">
        <v>1</v>
      </c>
    </row>
    <row r="2120" spans="1:7" x14ac:dyDescent="0.2">
      <c r="A2120" s="11">
        <v>42088.911354166667</v>
      </c>
      <c r="B2120" s="12"/>
      <c r="C2120" s="12"/>
      <c r="D2120" s="12"/>
      <c r="E2120" s="12">
        <v>1</v>
      </c>
      <c r="F2120" s="12"/>
      <c r="G2120" s="12">
        <v>1</v>
      </c>
    </row>
    <row r="2121" spans="1:7" x14ac:dyDescent="0.2">
      <c r="A2121" s="11">
        <v>42089.412557870368</v>
      </c>
      <c r="B2121" s="12"/>
      <c r="C2121" s="12"/>
      <c r="D2121" s="12"/>
      <c r="E2121" s="12">
        <v>1</v>
      </c>
      <c r="F2121" s="12"/>
      <c r="G2121" s="12">
        <v>1</v>
      </c>
    </row>
    <row r="2122" spans="1:7" x14ac:dyDescent="0.2">
      <c r="A2122" s="11">
        <v>42089.477500000001</v>
      </c>
      <c r="B2122" s="12"/>
      <c r="C2122" s="12"/>
      <c r="D2122" s="12"/>
      <c r="E2122" s="12">
        <v>1</v>
      </c>
      <c r="F2122" s="12"/>
      <c r="G2122" s="12">
        <v>1</v>
      </c>
    </row>
    <row r="2123" spans="1:7" x14ac:dyDescent="0.2">
      <c r="A2123" s="11">
        <v>42089.724039351851</v>
      </c>
      <c r="B2123" s="12"/>
      <c r="C2123" s="12">
        <v>1</v>
      </c>
      <c r="D2123" s="12"/>
      <c r="E2123" s="12"/>
      <c r="F2123" s="12"/>
      <c r="G2123" s="12">
        <v>1</v>
      </c>
    </row>
    <row r="2124" spans="1:7" x14ac:dyDescent="0.2">
      <c r="A2124" s="11">
        <v>42089.72802083334</v>
      </c>
      <c r="B2124" s="12"/>
      <c r="C2124" s="12"/>
      <c r="D2124" s="12"/>
      <c r="E2124" s="12">
        <v>1</v>
      </c>
      <c r="F2124" s="12"/>
      <c r="G2124" s="12">
        <v>1</v>
      </c>
    </row>
    <row r="2125" spans="1:7" x14ac:dyDescent="0.2">
      <c r="A2125" s="11">
        <v>42089.83289351852</v>
      </c>
      <c r="B2125" s="12"/>
      <c r="C2125" s="12"/>
      <c r="D2125" s="12"/>
      <c r="E2125" s="12">
        <v>1</v>
      </c>
      <c r="F2125" s="12"/>
      <c r="G2125" s="12">
        <v>1</v>
      </c>
    </row>
    <row r="2126" spans="1:7" x14ac:dyDescent="0.2">
      <c r="A2126" s="11">
        <v>42089.84520833334</v>
      </c>
      <c r="B2126" s="12"/>
      <c r="C2126" s="12">
        <v>1</v>
      </c>
      <c r="D2126" s="12"/>
      <c r="E2126" s="12"/>
      <c r="F2126" s="12"/>
      <c r="G2126" s="12">
        <v>1</v>
      </c>
    </row>
    <row r="2127" spans="1:7" x14ac:dyDescent="0.2">
      <c r="A2127" s="11">
        <v>42089.901574074072</v>
      </c>
      <c r="B2127" s="12"/>
      <c r="C2127" s="12">
        <v>1</v>
      </c>
      <c r="D2127" s="12"/>
      <c r="E2127" s="12"/>
      <c r="F2127" s="12"/>
      <c r="G2127" s="12">
        <v>1</v>
      </c>
    </row>
    <row r="2128" spans="1:7" x14ac:dyDescent="0.2">
      <c r="A2128" s="11">
        <v>42090.161828703705</v>
      </c>
      <c r="B2128" s="12">
        <v>1</v>
      </c>
      <c r="C2128" s="12"/>
      <c r="D2128" s="12"/>
      <c r="E2128" s="12"/>
      <c r="F2128" s="12"/>
      <c r="G2128" s="12">
        <v>1</v>
      </c>
    </row>
    <row r="2129" spans="1:7" x14ac:dyDescent="0.2">
      <c r="A2129" s="11">
        <v>42090.831273148149</v>
      </c>
      <c r="B2129" s="12"/>
      <c r="C2129" s="12">
        <v>1</v>
      </c>
      <c r="D2129" s="12"/>
      <c r="E2129" s="12"/>
      <c r="F2129" s="12"/>
      <c r="G2129" s="12">
        <v>1</v>
      </c>
    </row>
    <row r="2130" spans="1:7" x14ac:dyDescent="0.2">
      <c r="A2130" s="11">
        <v>42090.909016203703</v>
      </c>
      <c r="B2130" s="12"/>
      <c r="C2130" s="12">
        <v>1</v>
      </c>
      <c r="D2130" s="12"/>
      <c r="E2130" s="12"/>
      <c r="F2130" s="12"/>
      <c r="G2130" s="12">
        <v>1</v>
      </c>
    </row>
    <row r="2131" spans="1:7" x14ac:dyDescent="0.2">
      <c r="A2131" s="11">
        <v>42090.912500000006</v>
      </c>
      <c r="B2131" s="12"/>
      <c r="C2131" s="12"/>
      <c r="D2131" s="12"/>
      <c r="E2131" s="12">
        <v>1</v>
      </c>
      <c r="F2131" s="12"/>
      <c r="G2131" s="12">
        <v>1</v>
      </c>
    </row>
    <row r="2132" spans="1:7" x14ac:dyDescent="0.2">
      <c r="A2132" s="11">
        <v>42091.778703703705</v>
      </c>
      <c r="B2132" s="12"/>
      <c r="C2132" s="12">
        <v>1</v>
      </c>
      <c r="D2132" s="12"/>
      <c r="E2132" s="12"/>
      <c r="F2132" s="12"/>
      <c r="G2132" s="12">
        <v>1</v>
      </c>
    </row>
    <row r="2133" spans="1:7" x14ac:dyDescent="0.2">
      <c r="A2133" s="11">
        <v>42093.131469907406</v>
      </c>
      <c r="B2133" s="12"/>
      <c r="C2133" s="12">
        <v>1</v>
      </c>
      <c r="D2133" s="12"/>
      <c r="E2133" s="12"/>
      <c r="F2133" s="12"/>
      <c r="G2133" s="12">
        <v>1</v>
      </c>
    </row>
    <row r="2134" spans="1:7" x14ac:dyDescent="0.2">
      <c r="A2134" s="11">
        <v>42093.181944444441</v>
      </c>
      <c r="B2134" s="12"/>
      <c r="C2134" s="12">
        <v>1</v>
      </c>
      <c r="D2134" s="12"/>
      <c r="E2134" s="12"/>
      <c r="F2134" s="12"/>
      <c r="G2134" s="12">
        <v>1</v>
      </c>
    </row>
    <row r="2135" spans="1:7" x14ac:dyDescent="0.2">
      <c r="A2135" s="11">
        <v>42093.588263888887</v>
      </c>
      <c r="B2135" s="12"/>
      <c r="C2135" s="12">
        <v>1</v>
      </c>
      <c r="D2135" s="12"/>
      <c r="E2135" s="12"/>
      <c r="F2135" s="12"/>
      <c r="G2135" s="12">
        <v>1</v>
      </c>
    </row>
    <row r="2136" spans="1:7" x14ac:dyDescent="0.2">
      <c r="A2136" s="11">
        <v>42093.760046296295</v>
      </c>
      <c r="B2136" s="12"/>
      <c r="C2136" s="12"/>
      <c r="D2136" s="12"/>
      <c r="E2136" s="12">
        <v>1</v>
      </c>
      <c r="F2136" s="12"/>
      <c r="G2136" s="12">
        <v>1</v>
      </c>
    </row>
    <row r="2137" spans="1:7" x14ac:dyDescent="0.2">
      <c r="A2137" s="11">
        <v>42093.786840277782</v>
      </c>
      <c r="B2137" s="12"/>
      <c r="C2137" s="12"/>
      <c r="D2137" s="12"/>
      <c r="E2137" s="12">
        <v>1</v>
      </c>
      <c r="F2137" s="12"/>
      <c r="G2137" s="12">
        <v>1</v>
      </c>
    </row>
    <row r="2138" spans="1:7" x14ac:dyDescent="0.2">
      <c r="A2138" s="11">
        <v>42093.860023148154</v>
      </c>
      <c r="B2138" s="12"/>
      <c r="C2138" s="12"/>
      <c r="D2138" s="12"/>
      <c r="E2138" s="12">
        <v>1</v>
      </c>
      <c r="F2138" s="12"/>
      <c r="G2138" s="12">
        <v>1</v>
      </c>
    </row>
    <row r="2139" spans="1:7" x14ac:dyDescent="0.2">
      <c r="A2139" s="11">
        <v>42093.922048611115</v>
      </c>
      <c r="B2139" s="12"/>
      <c r="C2139" s="12"/>
      <c r="D2139" s="12"/>
      <c r="E2139" s="12">
        <v>1</v>
      </c>
      <c r="F2139" s="12"/>
      <c r="G2139" s="12">
        <v>1</v>
      </c>
    </row>
    <row r="2140" spans="1:7" x14ac:dyDescent="0.2">
      <c r="A2140" s="11">
        <v>42094.101145833338</v>
      </c>
      <c r="B2140" s="12">
        <v>1</v>
      </c>
      <c r="C2140" s="12"/>
      <c r="D2140" s="12"/>
      <c r="E2140" s="12"/>
      <c r="F2140" s="12"/>
      <c r="G2140" s="12">
        <v>1</v>
      </c>
    </row>
    <row r="2141" spans="1:7" x14ac:dyDescent="0.2">
      <c r="A2141" s="11">
        <v>42094.236481481479</v>
      </c>
      <c r="B2141" s="12"/>
      <c r="C2141" s="12"/>
      <c r="D2141" s="12"/>
      <c r="E2141" s="12">
        <v>1</v>
      </c>
      <c r="F2141" s="12"/>
      <c r="G2141" s="12">
        <v>1</v>
      </c>
    </row>
    <row r="2142" spans="1:7" x14ac:dyDescent="0.2">
      <c r="A2142" s="11">
        <v>42094.667256944449</v>
      </c>
      <c r="B2142" s="12"/>
      <c r="C2142" s="12">
        <v>1</v>
      </c>
      <c r="D2142" s="12"/>
      <c r="E2142" s="12"/>
      <c r="F2142" s="12"/>
      <c r="G2142" s="12">
        <v>1</v>
      </c>
    </row>
    <row r="2143" spans="1:7" x14ac:dyDescent="0.2">
      <c r="A2143" s="11">
        <v>42094.808182870373</v>
      </c>
      <c r="B2143" s="12"/>
      <c r="C2143" s="12">
        <v>1</v>
      </c>
      <c r="D2143" s="12"/>
      <c r="E2143" s="12"/>
      <c r="F2143" s="12"/>
      <c r="G2143" s="12">
        <v>1</v>
      </c>
    </row>
    <row r="2144" spans="1:7" x14ac:dyDescent="0.2">
      <c r="A2144" s="11">
        <v>42095.229166666672</v>
      </c>
      <c r="B2144" s="12"/>
      <c r="C2144" s="12">
        <v>1</v>
      </c>
      <c r="D2144" s="12"/>
      <c r="E2144" s="12"/>
      <c r="F2144" s="12"/>
      <c r="G2144" s="12">
        <v>1</v>
      </c>
    </row>
    <row r="2145" spans="1:7" x14ac:dyDescent="0.2">
      <c r="A2145" s="11">
        <v>42095.240706018521</v>
      </c>
      <c r="B2145" s="12"/>
      <c r="C2145" s="12"/>
      <c r="D2145" s="12"/>
      <c r="E2145" s="12">
        <v>1</v>
      </c>
      <c r="F2145" s="12"/>
      <c r="G2145" s="12">
        <v>1</v>
      </c>
    </row>
    <row r="2146" spans="1:7" x14ac:dyDescent="0.2">
      <c r="A2146" s="11">
        <v>42095.374675925923</v>
      </c>
      <c r="B2146" s="12"/>
      <c r="C2146" s="12">
        <v>1</v>
      </c>
      <c r="D2146" s="12"/>
      <c r="E2146" s="12"/>
      <c r="F2146" s="12"/>
      <c r="G2146" s="12">
        <v>1</v>
      </c>
    </row>
    <row r="2147" spans="1:7" x14ac:dyDescent="0.2">
      <c r="A2147" s="11">
        <v>42095.918530092589</v>
      </c>
      <c r="B2147" s="12"/>
      <c r="C2147" s="12">
        <v>1</v>
      </c>
      <c r="D2147" s="12"/>
      <c r="E2147" s="12"/>
      <c r="F2147" s="12"/>
      <c r="G2147" s="12">
        <v>1</v>
      </c>
    </row>
    <row r="2148" spans="1:7" x14ac:dyDescent="0.2">
      <c r="A2148" s="11">
        <v>42096.410115740742</v>
      </c>
      <c r="B2148" s="12">
        <v>1</v>
      </c>
      <c r="C2148" s="12"/>
      <c r="D2148" s="12"/>
      <c r="E2148" s="12"/>
      <c r="F2148" s="12"/>
      <c r="G2148" s="12">
        <v>1</v>
      </c>
    </row>
    <row r="2149" spans="1:7" x14ac:dyDescent="0.2">
      <c r="A2149" s="11">
        <v>42096.544548611113</v>
      </c>
      <c r="B2149" s="12"/>
      <c r="C2149" s="12">
        <v>1</v>
      </c>
      <c r="D2149" s="12"/>
      <c r="E2149" s="12"/>
      <c r="F2149" s="12"/>
      <c r="G2149" s="12">
        <v>1</v>
      </c>
    </row>
    <row r="2150" spans="1:7" x14ac:dyDescent="0.2">
      <c r="A2150" s="11">
        <v>42096.633206018523</v>
      </c>
      <c r="B2150" s="12"/>
      <c r="C2150" s="12"/>
      <c r="D2150" s="12"/>
      <c r="E2150" s="12">
        <v>1</v>
      </c>
      <c r="F2150" s="12"/>
      <c r="G2150" s="12">
        <v>1</v>
      </c>
    </row>
    <row r="2151" spans="1:7" x14ac:dyDescent="0.2">
      <c r="A2151" s="11">
        <v>42096.686400462961</v>
      </c>
      <c r="B2151" s="12"/>
      <c r="C2151" s="12">
        <v>1</v>
      </c>
      <c r="D2151" s="12"/>
      <c r="E2151" s="12"/>
      <c r="F2151" s="12"/>
      <c r="G2151" s="12">
        <v>1</v>
      </c>
    </row>
    <row r="2152" spans="1:7" x14ac:dyDescent="0.2">
      <c r="A2152" s="11">
        <v>42096.704976851848</v>
      </c>
      <c r="B2152" s="12">
        <v>1</v>
      </c>
      <c r="C2152" s="12"/>
      <c r="D2152" s="12"/>
      <c r="E2152" s="12"/>
      <c r="F2152" s="12"/>
      <c r="G2152" s="12">
        <v>1</v>
      </c>
    </row>
    <row r="2153" spans="1:7" x14ac:dyDescent="0.2">
      <c r="A2153" s="11">
        <v>42096.918240740735</v>
      </c>
      <c r="B2153" s="12">
        <v>1</v>
      </c>
      <c r="C2153" s="12"/>
      <c r="D2153" s="12"/>
      <c r="E2153" s="12"/>
      <c r="F2153" s="12"/>
      <c r="G2153" s="12">
        <v>1</v>
      </c>
    </row>
    <row r="2154" spans="1:7" x14ac:dyDescent="0.2">
      <c r="A2154" s="11">
        <v>42097.649224537032</v>
      </c>
      <c r="B2154" s="12"/>
      <c r="C2154" s="12">
        <v>1</v>
      </c>
      <c r="D2154" s="12"/>
      <c r="E2154" s="12"/>
      <c r="F2154" s="12"/>
      <c r="G2154" s="12">
        <v>1</v>
      </c>
    </row>
    <row r="2155" spans="1:7" x14ac:dyDescent="0.2">
      <c r="A2155" s="11">
        <v>42097.732418981483</v>
      </c>
      <c r="B2155" s="12"/>
      <c r="C2155" s="12">
        <v>1</v>
      </c>
      <c r="D2155" s="12"/>
      <c r="E2155" s="12"/>
      <c r="F2155" s="12"/>
      <c r="G2155" s="12">
        <v>1</v>
      </c>
    </row>
    <row r="2156" spans="1:7" x14ac:dyDescent="0.2">
      <c r="A2156" s="11">
        <v>42097.778946759259</v>
      </c>
      <c r="B2156" s="12"/>
      <c r="C2156" s="12"/>
      <c r="D2156" s="12"/>
      <c r="E2156" s="12">
        <v>1</v>
      </c>
      <c r="F2156" s="12"/>
      <c r="G2156" s="12">
        <v>1</v>
      </c>
    </row>
    <row r="2157" spans="1:7" x14ac:dyDescent="0.2">
      <c r="A2157" s="11">
        <v>42097.786493055552</v>
      </c>
      <c r="B2157" s="12"/>
      <c r="C2157" s="12"/>
      <c r="D2157" s="12"/>
      <c r="E2157" s="12">
        <v>1</v>
      </c>
      <c r="F2157" s="12"/>
      <c r="G2157" s="12">
        <v>1</v>
      </c>
    </row>
    <row r="2158" spans="1:7" x14ac:dyDescent="0.2">
      <c r="A2158" s="11">
        <v>42097.874155092592</v>
      </c>
      <c r="B2158" s="12"/>
      <c r="C2158" s="12"/>
      <c r="D2158" s="12"/>
      <c r="E2158" s="12">
        <v>1</v>
      </c>
      <c r="F2158" s="12"/>
      <c r="G2158" s="12">
        <v>1</v>
      </c>
    </row>
    <row r="2159" spans="1:7" x14ac:dyDescent="0.2">
      <c r="A2159" s="11">
        <v>42098.216238425928</v>
      </c>
      <c r="B2159" s="12"/>
      <c r="C2159" s="12"/>
      <c r="D2159" s="12"/>
      <c r="E2159" s="12">
        <v>1</v>
      </c>
      <c r="F2159" s="12"/>
      <c r="G2159" s="12">
        <v>1</v>
      </c>
    </row>
    <row r="2160" spans="1:7" x14ac:dyDescent="0.2">
      <c r="A2160" s="11">
        <v>42098.291828703703</v>
      </c>
      <c r="B2160" s="12"/>
      <c r="C2160" s="12"/>
      <c r="D2160" s="12"/>
      <c r="E2160" s="12">
        <v>1</v>
      </c>
      <c r="F2160" s="12"/>
      <c r="G2160" s="12">
        <v>1</v>
      </c>
    </row>
    <row r="2161" spans="1:7" x14ac:dyDescent="0.2">
      <c r="A2161" s="11">
        <v>42100.086145833338</v>
      </c>
      <c r="B2161" s="12"/>
      <c r="C2161" s="12">
        <v>1</v>
      </c>
      <c r="D2161" s="12"/>
      <c r="E2161" s="12"/>
      <c r="F2161" s="12"/>
      <c r="G2161" s="12">
        <v>1</v>
      </c>
    </row>
    <row r="2162" spans="1:7" x14ac:dyDescent="0.2">
      <c r="A2162" s="11">
        <v>42100.642071759255</v>
      </c>
      <c r="B2162" s="12"/>
      <c r="C2162" s="12"/>
      <c r="D2162" s="12"/>
      <c r="E2162" s="12">
        <v>1</v>
      </c>
      <c r="F2162" s="12"/>
      <c r="G2162" s="12">
        <v>1</v>
      </c>
    </row>
    <row r="2163" spans="1:7" x14ac:dyDescent="0.2">
      <c r="A2163" s="11">
        <v>42100.723738425921</v>
      </c>
      <c r="B2163" s="12"/>
      <c r="C2163" s="12">
        <v>1</v>
      </c>
      <c r="D2163" s="12"/>
      <c r="E2163" s="12"/>
      <c r="F2163" s="12"/>
      <c r="G2163" s="12">
        <v>1</v>
      </c>
    </row>
    <row r="2164" spans="1:7" x14ac:dyDescent="0.2">
      <c r="A2164" s="11">
        <v>42100.735937499994</v>
      </c>
      <c r="B2164" s="12"/>
      <c r="C2164" s="12">
        <v>1</v>
      </c>
      <c r="D2164" s="12"/>
      <c r="E2164" s="12"/>
      <c r="F2164" s="12"/>
      <c r="G2164" s="12">
        <v>1</v>
      </c>
    </row>
    <row r="2165" spans="1:7" x14ac:dyDescent="0.2">
      <c r="A2165" s="11">
        <v>42100.927858796291</v>
      </c>
      <c r="B2165" s="12"/>
      <c r="C2165" s="12"/>
      <c r="D2165" s="12"/>
      <c r="E2165" s="12">
        <v>1</v>
      </c>
      <c r="F2165" s="12"/>
      <c r="G2165" s="12">
        <v>1</v>
      </c>
    </row>
    <row r="2166" spans="1:7" x14ac:dyDescent="0.2">
      <c r="A2166" s="11">
        <v>42101.423541666663</v>
      </c>
      <c r="B2166" s="12"/>
      <c r="C2166" s="12"/>
      <c r="D2166" s="12"/>
      <c r="E2166" s="12">
        <v>1</v>
      </c>
      <c r="F2166" s="12"/>
      <c r="G2166" s="12">
        <v>1</v>
      </c>
    </row>
    <row r="2167" spans="1:7" x14ac:dyDescent="0.2">
      <c r="A2167" s="11">
        <v>42101.584074074075</v>
      </c>
      <c r="B2167" s="12"/>
      <c r="C2167" s="12"/>
      <c r="D2167" s="12"/>
      <c r="E2167" s="12">
        <v>1</v>
      </c>
      <c r="F2167" s="12"/>
      <c r="G2167" s="12">
        <v>1</v>
      </c>
    </row>
    <row r="2168" spans="1:7" x14ac:dyDescent="0.2">
      <c r="A2168" s="11">
        <v>42101.633703703701</v>
      </c>
      <c r="B2168" s="12">
        <v>1</v>
      </c>
      <c r="C2168" s="12"/>
      <c r="D2168" s="12"/>
      <c r="E2168" s="12"/>
      <c r="F2168" s="12"/>
      <c r="G2168" s="12">
        <v>1</v>
      </c>
    </row>
    <row r="2169" spans="1:7" x14ac:dyDescent="0.2">
      <c r="A2169" s="11">
        <v>42101.682372685187</v>
      </c>
      <c r="B2169" s="12"/>
      <c r="C2169" s="12"/>
      <c r="D2169" s="12"/>
      <c r="E2169" s="12">
        <v>1</v>
      </c>
      <c r="F2169" s="12"/>
      <c r="G2169" s="12">
        <v>1</v>
      </c>
    </row>
    <row r="2170" spans="1:7" x14ac:dyDescent="0.2">
      <c r="A2170" s="11">
        <v>42101.737442129626</v>
      </c>
      <c r="B2170" s="12"/>
      <c r="C2170" s="12"/>
      <c r="D2170" s="12"/>
      <c r="E2170" s="12">
        <v>1</v>
      </c>
      <c r="F2170" s="12"/>
      <c r="G2170" s="12">
        <v>1</v>
      </c>
    </row>
    <row r="2171" spans="1:7" x14ac:dyDescent="0.2">
      <c r="A2171" s="11">
        <v>42101.758587962962</v>
      </c>
      <c r="B2171" s="12"/>
      <c r="C2171" s="12"/>
      <c r="D2171" s="12"/>
      <c r="E2171" s="12">
        <v>1</v>
      </c>
      <c r="F2171" s="12"/>
      <c r="G2171" s="12">
        <v>1</v>
      </c>
    </row>
    <row r="2172" spans="1:7" x14ac:dyDescent="0.2">
      <c r="A2172" s="11">
        <v>42101.828819444447</v>
      </c>
      <c r="B2172" s="12"/>
      <c r="C2172" s="12"/>
      <c r="D2172" s="12"/>
      <c r="E2172" s="12">
        <v>1</v>
      </c>
      <c r="F2172" s="12"/>
      <c r="G2172" s="12">
        <v>1</v>
      </c>
    </row>
    <row r="2173" spans="1:7" x14ac:dyDescent="0.2">
      <c r="A2173" s="11">
        <v>42102.036527777775</v>
      </c>
      <c r="B2173" s="12"/>
      <c r="C2173" s="12">
        <v>1</v>
      </c>
      <c r="D2173" s="12"/>
      <c r="E2173" s="12"/>
      <c r="F2173" s="12"/>
      <c r="G2173" s="12">
        <v>1</v>
      </c>
    </row>
    <row r="2174" spans="1:7" x14ac:dyDescent="0.2">
      <c r="A2174" s="11">
        <v>42102.164583333331</v>
      </c>
      <c r="B2174" s="12"/>
      <c r="C2174" s="12"/>
      <c r="D2174" s="12"/>
      <c r="E2174" s="12">
        <v>1</v>
      </c>
      <c r="F2174" s="12"/>
      <c r="G2174" s="12">
        <v>1</v>
      </c>
    </row>
    <row r="2175" spans="1:7" x14ac:dyDescent="0.2">
      <c r="A2175" s="11">
        <v>42102.650567129633</v>
      </c>
      <c r="B2175" s="12">
        <v>1</v>
      </c>
      <c r="C2175" s="12"/>
      <c r="D2175" s="12"/>
      <c r="E2175" s="12"/>
      <c r="F2175" s="12"/>
      <c r="G2175" s="12">
        <v>1</v>
      </c>
    </row>
    <row r="2176" spans="1:7" x14ac:dyDescent="0.2">
      <c r="A2176" s="11">
        <v>42102.743773148148</v>
      </c>
      <c r="B2176" s="12"/>
      <c r="C2176" s="12"/>
      <c r="D2176" s="12"/>
      <c r="E2176" s="12">
        <v>1</v>
      </c>
      <c r="F2176" s="12"/>
      <c r="G2176" s="12">
        <v>1</v>
      </c>
    </row>
    <row r="2177" spans="1:7" x14ac:dyDescent="0.2">
      <c r="A2177" s="11">
        <v>42102.866307870368</v>
      </c>
      <c r="B2177" s="12"/>
      <c r="C2177" s="12"/>
      <c r="D2177" s="12"/>
      <c r="E2177" s="12">
        <v>1</v>
      </c>
      <c r="F2177" s="12"/>
      <c r="G2177" s="12">
        <v>1</v>
      </c>
    </row>
    <row r="2178" spans="1:7" x14ac:dyDescent="0.2">
      <c r="A2178" s="11">
        <v>42103.016585648147</v>
      </c>
      <c r="B2178" s="12"/>
      <c r="C2178" s="12">
        <v>1</v>
      </c>
      <c r="D2178" s="12"/>
      <c r="E2178" s="12"/>
      <c r="F2178" s="12"/>
      <c r="G2178" s="12">
        <v>1</v>
      </c>
    </row>
    <row r="2179" spans="1:7" x14ac:dyDescent="0.2">
      <c r="A2179" s="11">
        <v>42103.024398148147</v>
      </c>
      <c r="B2179" s="12"/>
      <c r="C2179" s="12">
        <v>1</v>
      </c>
      <c r="D2179" s="12"/>
      <c r="E2179" s="12"/>
      <c r="F2179" s="12"/>
      <c r="G2179" s="12">
        <v>1</v>
      </c>
    </row>
    <row r="2180" spans="1:7" x14ac:dyDescent="0.2">
      <c r="A2180" s="11">
        <v>42103.042546296296</v>
      </c>
      <c r="B2180" s="12"/>
      <c r="C2180" s="12"/>
      <c r="D2180" s="12"/>
      <c r="E2180" s="12">
        <v>1</v>
      </c>
      <c r="F2180" s="12"/>
      <c r="G2180" s="12">
        <v>1</v>
      </c>
    </row>
    <row r="2181" spans="1:7" x14ac:dyDescent="0.2">
      <c r="A2181" s="11">
        <v>42103.160578703704</v>
      </c>
      <c r="B2181" s="12"/>
      <c r="C2181" s="12"/>
      <c r="D2181" s="12"/>
      <c r="E2181" s="12">
        <v>1</v>
      </c>
      <c r="F2181" s="12"/>
      <c r="G2181" s="12">
        <v>1</v>
      </c>
    </row>
    <row r="2182" spans="1:7" x14ac:dyDescent="0.2">
      <c r="A2182" s="11">
        <v>42103.399479166663</v>
      </c>
      <c r="B2182" s="12"/>
      <c r="C2182" s="12"/>
      <c r="D2182" s="12"/>
      <c r="E2182" s="12">
        <v>1</v>
      </c>
      <c r="F2182" s="12"/>
      <c r="G2182" s="12">
        <v>1</v>
      </c>
    </row>
    <row r="2183" spans="1:7" x14ac:dyDescent="0.2">
      <c r="A2183" s="11">
        <v>42103.535254629634</v>
      </c>
      <c r="B2183" s="12"/>
      <c r="C2183" s="12"/>
      <c r="D2183" s="12"/>
      <c r="E2183" s="12">
        <v>1</v>
      </c>
      <c r="F2183" s="12"/>
      <c r="G2183" s="12">
        <v>1</v>
      </c>
    </row>
    <row r="2184" spans="1:7" x14ac:dyDescent="0.2">
      <c r="A2184" s="11">
        <v>42103.556828703702</v>
      </c>
      <c r="B2184" s="12"/>
      <c r="C2184" s="12"/>
      <c r="D2184" s="12"/>
      <c r="E2184" s="12">
        <v>1</v>
      </c>
      <c r="F2184" s="12"/>
      <c r="G2184" s="12">
        <v>1</v>
      </c>
    </row>
    <row r="2185" spans="1:7" x14ac:dyDescent="0.2">
      <c r="A2185" s="11">
        <v>42103.676180555558</v>
      </c>
      <c r="B2185" s="12">
        <v>1</v>
      </c>
      <c r="C2185" s="12"/>
      <c r="D2185" s="12"/>
      <c r="E2185" s="12"/>
      <c r="F2185" s="12"/>
      <c r="G2185" s="12">
        <v>1</v>
      </c>
    </row>
    <row r="2186" spans="1:7" x14ac:dyDescent="0.2">
      <c r="A2186" s="11">
        <v>42103.884930555556</v>
      </c>
      <c r="B2186" s="12"/>
      <c r="C2186" s="12">
        <v>1</v>
      </c>
      <c r="D2186" s="12"/>
      <c r="E2186" s="12"/>
      <c r="F2186" s="12"/>
      <c r="G2186" s="12">
        <v>1</v>
      </c>
    </row>
    <row r="2187" spans="1:7" x14ac:dyDescent="0.2">
      <c r="A2187" s="11">
        <v>42104.781597222223</v>
      </c>
      <c r="B2187" s="12"/>
      <c r="C2187" s="12">
        <v>1</v>
      </c>
      <c r="D2187" s="12"/>
      <c r="E2187" s="12"/>
      <c r="F2187" s="12"/>
      <c r="G2187" s="12">
        <v>1</v>
      </c>
    </row>
    <row r="2188" spans="1:7" x14ac:dyDescent="0.2">
      <c r="A2188" s="11">
        <v>42104.840335648143</v>
      </c>
      <c r="B2188" s="12"/>
      <c r="C2188" s="12"/>
      <c r="D2188" s="12"/>
      <c r="E2188" s="12">
        <v>1</v>
      </c>
      <c r="F2188" s="12"/>
      <c r="G2188" s="12">
        <v>1</v>
      </c>
    </row>
    <row r="2189" spans="1:7" x14ac:dyDescent="0.2">
      <c r="A2189" s="11">
        <v>42105.072962962964</v>
      </c>
      <c r="B2189" s="12"/>
      <c r="C2189" s="12">
        <v>1</v>
      </c>
      <c r="D2189" s="12"/>
      <c r="E2189" s="12"/>
      <c r="F2189" s="12"/>
      <c r="G2189" s="12">
        <v>1</v>
      </c>
    </row>
    <row r="2190" spans="1:7" x14ac:dyDescent="0.2">
      <c r="A2190" s="11">
        <v>42105.267488425925</v>
      </c>
      <c r="B2190" s="12"/>
      <c r="C2190" s="12"/>
      <c r="D2190" s="12"/>
      <c r="E2190" s="12">
        <v>1</v>
      </c>
      <c r="F2190" s="12"/>
      <c r="G2190" s="12">
        <v>1</v>
      </c>
    </row>
    <row r="2191" spans="1:7" x14ac:dyDescent="0.2">
      <c r="A2191" s="11">
        <v>42106.666018518517</v>
      </c>
      <c r="B2191" s="12"/>
      <c r="C2191" s="12">
        <v>1</v>
      </c>
      <c r="D2191" s="12"/>
      <c r="E2191" s="12"/>
      <c r="F2191" s="12"/>
      <c r="G2191" s="12">
        <v>1</v>
      </c>
    </row>
    <row r="2192" spans="1:7" x14ac:dyDescent="0.2">
      <c r="A2192" s="11">
        <v>42107.067557870367</v>
      </c>
      <c r="B2192" s="12"/>
      <c r="C2192" s="12"/>
      <c r="D2192" s="12"/>
      <c r="E2192" s="12">
        <v>1</v>
      </c>
      <c r="F2192" s="12"/>
      <c r="G2192" s="12">
        <v>1</v>
      </c>
    </row>
    <row r="2193" spans="1:7" x14ac:dyDescent="0.2">
      <c r="A2193" s="11">
        <v>42107.156319444446</v>
      </c>
      <c r="B2193" s="12"/>
      <c r="C2193" s="12">
        <v>1</v>
      </c>
      <c r="D2193" s="12"/>
      <c r="E2193" s="12"/>
      <c r="F2193" s="12"/>
      <c r="G2193" s="12">
        <v>1</v>
      </c>
    </row>
    <row r="2194" spans="1:7" x14ac:dyDescent="0.2">
      <c r="A2194" s="11">
        <v>42107.621018518519</v>
      </c>
      <c r="B2194" s="12"/>
      <c r="C2194" s="12"/>
      <c r="D2194" s="12"/>
      <c r="E2194" s="12">
        <v>1</v>
      </c>
      <c r="F2194" s="12"/>
      <c r="G2194" s="12">
        <v>1</v>
      </c>
    </row>
    <row r="2195" spans="1:7" x14ac:dyDescent="0.2">
      <c r="A2195" s="11">
        <v>42107.679756944446</v>
      </c>
      <c r="B2195" s="12"/>
      <c r="C2195" s="12">
        <v>1</v>
      </c>
      <c r="D2195" s="12"/>
      <c r="E2195" s="12"/>
      <c r="F2195" s="12"/>
      <c r="G2195" s="12">
        <v>1</v>
      </c>
    </row>
    <row r="2196" spans="1:7" x14ac:dyDescent="0.2">
      <c r="A2196" s="11">
        <v>42107.703877314809</v>
      </c>
      <c r="B2196" s="12"/>
      <c r="C2196" s="12">
        <v>1</v>
      </c>
      <c r="D2196" s="12"/>
      <c r="E2196" s="12"/>
      <c r="F2196" s="12"/>
      <c r="G2196" s="12">
        <v>1</v>
      </c>
    </row>
    <row r="2197" spans="1:7" x14ac:dyDescent="0.2">
      <c r="A2197" s="11">
        <v>42107.836435185185</v>
      </c>
      <c r="B2197" s="12"/>
      <c r="C2197" s="12">
        <v>1</v>
      </c>
      <c r="D2197" s="12"/>
      <c r="E2197" s="12"/>
      <c r="F2197" s="12"/>
      <c r="G2197" s="12">
        <v>1</v>
      </c>
    </row>
    <row r="2198" spans="1:7" x14ac:dyDescent="0.2">
      <c r="A2198" s="11">
        <v>42107.841284722221</v>
      </c>
      <c r="B2198" s="12"/>
      <c r="C2198" s="12">
        <v>1</v>
      </c>
      <c r="D2198" s="12"/>
      <c r="E2198" s="12"/>
      <c r="F2198" s="12"/>
      <c r="G2198" s="12">
        <v>1</v>
      </c>
    </row>
    <row r="2199" spans="1:7" x14ac:dyDescent="0.2">
      <c r="A2199" s="11">
        <v>42107.864722222221</v>
      </c>
      <c r="B2199" s="12"/>
      <c r="C2199" s="12">
        <v>1</v>
      </c>
      <c r="D2199" s="12"/>
      <c r="E2199" s="12"/>
      <c r="F2199" s="12"/>
      <c r="G2199" s="12">
        <v>1</v>
      </c>
    </row>
    <row r="2200" spans="1:7" x14ac:dyDescent="0.2">
      <c r="A2200" s="11">
        <v>42108.05322916666</v>
      </c>
      <c r="B2200" s="12"/>
      <c r="C2200" s="12">
        <v>1</v>
      </c>
      <c r="D2200" s="12"/>
      <c r="E2200" s="12"/>
      <c r="F2200" s="12"/>
      <c r="G2200" s="12">
        <v>1</v>
      </c>
    </row>
    <row r="2201" spans="1:7" x14ac:dyDescent="0.2">
      <c r="A2201" s="11">
        <v>42108.538449074069</v>
      </c>
      <c r="B2201" s="12"/>
      <c r="C2201" s="12"/>
      <c r="D2201" s="12"/>
      <c r="E2201" s="12">
        <v>1</v>
      </c>
      <c r="F2201" s="12"/>
      <c r="G2201" s="12">
        <v>1</v>
      </c>
    </row>
    <row r="2202" spans="1:7" x14ac:dyDescent="0.2">
      <c r="A2202" s="11">
        <v>42108.692060185189</v>
      </c>
      <c r="B2202" s="12"/>
      <c r="C2202" s="12">
        <v>1</v>
      </c>
      <c r="D2202" s="12"/>
      <c r="E2202" s="12"/>
      <c r="F2202" s="12"/>
      <c r="G2202" s="12">
        <v>1</v>
      </c>
    </row>
    <row r="2203" spans="1:7" x14ac:dyDescent="0.2">
      <c r="A2203" s="11">
        <v>42108.988900462966</v>
      </c>
      <c r="B2203" s="12">
        <v>1</v>
      </c>
      <c r="C2203" s="12"/>
      <c r="D2203" s="12"/>
      <c r="E2203" s="12"/>
      <c r="F2203" s="12"/>
      <c r="G2203" s="12">
        <v>1</v>
      </c>
    </row>
    <row r="2204" spans="1:7" x14ac:dyDescent="0.2">
      <c r="A2204" s="11">
        <v>42109.709629629629</v>
      </c>
      <c r="B2204" s="12"/>
      <c r="C2204" s="12">
        <v>1</v>
      </c>
      <c r="D2204" s="12"/>
      <c r="E2204" s="12"/>
      <c r="F2204" s="12"/>
      <c r="G2204" s="12">
        <v>1</v>
      </c>
    </row>
    <row r="2205" spans="1:7" x14ac:dyDescent="0.2">
      <c r="A2205" s="11">
        <v>42109.751250000001</v>
      </c>
      <c r="B2205" s="12"/>
      <c r="C2205" s="12"/>
      <c r="D2205" s="12"/>
      <c r="E2205" s="12">
        <v>1</v>
      </c>
      <c r="F2205" s="12"/>
      <c r="G2205" s="12">
        <v>1</v>
      </c>
    </row>
    <row r="2206" spans="1:7" x14ac:dyDescent="0.2">
      <c r="A2206" s="11">
        <v>42109.801712962959</v>
      </c>
      <c r="B2206" s="12"/>
      <c r="C2206" s="12">
        <v>1</v>
      </c>
      <c r="D2206" s="12"/>
      <c r="E2206" s="12"/>
      <c r="F2206" s="12"/>
      <c r="G2206" s="12">
        <v>1</v>
      </c>
    </row>
    <row r="2207" spans="1:7" x14ac:dyDescent="0.2">
      <c r="A2207" s="11">
        <v>42109.826145833329</v>
      </c>
      <c r="B2207" s="12"/>
      <c r="C2207" s="12"/>
      <c r="D2207" s="12"/>
      <c r="E2207" s="12">
        <v>1</v>
      </c>
      <c r="F2207" s="12"/>
      <c r="G2207" s="12">
        <v>1</v>
      </c>
    </row>
    <row r="2208" spans="1:7" x14ac:dyDescent="0.2">
      <c r="A2208" s="11">
        <v>42109.894942129627</v>
      </c>
      <c r="B2208" s="12"/>
      <c r="C2208" s="12"/>
      <c r="D2208" s="12"/>
      <c r="E2208" s="12">
        <v>1</v>
      </c>
      <c r="F2208" s="12"/>
      <c r="G2208" s="12">
        <v>1</v>
      </c>
    </row>
    <row r="2209" spans="1:7" x14ac:dyDescent="0.2">
      <c r="A2209" s="11">
        <v>42110.153043981481</v>
      </c>
      <c r="B2209" s="12">
        <v>1</v>
      </c>
      <c r="C2209" s="12"/>
      <c r="D2209" s="12"/>
      <c r="E2209" s="12"/>
      <c r="F2209" s="12"/>
      <c r="G2209" s="12">
        <v>1</v>
      </c>
    </row>
    <row r="2210" spans="1:7" x14ac:dyDescent="0.2">
      <c r="A2210" s="11">
        <v>42110.326423611114</v>
      </c>
      <c r="B2210" s="12">
        <v>1</v>
      </c>
      <c r="C2210" s="12"/>
      <c r="D2210" s="12"/>
      <c r="E2210" s="12"/>
      <c r="F2210" s="12"/>
      <c r="G2210" s="12">
        <v>1</v>
      </c>
    </row>
    <row r="2211" spans="1:7" x14ac:dyDescent="0.2">
      <c r="A2211" s="11">
        <v>42111.646724537044</v>
      </c>
      <c r="B2211" s="12"/>
      <c r="C2211" s="12"/>
      <c r="D2211" s="12"/>
      <c r="E2211" s="12">
        <v>1</v>
      </c>
      <c r="F2211" s="12"/>
      <c r="G2211" s="12">
        <v>1</v>
      </c>
    </row>
    <row r="2212" spans="1:7" x14ac:dyDescent="0.2">
      <c r="A2212" s="11">
        <v>42111.684027777781</v>
      </c>
      <c r="B2212" s="12"/>
      <c r="C2212" s="12">
        <v>1</v>
      </c>
      <c r="D2212" s="12"/>
      <c r="E2212" s="12"/>
      <c r="F2212" s="12"/>
      <c r="G2212" s="12">
        <v>1</v>
      </c>
    </row>
    <row r="2213" spans="1:7" x14ac:dyDescent="0.2">
      <c r="A2213" s="11">
        <v>42111.709027777775</v>
      </c>
      <c r="B2213" s="12"/>
      <c r="C2213" s="12">
        <v>1</v>
      </c>
      <c r="D2213" s="12"/>
      <c r="E2213" s="12"/>
      <c r="F2213" s="12"/>
      <c r="G2213" s="12">
        <v>1</v>
      </c>
    </row>
    <row r="2214" spans="1:7" x14ac:dyDescent="0.2">
      <c r="A2214" s="11">
        <v>42111.71665509259</v>
      </c>
      <c r="B2214" s="12"/>
      <c r="C2214" s="12">
        <v>1</v>
      </c>
      <c r="D2214" s="12"/>
      <c r="E2214" s="12"/>
      <c r="F2214" s="12"/>
      <c r="G2214" s="12">
        <v>1</v>
      </c>
    </row>
    <row r="2215" spans="1:7" x14ac:dyDescent="0.2">
      <c r="A2215" s="11">
        <v>42111.899537037039</v>
      </c>
      <c r="B2215" s="12"/>
      <c r="C2215" s="12"/>
      <c r="D2215" s="12"/>
      <c r="E2215" s="12">
        <v>1</v>
      </c>
      <c r="F2215" s="12"/>
      <c r="G2215" s="12">
        <v>1</v>
      </c>
    </row>
    <row r="2216" spans="1:7" x14ac:dyDescent="0.2">
      <c r="A2216" s="11">
        <v>42111.904097222221</v>
      </c>
      <c r="B2216" s="12"/>
      <c r="C2216" s="12">
        <v>1</v>
      </c>
      <c r="D2216" s="12"/>
      <c r="E2216" s="12"/>
      <c r="F2216" s="12"/>
      <c r="G2216" s="12">
        <v>1</v>
      </c>
    </row>
    <row r="2217" spans="1:7" x14ac:dyDescent="0.2">
      <c r="A2217" s="11">
        <v>42111.970995370371</v>
      </c>
      <c r="B2217" s="12"/>
      <c r="C2217" s="12"/>
      <c r="D2217" s="12"/>
      <c r="E2217" s="12">
        <v>1</v>
      </c>
      <c r="F2217" s="12"/>
      <c r="G2217" s="12">
        <v>1</v>
      </c>
    </row>
    <row r="2218" spans="1:7" x14ac:dyDescent="0.2">
      <c r="A2218" s="11">
        <v>42112.036712962959</v>
      </c>
      <c r="B2218" s="12"/>
      <c r="C2218" s="12"/>
      <c r="D2218" s="12"/>
      <c r="E2218" s="12">
        <v>1</v>
      </c>
      <c r="F2218" s="12"/>
      <c r="G2218" s="12">
        <v>1</v>
      </c>
    </row>
    <row r="2219" spans="1:7" x14ac:dyDescent="0.2">
      <c r="A2219" s="11">
        <v>42113.105046296296</v>
      </c>
      <c r="B2219" s="12"/>
      <c r="C2219" s="12">
        <v>1</v>
      </c>
      <c r="D2219" s="12"/>
      <c r="E2219" s="12"/>
      <c r="F2219" s="12"/>
      <c r="G2219" s="12">
        <v>1</v>
      </c>
    </row>
    <row r="2220" spans="1:7" x14ac:dyDescent="0.2">
      <c r="A2220" s="11">
        <v>42113.550821759258</v>
      </c>
      <c r="B2220" s="12">
        <v>1</v>
      </c>
      <c r="C2220" s="12"/>
      <c r="D2220" s="12"/>
      <c r="E2220" s="12"/>
      <c r="F2220" s="12"/>
      <c r="G2220" s="12">
        <v>1</v>
      </c>
    </row>
    <row r="2221" spans="1:7" x14ac:dyDescent="0.2">
      <c r="A2221" s="11">
        <v>42113.875567129624</v>
      </c>
      <c r="B2221" s="12"/>
      <c r="C2221" s="12">
        <v>1</v>
      </c>
      <c r="D2221" s="12"/>
      <c r="E2221" s="12"/>
      <c r="F2221" s="12"/>
      <c r="G2221" s="12">
        <v>1</v>
      </c>
    </row>
    <row r="2222" spans="1:7" x14ac:dyDescent="0.2">
      <c r="A2222" s="11">
        <v>42113.981446759266</v>
      </c>
      <c r="B2222" s="12"/>
      <c r="C2222" s="12"/>
      <c r="D2222" s="12"/>
      <c r="E2222" s="12">
        <v>1</v>
      </c>
      <c r="F2222" s="12"/>
      <c r="G2222" s="12">
        <v>1</v>
      </c>
    </row>
    <row r="2223" spans="1:7" x14ac:dyDescent="0.2">
      <c r="A2223" s="11">
        <v>42114.252951388888</v>
      </c>
      <c r="B2223" s="12">
        <v>1</v>
      </c>
      <c r="C2223" s="12"/>
      <c r="D2223" s="12"/>
      <c r="E2223" s="12"/>
      <c r="F2223" s="12"/>
      <c r="G2223" s="12">
        <v>1</v>
      </c>
    </row>
    <row r="2224" spans="1:7" x14ac:dyDescent="0.2">
      <c r="A2224" s="11">
        <v>42114.726134259254</v>
      </c>
      <c r="B2224" s="12"/>
      <c r="C2224" s="12">
        <v>1</v>
      </c>
      <c r="D2224" s="12"/>
      <c r="E2224" s="12"/>
      <c r="F2224" s="12"/>
      <c r="G2224" s="12">
        <v>1</v>
      </c>
    </row>
    <row r="2225" spans="1:7" x14ac:dyDescent="0.2">
      <c r="A2225" s="11">
        <v>42114.818935185183</v>
      </c>
      <c r="B2225" s="12"/>
      <c r="C2225" s="12">
        <v>1</v>
      </c>
      <c r="D2225" s="12"/>
      <c r="E2225" s="12"/>
      <c r="F2225" s="12"/>
      <c r="G2225" s="12">
        <v>1</v>
      </c>
    </row>
    <row r="2226" spans="1:7" x14ac:dyDescent="0.2">
      <c r="A2226" s="11">
        <v>42114.825532407413</v>
      </c>
      <c r="B2226" s="12"/>
      <c r="C2226" s="12">
        <v>1</v>
      </c>
      <c r="D2226" s="12"/>
      <c r="E2226" s="12"/>
      <c r="F2226" s="12"/>
      <c r="G2226" s="12">
        <v>1</v>
      </c>
    </row>
    <row r="2227" spans="1:7" x14ac:dyDescent="0.2">
      <c r="A2227" s="11">
        <v>42114.928726851853</v>
      </c>
      <c r="B2227" s="12">
        <v>1</v>
      </c>
      <c r="C2227" s="12"/>
      <c r="D2227" s="12"/>
      <c r="E2227" s="12"/>
      <c r="F2227" s="12"/>
      <c r="G2227" s="12">
        <v>1</v>
      </c>
    </row>
    <row r="2228" spans="1:7" x14ac:dyDescent="0.2">
      <c r="A2228" s="11">
        <v>42114.944328703699</v>
      </c>
      <c r="B2228" s="12"/>
      <c r="C2228" s="12"/>
      <c r="D2228" s="12"/>
      <c r="E2228" s="12">
        <v>1</v>
      </c>
      <c r="F2228" s="12"/>
      <c r="G2228" s="12">
        <v>1</v>
      </c>
    </row>
    <row r="2229" spans="1:7" x14ac:dyDescent="0.2">
      <c r="A2229" s="11">
        <v>42115.071504629625</v>
      </c>
      <c r="B2229" s="12"/>
      <c r="C2229" s="12"/>
      <c r="D2229" s="12"/>
      <c r="E2229" s="12">
        <v>1</v>
      </c>
      <c r="F2229" s="12"/>
      <c r="G2229" s="12">
        <v>1</v>
      </c>
    </row>
    <row r="2230" spans="1:7" x14ac:dyDescent="0.2">
      <c r="A2230" s="11">
        <v>42115.11618055556</v>
      </c>
      <c r="B2230" s="12"/>
      <c r="C2230" s="12">
        <v>1</v>
      </c>
      <c r="D2230" s="12"/>
      <c r="E2230" s="12"/>
      <c r="F2230" s="12"/>
      <c r="G2230" s="12">
        <v>1</v>
      </c>
    </row>
    <row r="2231" spans="1:7" x14ac:dyDescent="0.2">
      <c r="A2231" s="11">
        <v>42115.143634259264</v>
      </c>
      <c r="B2231" s="12"/>
      <c r="C2231" s="12">
        <v>1</v>
      </c>
      <c r="D2231" s="12"/>
      <c r="E2231" s="12"/>
      <c r="F2231" s="12"/>
      <c r="G2231" s="12">
        <v>1</v>
      </c>
    </row>
    <row r="2232" spans="1:7" x14ac:dyDescent="0.2">
      <c r="A2232" s="11">
        <v>42115.547395833331</v>
      </c>
      <c r="B2232" s="12">
        <v>1</v>
      </c>
      <c r="C2232" s="12"/>
      <c r="D2232" s="12"/>
      <c r="E2232" s="12"/>
      <c r="F2232" s="12"/>
      <c r="G2232" s="12">
        <v>1</v>
      </c>
    </row>
    <row r="2233" spans="1:7" x14ac:dyDescent="0.2">
      <c r="A2233" s="11">
        <v>42115.656539351854</v>
      </c>
      <c r="B2233" s="12">
        <v>1</v>
      </c>
      <c r="C2233" s="12"/>
      <c r="D2233" s="12"/>
      <c r="E2233" s="12"/>
      <c r="F2233" s="12"/>
      <c r="G2233" s="12">
        <v>1</v>
      </c>
    </row>
    <row r="2234" spans="1:7" x14ac:dyDescent="0.2">
      <c r="A2234" s="11">
        <v>42115.74754629629</v>
      </c>
      <c r="B2234" s="12"/>
      <c r="C2234" s="12"/>
      <c r="D2234" s="12"/>
      <c r="E2234" s="12">
        <v>1</v>
      </c>
      <c r="F2234" s="12"/>
      <c r="G2234" s="12">
        <v>1</v>
      </c>
    </row>
    <row r="2235" spans="1:7" x14ac:dyDescent="0.2">
      <c r="A2235" s="11">
        <v>42115.853888888887</v>
      </c>
      <c r="B2235" s="12"/>
      <c r="C2235" s="12"/>
      <c r="D2235" s="12"/>
      <c r="E2235" s="12">
        <v>1</v>
      </c>
      <c r="F2235" s="12"/>
      <c r="G2235" s="12">
        <v>1</v>
      </c>
    </row>
    <row r="2236" spans="1:7" x14ac:dyDescent="0.2">
      <c r="A2236" s="11">
        <v>42115.889652777783</v>
      </c>
      <c r="B2236" s="12"/>
      <c r="C2236" s="12"/>
      <c r="D2236" s="12"/>
      <c r="E2236" s="12">
        <v>1</v>
      </c>
      <c r="F2236" s="12"/>
      <c r="G2236" s="12">
        <v>1</v>
      </c>
    </row>
    <row r="2237" spans="1:7" x14ac:dyDescent="0.2">
      <c r="A2237" s="11">
        <v>42115.936550925922</v>
      </c>
      <c r="B2237" s="12"/>
      <c r="C2237" s="12">
        <v>1</v>
      </c>
      <c r="D2237" s="12"/>
      <c r="E2237" s="12"/>
      <c r="F2237" s="12"/>
      <c r="G2237" s="12">
        <v>1</v>
      </c>
    </row>
    <row r="2238" spans="1:7" x14ac:dyDescent="0.2">
      <c r="A2238" s="11">
        <v>42115.949976851851</v>
      </c>
      <c r="B2238" s="12"/>
      <c r="C2238" s="12">
        <v>1</v>
      </c>
      <c r="D2238" s="12"/>
      <c r="E2238" s="12"/>
      <c r="F2238" s="12"/>
      <c r="G2238" s="12">
        <v>1</v>
      </c>
    </row>
    <row r="2239" spans="1:7" x14ac:dyDescent="0.2">
      <c r="A2239" s="11">
        <v>42116.54315972222</v>
      </c>
      <c r="B2239" s="12"/>
      <c r="C2239" s="12">
        <v>1</v>
      </c>
      <c r="D2239" s="12"/>
      <c r="E2239" s="12"/>
      <c r="F2239" s="12"/>
      <c r="G2239" s="12">
        <v>1</v>
      </c>
    </row>
    <row r="2240" spans="1:7" x14ac:dyDescent="0.2">
      <c r="A2240" s="11">
        <v>42116.710752314815</v>
      </c>
      <c r="B2240" s="12"/>
      <c r="C2240" s="12"/>
      <c r="D2240" s="12"/>
      <c r="E2240" s="12">
        <v>1</v>
      </c>
      <c r="F2240" s="12"/>
      <c r="G2240" s="12">
        <v>1</v>
      </c>
    </row>
    <row r="2241" spans="1:7" x14ac:dyDescent="0.2">
      <c r="A2241" s="11">
        <v>42117.891423611116</v>
      </c>
      <c r="B2241" s="12"/>
      <c r="C2241" s="12"/>
      <c r="D2241" s="12"/>
      <c r="E2241" s="12">
        <v>1</v>
      </c>
      <c r="F2241" s="12"/>
      <c r="G2241" s="12">
        <v>1</v>
      </c>
    </row>
    <row r="2242" spans="1:7" x14ac:dyDescent="0.2">
      <c r="A2242" s="11">
        <v>42118.139583333337</v>
      </c>
      <c r="B2242" s="12"/>
      <c r="C2242" s="12">
        <v>1</v>
      </c>
      <c r="D2242" s="12"/>
      <c r="E2242" s="12"/>
      <c r="F2242" s="12"/>
      <c r="G2242" s="12">
        <v>1</v>
      </c>
    </row>
    <row r="2243" spans="1:7" x14ac:dyDescent="0.2">
      <c r="A2243" s="11">
        <v>42118.346435185187</v>
      </c>
      <c r="B2243" s="12"/>
      <c r="C2243" s="12">
        <v>1</v>
      </c>
      <c r="D2243" s="12"/>
      <c r="E2243" s="12"/>
      <c r="F2243" s="12"/>
      <c r="G2243" s="12">
        <v>1</v>
      </c>
    </row>
    <row r="2244" spans="1:7" x14ac:dyDescent="0.2">
      <c r="A2244" s="11">
        <v>42118.556331018524</v>
      </c>
      <c r="B2244" s="12"/>
      <c r="C2244" s="12"/>
      <c r="D2244" s="12"/>
      <c r="E2244" s="12">
        <v>1</v>
      </c>
      <c r="F2244" s="12"/>
      <c r="G2244" s="12">
        <v>1</v>
      </c>
    </row>
    <row r="2245" spans="1:7" x14ac:dyDescent="0.2">
      <c r="A2245" s="11">
        <v>42119.822476851856</v>
      </c>
      <c r="B2245" s="12"/>
      <c r="C2245" s="12"/>
      <c r="D2245" s="12"/>
      <c r="E2245" s="12">
        <v>1</v>
      </c>
      <c r="F2245" s="12"/>
      <c r="G2245" s="12">
        <v>1</v>
      </c>
    </row>
    <row r="2246" spans="1:7" x14ac:dyDescent="0.2">
      <c r="A2246" s="11">
        <v>42120.531226851846</v>
      </c>
      <c r="B2246" s="12"/>
      <c r="C2246" s="12"/>
      <c r="D2246" s="12"/>
      <c r="E2246" s="12">
        <v>1</v>
      </c>
      <c r="F2246" s="12"/>
      <c r="G2246" s="12">
        <v>1</v>
      </c>
    </row>
    <row r="2247" spans="1:7" x14ac:dyDescent="0.2">
      <c r="A2247" s="11">
        <v>42120.628136574072</v>
      </c>
      <c r="B2247" s="12"/>
      <c r="C2247" s="12"/>
      <c r="D2247" s="12"/>
      <c r="E2247" s="12">
        <v>1</v>
      </c>
      <c r="F2247" s="12"/>
      <c r="G2247" s="12">
        <v>1</v>
      </c>
    </row>
    <row r="2248" spans="1:7" x14ac:dyDescent="0.2">
      <c r="A2248" s="11">
        <v>42121.249814814815</v>
      </c>
      <c r="B2248" s="12"/>
      <c r="C2248" s="12"/>
      <c r="D2248" s="12"/>
      <c r="E2248" s="12">
        <v>1</v>
      </c>
      <c r="F2248" s="12"/>
      <c r="G2248" s="12">
        <v>1</v>
      </c>
    </row>
    <row r="2249" spans="1:7" x14ac:dyDescent="0.2">
      <c r="A2249" s="11">
        <v>42121.367002314815</v>
      </c>
      <c r="B2249" s="12">
        <v>1</v>
      </c>
      <c r="C2249" s="12"/>
      <c r="D2249" s="12"/>
      <c r="E2249" s="12"/>
      <c r="F2249" s="12"/>
      <c r="G2249" s="12">
        <v>1</v>
      </c>
    </row>
    <row r="2250" spans="1:7" x14ac:dyDescent="0.2">
      <c r="A2250" s="11">
        <v>42121.675763888896</v>
      </c>
      <c r="B2250" s="12"/>
      <c r="C2250" s="12"/>
      <c r="D2250" s="12"/>
      <c r="E2250" s="12">
        <v>1</v>
      </c>
      <c r="F2250" s="12"/>
      <c r="G2250" s="12">
        <v>1</v>
      </c>
    </row>
    <row r="2251" spans="1:7" x14ac:dyDescent="0.2">
      <c r="A2251" s="11">
        <v>42121.756921296299</v>
      </c>
      <c r="B2251" s="12"/>
      <c r="C2251" s="12"/>
      <c r="D2251" s="12"/>
      <c r="E2251" s="12">
        <v>1</v>
      </c>
      <c r="F2251" s="12"/>
      <c r="G2251" s="12">
        <v>1</v>
      </c>
    </row>
    <row r="2252" spans="1:7" x14ac:dyDescent="0.2">
      <c r="A2252" s="11">
        <v>42121.824525462958</v>
      </c>
      <c r="B2252" s="12"/>
      <c r="C2252" s="12">
        <v>1</v>
      </c>
      <c r="D2252" s="12"/>
      <c r="E2252" s="12"/>
      <c r="F2252" s="12"/>
      <c r="G2252" s="12">
        <v>1</v>
      </c>
    </row>
    <row r="2253" spans="1:7" x14ac:dyDescent="0.2">
      <c r="A2253" s="11">
        <v>42122.009224537032</v>
      </c>
      <c r="B2253" s="12">
        <v>1</v>
      </c>
      <c r="C2253" s="12"/>
      <c r="D2253" s="12"/>
      <c r="E2253" s="12"/>
      <c r="F2253" s="12"/>
      <c r="G2253" s="12">
        <v>1</v>
      </c>
    </row>
    <row r="2254" spans="1:7" x14ac:dyDescent="0.2">
      <c r="A2254" s="11">
        <v>42122.629502314812</v>
      </c>
      <c r="B2254" s="12"/>
      <c r="C2254" s="12">
        <v>1</v>
      </c>
      <c r="D2254" s="12"/>
      <c r="E2254" s="12"/>
      <c r="F2254" s="12"/>
      <c r="G2254" s="12">
        <v>1</v>
      </c>
    </row>
    <row r="2255" spans="1:7" x14ac:dyDescent="0.2">
      <c r="A2255" s="11">
        <v>42122.670069444444</v>
      </c>
      <c r="B2255" s="12"/>
      <c r="C2255" s="12">
        <v>1</v>
      </c>
      <c r="D2255" s="12"/>
      <c r="E2255" s="12"/>
      <c r="F2255" s="12"/>
      <c r="G2255" s="12">
        <v>1</v>
      </c>
    </row>
    <row r="2256" spans="1:7" x14ac:dyDescent="0.2">
      <c r="A2256" s="11">
        <v>42122.693159722221</v>
      </c>
      <c r="B2256" s="12"/>
      <c r="C2256" s="12">
        <v>1</v>
      </c>
      <c r="D2256" s="12"/>
      <c r="E2256" s="12"/>
      <c r="F2256" s="12"/>
      <c r="G2256" s="12">
        <v>1</v>
      </c>
    </row>
    <row r="2257" spans="1:7" x14ac:dyDescent="0.2">
      <c r="A2257" s="11">
        <v>42122.732499999998</v>
      </c>
      <c r="B2257" s="12"/>
      <c r="C2257" s="12">
        <v>1</v>
      </c>
      <c r="D2257" s="12"/>
      <c r="E2257" s="12"/>
      <c r="F2257" s="12"/>
      <c r="G2257" s="12">
        <v>1</v>
      </c>
    </row>
    <row r="2258" spans="1:7" x14ac:dyDescent="0.2">
      <c r="A2258" s="11">
        <v>42123.185798611114</v>
      </c>
      <c r="B2258" s="12"/>
      <c r="C2258" s="12">
        <v>1</v>
      </c>
      <c r="D2258" s="12"/>
      <c r="E2258" s="12"/>
      <c r="F2258" s="12"/>
      <c r="G2258" s="12">
        <v>1</v>
      </c>
    </row>
    <row r="2259" spans="1:7" x14ac:dyDescent="0.2">
      <c r="A2259" s="11">
        <v>42123.648831018523</v>
      </c>
      <c r="B2259" s="12"/>
      <c r="C2259" s="12">
        <v>1</v>
      </c>
      <c r="D2259" s="12"/>
      <c r="E2259" s="12"/>
      <c r="F2259" s="12"/>
      <c r="G2259" s="12">
        <v>1</v>
      </c>
    </row>
    <row r="2260" spans="1:7" x14ac:dyDescent="0.2">
      <c r="A2260" s="11">
        <v>42123.678645833337</v>
      </c>
      <c r="B2260" s="12">
        <v>1</v>
      </c>
      <c r="C2260" s="12"/>
      <c r="D2260" s="12"/>
      <c r="E2260" s="12"/>
      <c r="F2260" s="12"/>
      <c r="G2260" s="12">
        <v>1</v>
      </c>
    </row>
    <row r="2261" spans="1:7" x14ac:dyDescent="0.2">
      <c r="A2261" s="11">
        <v>42123.86336805555</v>
      </c>
      <c r="B2261" s="12"/>
      <c r="C2261" s="12"/>
      <c r="D2261" s="12"/>
      <c r="E2261" s="12">
        <v>1</v>
      </c>
      <c r="F2261" s="12"/>
      <c r="G2261" s="12">
        <v>1</v>
      </c>
    </row>
    <row r="2262" spans="1:7" x14ac:dyDescent="0.2">
      <c r="A2262" s="11">
        <v>42124.623877314814</v>
      </c>
      <c r="B2262" s="12"/>
      <c r="C2262" s="12">
        <v>1</v>
      </c>
      <c r="D2262" s="12"/>
      <c r="E2262" s="12"/>
      <c r="F2262" s="12"/>
      <c r="G2262" s="12">
        <v>1</v>
      </c>
    </row>
    <row r="2263" spans="1:7" x14ac:dyDescent="0.2">
      <c r="A2263" s="11">
        <v>42124.841111111105</v>
      </c>
      <c r="B2263" s="12"/>
      <c r="C2263" s="12"/>
      <c r="D2263" s="12"/>
      <c r="E2263" s="12">
        <v>1</v>
      </c>
      <c r="F2263" s="12"/>
      <c r="G2263" s="12">
        <v>1</v>
      </c>
    </row>
    <row r="2264" spans="1:7" x14ac:dyDescent="0.2">
      <c r="A2264" s="11">
        <v>42124.848414351851</v>
      </c>
      <c r="B2264" s="12"/>
      <c r="C2264" s="12"/>
      <c r="D2264" s="12"/>
      <c r="E2264" s="12">
        <v>1</v>
      </c>
      <c r="F2264" s="12"/>
      <c r="G2264" s="12">
        <v>1</v>
      </c>
    </row>
    <row r="2265" spans="1:7" x14ac:dyDescent="0.2">
      <c r="A2265" s="11">
        <v>42124.893182870372</v>
      </c>
      <c r="B2265" s="12"/>
      <c r="C2265" s="12">
        <v>1</v>
      </c>
      <c r="D2265" s="12"/>
      <c r="E2265" s="12"/>
      <c r="F2265" s="12"/>
      <c r="G2265" s="12">
        <v>1</v>
      </c>
    </row>
    <row r="2266" spans="1:7" x14ac:dyDescent="0.2">
      <c r="A2266" s="11">
        <v>42125.078275462962</v>
      </c>
      <c r="B2266" s="12"/>
      <c r="C2266" s="12"/>
      <c r="D2266" s="12"/>
      <c r="E2266" s="12">
        <v>1</v>
      </c>
      <c r="F2266" s="12"/>
      <c r="G2266" s="12">
        <v>1</v>
      </c>
    </row>
    <row r="2267" spans="1:7" x14ac:dyDescent="0.2">
      <c r="A2267" s="11">
        <v>42125.333182870367</v>
      </c>
      <c r="B2267" s="12"/>
      <c r="C2267" s="12"/>
      <c r="D2267" s="12"/>
      <c r="E2267" s="12">
        <v>1</v>
      </c>
      <c r="F2267" s="12"/>
      <c r="G2267" s="12">
        <v>1</v>
      </c>
    </row>
    <row r="2268" spans="1:7" x14ac:dyDescent="0.2">
      <c r="A2268" s="11">
        <v>42125.614895833336</v>
      </c>
      <c r="B2268" s="12"/>
      <c r="C2268" s="12"/>
      <c r="D2268" s="12"/>
      <c r="E2268" s="12">
        <v>1</v>
      </c>
      <c r="F2268" s="12"/>
      <c r="G2268" s="12">
        <v>1</v>
      </c>
    </row>
    <row r="2269" spans="1:7" x14ac:dyDescent="0.2">
      <c r="A2269" s="11">
        <v>42125.644467592589</v>
      </c>
      <c r="B2269" s="12"/>
      <c r="C2269" s="12">
        <v>1</v>
      </c>
      <c r="D2269" s="12"/>
      <c r="E2269" s="12"/>
      <c r="F2269" s="12"/>
      <c r="G2269" s="12">
        <v>1</v>
      </c>
    </row>
    <row r="2270" spans="1:7" x14ac:dyDescent="0.2">
      <c r="A2270" s="11">
        <v>42125.647534722222</v>
      </c>
      <c r="B2270" s="12"/>
      <c r="C2270" s="12"/>
      <c r="D2270" s="12"/>
      <c r="E2270" s="12">
        <v>1</v>
      </c>
      <c r="F2270" s="12"/>
      <c r="G2270" s="12">
        <v>1</v>
      </c>
    </row>
    <row r="2271" spans="1:7" x14ac:dyDescent="0.2">
      <c r="A2271" s="11">
        <v>42125.772812499999</v>
      </c>
      <c r="B2271" s="12"/>
      <c r="C2271" s="12"/>
      <c r="D2271" s="12"/>
      <c r="E2271" s="12">
        <v>1</v>
      </c>
      <c r="F2271" s="12"/>
      <c r="G2271" s="12">
        <v>1</v>
      </c>
    </row>
    <row r="2272" spans="1:7" x14ac:dyDescent="0.2">
      <c r="A2272" s="11">
        <v>42125.913807870369</v>
      </c>
      <c r="B2272" s="12"/>
      <c r="C2272" s="12">
        <v>1</v>
      </c>
      <c r="D2272" s="12"/>
      <c r="E2272" s="12"/>
      <c r="F2272" s="12"/>
      <c r="G2272" s="12">
        <v>1</v>
      </c>
    </row>
    <row r="2273" spans="1:7" x14ac:dyDescent="0.2">
      <c r="A2273" s="11">
        <v>42126.87501157407</v>
      </c>
      <c r="B2273" s="12"/>
      <c r="C2273" s="12"/>
      <c r="D2273" s="12"/>
      <c r="E2273" s="12">
        <v>1</v>
      </c>
      <c r="F2273" s="12"/>
      <c r="G2273" s="12">
        <v>1</v>
      </c>
    </row>
    <row r="2274" spans="1:7" x14ac:dyDescent="0.2">
      <c r="A2274" s="11">
        <v>42126.92123842593</v>
      </c>
      <c r="B2274" s="12"/>
      <c r="C2274" s="12"/>
      <c r="D2274" s="12"/>
      <c r="E2274" s="12">
        <v>1</v>
      </c>
      <c r="F2274" s="12"/>
      <c r="G2274" s="12">
        <v>1</v>
      </c>
    </row>
    <row r="2275" spans="1:7" x14ac:dyDescent="0.2">
      <c r="A2275" s="11">
        <v>42127.069548611107</v>
      </c>
      <c r="B2275" s="12"/>
      <c r="C2275" s="12"/>
      <c r="D2275" s="12"/>
      <c r="E2275" s="12">
        <v>1</v>
      </c>
      <c r="F2275" s="12"/>
      <c r="G2275" s="12">
        <v>1</v>
      </c>
    </row>
    <row r="2276" spans="1:7" x14ac:dyDescent="0.2">
      <c r="A2276" s="11">
        <v>42128.431064814817</v>
      </c>
      <c r="B2276" s="12"/>
      <c r="C2276" s="12">
        <v>1</v>
      </c>
      <c r="D2276" s="12"/>
      <c r="E2276" s="12"/>
      <c r="F2276" s="12"/>
      <c r="G2276" s="12">
        <v>1</v>
      </c>
    </row>
    <row r="2277" spans="1:7" x14ac:dyDescent="0.2">
      <c r="A2277" s="11">
        <v>42128.615682870368</v>
      </c>
      <c r="B2277" s="12"/>
      <c r="C2277" s="12">
        <v>1</v>
      </c>
      <c r="D2277" s="12"/>
      <c r="E2277" s="12"/>
      <c r="F2277" s="12"/>
      <c r="G2277" s="12">
        <v>1</v>
      </c>
    </row>
    <row r="2278" spans="1:7" x14ac:dyDescent="0.2">
      <c r="A2278" s="11">
        <v>42128.627893518518</v>
      </c>
      <c r="B2278" s="12"/>
      <c r="C2278" s="12"/>
      <c r="D2278" s="12"/>
      <c r="E2278" s="12">
        <v>1</v>
      </c>
      <c r="F2278" s="12"/>
      <c r="G2278" s="12">
        <v>1</v>
      </c>
    </row>
    <row r="2279" spans="1:7" x14ac:dyDescent="0.2">
      <c r="A2279" s="11">
        <v>42128.628113425926</v>
      </c>
      <c r="B2279" s="12"/>
      <c r="C2279" s="12"/>
      <c r="D2279" s="12"/>
      <c r="E2279" s="12">
        <v>1</v>
      </c>
      <c r="F2279" s="12"/>
      <c r="G2279" s="12">
        <v>1</v>
      </c>
    </row>
    <row r="2280" spans="1:7" x14ac:dyDescent="0.2">
      <c r="A2280" s="11">
        <v>42128.736608796295</v>
      </c>
      <c r="B2280" s="12"/>
      <c r="C2280" s="12"/>
      <c r="D2280" s="12"/>
      <c r="E2280" s="12">
        <v>1</v>
      </c>
      <c r="F2280" s="12"/>
      <c r="G2280" s="12">
        <v>1</v>
      </c>
    </row>
    <row r="2281" spans="1:7" x14ac:dyDescent="0.2">
      <c r="A2281" s="11">
        <v>42128.814247685179</v>
      </c>
      <c r="B2281" s="12"/>
      <c r="C2281" s="12">
        <v>1</v>
      </c>
      <c r="D2281" s="12"/>
      <c r="E2281" s="12"/>
      <c r="F2281" s="12"/>
      <c r="G2281" s="12">
        <v>1</v>
      </c>
    </row>
    <row r="2282" spans="1:7" x14ac:dyDescent="0.2">
      <c r="A2282" s="11">
        <v>42128.820231481484</v>
      </c>
      <c r="B2282" s="12"/>
      <c r="C2282" s="12"/>
      <c r="D2282" s="12"/>
      <c r="E2282" s="12">
        <v>1</v>
      </c>
      <c r="F2282" s="12"/>
      <c r="G2282" s="12">
        <v>1</v>
      </c>
    </row>
    <row r="2283" spans="1:7" x14ac:dyDescent="0.2">
      <c r="A2283" s="11">
        <v>42128.824074074073</v>
      </c>
      <c r="B2283" s="12"/>
      <c r="C2283" s="12"/>
      <c r="D2283" s="12"/>
      <c r="E2283" s="12">
        <v>1</v>
      </c>
      <c r="F2283" s="12"/>
      <c r="G2283" s="12">
        <v>1</v>
      </c>
    </row>
    <row r="2284" spans="1:7" x14ac:dyDescent="0.2">
      <c r="A2284" s="11">
        <v>42129.226388888885</v>
      </c>
      <c r="B2284" s="12"/>
      <c r="C2284" s="12">
        <v>1</v>
      </c>
      <c r="D2284" s="12"/>
      <c r="E2284" s="12"/>
      <c r="F2284" s="12"/>
      <c r="G2284" s="12">
        <v>1</v>
      </c>
    </row>
    <row r="2285" spans="1:7" x14ac:dyDescent="0.2">
      <c r="A2285" s="11">
        <v>42129.541585648149</v>
      </c>
      <c r="B2285" s="12"/>
      <c r="C2285" s="12"/>
      <c r="D2285" s="12"/>
      <c r="E2285" s="12">
        <v>1</v>
      </c>
      <c r="F2285" s="12"/>
      <c r="G2285" s="12">
        <v>1</v>
      </c>
    </row>
    <row r="2286" spans="1:7" x14ac:dyDescent="0.2">
      <c r="A2286" s="11">
        <v>42129.777210648142</v>
      </c>
      <c r="B2286" s="12"/>
      <c r="C2286" s="12">
        <v>1</v>
      </c>
      <c r="D2286" s="12"/>
      <c r="E2286" s="12"/>
      <c r="F2286" s="12"/>
      <c r="G2286" s="12">
        <v>1</v>
      </c>
    </row>
    <row r="2287" spans="1:7" x14ac:dyDescent="0.2">
      <c r="A2287" s="11">
        <v>42129.82540509259</v>
      </c>
      <c r="B2287" s="12"/>
      <c r="C2287" s="12">
        <v>1</v>
      </c>
      <c r="D2287" s="12"/>
      <c r="E2287" s="12"/>
      <c r="F2287" s="12"/>
      <c r="G2287" s="12">
        <v>1</v>
      </c>
    </row>
    <row r="2288" spans="1:7" x14ac:dyDescent="0.2">
      <c r="A2288" s="11">
        <v>42130.335358796292</v>
      </c>
      <c r="B2288" s="12"/>
      <c r="C2288" s="12">
        <v>1</v>
      </c>
      <c r="D2288" s="12"/>
      <c r="E2288" s="12"/>
      <c r="F2288" s="12"/>
      <c r="G2288" s="12">
        <v>1</v>
      </c>
    </row>
    <row r="2289" spans="1:7" x14ac:dyDescent="0.2">
      <c r="A2289" s="11">
        <v>42130.491620370376</v>
      </c>
      <c r="B2289" s="12"/>
      <c r="C2289" s="12"/>
      <c r="D2289" s="12"/>
      <c r="E2289" s="12">
        <v>1</v>
      </c>
      <c r="F2289" s="12"/>
      <c r="G2289" s="12">
        <v>1</v>
      </c>
    </row>
    <row r="2290" spans="1:7" x14ac:dyDescent="0.2">
      <c r="A2290" s="11">
        <v>42130.78361111111</v>
      </c>
      <c r="B2290" s="12">
        <v>1</v>
      </c>
      <c r="C2290" s="12"/>
      <c r="D2290" s="12"/>
      <c r="E2290" s="12"/>
      <c r="F2290" s="12"/>
      <c r="G2290" s="12">
        <v>1</v>
      </c>
    </row>
    <row r="2291" spans="1:7" x14ac:dyDescent="0.2">
      <c r="A2291" s="11">
        <v>42130.795983796299</v>
      </c>
      <c r="B2291" s="12"/>
      <c r="C2291" s="12">
        <v>1</v>
      </c>
      <c r="D2291" s="12"/>
      <c r="E2291" s="12"/>
      <c r="F2291" s="12"/>
      <c r="G2291" s="12">
        <v>1</v>
      </c>
    </row>
    <row r="2292" spans="1:7" x14ac:dyDescent="0.2">
      <c r="A2292" s="11">
        <v>42130.865150462967</v>
      </c>
      <c r="B2292" s="12"/>
      <c r="C2292" s="12"/>
      <c r="D2292" s="12"/>
      <c r="E2292" s="12">
        <v>1</v>
      </c>
      <c r="F2292" s="12"/>
      <c r="G2292" s="12">
        <v>1</v>
      </c>
    </row>
    <row r="2293" spans="1:7" x14ac:dyDescent="0.2">
      <c r="A2293" s="11">
        <v>42131.455439814818</v>
      </c>
      <c r="B2293" s="12">
        <v>1</v>
      </c>
      <c r="C2293" s="12"/>
      <c r="D2293" s="12"/>
      <c r="E2293" s="12"/>
      <c r="F2293" s="12"/>
      <c r="G2293" s="12">
        <v>1</v>
      </c>
    </row>
    <row r="2294" spans="1:7" x14ac:dyDescent="0.2">
      <c r="A2294" s="11">
        <v>42132.036168981482</v>
      </c>
      <c r="B2294" s="12"/>
      <c r="C2294" s="12"/>
      <c r="D2294" s="12"/>
      <c r="E2294" s="12">
        <v>1</v>
      </c>
      <c r="F2294" s="12"/>
      <c r="G2294" s="12">
        <v>1</v>
      </c>
    </row>
    <row r="2295" spans="1:7" x14ac:dyDescent="0.2">
      <c r="A2295" s="11">
        <v>42132.58048611111</v>
      </c>
      <c r="B2295" s="12"/>
      <c r="C2295" s="12">
        <v>1</v>
      </c>
      <c r="D2295" s="12"/>
      <c r="E2295" s="12"/>
      <c r="F2295" s="12"/>
      <c r="G2295" s="12">
        <v>1</v>
      </c>
    </row>
    <row r="2296" spans="1:7" x14ac:dyDescent="0.2">
      <c r="A2296" s="11">
        <v>42132.809953703705</v>
      </c>
      <c r="B2296" s="12"/>
      <c r="C2296" s="12">
        <v>1</v>
      </c>
      <c r="D2296" s="12"/>
      <c r="E2296" s="12"/>
      <c r="F2296" s="12"/>
      <c r="G2296" s="12">
        <v>1</v>
      </c>
    </row>
    <row r="2297" spans="1:7" x14ac:dyDescent="0.2">
      <c r="A2297" s="11">
        <v>42132.9143287037</v>
      </c>
      <c r="B2297" s="12"/>
      <c r="C2297" s="12">
        <v>1</v>
      </c>
      <c r="D2297" s="12"/>
      <c r="E2297" s="12"/>
      <c r="F2297" s="12"/>
      <c r="G2297" s="12">
        <v>1</v>
      </c>
    </row>
    <row r="2298" spans="1:7" x14ac:dyDescent="0.2">
      <c r="A2298" s="11">
        <v>42132.941805555558</v>
      </c>
      <c r="B2298" s="12"/>
      <c r="C2298" s="12"/>
      <c r="D2298" s="12"/>
      <c r="E2298" s="12">
        <v>1</v>
      </c>
      <c r="F2298" s="12"/>
      <c r="G2298" s="12">
        <v>1</v>
      </c>
    </row>
    <row r="2299" spans="1:7" x14ac:dyDescent="0.2">
      <c r="A2299" s="11">
        <v>42134.172071759262</v>
      </c>
      <c r="B2299" s="12"/>
      <c r="C2299" s="12"/>
      <c r="D2299" s="12"/>
      <c r="E2299" s="12">
        <v>1</v>
      </c>
      <c r="F2299" s="12"/>
      <c r="G2299" s="12">
        <v>1</v>
      </c>
    </row>
    <row r="2300" spans="1:7" x14ac:dyDescent="0.2">
      <c r="A2300" s="11">
        <v>42135.235254629632</v>
      </c>
      <c r="B2300" s="12"/>
      <c r="C2300" s="12">
        <v>1</v>
      </c>
      <c r="D2300" s="12"/>
      <c r="E2300" s="12"/>
      <c r="F2300" s="12"/>
      <c r="G2300" s="12">
        <v>1</v>
      </c>
    </row>
    <row r="2301" spans="1:7" x14ac:dyDescent="0.2">
      <c r="A2301" s="11">
        <v>42135.589548611111</v>
      </c>
      <c r="B2301" s="12">
        <v>1</v>
      </c>
      <c r="C2301" s="12"/>
      <c r="D2301" s="12"/>
      <c r="E2301" s="12"/>
      <c r="F2301" s="12"/>
      <c r="G2301" s="12">
        <v>1</v>
      </c>
    </row>
    <row r="2302" spans="1:7" x14ac:dyDescent="0.2">
      <c r="A2302" s="11">
        <v>42135.60020833333</v>
      </c>
      <c r="B2302" s="12"/>
      <c r="C2302" s="12"/>
      <c r="D2302" s="12"/>
      <c r="E2302" s="12">
        <v>1</v>
      </c>
      <c r="F2302" s="12"/>
      <c r="G2302" s="12">
        <v>1</v>
      </c>
    </row>
    <row r="2303" spans="1:7" x14ac:dyDescent="0.2">
      <c r="A2303" s="11">
        <v>42135.67050925926</v>
      </c>
      <c r="B2303" s="12"/>
      <c r="C2303" s="12">
        <v>1</v>
      </c>
      <c r="D2303" s="12"/>
      <c r="E2303" s="12"/>
      <c r="F2303" s="12"/>
      <c r="G2303" s="12">
        <v>1</v>
      </c>
    </row>
    <row r="2304" spans="1:7" x14ac:dyDescent="0.2">
      <c r="A2304" s="11">
        <v>42135.810694444444</v>
      </c>
      <c r="B2304" s="12"/>
      <c r="C2304" s="12"/>
      <c r="D2304" s="12"/>
      <c r="E2304" s="12">
        <v>1</v>
      </c>
      <c r="F2304" s="12"/>
      <c r="G2304" s="12">
        <v>1</v>
      </c>
    </row>
    <row r="2305" spans="1:7" x14ac:dyDescent="0.2">
      <c r="A2305" s="11">
        <v>42136.035405092596</v>
      </c>
      <c r="B2305" s="12"/>
      <c r="C2305" s="12">
        <v>1</v>
      </c>
      <c r="D2305" s="12"/>
      <c r="E2305" s="12"/>
      <c r="F2305" s="12"/>
      <c r="G2305" s="12">
        <v>1</v>
      </c>
    </row>
    <row r="2306" spans="1:7" x14ac:dyDescent="0.2">
      <c r="A2306" s="11">
        <v>42136.092488425929</v>
      </c>
      <c r="B2306" s="12"/>
      <c r="C2306" s="12">
        <v>1</v>
      </c>
      <c r="D2306" s="12"/>
      <c r="E2306" s="12"/>
      <c r="F2306" s="12"/>
      <c r="G2306" s="12">
        <v>1</v>
      </c>
    </row>
    <row r="2307" spans="1:7" x14ac:dyDescent="0.2">
      <c r="A2307" s="11">
        <v>42136.184560185182</v>
      </c>
      <c r="B2307" s="12"/>
      <c r="C2307" s="12"/>
      <c r="D2307" s="12"/>
      <c r="E2307" s="12">
        <v>1</v>
      </c>
      <c r="F2307" s="12"/>
      <c r="G2307" s="12">
        <v>1</v>
      </c>
    </row>
    <row r="2308" spans="1:7" x14ac:dyDescent="0.2">
      <c r="A2308" s="11">
        <v>42136.209675925929</v>
      </c>
      <c r="B2308" s="12"/>
      <c r="C2308" s="12"/>
      <c r="D2308" s="12"/>
      <c r="E2308" s="12">
        <v>1</v>
      </c>
      <c r="F2308" s="12"/>
      <c r="G2308" s="12">
        <v>1</v>
      </c>
    </row>
    <row r="2309" spans="1:7" x14ac:dyDescent="0.2">
      <c r="A2309" s="11">
        <v>42136.270787037036</v>
      </c>
      <c r="B2309" s="12"/>
      <c r="C2309" s="12"/>
      <c r="D2309" s="12"/>
      <c r="E2309" s="12">
        <v>1</v>
      </c>
      <c r="F2309" s="12"/>
      <c r="G2309" s="12">
        <v>1</v>
      </c>
    </row>
    <row r="2310" spans="1:7" x14ac:dyDescent="0.2">
      <c r="A2310" s="11">
        <v>42136.297175925924</v>
      </c>
      <c r="B2310" s="12"/>
      <c r="C2310" s="12">
        <v>1</v>
      </c>
      <c r="D2310" s="12"/>
      <c r="E2310" s="12"/>
      <c r="F2310" s="12"/>
      <c r="G2310" s="12">
        <v>1</v>
      </c>
    </row>
    <row r="2311" spans="1:7" x14ac:dyDescent="0.2">
      <c r="A2311" s="11">
        <v>42136.420752314814</v>
      </c>
      <c r="B2311" s="12"/>
      <c r="C2311" s="12"/>
      <c r="D2311" s="12"/>
      <c r="E2311" s="12">
        <v>1</v>
      </c>
      <c r="F2311" s="12"/>
      <c r="G2311" s="12">
        <v>1</v>
      </c>
    </row>
    <row r="2312" spans="1:7" x14ac:dyDescent="0.2">
      <c r="A2312" s="11">
        <v>42136.536134259266</v>
      </c>
      <c r="B2312" s="12"/>
      <c r="C2312" s="12"/>
      <c r="D2312" s="12"/>
      <c r="E2312" s="12">
        <v>1</v>
      </c>
      <c r="F2312" s="12"/>
      <c r="G2312" s="12">
        <v>1</v>
      </c>
    </row>
    <row r="2313" spans="1:7" x14ac:dyDescent="0.2">
      <c r="A2313" s="11">
        <v>42136.675196759257</v>
      </c>
      <c r="B2313" s="12"/>
      <c r="C2313" s="12"/>
      <c r="D2313" s="12"/>
      <c r="E2313" s="12">
        <v>1</v>
      </c>
      <c r="F2313" s="12"/>
      <c r="G2313" s="12">
        <v>1</v>
      </c>
    </row>
    <row r="2314" spans="1:7" x14ac:dyDescent="0.2">
      <c r="A2314" s="11">
        <v>42136.75100694444</v>
      </c>
      <c r="B2314" s="12"/>
      <c r="C2314" s="12"/>
      <c r="D2314" s="12"/>
      <c r="E2314" s="12">
        <v>1</v>
      </c>
      <c r="F2314" s="12"/>
      <c r="G2314" s="12">
        <v>1</v>
      </c>
    </row>
    <row r="2315" spans="1:7" x14ac:dyDescent="0.2">
      <c r="A2315" s="11">
        <v>42136.767175925925</v>
      </c>
      <c r="B2315" s="12"/>
      <c r="C2315" s="12">
        <v>1</v>
      </c>
      <c r="D2315" s="12"/>
      <c r="E2315" s="12"/>
      <c r="F2315" s="12"/>
      <c r="G2315" s="12">
        <v>1</v>
      </c>
    </row>
    <row r="2316" spans="1:7" x14ac:dyDescent="0.2">
      <c r="A2316" s="11">
        <v>42137.395798611105</v>
      </c>
      <c r="B2316" s="12"/>
      <c r="C2316" s="12"/>
      <c r="D2316" s="12"/>
      <c r="E2316" s="12">
        <v>1</v>
      </c>
      <c r="F2316" s="12"/>
      <c r="G2316" s="12">
        <v>1</v>
      </c>
    </row>
    <row r="2317" spans="1:7" x14ac:dyDescent="0.2">
      <c r="A2317" s="11">
        <v>42138.506377314814</v>
      </c>
      <c r="B2317" s="12"/>
      <c r="C2317" s="12"/>
      <c r="D2317" s="12"/>
      <c r="E2317" s="12">
        <v>1</v>
      </c>
      <c r="F2317" s="12"/>
      <c r="G2317" s="12">
        <v>1</v>
      </c>
    </row>
    <row r="2318" spans="1:7" x14ac:dyDescent="0.2">
      <c r="A2318" s="11">
        <v>42138.684189814812</v>
      </c>
      <c r="B2318" s="12"/>
      <c r="C2318" s="12"/>
      <c r="D2318" s="12"/>
      <c r="E2318" s="12">
        <v>1</v>
      </c>
      <c r="F2318" s="12"/>
      <c r="G2318" s="12">
        <v>1</v>
      </c>
    </row>
    <row r="2319" spans="1:7" x14ac:dyDescent="0.2">
      <c r="A2319" s="11">
        <v>42138.692627314813</v>
      </c>
      <c r="B2319" s="12"/>
      <c r="C2319" s="12">
        <v>1</v>
      </c>
      <c r="D2319" s="12"/>
      <c r="E2319" s="12"/>
      <c r="F2319" s="12"/>
      <c r="G2319" s="12">
        <v>1</v>
      </c>
    </row>
    <row r="2320" spans="1:7" x14ac:dyDescent="0.2">
      <c r="A2320" s="11">
        <v>42138.798819444448</v>
      </c>
      <c r="B2320" s="12"/>
      <c r="C2320" s="12">
        <v>1</v>
      </c>
      <c r="D2320" s="12"/>
      <c r="E2320" s="12"/>
      <c r="F2320" s="12"/>
      <c r="G2320" s="12">
        <v>1</v>
      </c>
    </row>
    <row r="2321" spans="1:7" x14ac:dyDescent="0.2">
      <c r="A2321" s="11">
        <v>42138.930671296301</v>
      </c>
      <c r="B2321" s="12"/>
      <c r="C2321" s="12"/>
      <c r="D2321" s="12"/>
      <c r="E2321" s="12">
        <v>1</v>
      </c>
      <c r="F2321" s="12"/>
      <c r="G2321" s="12">
        <v>1</v>
      </c>
    </row>
    <row r="2322" spans="1:7" x14ac:dyDescent="0.2">
      <c r="A2322" s="11">
        <v>42139.014525462961</v>
      </c>
      <c r="B2322" s="12"/>
      <c r="C2322" s="12"/>
      <c r="D2322" s="12"/>
      <c r="E2322" s="12">
        <v>1</v>
      </c>
      <c r="F2322" s="12"/>
      <c r="G2322" s="12">
        <v>1</v>
      </c>
    </row>
    <row r="2323" spans="1:7" x14ac:dyDescent="0.2">
      <c r="A2323" s="11">
        <v>42139.525567129633</v>
      </c>
      <c r="B2323" s="12"/>
      <c r="C2323" s="12"/>
      <c r="D2323" s="12"/>
      <c r="E2323" s="12">
        <v>1</v>
      </c>
      <c r="F2323" s="12"/>
      <c r="G2323" s="12">
        <v>1</v>
      </c>
    </row>
    <row r="2324" spans="1:7" x14ac:dyDescent="0.2">
      <c r="A2324" s="11">
        <v>42139.542303240742</v>
      </c>
      <c r="B2324" s="12"/>
      <c r="C2324" s="12">
        <v>1</v>
      </c>
      <c r="D2324" s="12"/>
      <c r="E2324" s="12"/>
      <c r="F2324" s="12"/>
      <c r="G2324" s="12">
        <v>1</v>
      </c>
    </row>
    <row r="2325" spans="1:7" x14ac:dyDescent="0.2">
      <c r="A2325" s="11">
        <v>42139.781678240746</v>
      </c>
      <c r="B2325" s="12"/>
      <c r="C2325" s="12"/>
      <c r="D2325" s="12"/>
      <c r="E2325" s="12">
        <v>1</v>
      </c>
      <c r="F2325" s="12"/>
      <c r="G2325" s="12">
        <v>1</v>
      </c>
    </row>
    <row r="2326" spans="1:7" x14ac:dyDescent="0.2">
      <c r="A2326" s="11">
        <v>42139.816840277781</v>
      </c>
      <c r="B2326" s="12"/>
      <c r="C2326" s="12"/>
      <c r="D2326" s="12"/>
      <c r="E2326" s="12">
        <v>1</v>
      </c>
      <c r="F2326" s="12"/>
      <c r="G2326" s="12">
        <v>1</v>
      </c>
    </row>
    <row r="2327" spans="1:7" x14ac:dyDescent="0.2">
      <c r="A2327" s="11">
        <v>42140.173252314817</v>
      </c>
      <c r="B2327" s="12"/>
      <c r="C2327" s="12">
        <v>1</v>
      </c>
      <c r="D2327" s="12"/>
      <c r="E2327" s="12"/>
      <c r="F2327" s="12"/>
      <c r="G2327" s="12">
        <v>1</v>
      </c>
    </row>
    <row r="2328" spans="1:7" x14ac:dyDescent="0.2">
      <c r="A2328" s="11">
        <v>42140.421319444446</v>
      </c>
      <c r="B2328" s="12"/>
      <c r="C2328" s="12">
        <v>1</v>
      </c>
      <c r="D2328" s="12"/>
      <c r="E2328" s="12"/>
      <c r="F2328" s="12"/>
      <c r="G2328" s="12">
        <v>1</v>
      </c>
    </row>
    <row r="2329" spans="1:7" x14ac:dyDescent="0.2">
      <c r="A2329" s="11">
        <v>42140.712314814817</v>
      </c>
      <c r="B2329" s="12"/>
      <c r="C2329" s="12"/>
      <c r="D2329" s="12"/>
      <c r="E2329" s="12">
        <v>1</v>
      </c>
      <c r="F2329" s="12"/>
      <c r="G2329" s="12">
        <v>1</v>
      </c>
    </row>
    <row r="2330" spans="1:7" x14ac:dyDescent="0.2">
      <c r="A2330" s="11">
        <v>42140.879259259258</v>
      </c>
      <c r="B2330" s="12">
        <v>1</v>
      </c>
      <c r="C2330" s="12"/>
      <c r="D2330" s="12"/>
      <c r="E2330" s="12"/>
      <c r="F2330" s="12"/>
      <c r="G2330" s="12">
        <v>1</v>
      </c>
    </row>
    <row r="2331" spans="1:7" x14ac:dyDescent="0.2">
      <c r="A2331" s="11">
        <v>42140.921064814815</v>
      </c>
      <c r="B2331" s="12">
        <v>1</v>
      </c>
      <c r="C2331" s="12"/>
      <c r="D2331" s="12"/>
      <c r="E2331" s="12"/>
      <c r="F2331" s="12"/>
      <c r="G2331" s="12">
        <v>1</v>
      </c>
    </row>
    <row r="2332" spans="1:7" x14ac:dyDescent="0.2">
      <c r="A2332" s="11">
        <v>42141.541134259256</v>
      </c>
      <c r="B2332" s="12"/>
      <c r="C2332" s="12"/>
      <c r="D2332" s="12"/>
      <c r="E2332" s="12">
        <v>1</v>
      </c>
      <c r="F2332" s="12"/>
      <c r="G2332" s="12">
        <v>1</v>
      </c>
    </row>
    <row r="2333" spans="1:7" x14ac:dyDescent="0.2">
      <c r="A2333" s="11">
        <v>42141.741307870368</v>
      </c>
      <c r="B2333" s="12">
        <v>1</v>
      </c>
      <c r="C2333" s="12"/>
      <c r="D2333" s="12"/>
      <c r="E2333" s="12"/>
      <c r="F2333" s="12"/>
      <c r="G2333" s="12">
        <v>1</v>
      </c>
    </row>
    <row r="2334" spans="1:7" x14ac:dyDescent="0.2">
      <c r="A2334" s="11">
        <v>42141.762800925921</v>
      </c>
      <c r="B2334" s="12"/>
      <c r="C2334" s="12"/>
      <c r="D2334" s="12"/>
      <c r="E2334" s="12">
        <v>1</v>
      </c>
      <c r="F2334" s="12"/>
      <c r="G2334" s="12">
        <v>1</v>
      </c>
    </row>
    <row r="2335" spans="1:7" x14ac:dyDescent="0.2">
      <c r="A2335" s="11">
        <v>42141.95711805555</v>
      </c>
      <c r="B2335" s="12"/>
      <c r="C2335" s="12"/>
      <c r="D2335" s="12"/>
      <c r="E2335" s="12">
        <v>1</v>
      </c>
      <c r="F2335" s="12"/>
      <c r="G2335" s="12">
        <v>1</v>
      </c>
    </row>
    <row r="2336" spans="1:7" x14ac:dyDescent="0.2">
      <c r="A2336" s="11">
        <v>42142.514016203699</v>
      </c>
      <c r="B2336" s="12"/>
      <c r="C2336" s="12"/>
      <c r="D2336" s="12"/>
      <c r="E2336" s="12">
        <v>1</v>
      </c>
      <c r="F2336" s="12"/>
      <c r="G2336" s="12">
        <v>1</v>
      </c>
    </row>
    <row r="2337" spans="1:7" x14ac:dyDescent="0.2">
      <c r="A2337" s="11">
        <v>42142.767106481479</v>
      </c>
      <c r="B2337" s="12"/>
      <c r="C2337" s="12">
        <v>1</v>
      </c>
      <c r="D2337" s="12"/>
      <c r="E2337" s="12"/>
      <c r="F2337" s="12"/>
      <c r="G2337" s="12">
        <v>1</v>
      </c>
    </row>
    <row r="2338" spans="1:7" x14ac:dyDescent="0.2">
      <c r="A2338" s="11">
        <v>42142.768819444449</v>
      </c>
      <c r="B2338" s="12"/>
      <c r="C2338" s="12">
        <v>1</v>
      </c>
      <c r="D2338" s="12"/>
      <c r="E2338" s="12"/>
      <c r="F2338" s="12"/>
      <c r="G2338" s="12">
        <v>1</v>
      </c>
    </row>
    <row r="2339" spans="1:7" x14ac:dyDescent="0.2">
      <c r="A2339" s="11">
        <v>42143.445219907408</v>
      </c>
      <c r="B2339" s="12"/>
      <c r="C2339" s="12"/>
      <c r="D2339" s="12"/>
      <c r="E2339" s="12">
        <v>1</v>
      </c>
      <c r="F2339" s="12"/>
      <c r="G2339" s="12">
        <v>1</v>
      </c>
    </row>
    <row r="2340" spans="1:7" x14ac:dyDescent="0.2">
      <c r="A2340" s="11">
        <v>42143.461122685185</v>
      </c>
      <c r="B2340" s="12"/>
      <c r="C2340" s="12"/>
      <c r="D2340" s="12"/>
      <c r="E2340" s="12">
        <v>1</v>
      </c>
      <c r="F2340" s="12"/>
      <c r="G2340" s="12">
        <v>1</v>
      </c>
    </row>
    <row r="2341" spans="1:7" x14ac:dyDescent="0.2">
      <c r="A2341" s="11">
        <v>42143.714178240742</v>
      </c>
      <c r="B2341" s="12"/>
      <c r="C2341" s="12">
        <v>1</v>
      </c>
      <c r="D2341" s="12"/>
      <c r="E2341" s="12"/>
      <c r="F2341" s="12"/>
      <c r="G2341" s="12">
        <v>1</v>
      </c>
    </row>
    <row r="2342" spans="1:7" x14ac:dyDescent="0.2">
      <c r="A2342" s="11">
        <v>42143.79415509259</v>
      </c>
      <c r="B2342" s="12">
        <v>1</v>
      </c>
      <c r="C2342" s="12"/>
      <c r="D2342" s="12"/>
      <c r="E2342" s="12"/>
      <c r="F2342" s="12"/>
      <c r="G2342" s="12">
        <v>1</v>
      </c>
    </row>
    <row r="2343" spans="1:7" x14ac:dyDescent="0.2">
      <c r="A2343" s="11">
        <v>42143.917743055557</v>
      </c>
      <c r="B2343" s="12"/>
      <c r="C2343" s="12">
        <v>1</v>
      </c>
      <c r="D2343" s="12"/>
      <c r="E2343" s="12"/>
      <c r="F2343" s="12"/>
      <c r="G2343" s="12">
        <v>1</v>
      </c>
    </row>
    <row r="2344" spans="1:7" x14ac:dyDescent="0.2">
      <c r="A2344" s="11">
        <v>42144.041851851856</v>
      </c>
      <c r="B2344" s="12"/>
      <c r="C2344" s="12"/>
      <c r="D2344" s="12"/>
      <c r="E2344" s="12">
        <v>1</v>
      </c>
      <c r="F2344" s="12"/>
      <c r="G2344" s="12">
        <v>1</v>
      </c>
    </row>
    <row r="2345" spans="1:7" x14ac:dyDescent="0.2">
      <c r="A2345" s="11">
        <v>42144.231527777782</v>
      </c>
      <c r="B2345" s="12"/>
      <c r="C2345" s="12">
        <v>1</v>
      </c>
      <c r="D2345" s="12"/>
      <c r="E2345" s="12"/>
      <c r="F2345" s="12"/>
      <c r="G2345" s="12">
        <v>1</v>
      </c>
    </row>
    <row r="2346" spans="1:7" x14ac:dyDescent="0.2">
      <c r="A2346" s="11">
        <v>42144.415532407409</v>
      </c>
      <c r="B2346" s="12"/>
      <c r="C2346" s="12">
        <v>1</v>
      </c>
      <c r="D2346" s="12"/>
      <c r="E2346" s="12"/>
      <c r="F2346" s="12"/>
      <c r="G2346" s="12">
        <v>1</v>
      </c>
    </row>
    <row r="2347" spans="1:7" x14ac:dyDescent="0.2">
      <c r="A2347" s="11">
        <v>42144.573807870373</v>
      </c>
      <c r="B2347" s="12"/>
      <c r="C2347" s="12"/>
      <c r="D2347" s="12"/>
      <c r="E2347" s="12">
        <v>1</v>
      </c>
      <c r="F2347" s="12"/>
      <c r="G2347" s="12">
        <v>1</v>
      </c>
    </row>
    <row r="2348" spans="1:7" x14ac:dyDescent="0.2">
      <c r="A2348" s="11">
        <v>42144.769479166673</v>
      </c>
      <c r="B2348" s="12">
        <v>1</v>
      </c>
      <c r="C2348" s="12"/>
      <c r="D2348" s="12"/>
      <c r="E2348" s="12"/>
      <c r="F2348" s="12"/>
      <c r="G2348" s="12">
        <v>1</v>
      </c>
    </row>
    <row r="2349" spans="1:7" x14ac:dyDescent="0.2">
      <c r="A2349" s="11">
        <v>42145.746689814812</v>
      </c>
      <c r="B2349" s="12"/>
      <c r="C2349" s="12"/>
      <c r="D2349" s="12"/>
      <c r="E2349" s="12">
        <v>1</v>
      </c>
      <c r="F2349" s="12"/>
      <c r="G2349" s="12">
        <v>1</v>
      </c>
    </row>
    <row r="2350" spans="1:7" x14ac:dyDescent="0.2">
      <c r="A2350" s="11">
        <v>42145.919687500005</v>
      </c>
      <c r="B2350" s="12"/>
      <c r="C2350" s="12"/>
      <c r="D2350" s="12"/>
      <c r="E2350" s="12">
        <v>1</v>
      </c>
      <c r="F2350" s="12"/>
      <c r="G2350" s="12">
        <v>1</v>
      </c>
    </row>
    <row r="2351" spans="1:7" x14ac:dyDescent="0.2">
      <c r="A2351" s="11">
        <v>42146.190902777773</v>
      </c>
      <c r="B2351" s="12"/>
      <c r="C2351" s="12"/>
      <c r="D2351" s="12"/>
      <c r="E2351" s="12">
        <v>1</v>
      </c>
      <c r="F2351" s="12"/>
      <c r="G2351" s="12">
        <v>1</v>
      </c>
    </row>
    <row r="2352" spans="1:7" x14ac:dyDescent="0.2">
      <c r="A2352" s="11">
        <v>42146.570393518516</v>
      </c>
      <c r="B2352" s="12"/>
      <c r="C2352" s="12"/>
      <c r="D2352" s="12"/>
      <c r="E2352" s="12">
        <v>1</v>
      </c>
      <c r="F2352" s="12"/>
      <c r="G2352" s="12">
        <v>1</v>
      </c>
    </row>
    <row r="2353" spans="1:7" x14ac:dyDescent="0.2">
      <c r="A2353" s="11">
        <v>42146.731087962966</v>
      </c>
      <c r="B2353" s="12"/>
      <c r="C2353" s="12"/>
      <c r="D2353" s="12"/>
      <c r="E2353" s="12">
        <v>1</v>
      </c>
      <c r="F2353" s="12"/>
      <c r="G2353" s="12">
        <v>1</v>
      </c>
    </row>
    <row r="2354" spans="1:7" x14ac:dyDescent="0.2">
      <c r="A2354" s="11">
        <v>42146.836215277777</v>
      </c>
      <c r="B2354" s="12"/>
      <c r="C2354" s="12"/>
      <c r="D2354" s="12"/>
      <c r="E2354" s="12">
        <v>1</v>
      </c>
      <c r="F2354" s="12"/>
      <c r="G2354" s="12">
        <v>1</v>
      </c>
    </row>
    <row r="2355" spans="1:7" x14ac:dyDescent="0.2">
      <c r="A2355" s="11">
        <v>42147.729930555557</v>
      </c>
      <c r="B2355" s="12"/>
      <c r="C2355" s="12"/>
      <c r="D2355" s="12"/>
      <c r="E2355" s="12">
        <v>1</v>
      </c>
      <c r="F2355" s="12"/>
      <c r="G2355" s="12">
        <v>1</v>
      </c>
    </row>
    <row r="2356" spans="1:7" x14ac:dyDescent="0.2">
      <c r="A2356" s="11">
        <v>42147.741840277777</v>
      </c>
      <c r="B2356" s="12"/>
      <c r="C2356" s="12">
        <v>1</v>
      </c>
      <c r="D2356" s="12"/>
      <c r="E2356" s="12"/>
      <c r="F2356" s="12"/>
      <c r="G2356" s="12">
        <v>1</v>
      </c>
    </row>
    <row r="2357" spans="1:7" x14ac:dyDescent="0.2">
      <c r="A2357" s="11">
        <v>42147.826840277776</v>
      </c>
      <c r="B2357" s="12"/>
      <c r="C2357" s="12"/>
      <c r="D2357" s="12"/>
      <c r="E2357" s="12">
        <v>1</v>
      </c>
      <c r="F2357" s="12"/>
      <c r="G2357" s="12">
        <v>1</v>
      </c>
    </row>
    <row r="2358" spans="1:7" x14ac:dyDescent="0.2">
      <c r="A2358" s="11">
        <v>42148.676851851851</v>
      </c>
      <c r="B2358" s="12"/>
      <c r="C2358" s="12"/>
      <c r="D2358" s="12"/>
      <c r="E2358" s="12">
        <v>1</v>
      </c>
      <c r="F2358" s="12"/>
      <c r="G2358" s="12">
        <v>1</v>
      </c>
    </row>
    <row r="2359" spans="1:7" x14ac:dyDescent="0.2">
      <c r="A2359" s="11">
        <v>42149.548888888887</v>
      </c>
      <c r="B2359" s="12"/>
      <c r="C2359" s="12"/>
      <c r="D2359" s="12"/>
      <c r="E2359" s="12">
        <v>1</v>
      </c>
      <c r="F2359" s="12"/>
      <c r="G2359" s="12">
        <v>1</v>
      </c>
    </row>
    <row r="2360" spans="1:7" x14ac:dyDescent="0.2">
      <c r="A2360" s="11">
        <v>42149.940416666665</v>
      </c>
      <c r="B2360" s="12"/>
      <c r="C2360" s="12"/>
      <c r="D2360" s="12"/>
      <c r="E2360" s="12">
        <v>1</v>
      </c>
      <c r="F2360" s="12"/>
      <c r="G2360" s="12">
        <v>1</v>
      </c>
    </row>
    <row r="2361" spans="1:7" x14ac:dyDescent="0.2">
      <c r="A2361" s="11">
        <v>42150.462083333332</v>
      </c>
      <c r="B2361" s="12"/>
      <c r="C2361" s="12"/>
      <c r="D2361" s="12"/>
      <c r="E2361" s="12">
        <v>1</v>
      </c>
      <c r="F2361" s="12"/>
      <c r="G2361" s="12">
        <v>1</v>
      </c>
    </row>
    <row r="2362" spans="1:7" x14ac:dyDescent="0.2">
      <c r="A2362" s="11">
        <v>42150.485439814816</v>
      </c>
      <c r="B2362" s="12"/>
      <c r="C2362" s="12">
        <v>1</v>
      </c>
      <c r="D2362" s="12"/>
      <c r="E2362" s="12"/>
      <c r="F2362" s="12"/>
      <c r="G2362" s="12">
        <v>1</v>
      </c>
    </row>
    <row r="2363" spans="1:7" x14ac:dyDescent="0.2">
      <c r="A2363" s="11">
        <v>42150.71056712963</v>
      </c>
      <c r="B2363" s="12"/>
      <c r="C2363" s="12"/>
      <c r="D2363" s="12"/>
      <c r="E2363" s="12">
        <v>1</v>
      </c>
      <c r="F2363" s="12"/>
      <c r="G2363" s="12">
        <v>1</v>
      </c>
    </row>
    <row r="2364" spans="1:7" x14ac:dyDescent="0.2">
      <c r="A2364" s="11">
        <v>42150.755312499998</v>
      </c>
      <c r="B2364" s="12"/>
      <c r="C2364" s="12"/>
      <c r="D2364" s="12"/>
      <c r="E2364" s="12">
        <v>1</v>
      </c>
      <c r="F2364" s="12"/>
      <c r="G2364" s="12">
        <v>1</v>
      </c>
    </row>
    <row r="2365" spans="1:7" x14ac:dyDescent="0.2">
      <c r="A2365" s="11">
        <v>42150.777731481481</v>
      </c>
      <c r="B2365" s="12">
        <v>1</v>
      </c>
      <c r="C2365" s="12"/>
      <c r="D2365" s="12"/>
      <c r="E2365" s="12"/>
      <c r="F2365" s="12"/>
      <c r="G2365" s="12">
        <v>1</v>
      </c>
    </row>
    <row r="2366" spans="1:7" x14ac:dyDescent="0.2">
      <c r="A2366" s="11">
        <v>42151.069606481484</v>
      </c>
      <c r="B2366" s="12"/>
      <c r="C2366" s="12"/>
      <c r="D2366" s="12"/>
      <c r="E2366" s="12">
        <v>1</v>
      </c>
      <c r="F2366" s="12"/>
      <c r="G2366" s="12">
        <v>1</v>
      </c>
    </row>
    <row r="2367" spans="1:7" x14ac:dyDescent="0.2">
      <c r="A2367" s="11">
        <v>42151.189525462964</v>
      </c>
      <c r="B2367" s="12"/>
      <c r="C2367" s="12">
        <v>1</v>
      </c>
      <c r="D2367" s="12"/>
      <c r="E2367" s="12"/>
      <c r="F2367" s="12"/>
      <c r="G2367" s="12">
        <v>1</v>
      </c>
    </row>
    <row r="2368" spans="1:7" x14ac:dyDescent="0.2">
      <c r="A2368" s="11">
        <v>42151.237685185188</v>
      </c>
      <c r="B2368" s="12"/>
      <c r="C2368" s="12">
        <v>1</v>
      </c>
      <c r="D2368" s="12"/>
      <c r="E2368" s="12"/>
      <c r="F2368" s="12"/>
      <c r="G2368" s="12">
        <v>1</v>
      </c>
    </row>
    <row r="2369" spans="1:7" x14ac:dyDescent="0.2">
      <c r="A2369" s="11">
        <v>42151.667337962965</v>
      </c>
      <c r="B2369" s="12"/>
      <c r="C2369" s="12">
        <v>1</v>
      </c>
      <c r="D2369" s="12"/>
      <c r="E2369" s="12"/>
      <c r="F2369" s="12"/>
      <c r="G2369" s="12">
        <v>1</v>
      </c>
    </row>
    <row r="2370" spans="1:7" x14ac:dyDescent="0.2">
      <c r="A2370" s="11">
        <v>42151.905717592599</v>
      </c>
      <c r="B2370" s="12"/>
      <c r="C2370" s="12">
        <v>1</v>
      </c>
      <c r="D2370" s="12"/>
      <c r="E2370" s="12"/>
      <c r="F2370" s="12"/>
      <c r="G2370" s="12">
        <v>1</v>
      </c>
    </row>
    <row r="2371" spans="1:7" x14ac:dyDescent="0.2">
      <c r="A2371" s="11">
        <v>42152.288819444439</v>
      </c>
      <c r="B2371" s="12"/>
      <c r="C2371" s="12"/>
      <c r="D2371" s="12"/>
      <c r="E2371" s="12">
        <v>1</v>
      </c>
      <c r="F2371" s="12"/>
      <c r="G2371" s="12">
        <v>1</v>
      </c>
    </row>
    <row r="2372" spans="1:7" x14ac:dyDescent="0.2">
      <c r="A2372" s="11">
        <v>42152.503495370373</v>
      </c>
      <c r="B2372" s="12"/>
      <c r="C2372" s="12"/>
      <c r="D2372" s="12"/>
      <c r="E2372" s="12">
        <v>1</v>
      </c>
      <c r="F2372" s="12"/>
      <c r="G2372" s="12">
        <v>1</v>
      </c>
    </row>
    <row r="2373" spans="1:7" x14ac:dyDescent="0.2">
      <c r="A2373" s="11">
        <v>42152.640833333338</v>
      </c>
      <c r="B2373" s="12"/>
      <c r="C2373" s="12"/>
      <c r="D2373" s="12"/>
      <c r="E2373" s="12">
        <v>1</v>
      </c>
      <c r="F2373" s="12"/>
      <c r="G2373" s="12">
        <v>1</v>
      </c>
    </row>
    <row r="2374" spans="1:7" x14ac:dyDescent="0.2">
      <c r="A2374" s="11">
        <v>42152.765717592592</v>
      </c>
      <c r="B2374" s="12"/>
      <c r="C2374" s="12"/>
      <c r="D2374" s="12"/>
      <c r="E2374" s="12">
        <v>1</v>
      </c>
      <c r="F2374" s="12"/>
      <c r="G2374" s="12">
        <v>1</v>
      </c>
    </row>
    <row r="2375" spans="1:7" x14ac:dyDescent="0.2">
      <c r="A2375" s="11">
        <v>42152.906851851847</v>
      </c>
      <c r="B2375" s="12"/>
      <c r="C2375" s="12">
        <v>1</v>
      </c>
      <c r="D2375" s="12"/>
      <c r="E2375" s="12"/>
      <c r="F2375" s="12"/>
      <c r="G2375" s="12">
        <v>1</v>
      </c>
    </row>
    <row r="2376" spans="1:7" x14ac:dyDescent="0.2">
      <c r="A2376" s="11">
        <v>42153.631597222222</v>
      </c>
      <c r="B2376" s="12"/>
      <c r="C2376" s="12">
        <v>1</v>
      </c>
      <c r="D2376" s="12"/>
      <c r="E2376" s="12"/>
      <c r="F2376" s="12"/>
      <c r="G2376" s="12">
        <v>1</v>
      </c>
    </row>
    <row r="2377" spans="1:7" x14ac:dyDescent="0.2">
      <c r="A2377" s="11">
        <v>42154.64025462963</v>
      </c>
      <c r="B2377" s="12"/>
      <c r="C2377" s="12">
        <v>1</v>
      </c>
      <c r="D2377" s="12"/>
      <c r="E2377" s="12"/>
      <c r="F2377" s="12"/>
      <c r="G2377" s="12">
        <v>1</v>
      </c>
    </row>
    <row r="2378" spans="1:7" x14ac:dyDescent="0.2">
      <c r="A2378" s="11">
        <v>42154.726446759261</v>
      </c>
      <c r="B2378" s="12"/>
      <c r="C2378" s="12">
        <v>1</v>
      </c>
      <c r="D2378" s="12"/>
      <c r="E2378" s="12"/>
      <c r="F2378" s="12"/>
      <c r="G2378" s="12">
        <v>1</v>
      </c>
    </row>
    <row r="2379" spans="1:7" x14ac:dyDescent="0.2">
      <c r="A2379" s="11">
        <v>42154.818819444445</v>
      </c>
      <c r="B2379" s="12">
        <v>1</v>
      </c>
      <c r="C2379" s="12"/>
      <c r="D2379" s="12"/>
      <c r="E2379" s="12"/>
      <c r="F2379" s="12"/>
      <c r="G2379" s="12">
        <v>1</v>
      </c>
    </row>
    <row r="2380" spans="1:7" x14ac:dyDescent="0.2">
      <c r="A2380" s="11">
        <v>42154.873124999998</v>
      </c>
      <c r="B2380" s="12"/>
      <c r="C2380" s="12"/>
      <c r="D2380" s="12"/>
      <c r="E2380" s="12">
        <v>1</v>
      </c>
      <c r="F2380" s="12"/>
      <c r="G2380" s="12">
        <v>1</v>
      </c>
    </row>
    <row r="2381" spans="1:7" x14ac:dyDescent="0.2">
      <c r="A2381" s="11">
        <v>42155.129652777774</v>
      </c>
      <c r="B2381" s="12"/>
      <c r="C2381" s="12">
        <v>1</v>
      </c>
      <c r="D2381" s="12"/>
      <c r="E2381" s="12"/>
      <c r="F2381" s="12"/>
      <c r="G2381" s="12">
        <v>1</v>
      </c>
    </row>
    <row r="2382" spans="1:7" x14ac:dyDescent="0.2">
      <c r="A2382" s="11">
        <v>42155.139479166668</v>
      </c>
      <c r="B2382" s="12">
        <v>1</v>
      </c>
      <c r="C2382" s="12"/>
      <c r="D2382" s="12"/>
      <c r="E2382" s="12"/>
      <c r="F2382" s="12"/>
      <c r="G2382" s="12">
        <v>1</v>
      </c>
    </row>
    <row r="2383" spans="1:7" x14ac:dyDescent="0.2">
      <c r="A2383" s="11">
        <v>42155.142638888887</v>
      </c>
      <c r="B2383" s="12"/>
      <c r="C2383" s="12"/>
      <c r="D2383" s="12"/>
      <c r="E2383" s="12">
        <v>1</v>
      </c>
      <c r="F2383" s="12"/>
      <c r="G2383" s="12">
        <v>1</v>
      </c>
    </row>
    <row r="2384" spans="1:7" x14ac:dyDescent="0.2">
      <c r="A2384" s="11">
        <v>42155.696793981479</v>
      </c>
      <c r="B2384" s="12"/>
      <c r="C2384" s="12"/>
      <c r="D2384" s="12"/>
      <c r="E2384" s="12">
        <v>1</v>
      </c>
      <c r="F2384" s="12"/>
      <c r="G2384" s="12">
        <v>1</v>
      </c>
    </row>
    <row r="2385" spans="1:7" x14ac:dyDescent="0.2">
      <c r="A2385" s="11">
        <v>42155.920219907406</v>
      </c>
      <c r="B2385" s="12"/>
      <c r="C2385" s="12"/>
      <c r="D2385" s="12"/>
      <c r="E2385" s="12">
        <v>1</v>
      </c>
      <c r="F2385" s="12"/>
      <c r="G2385" s="12">
        <v>1</v>
      </c>
    </row>
    <row r="2386" spans="1:7" x14ac:dyDescent="0.2">
      <c r="A2386" s="11">
        <v>42156.510393518518</v>
      </c>
      <c r="B2386" s="12"/>
      <c r="C2386" s="12"/>
      <c r="D2386" s="12"/>
      <c r="E2386" s="12">
        <v>1</v>
      </c>
      <c r="F2386" s="12"/>
      <c r="G2386" s="12">
        <v>1</v>
      </c>
    </row>
    <row r="2387" spans="1:7" x14ac:dyDescent="0.2">
      <c r="A2387" s="11">
        <v>42157.251828703709</v>
      </c>
      <c r="B2387" s="12"/>
      <c r="C2387" s="12"/>
      <c r="D2387" s="12"/>
      <c r="E2387" s="12">
        <v>1</v>
      </c>
      <c r="F2387" s="12"/>
      <c r="G2387" s="12">
        <v>1</v>
      </c>
    </row>
    <row r="2388" spans="1:7" x14ac:dyDescent="0.2">
      <c r="A2388" s="11">
        <v>42157.470185185186</v>
      </c>
      <c r="B2388" s="12"/>
      <c r="C2388" s="12"/>
      <c r="D2388" s="12"/>
      <c r="E2388" s="12">
        <v>1</v>
      </c>
      <c r="F2388" s="12"/>
      <c r="G2388" s="12">
        <v>1</v>
      </c>
    </row>
    <row r="2389" spans="1:7" x14ac:dyDescent="0.2">
      <c r="A2389" s="11">
        <v>42157.591064814813</v>
      </c>
      <c r="B2389" s="12"/>
      <c r="C2389" s="12"/>
      <c r="D2389" s="12"/>
      <c r="E2389" s="12">
        <v>1</v>
      </c>
      <c r="F2389" s="12"/>
      <c r="G2389" s="12">
        <v>1</v>
      </c>
    </row>
    <row r="2390" spans="1:7" x14ac:dyDescent="0.2">
      <c r="A2390" s="11">
        <v>42157.598090277781</v>
      </c>
      <c r="B2390" s="12"/>
      <c r="C2390" s="12">
        <v>1</v>
      </c>
      <c r="D2390" s="12"/>
      <c r="E2390" s="12"/>
      <c r="F2390" s="12"/>
      <c r="G2390" s="12">
        <v>1</v>
      </c>
    </row>
    <row r="2391" spans="1:7" x14ac:dyDescent="0.2">
      <c r="A2391" s="11">
        <v>42157.652511574073</v>
      </c>
      <c r="B2391" s="12"/>
      <c r="C2391" s="12"/>
      <c r="D2391" s="12"/>
      <c r="E2391" s="12">
        <v>1</v>
      </c>
      <c r="F2391" s="12"/>
      <c r="G2391" s="12">
        <v>1</v>
      </c>
    </row>
    <row r="2392" spans="1:7" x14ac:dyDescent="0.2">
      <c r="A2392" s="11">
        <v>42157.916481481487</v>
      </c>
      <c r="B2392" s="12">
        <v>1</v>
      </c>
      <c r="C2392" s="12"/>
      <c r="D2392" s="12"/>
      <c r="E2392" s="12"/>
      <c r="F2392" s="12"/>
      <c r="G2392" s="12">
        <v>1</v>
      </c>
    </row>
    <row r="2393" spans="1:7" x14ac:dyDescent="0.2">
      <c r="A2393" s="11">
        <v>42158.028310185182</v>
      </c>
      <c r="B2393" s="12"/>
      <c r="C2393" s="12">
        <v>1</v>
      </c>
      <c r="D2393" s="12"/>
      <c r="E2393" s="12"/>
      <c r="F2393" s="12"/>
      <c r="G2393" s="12">
        <v>1</v>
      </c>
    </row>
    <row r="2394" spans="1:7" x14ac:dyDescent="0.2">
      <c r="A2394" s="11">
        <v>42158.065694444449</v>
      </c>
      <c r="B2394" s="12"/>
      <c r="C2394" s="12"/>
      <c r="D2394" s="12"/>
      <c r="E2394" s="12">
        <v>1</v>
      </c>
      <c r="F2394" s="12"/>
      <c r="G2394" s="12">
        <v>1</v>
      </c>
    </row>
    <row r="2395" spans="1:7" x14ac:dyDescent="0.2">
      <c r="A2395" s="11">
        <v>42159.224432870367</v>
      </c>
      <c r="B2395" s="12"/>
      <c r="C2395" s="12">
        <v>1</v>
      </c>
      <c r="D2395" s="12"/>
      <c r="E2395" s="12"/>
      <c r="F2395" s="12"/>
      <c r="G2395" s="12">
        <v>1</v>
      </c>
    </row>
    <row r="2396" spans="1:7" x14ac:dyDescent="0.2">
      <c r="A2396" s="11">
        <v>42159.47256944445</v>
      </c>
      <c r="B2396" s="12"/>
      <c r="C2396" s="12">
        <v>1</v>
      </c>
      <c r="D2396" s="12"/>
      <c r="E2396" s="12"/>
      <c r="F2396" s="12"/>
      <c r="G2396" s="12">
        <v>1</v>
      </c>
    </row>
    <row r="2397" spans="1:7" x14ac:dyDescent="0.2">
      <c r="A2397" s="11">
        <v>42159.649583333332</v>
      </c>
      <c r="B2397" s="12">
        <v>1</v>
      </c>
      <c r="C2397" s="12"/>
      <c r="D2397" s="12"/>
      <c r="E2397" s="12"/>
      <c r="F2397" s="12"/>
      <c r="G2397" s="12">
        <v>1</v>
      </c>
    </row>
    <row r="2398" spans="1:7" x14ac:dyDescent="0.2">
      <c r="A2398" s="11">
        <v>42160.583043981482</v>
      </c>
      <c r="B2398" s="12"/>
      <c r="C2398" s="12"/>
      <c r="D2398" s="12"/>
      <c r="E2398" s="12">
        <v>1</v>
      </c>
      <c r="F2398" s="12"/>
      <c r="G2398" s="12">
        <v>1</v>
      </c>
    </row>
    <row r="2399" spans="1:7" x14ac:dyDescent="0.2">
      <c r="A2399" s="11">
        <v>42160.651817129634</v>
      </c>
      <c r="B2399" s="12"/>
      <c r="C2399" s="12"/>
      <c r="D2399" s="12"/>
      <c r="E2399" s="12">
        <v>1</v>
      </c>
      <c r="F2399" s="12"/>
      <c r="G2399" s="12">
        <v>1</v>
      </c>
    </row>
    <row r="2400" spans="1:7" x14ac:dyDescent="0.2">
      <c r="A2400" s="11">
        <v>42160.708530092597</v>
      </c>
      <c r="B2400" s="12"/>
      <c r="C2400" s="12"/>
      <c r="D2400" s="12"/>
      <c r="E2400" s="12">
        <v>1</v>
      </c>
      <c r="F2400" s="12"/>
      <c r="G2400" s="12">
        <v>1</v>
      </c>
    </row>
    <row r="2401" spans="1:7" x14ac:dyDescent="0.2">
      <c r="A2401" s="11">
        <v>42160.735208333332</v>
      </c>
      <c r="B2401" s="12"/>
      <c r="C2401" s="12"/>
      <c r="D2401" s="12"/>
      <c r="E2401" s="12">
        <v>1</v>
      </c>
      <c r="F2401" s="12"/>
      <c r="G2401" s="12">
        <v>1</v>
      </c>
    </row>
    <row r="2402" spans="1:7" x14ac:dyDescent="0.2">
      <c r="A2402" s="11">
        <v>42160.927488425921</v>
      </c>
      <c r="B2402" s="12"/>
      <c r="C2402" s="12">
        <v>1</v>
      </c>
      <c r="D2402" s="12"/>
      <c r="E2402" s="12"/>
      <c r="F2402" s="12"/>
      <c r="G2402" s="12">
        <v>1</v>
      </c>
    </row>
    <row r="2403" spans="1:7" x14ac:dyDescent="0.2">
      <c r="A2403" s="11">
        <v>42161.770833333328</v>
      </c>
      <c r="B2403" s="12"/>
      <c r="C2403" s="12"/>
      <c r="D2403" s="12"/>
      <c r="E2403" s="12">
        <v>1</v>
      </c>
      <c r="F2403" s="12"/>
      <c r="G2403" s="12">
        <v>1</v>
      </c>
    </row>
    <row r="2404" spans="1:7" x14ac:dyDescent="0.2">
      <c r="A2404" s="11">
        <v>42162.146782407406</v>
      </c>
      <c r="B2404" s="12"/>
      <c r="C2404" s="12"/>
      <c r="D2404" s="12"/>
      <c r="E2404" s="12">
        <v>1</v>
      </c>
      <c r="F2404" s="12"/>
      <c r="G2404" s="12">
        <v>1</v>
      </c>
    </row>
    <row r="2405" spans="1:7" x14ac:dyDescent="0.2">
      <c r="A2405" s="11">
        <v>42162.729548611111</v>
      </c>
      <c r="B2405" s="12"/>
      <c r="C2405" s="12"/>
      <c r="D2405" s="12"/>
      <c r="E2405" s="12">
        <v>1</v>
      </c>
      <c r="F2405" s="12"/>
      <c r="G2405" s="12">
        <v>1</v>
      </c>
    </row>
    <row r="2406" spans="1:7" x14ac:dyDescent="0.2">
      <c r="A2406" s="11">
        <v>42163.29833333334</v>
      </c>
      <c r="B2406" s="12"/>
      <c r="C2406" s="12"/>
      <c r="D2406" s="12"/>
      <c r="E2406" s="12">
        <v>1</v>
      </c>
      <c r="F2406" s="12"/>
      <c r="G2406" s="12">
        <v>1</v>
      </c>
    </row>
    <row r="2407" spans="1:7" x14ac:dyDescent="0.2">
      <c r="A2407" s="11">
        <v>42163.583599537036</v>
      </c>
      <c r="B2407" s="12"/>
      <c r="C2407" s="12"/>
      <c r="D2407" s="12"/>
      <c r="E2407" s="12">
        <v>1</v>
      </c>
      <c r="F2407" s="12"/>
      <c r="G2407" s="12">
        <v>1</v>
      </c>
    </row>
    <row r="2408" spans="1:7" x14ac:dyDescent="0.2">
      <c r="A2408" s="11">
        <v>42163.625787037032</v>
      </c>
      <c r="B2408" s="12"/>
      <c r="C2408" s="12"/>
      <c r="D2408" s="12"/>
      <c r="E2408" s="12">
        <v>1</v>
      </c>
      <c r="F2408" s="12"/>
      <c r="G2408" s="12">
        <v>1</v>
      </c>
    </row>
    <row r="2409" spans="1:7" x14ac:dyDescent="0.2">
      <c r="A2409" s="11">
        <v>42163.636828703704</v>
      </c>
      <c r="B2409" s="12"/>
      <c r="C2409" s="12">
        <v>1</v>
      </c>
      <c r="D2409" s="12"/>
      <c r="E2409" s="12"/>
      <c r="F2409" s="12"/>
      <c r="G2409" s="12">
        <v>1</v>
      </c>
    </row>
    <row r="2410" spans="1:7" x14ac:dyDescent="0.2">
      <c r="A2410" s="11">
        <v>42163.897916666669</v>
      </c>
      <c r="B2410" s="12"/>
      <c r="C2410" s="12"/>
      <c r="D2410" s="12"/>
      <c r="E2410" s="12">
        <v>1</v>
      </c>
      <c r="F2410" s="12"/>
      <c r="G2410" s="12">
        <v>1</v>
      </c>
    </row>
    <row r="2411" spans="1:7" x14ac:dyDescent="0.2">
      <c r="A2411" s="11">
        <v>42163.957326388889</v>
      </c>
      <c r="B2411" s="12"/>
      <c r="C2411" s="12"/>
      <c r="D2411" s="12"/>
      <c r="E2411" s="12">
        <v>1</v>
      </c>
      <c r="F2411" s="12"/>
      <c r="G2411" s="12">
        <v>1</v>
      </c>
    </row>
    <row r="2412" spans="1:7" x14ac:dyDescent="0.2">
      <c r="A2412" s="11">
        <v>42164.170046296291</v>
      </c>
      <c r="B2412" s="12"/>
      <c r="C2412" s="12">
        <v>1</v>
      </c>
      <c r="D2412" s="12"/>
      <c r="E2412" s="12"/>
      <c r="F2412" s="12"/>
      <c r="G2412" s="12">
        <v>1</v>
      </c>
    </row>
    <row r="2413" spans="1:7" x14ac:dyDescent="0.2">
      <c r="A2413" s="11">
        <v>42164.299722222218</v>
      </c>
      <c r="B2413" s="12"/>
      <c r="C2413" s="12">
        <v>1</v>
      </c>
      <c r="D2413" s="12"/>
      <c r="E2413" s="12"/>
      <c r="F2413" s="12"/>
      <c r="G2413" s="12">
        <v>1</v>
      </c>
    </row>
    <row r="2414" spans="1:7" x14ac:dyDescent="0.2">
      <c r="A2414" s="11">
        <v>42164.615856481483</v>
      </c>
      <c r="B2414" s="12"/>
      <c r="C2414" s="12">
        <v>1</v>
      </c>
      <c r="D2414" s="12"/>
      <c r="E2414" s="12"/>
      <c r="F2414" s="12"/>
      <c r="G2414" s="12">
        <v>1</v>
      </c>
    </row>
    <row r="2415" spans="1:7" x14ac:dyDescent="0.2">
      <c r="A2415" s="11">
        <v>42164.699652777781</v>
      </c>
      <c r="B2415" s="12"/>
      <c r="C2415" s="12">
        <v>1</v>
      </c>
      <c r="D2415" s="12"/>
      <c r="E2415" s="12"/>
      <c r="F2415" s="12"/>
      <c r="G2415" s="12">
        <v>1</v>
      </c>
    </row>
    <row r="2416" spans="1:7" x14ac:dyDescent="0.2">
      <c r="A2416" s="11">
        <v>42164.893993055557</v>
      </c>
      <c r="B2416" s="12"/>
      <c r="C2416" s="12">
        <v>1</v>
      </c>
      <c r="D2416" s="12"/>
      <c r="E2416" s="12"/>
      <c r="F2416" s="12"/>
      <c r="G2416" s="12">
        <v>1</v>
      </c>
    </row>
    <row r="2417" spans="1:7" x14ac:dyDescent="0.2">
      <c r="A2417" s="11">
        <v>42164.908530092594</v>
      </c>
      <c r="B2417" s="12"/>
      <c r="C2417" s="12">
        <v>1</v>
      </c>
      <c r="D2417" s="12"/>
      <c r="E2417" s="12"/>
      <c r="F2417" s="12"/>
      <c r="G2417" s="12">
        <v>1</v>
      </c>
    </row>
    <row r="2418" spans="1:7" x14ac:dyDescent="0.2">
      <c r="A2418" s="11">
        <v>42165.037581018521</v>
      </c>
      <c r="B2418" s="12"/>
      <c r="C2418" s="12">
        <v>1</v>
      </c>
      <c r="D2418" s="12"/>
      <c r="E2418" s="12"/>
      <c r="F2418" s="12"/>
      <c r="G2418" s="12">
        <v>1</v>
      </c>
    </row>
    <row r="2419" spans="1:7" x14ac:dyDescent="0.2">
      <c r="A2419" s="11">
        <v>42165.462627314817</v>
      </c>
      <c r="B2419" s="12"/>
      <c r="C2419" s="12"/>
      <c r="D2419" s="12"/>
      <c r="E2419" s="12">
        <v>1</v>
      </c>
      <c r="F2419" s="12"/>
      <c r="G2419" s="12">
        <v>1</v>
      </c>
    </row>
    <row r="2420" spans="1:7" x14ac:dyDescent="0.2">
      <c r="A2420" s="11">
        <v>42165.785289351858</v>
      </c>
      <c r="B2420" s="12"/>
      <c r="C2420" s="12">
        <v>1</v>
      </c>
      <c r="D2420" s="12"/>
      <c r="E2420" s="12"/>
      <c r="F2420" s="12"/>
      <c r="G2420" s="12">
        <v>1</v>
      </c>
    </row>
    <row r="2421" spans="1:7" x14ac:dyDescent="0.2">
      <c r="A2421" s="11">
        <v>42165.79833333334</v>
      </c>
      <c r="B2421" s="12"/>
      <c r="C2421" s="12"/>
      <c r="D2421" s="12"/>
      <c r="E2421" s="12">
        <v>1</v>
      </c>
      <c r="F2421" s="12"/>
      <c r="G2421" s="12">
        <v>1</v>
      </c>
    </row>
    <row r="2422" spans="1:7" x14ac:dyDescent="0.2">
      <c r="A2422" s="11">
        <v>42165.922858796301</v>
      </c>
      <c r="B2422" s="12"/>
      <c r="C2422" s="12">
        <v>1</v>
      </c>
      <c r="D2422" s="12"/>
      <c r="E2422" s="12"/>
      <c r="F2422" s="12"/>
      <c r="G2422" s="12">
        <v>1</v>
      </c>
    </row>
    <row r="2423" spans="1:7" x14ac:dyDescent="0.2">
      <c r="A2423" s="11">
        <v>42165.993125000001</v>
      </c>
      <c r="B2423" s="12"/>
      <c r="C2423" s="12"/>
      <c r="D2423" s="12"/>
      <c r="E2423" s="12">
        <v>1</v>
      </c>
      <c r="F2423" s="12"/>
      <c r="G2423" s="12">
        <v>1</v>
      </c>
    </row>
    <row r="2424" spans="1:7" x14ac:dyDescent="0.2">
      <c r="A2424" s="11">
        <v>42166.219733796301</v>
      </c>
      <c r="B2424" s="12"/>
      <c r="C2424" s="12"/>
      <c r="D2424" s="12"/>
      <c r="E2424" s="12">
        <v>1</v>
      </c>
      <c r="F2424" s="12"/>
      <c r="G2424" s="12">
        <v>1</v>
      </c>
    </row>
    <row r="2425" spans="1:7" x14ac:dyDescent="0.2">
      <c r="A2425" s="11">
        <v>42167.023206018523</v>
      </c>
      <c r="B2425" s="12"/>
      <c r="C2425" s="12"/>
      <c r="D2425" s="12"/>
      <c r="E2425" s="12">
        <v>1</v>
      </c>
      <c r="F2425" s="12"/>
      <c r="G2425" s="12">
        <v>1</v>
      </c>
    </row>
    <row r="2426" spans="1:7" x14ac:dyDescent="0.2">
      <c r="A2426" s="11">
        <v>42167.207071759258</v>
      </c>
      <c r="B2426" s="12"/>
      <c r="C2426" s="12">
        <v>1</v>
      </c>
      <c r="D2426" s="12"/>
      <c r="E2426" s="12"/>
      <c r="F2426" s="12"/>
      <c r="G2426" s="12">
        <v>1</v>
      </c>
    </row>
    <row r="2427" spans="1:7" x14ac:dyDescent="0.2">
      <c r="A2427" s="11">
        <v>42167.434166666666</v>
      </c>
      <c r="B2427" s="12"/>
      <c r="C2427" s="12"/>
      <c r="D2427" s="12"/>
      <c r="E2427" s="12">
        <v>1</v>
      </c>
      <c r="F2427" s="12"/>
      <c r="G2427" s="12">
        <v>1</v>
      </c>
    </row>
    <row r="2428" spans="1:7" x14ac:dyDescent="0.2">
      <c r="A2428" s="11">
        <v>42167.533159722225</v>
      </c>
      <c r="B2428" s="12"/>
      <c r="C2428" s="12"/>
      <c r="D2428" s="12"/>
      <c r="E2428" s="12">
        <v>1</v>
      </c>
      <c r="F2428" s="12"/>
      <c r="G2428" s="12">
        <v>1</v>
      </c>
    </row>
    <row r="2429" spans="1:7" x14ac:dyDescent="0.2">
      <c r="A2429" s="11">
        <v>42167.534791666665</v>
      </c>
      <c r="B2429" s="12"/>
      <c r="C2429" s="12"/>
      <c r="D2429" s="12"/>
      <c r="E2429" s="12">
        <v>1</v>
      </c>
      <c r="F2429" s="12"/>
      <c r="G2429" s="12">
        <v>1</v>
      </c>
    </row>
    <row r="2430" spans="1:7" x14ac:dyDescent="0.2">
      <c r="A2430" s="11">
        <v>42167.813703703709</v>
      </c>
      <c r="B2430" s="12">
        <v>1</v>
      </c>
      <c r="C2430" s="12"/>
      <c r="D2430" s="12"/>
      <c r="E2430" s="12"/>
      <c r="F2430" s="12"/>
      <c r="G2430" s="12">
        <v>1</v>
      </c>
    </row>
    <row r="2431" spans="1:7" x14ac:dyDescent="0.2">
      <c r="A2431" s="11">
        <v>42167.89335648148</v>
      </c>
      <c r="B2431" s="12"/>
      <c r="C2431" s="12">
        <v>1</v>
      </c>
      <c r="D2431" s="12"/>
      <c r="E2431" s="12"/>
      <c r="F2431" s="12"/>
      <c r="G2431" s="12">
        <v>1</v>
      </c>
    </row>
    <row r="2432" spans="1:7" x14ac:dyDescent="0.2">
      <c r="A2432" s="11">
        <v>42168.316481481481</v>
      </c>
      <c r="B2432" s="12"/>
      <c r="C2432" s="12"/>
      <c r="D2432" s="12"/>
      <c r="E2432" s="12">
        <v>1</v>
      </c>
      <c r="F2432" s="12"/>
      <c r="G2432" s="12">
        <v>1</v>
      </c>
    </row>
    <row r="2433" spans="1:7" x14ac:dyDescent="0.2">
      <c r="A2433" s="11">
        <v>42168.559432870374</v>
      </c>
      <c r="B2433" s="12">
        <v>1</v>
      </c>
      <c r="C2433" s="12"/>
      <c r="D2433" s="12"/>
      <c r="E2433" s="12"/>
      <c r="F2433" s="12"/>
      <c r="G2433" s="12">
        <v>1</v>
      </c>
    </row>
    <row r="2434" spans="1:7" x14ac:dyDescent="0.2">
      <c r="A2434" s="11">
        <v>42169.814340277779</v>
      </c>
      <c r="B2434" s="12"/>
      <c r="C2434" s="12"/>
      <c r="D2434" s="12"/>
      <c r="E2434" s="12">
        <v>1</v>
      </c>
      <c r="F2434" s="12"/>
      <c r="G2434" s="12">
        <v>1</v>
      </c>
    </row>
    <row r="2435" spans="1:7" x14ac:dyDescent="0.2">
      <c r="A2435" s="11">
        <v>42169.958506944444</v>
      </c>
      <c r="B2435" s="12"/>
      <c r="C2435" s="12">
        <v>1</v>
      </c>
      <c r="D2435" s="12"/>
      <c r="E2435" s="12"/>
      <c r="F2435" s="12"/>
      <c r="G2435" s="12">
        <v>1</v>
      </c>
    </row>
    <row r="2436" spans="1:7" x14ac:dyDescent="0.2">
      <c r="A2436" s="11">
        <v>42170.447013888886</v>
      </c>
      <c r="B2436" s="12"/>
      <c r="C2436" s="12">
        <v>1</v>
      </c>
      <c r="D2436" s="12"/>
      <c r="E2436" s="12"/>
      <c r="F2436" s="12"/>
      <c r="G2436" s="12">
        <v>1</v>
      </c>
    </row>
    <row r="2437" spans="1:7" x14ac:dyDescent="0.2">
      <c r="A2437" s="11">
        <v>42170.728460648148</v>
      </c>
      <c r="B2437" s="12"/>
      <c r="C2437" s="12">
        <v>1</v>
      </c>
      <c r="D2437" s="12"/>
      <c r="E2437" s="12"/>
      <c r="F2437" s="12"/>
      <c r="G2437" s="12">
        <v>1</v>
      </c>
    </row>
    <row r="2438" spans="1:7" x14ac:dyDescent="0.2">
      <c r="A2438" s="11">
        <v>42170.846446759257</v>
      </c>
      <c r="B2438" s="12"/>
      <c r="C2438" s="12"/>
      <c r="D2438" s="12"/>
      <c r="E2438" s="12">
        <v>1</v>
      </c>
      <c r="F2438" s="12"/>
      <c r="G2438" s="12">
        <v>1</v>
      </c>
    </row>
    <row r="2439" spans="1:7" x14ac:dyDescent="0.2">
      <c r="A2439" s="11">
        <v>42170.910231481481</v>
      </c>
      <c r="B2439" s="12"/>
      <c r="C2439" s="12"/>
      <c r="D2439" s="12"/>
      <c r="E2439" s="12">
        <v>1</v>
      </c>
      <c r="F2439" s="12"/>
      <c r="G2439" s="12">
        <v>1</v>
      </c>
    </row>
    <row r="2440" spans="1:7" x14ac:dyDescent="0.2">
      <c r="A2440" s="11">
        <v>42170.996527777781</v>
      </c>
      <c r="B2440" s="12"/>
      <c r="C2440" s="12">
        <v>1</v>
      </c>
      <c r="D2440" s="12"/>
      <c r="E2440" s="12"/>
      <c r="F2440" s="12"/>
      <c r="G2440" s="12">
        <v>1</v>
      </c>
    </row>
    <row r="2441" spans="1:7" x14ac:dyDescent="0.2">
      <c r="A2441" s="11">
        <v>42171.034861111111</v>
      </c>
      <c r="B2441" s="12"/>
      <c r="C2441" s="12"/>
      <c r="D2441" s="12"/>
      <c r="E2441" s="12">
        <v>1</v>
      </c>
      <c r="F2441" s="12"/>
      <c r="G2441" s="12">
        <v>1</v>
      </c>
    </row>
    <row r="2442" spans="1:7" x14ac:dyDescent="0.2">
      <c r="A2442" s="11">
        <v>42171.317442129628</v>
      </c>
      <c r="B2442" s="12"/>
      <c r="C2442" s="12"/>
      <c r="D2442" s="12"/>
      <c r="E2442" s="12">
        <v>1</v>
      </c>
      <c r="F2442" s="12"/>
      <c r="G2442" s="12">
        <v>1</v>
      </c>
    </row>
    <row r="2443" spans="1:7" x14ac:dyDescent="0.2">
      <c r="A2443" s="11">
        <v>42171.383530092593</v>
      </c>
      <c r="B2443" s="12"/>
      <c r="C2443" s="12">
        <v>1</v>
      </c>
      <c r="D2443" s="12"/>
      <c r="E2443" s="12"/>
      <c r="F2443" s="12"/>
      <c r="G2443" s="12">
        <v>1</v>
      </c>
    </row>
    <row r="2444" spans="1:7" x14ac:dyDescent="0.2">
      <c r="A2444" s="11">
        <v>42171.725416666668</v>
      </c>
      <c r="B2444" s="12"/>
      <c r="C2444" s="12"/>
      <c r="D2444" s="12"/>
      <c r="E2444" s="12">
        <v>1</v>
      </c>
      <c r="F2444" s="12"/>
      <c r="G2444" s="12">
        <v>1</v>
      </c>
    </row>
    <row r="2445" spans="1:7" x14ac:dyDescent="0.2">
      <c r="A2445" s="11">
        <v>42171.743969907402</v>
      </c>
      <c r="B2445" s="12"/>
      <c r="C2445" s="12">
        <v>1</v>
      </c>
      <c r="D2445" s="12"/>
      <c r="E2445" s="12"/>
      <c r="F2445" s="12"/>
      <c r="G2445" s="12">
        <v>1</v>
      </c>
    </row>
    <row r="2446" spans="1:7" x14ac:dyDescent="0.2">
      <c r="A2446" s="11">
        <v>42171.758611111116</v>
      </c>
      <c r="B2446" s="12"/>
      <c r="C2446" s="12">
        <v>1</v>
      </c>
      <c r="D2446" s="12"/>
      <c r="E2446" s="12"/>
      <c r="F2446" s="12"/>
      <c r="G2446" s="12">
        <v>1</v>
      </c>
    </row>
    <row r="2447" spans="1:7" x14ac:dyDescent="0.2">
      <c r="A2447" s="11">
        <v>42171.763414351852</v>
      </c>
      <c r="B2447" s="12"/>
      <c r="C2447" s="12"/>
      <c r="D2447" s="12"/>
      <c r="E2447" s="12">
        <v>1</v>
      </c>
      <c r="F2447" s="12"/>
      <c r="G2447" s="12">
        <v>1</v>
      </c>
    </row>
    <row r="2448" spans="1:7" x14ac:dyDescent="0.2">
      <c r="A2448" s="11">
        <v>42171.817384259266</v>
      </c>
      <c r="B2448" s="12"/>
      <c r="C2448" s="12">
        <v>1</v>
      </c>
      <c r="D2448" s="12"/>
      <c r="E2448" s="12"/>
      <c r="F2448" s="12"/>
      <c r="G2448" s="12">
        <v>1</v>
      </c>
    </row>
    <row r="2449" spans="1:7" x14ac:dyDescent="0.2">
      <c r="A2449" s="11">
        <v>42171.824884259258</v>
      </c>
      <c r="B2449" s="12"/>
      <c r="C2449" s="12"/>
      <c r="D2449" s="12"/>
      <c r="E2449" s="12">
        <v>1</v>
      </c>
      <c r="F2449" s="12"/>
      <c r="G2449" s="12">
        <v>1</v>
      </c>
    </row>
    <row r="2450" spans="1:7" x14ac:dyDescent="0.2">
      <c r="A2450" s="11">
        <v>42171.827604166669</v>
      </c>
      <c r="B2450" s="12"/>
      <c r="C2450" s="12">
        <v>1</v>
      </c>
      <c r="D2450" s="12"/>
      <c r="E2450" s="12"/>
      <c r="F2450" s="12"/>
      <c r="G2450" s="12">
        <v>1</v>
      </c>
    </row>
    <row r="2451" spans="1:7" x14ac:dyDescent="0.2">
      <c r="A2451" s="11">
        <v>42171.913090277783</v>
      </c>
      <c r="B2451" s="12"/>
      <c r="C2451" s="12">
        <v>1</v>
      </c>
      <c r="D2451" s="12"/>
      <c r="E2451" s="12"/>
      <c r="F2451" s="12"/>
      <c r="G2451" s="12">
        <v>1</v>
      </c>
    </row>
    <row r="2452" spans="1:7" x14ac:dyDescent="0.2">
      <c r="A2452" s="11">
        <v>42172.439571759256</v>
      </c>
      <c r="B2452" s="12"/>
      <c r="C2452" s="12">
        <v>1</v>
      </c>
      <c r="D2452" s="12"/>
      <c r="E2452" s="12"/>
      <c r="F2452" s="12"/>
      <c r="G2452" s="12">
        <v>1</v>
      </c>
    </row>
    <row r="2453" spans="1:7" x14ac:dyDescent="0.2">
      <c r="A2453" s="11">
        <v>42172.613506944443</v>
      </c>
      <c r="B2453" s="12"/>
      <c r="C2453" s="12">
        <v>1</v>
      </c>
      <c r="D2453" s="12"/>
      <c r="E2453" s="12"/>
      <c r="F2453" s="12"/>
      <c r="G2453" s="12">
        <v>1</v>
      </c>
    </row>
    <row r="2454" spans="1:7" x14ac:dyDescent="0.2">
      <c r="A2454" s="11">
        <v>42172.669027777782</v>
      </c>
      <c r="B2454" s="12"/>
      <c r="C2454" s="12">
        <v>1</v>
      </c>
      <c r="D2454" s="12"/>
      <c r="E2454" s="12"/>
      <c r="F2454" s="12"/>
      <c r="G2454" s="12">
        <v>1</v>
      </c>
    </row>
    <row r="2455" spans="1:7" x14ac:dyDescent="0.2">
      <c r="A2455" s="11">
        <v>42172.686099537037</v>
      </c>
      <c r="B2455" s="12"/>
      <c r="C2455" s="12">
        <v>1</v>
      </c>
      <c r="D2455" s="12"/>
      <c r="E2455" s="12"/>
      <c r="F2455" s="12"/>
      <c r="G2455" s="12">
        <v>1</v>
      </c>
    </row>
    <row r="2456" spans="1:7" x14ac:dyDescent="0.2">
      <c r="A2456" s="11">
        <v>42172.757638888885</v>
      </c>
      <c r="B2456" s="12"/>
      <c r="C2456" s="12"/>
      <c r="D2456" s="12"/>
      <c r="E2456" s="12">
        <v>1</v>
      </c>
      <c r="F2456" s="12"/>
      <c r="G2456" s="12">
        <v>1</v>
      </c>
    </row>
    <row r="2457" spans="1:7" x14ac:dyDescent="0.2">
      <c r="A2457" s="11">
        <v>42172.816423611104</v>
      </c>
      <c r="B2457" s="12">
        <v>1</v>
      </c>
      <c r="C2457" s="12"/>
      <c r="D2457" s="12"/>
      <c r="E2457" s="12"/>
      <c r="F2457" s="12"/>
      <c r="G2457" s="12">
        <v>1</v>
      </c>
    </row>
    <row r="2458" spans="1:7" x14ac:dyDescent="0.2">
      <c r="A2458" s="11">
        <v>42172.906678240746</v>
      </c>
      <c r="B2458" s="12"/>
      <c r="C2458" s="12">
        <v>1</v>
      </c>
      <c r="D2458" s="12"/>
      <c r="E2458" s="12"/>
      <c r="F2458" s="12"/>
      <c r="G2458" s="12">
        <v>1</v>
      </c>
    </row>
    <row r="2459" spans="1:7" x14ac:dyDescent="0.2">
      <c r="A2459" s="11">
        <v>42172.958912037036</v>
      </c>
      <c r="B2459" s="12"/>
      <c r="C2459" s="12">
        <v>1</v>
      </c>
      <c r="D2459" s="12"/>
      <c r="E2459" s="12"/>
      <c r="F2459" s="12"/>
      <c r="G2459" s="12">
        <v>1</v>
      </c>
    </row>
    <row r="2460" spans="1:7" x14ac:dyDescent="0.2">
      <c r="A2460" s="11">
        <v>42173.275740740741</v>
      </c>
      <c r="B2460" s="12"/>
      <c r="C2460" s="12">
        <v>1</v>
      </c>
      <c r="D2460" s="12"/>
      <c r="E2460" s="12"/>
      <c r="F2460" s="12"/>
      <c r="G2460" s="12">
        <v>1</v>
      </c>
    </row>
    <row r="2461" spans="1:7" x14ac:dyDescent="0.2">
      <c r="A2461" s="11">
        <v>42173.466863425929</v>
      </c>
      <c r="B2461" s="12"/>
      <c r="C2461" s="12"/>
      <c r="D2461" s="12"/>
      <c r="E2461" s="12">
        <v>1</v>
      </c>
      <c r="F2461" s="12"/>
      <c r="G2461" s="12">
        <v>1</v>
      </c>
    </row>
    <row r="2462" spans="1:7" x14ac:dyDescent="0.2">
      <c r="A2462" s="11">
        <v>42173.67082175926</v>
      </c>
      <c r="B2462" s="12"/>
      <c r="C2462" s="12">
        <v>1</v>
      </c>
      <c r="D2462" s="12"/>
      <c r="E2462" s="12"/>
      <c r="F2462" s="12"/>
      <c r="G2462" s="12">
        <v>1</v>
      </c>
    </row>
    <row r="2463" spans="1:7" x14ac:dyDescent="0.2">
      <c r="A2463" s="11">
        <v>42173.746342592596</v>
      </c>
      <c r="B2463" s="12"/>
      <c r="C2463" s="12"/>
      <c r="D2463" s="12"/>
      <c r="E2463" s="12">
        <v>1</v>
      </c>
      <c r="F2463" s="12"/>
      <c r="G2463" s="12">
        <v>1</v>
      </c>
    </row>
    <row r="2464" spans="1:7" x14ac:dyDescent="0.2">
      <c r="A2464" s="11">
        <v>42173.803217592591</v>
      </c>
      <c r="B2464" s="12"/>
      <c r="C2464" s="12"/>
      <c r="D2464" s="12"/>
      <c r="E2464" s="12">
        <v>1</v>
      </c>
      <c r="F2464" s="12"/>
      <c r="G2464" s="12">
        <v>1</v>
      </c>
    </row>
    <row r="2465" spans="1:7" x14ac:dyDescent="0.2">
      <c r="A2465" s="11">
        <v>42173.843240740738</v>
      </c>
      <c r="B2465" s="12"/>
      <c r="C2465" s="12">
        <v>1</v>
      </c>
      <c r="D2465" s="12"/>
      <c r="E2465" s="12"/>
      <c r="F2465" s="12"/>
      <c r="G2465" s="12">
        <v>1</v>
      </c>
    </row>
    <row r="2466" spans="1:7" x14ac:dyDescent="0.2">
      <c r="A2466" s="11">
        <v>42173.970127314817</v>
      </c>
      <c r="B2466" s="12"/>
      <c r="C2466" s="12"/>
      <c r="D2466" s="12"/>
      <c r="E2466" s="12">
        <v>1</v>
      </c>
      <c r="F2466" s="12"/>
      <c r="G2466" s="12">
        <v>1</v>
      </c>
    </row>
    <row r="2467" spans="1:7" x14ac:dyDescent="0.2">
      <c r="A2467" s="11">
        <v>42174.780821759254</v>
      </c>
      <c r="B2467" s="12"/>
      <c r="C2467" s="12">
        <v>1</v>
      </c>
      <c r="D2467" s="12"/>
      <c r="E2467" s="12"/>
      <c r="F2467" s="12"/>
      <c r="G2467" s="12">
        <v>1</v>
      </c>
    </row>
    <row r="2468" spans="1:7" x14ac:dyDescent="0.2">
      <c r="A2468" s="11">
        <v>42175.780416666668</v>
      </c>
      <c r="B2468" s="12"/>
      <c r="C2468" s="12">
        <v>1</v>
      </c>
      <c r="D2468" s="12"/>
      <c r="E2468" s="12"/>
      <c r="F2468" s="12"/>
      <c r="G2468" s="12">
        <v>1</v>
      </c>
    </row>
    <row r="2469" spans="1:7" x14ac:dyDescent="0.2">
      <c r="A2469" s="11">
        <v>42175.816365740742</v>
      </c>
      <c r="B2469" s="12"/>
      <c r="C2469" s="12"/>
      <c r="D2469" s="12"/>
      <c r="E2469" s="12">
        <v>1</v>
      </c>
      <c r="F2469" s="12"/>
      <c r="G2469" s="12">
        <v>1</v>
      </c>
    </row>
    <row r="2470" spans="1:7" x14ac:dyDescent="0.2">
      <c r="A2470" s="11">
        <v>42175.948981481488</v>
      </c>
      <c r="B2470" s="12"/>
      <c r="C2470" s="12">
        <v>1</v>
      </c>
      <c r="D2470" s="12"/>
      <c r="E2470" s="12"/>
      <c r="F2470" s="12"/>
      <c r="G2470" s="12">
        <v>1</v>
      </c>
    </row>
    <row r="2471" spans="1:7" x14ac:dyDescent="0.2">
      <c r="A2471" s="11">
        <v>42176.419039351851</v>
      </c>
      <c r="B2471" s="12"/>
      <c r="C2471" s="12"/>
      <c r="D2471" s="12"/>
      <c r="E2471" s="12">
        <v>1</v>
      </c>
      <c r="F2471" s="12"/>
      <c r="G2471" s="12">
        <v>1</v>
      </c>
    </row>
    <row r="2472" spans="1:7" x14ac:dyDescent="0.2">
      <c r="A2472" s="11">
        <v>42177.007071759261</v>
      </c>
      <c r="B2472" s="12"/>
      <c r="C2472" s="12"/>
      <c r="D2472" s="12"/>
      <c r="E2472" s="12">
        <v>1</v>
      </c>
      <c r="F2472" s="12"/>
      <c r="G2472" s="12">
        <v>1</v>
      </c>
    </row>
    <row r="2473" spans="1:7" x14ac:dyDescent="0.2">
      <c r="A2473" s="11">
        <v>42177.491388888884</v>
      </c>
      <c r="B2473" s="12"/>
      <c r="C2473" s="12">
        <v>1</v>
      </c>
      <c r="D2473" s="12"/>
      <c r="E2473" s="12"/>
      <c r="F2473" s="12"/>
      <c r="G2473" s="12">
        <v>1</v>
      </c>
    </row>
    <row r="2474" spans="1:7" x14ac:dyDescent="0.2">
      <c r="A2474" s="11">
        <v>42177.543171296296</v>
      </c>
      <c r="B2474" s="12"/>
      <c r="C2474" s="12">
        <v>1</v>
      </c>
      <c r="D2474" s="12"/>
      <c r="E2474" s="12"/>
      <c r="F2474" s="12"/>
      <c r="G2474" s="12">
        <v>1</v>
      </c>
    </row>
    <row r="2475" spans="1:7" x14ac:dyDescent="0.2">
      <c r="A2475" s="11">
        <v>42177.761782407411</v>
      </c>
      <c r="B2475" s="12"/>
      <c r="C2475" s="12"/>
      <c r="D2475" s="12"/>
      <c r="E2475" s="12">
        <v>1</v>
      </c>
      <c r="F2475" s="12"/>
      <c r="G2475" s="12">
        <v>1</v>
      </c>
    </row>
    <row r="2476" spans="1:7" x14ac:dyDescent="0.2">
      <c r="A2476" s="11">
        <v>42177.791909722218</v>
      </c>
      <c r="B2476" s="12"/>
      <c r="C2476" s="12"/>
      <c r="D2476" s="12"/>
      <c r="E2476" s="12">
        <v>1</v>
      </c>
      <c r="F2476" s="12"/>
      <c r="G2476" s="12">
        <v>1</v>
      </c>
    </row>
    <row r="2477" spans="1:7" x14ac:dyDescent="0.2">
      <c r="A2477" s="11">
        <v>42177.964201388888</v>
      </c>
      <c r="B2477" s="12"/>
      <c r="C2477" s="12">
        <v>1</v>
      </c>
      <c r="D2477" s="12"/>
      <c r="E2477" s="12"/>
      <c r="F2477" s="12"/>
      <c r="G2477" s="12">
        <v>1</v>
      </c>
    </row>
    <row r="2478" spans="1:7" x14ac:dyDescent="0.2">
      <c r="A2478" s="11">
        <v>42178.282372685186</v>
      </c>
      <c r="B2478" s="12"/>
      <c r="C2478" s="12"/>
      <c r="D2478" s="12"/>
      <c r="E2478" s="12">
        <v>1</v>
      </c>
      <c r="F2478" s="12"/>
      <c r="G2478" s="12">
        <v>1</v>
      </c>
    </row>
    <row r="2479" spans="1:7" x14ac:dyDescent="0.2">
      <c r="A2479" s="11">
        <v>42178.614571759259</v>
      </c>
      <c r="B2479" s="12"/>
      <c r="C2479" s="12">
        <v>1</v>
      </c>
      <c r="D2479" s="12"/>
      <c r="E2479" s="12"/>
      <c r="F2479" s="12"/>
      <c r="G2479" s="12">
        <v>1</v>
      </c>
    </row>
    <row r="2480" spans="1:7" x14ac:dyDescent="0.2">
      <c r="A2480" s="11">
        <v>42178.815891203703</v>
      </c>
      <c r="B2480" s="12"/>
      <c r="C2480" s="12">
        <v>1</v>
      </c>
      <c r="D2480" s="12"/>
      <c r="E2480" s="12"/>
      <c r="F2480" s="12"/>
      <c r="G2480" s="12">
        <v>1</v>
      </c>
    </row>
    <row r="2481" spans="1:7" x14ac:dyDescent="0.2">
      <c r="A2481" s="11">
        <v>42179.160752314812</v>
      </c>
      <c r="B2481" s="12"/>
      <c r="C2481" s="12"/>
      <c r="D2481" s="12"/>
      <c r="E2481" s="12">
        <v>1</v>
      </c>
      <c r="F2481" s="12"/>
      <c r="G2481" s="12">
        <v>1</v>
      </c>
    </row>
    <row r="2482" spans="1:7" x14ac:dyDescent="0.2">
      <c r="A2482" s="11">
        <v>42179.306388888886</v>
      </c>
      <c r="B2482" s="12"/>
      <c r="C2482" s="12">
        <v>1</v>
      </c>
      <c r="D2482" s="12"/>
      <c r="E2482" s="12"/>
      <c r="F2482" s="12"/>
      <c r="G2482" s="12">
        <v>1</v>
      </c>
    </row>
    <row r="2483" spans="1:7" x14ac:dyDescent="0.2">
      <c r="A2483" s="11">
        <v>42179.344988425932</v>
      </c>
      <c r="B2483" s="12"/>
      <c r="C2483" s="12"/>
      <c r="D2483" s="12"/>
      <c r="E2483" s="12">
        <v>1</v>
      </c>
      <c r="F2483" s="12"/>
      <c r="G2483" s="12">
        <v>1</v>
      </c>
    </row>
    <row r="2484" spans="1:7" x14ac:dyDescent="0.2">
      <c r="A2484" s="11">
        <v>42179.653379629628</v>
      </c>
      <c r="B2484" s="12">
        <v>1</v>
      </c>
      <c r="C2484" s="12"/>
      <c r="D2484" s="12"/>
      <c r="E2484" s="12"/>
      <c r="F2484" s="12"/>
      <c r="G2484" s="12">
        <v>1</v>
      </c>
    </row>
    <row r="2485" spans="1:7" x14ac:dyDescent="0.2">
      <c r="A2485" s="11">
        <v>42179.854629629626</v>
      </c>
      <c r="B2485" s="12"/>
      <c r="C2485" s="12"/>
      <c r="D2485" s="12"/>
      <c r="E2485" s="12">
        <v>1</v>
      </c>
      <c r="F2485" s="12"/>
      <c r="G2485" s="12">
        <v>1</v>
      </c>
    </row>
    <row r="2486" spans="1:7" x14ac:dyDescent="0.2">
      <c r="A2486" s="11">
        <v>42179.898472222223</v>
      </c>
      <c r="B2486" s="12"/>
      <c r="C2486" s="12"/>
      <c r="D2486" s="12"/>
      <c r="E2486" s="12">
        <v>1</v>
      </c>
      <c r="F2486" s="12"/>
      <c r="G2486" s="12">
        <v>1</v>
      </c>
    </row>
    <row r="2487" spans="1:7" x14ac:dyDescent="0.2">
      <c r="A2487" s="11">
        <v>42180.145787037036</v>
      </c>
      <c r="B2487" s="12">
        <v>1</v>
      </c>
      <c r="C2487" s="12"/>
      <c r="D2487" s="12"/>
      <c r="E2487" s="12"/>
      <c r="F2487" s="12"/>
      <c r="G2487" s="12">
        <v>1</v>
      </c>
    </row>
    <row r="2488" spans="1:7" x14ac:dyDescent="0.2">
      <c r="A2488" s="11">
        <v>42180.18604166666</v>
      </c>
      <c r="B2488" s="12"/>
      <c r="C2488" s="12">
        <v>1</v>
      </c>
      <c r="D2488" s="12"/>
      <c r="E2488" s="12"/>
      <c r="F2488" s="12"/>
      <c r="G2488" s="12">
        <v>1</v>
      </c>
    </row>
    <row r="2489" spans="1:7" x14ac:dyDescent="0.2">
      <c r="A2489" s="11">
        <v>42180.390277777777</v>
      </c>
      <c r="B2489" s="12"/>
      <c r="C2489" s="12">
        <v>1</v>
      </c>
      <c r="D2489" s="12"/>
      <c r="E2489" s="12"/>
      <c r="F2489" s="12"/>
      <c r="G2489" s="12">
        <v>1</v>
      </c>
    </row>
    <row r="2490" spans="1:7" x14ac:dyDescent="0.2">
      <c r="A2490" s="11">
        <v>42181.902037037042</v>
      </c>
      <c r="B2490" s="12"/>
      <c r="C2490" s="12">
        <v>1</v>
      </c>
      <c r="D2490" s="12"/>
      <c r="E2490" s="12"/>
      <c r="F2490" s="12"/>
      <c r="G2490" s="12">
        <v>1</v>
      </c>
    </row>
    <row r="2491" spans="1:7" x14ac:dyDescent="0.2">
      <c r="A2491" s="11">
        <v>42182.008402777778</v>
      </c>
      <c r="B2491" s="12"/>
      <c r="C2491" s="12">
        <v>1</v>
      </c>
      <c r="D2491" s="12"/>
      <c r="E2491" s="12"/>
      <c r="F2491" s="12"/>
      <c r="G2491" s="12">
        <v>1</v>
      </c>
    </row>
    <row r="2492" spans="1:7" x14ac:dyDescent="0.2">
      <c r="A2492" s="11">
        <v>42182.062476851846</v>
      </c>
      <c r="B2492" s="12"/>
      <c r="C2492" s="12">
        <v>1</v>
      </c>
      <c r="D2492" s="12"/>
      <c r="E2492" s="12"/>
      <c r="F2492" s="12"/>
      <c r="G2492" s="12">
        <v>1</v>
      </c>
    </row>
    <row r="2493" spans="1:7" x14ac:dyDescent="0.2">
      <c r="A2493" s="11">
        <v>42182.108252314814</v>
      </c>
      <c r="B2493" s="12"/>
      <c r="C2493" s="12"/>
      <c r="D2493" s="12"/>
      <c r="E2493" s="12">
        <v>1</v>
      </c>
      <c r="F2493" s="12"/>
      <c r="G2493" s="12">
        <v>1</v>
      </c>
    </row>
    <row r="2494" spans="1:7" x14ac:dyDescent="0.2">
      <c r="A2494" s="11">
        <v>42182.234456018516</v>
      </c>
      <c r="B2494" s="12"/>
      <c r="C2494" s="12">
        <v>1</v>
      </c>
      <c r="D2494" s="12"/>
      <c r="E2494" s="12"/>
      <c r="F2494" s="12"/>
      <c r="G2494" s="12">
        <v>1</v>
      </c>
    </row>
    <row r="2495" spans="1:7" x14ac:dyDescent="0.2">
      <c r="A2495" s="11">
        <v>42183.231006944443</v>
      </c>
      <c r="B2495" s="12"/>
      <c r="C2495" s="12"/>
      <c r="D2495" s="12"/>
      <c r="E2495" s="12">
        <v>1</v>
      </c>
      <c r="F2495" s="12"/>
      <c r="G2495" s="12">
        <v>1</v>
      </c>
    </row>
    <row r="2496" spans="1:7" x14ac:dyDescent="0.2">
      <c r="A2496" s="11">
        <v>42184.185844907406</v>
      </c>
      <c r="B2496" s="12"/>
      <c r="C2496" s="12">
        <v>1</v>
      </c>
      <c r="D2496" s="12"/>
      <c r="E2496" s="12"/>
      <c r="F2496" s="12"/>
      <c r="G2496" s="12">
        <v>1</v>
      </c>
    </row>
    <row r="2497" spans="1:7" x14ac:dyDescent="0.2">
      <c r="A2497" s="11">
        <v>42184.209537037037</v>
      </c>
      <c r="B2497" s="12"/>
      <c r="C2497" s="12"/>
      <c r="D2497" s="12"/>
      <c r="E2497" s="12">
        <v>1</v>
      </c>
      <c r="F2497" s="12"/>
      <c r="G2497" s="12">
        <v>1</v>
      </c>
    </row>
    <row r="2498" spans="1:7" x14ac:dyDescent="0.2">
      <c r="A2498" s="11">
        <v>42184.572881944448</v>
      </c>
      <c r="B2498" s="12"/>
      <c r="C2498" s="12"/>
      <c r="D2498" s="12"/>
      <c r="E2498" s="12">
        <v>1</v>
      </c>
      <c r="F2498" s="12"/>
      <c r="G2498" s="12">
        <v>1</v>
      </c>
    </row>
    <row r="2499" spans="1:7" x14ac:dyDescent="0.2">
      <c r="A2499" s="11">
        <v>42184.626250000001</v>
      </c>
      <c r="B2499" s="12"/>
      <c r="C2499" s="12"/>
      <c r="D2499" s="12"/>
      <c r="E2499" s="12">
        <v>1</v>
      </c>
      <c r="F2499" s="12"/>
      <c r="G2499" s="12">
        <v>1</v>
      </c>
    </row>
    <row r="2500" spans="1:7" x14ac:dyDescent="0.2">
      <c r="A2500" s="11">
        <v>42184.646863425922</v>
      </c>
      <c r="B2500" s="12"/>
      <c r="C2500" s="12"/>
      <c r="D2500" s="12"/>
      <c r="E2500" s="12">
        <v>1</v>
      </c>
      <c r="F2500" s="12"/>
      <c r="G2500" s="12">
        <v>1</v>
      </c>
    </row>
    <row r="2501" spans="1:7" x14ac:dyDescent="0.2">
      <c r="A2501" s="11">
        <v>42184.816539351858</v>
      </c>
      <c r="B2501" s="12"/>
      <c r="C2501" s="12"/>
      <c r="D2501" s="12"/>
      <c r="E2501" s="12">
        <v>1</v>
      </c>
      <c r="F2501" s="12"/>
      <c r="G2501" s="12">
        <v>1</v>
      </c>
    </row>
    <row r="2502" spans="1:7" x14ac:dyDescent="0.2">
      <c r="A2502" s="11">
        <v>42184.874675925923</v>
      </c>
      <c r="B2502" s="12"/>
      <c r="C2502" s="12"/>
      <c r="D2502" s="12"/>
      <c r="E2502" s="12">
        <v>1</v>
      </c>
      <c r="F2502" s="12"/>
      <c r="G2502" s="12">
        <v>1</v>
      </c>
    </row>
    <row r="2503" spans="1:7" x14ac:dyDescent="0.2">
      <c r="A2503" s="11">
        <v>42185.058993055558</v>
      </c>
      <c r="B2503" s="12"/>
      <c r="C2503" s="12">
        <v>1</v>
      </c>
      <c r="D2503" s="12"/>
      <c r="E2503" s="12"/>
      <c r="F2503" s="12"/>
      <c r="G2503" s="12">
        <v>1</v>
      </c>
    </row>
    <row r="2504" spans="1:7" x14ac:dyDescent="0.2">
      <c r="A2504" s="11">
        <v>42185.267245370371</v>
      </c>
      <c r="B2504" s="12"/>
      <c r="C2504" s="12"/>
      <c r="D2504" s="12"/>
      <c r="E2504" s="12">
        <v>1</v>
      </c>
      <c r="F2504" s="12"/>
      <c r="G2504" s="12">
        <v>1</v>
      </c>
    </row>
    <row r="2505" spans="1:7" x14ac:dyDescent="0.2">
      <c r="A2505" s="11">
        <v>42185.397673611107</v>
      </c>
      <c r="B2505" s="12"/>
      <c r="C2505" s="12">
        <v>1</v>
      </c>
      <c r="D2505" s="12"/>
      <c r="E2505" s="12"/>
      <c r="F2505" s="12"/>
      <c r="G2505" s="12">
        <v>1</v>
      </c>
    </row>
    <row r="2506" spans="1:7" x14ac:dyDescent="0.2">
      <c r="A2506" s="11">
        <v>42185.521087962959</v>
      </c>
      <c r="B2506" s="12"/>
      <c r="C2506" s="12"/>
      <c r="D2506" s="12"/>
      <c r="E2506" s="12">
        <v>1</v>
      </c>
      <c r="F2506" s="12"/>
      <c r="G2506" s="12">
        <v>1</v>
      </c>
    </row>
    <row r="2507" spans="1:7" x14ac:dyDescent="0.2">
      <c r="A2507" s="11">
        <v>42185.556157407409</v>
      </c>
      <c r="B2507" s="12"/>
      <c r="C2507" s="12"/>
      <c r="D2507" s="12"/>
      <c r="E2507" s="12">
        <v>1</v>
      </c>
      <c r="F2507" s="12"/>
      <c r="G2507" s="12">
        <v>1</v>
      </c>
    </row>
    <row r="2508" spans="1:7" x14ac:dyDescent="0.2">
      <c r="A2508" s="11">
        <v>42186.01116898148</v>
      </c>
      <c r="B2508" s="12"/>
      <c r="C2508" s="12">
        <v>1</v>
      </c>
      <c r="D2508" s="12"/>
      <c r="E2508" s="12"/>
      <c r="F2508" s="12"/>
      <c r="G2508" s="12">
        <v>1</v>
      </c>
    </row>
    <row r="2509" spans="1:7" x14ac:dyDescent="0.2">
      <c r="A2509" s="11">
        <v>42186.257418981477</v>
      </c>
      <c r="B2509" s="12">
        <v>1</v>
      </c>
      <c r="C2509" s="12"/>
      <c r="D2509" s="12"/>
      <c r="E2509" s="12"/>
      <c r="F2509" s="12"/>
      <c r="G2509" s="12">
        <v>1</v>
      </c>
    </row>
    <row r="2510" spans="1:7" x14ac:dyDescent="0.2">
      <c r="A2510" s="11">
        <v>42186.855879629627</v>
      </c>
      <c r="B2510" s="12"/>
      <c r="C2510" s="12"/>
      <c r="D2510" s="12"/>
      <c r="E2510" s="12">
        <v>1</v>
      </c>
      <c r="F2510" s="12"/>
      <c r="G2510" s="12">
        <v>1</v>
      </c>
    </row>
    <row r="2511" spans="1:7" x14ac:dyDescent="0.2">
      <c r="A2511" s="11">
        <v>42187.125625000001</v>
      </c>
      <c r="B2511" s="12"/>
      <c r="C2511" s="12"/>
      <c r="D2511" s="12"/>
      <c r="E2511" s="12">
        <v>1</v>
      </c>
      <c r="F2511" s="12"/>
      <c r="G2511" s="12">
        <v>1</v>
      </c>
    </row>
    <row r="2512" spans="1:7" x14ac:dyDescent="0.2">
      <c r="A2512" s="11">
        <v>42187.281678240746</v>
      </c>
      <c r="B2512" s="12"/>
      <c r="C2512" s="12">
        <v>1</v>
      </c>
      <c r="D2512" s="12"/>
      <c r="E2512" s="12"/>
      <c r="F2512" s="12"/>
      <c r="G2512" s="12">
        <v>1</v>
      </c>
    </row>
    <row r="2513" spans="1:7" x14ac:dyDescent="0.2">
      <c r="A2513" s="11">
        <v>42187.920972222222</v>
      </c>
      <c r="B2513" s="12">
        <v>1</v>
      </c>
      <c r="C2513" s="12"/>
      <c r="D2513" s="12"/>
      <c r="E2513" s="12"/>
      <c r="F2513" s="12"/>
      <c r="G2513" s="12">
        <v>1</v>
      </c>
    </row>
    <row r="2514" spans="1:7" x14ac:dyDescent="0.2">
      <c r="A2514" s="11">
        <v>42187.940081018518</v>
      </c>
      <c r="B2514" s="12"/>
      <c r="C2514" s="12">
        <v>1</v>
      </c>
      <c r="D2514" s="12"/>
      <c r="E2514" s="12"/>
      <c r="F2514" s="12"/>
      <c r="G2514" s="12">
        <v>1</v>
      </c>
    </row>
    <row r="2515" spans="1:7" x14ac:dyDescent="0.2">
      <c r="A2515" s="11">
        <v>42188.012777777782</v>
      </c>
      <c r="B2515" s="12"/>
      <c r="C2515" s="12">
        <v>1</v>
      </c>
      <c r="D2515" s="12"/>
      <c r="E2515" s="12"/>
      <c r="F2515" s="12"/>
      <c r="G2515" s="12">
        <v>1</v>
      </c>
    </row>
    <row r="2516" spans="1:7" x14ac:dyDescent="0.2">
      <c r="A2516" s="11">
        <v>42188.252199074079</v>
      </c>
      <c r="B2516" s="12"/>
      <c r="C2516" s="12">
        <v>1</v>
      </c>
      <c r="D2516" s="12"/>
      <c r="E2516" s="12"/>
      <c r="F2516" s="12"/>
      <c r="G2516" s="12">
        <v>1</v>
      </c>
    </row>
    <row r="2517" spans="1:7" x14ac:dyDescent="0.2">
      <c r="A2517" s="11">
        <v>42188.467499999999</v>
      </c>
      <c r="B2517" s="12"/>
      <c r="C2517" s="12"/>
      <c r="D2517" s="12"/>
      <c r="E2517" s="12">
        <v>1</v>
      </c>
      <c r="F2517" s="12"/>
      <c r="G2517" s="12">
        <v>1</v>
      </c>
    </row>
    <row r="2518" spans="1:7" x14ac:dyDescent="0.2">
      <c r="A2518" s="11">
        <v>42188.803622685184</v>
      </c>
      <c r="B2518" s="12">
        <v>1</v>
      </c>
      <c r="C2518" s="12"/>
      <c r="D2518" s="12"/>
      <c r="E2518" s="12"/>
      <c r="F2518" s="12"/>
      <c r="G2518" s="12">
        <v>1</v>
      </c>
    </row>
    <row r="2519" spans="1:7" x14ac:dyDescent="0.2">
      <c r="A2519" s="11">
        <v>42188.83293981482</v>
      </c>
      <c r="B2519" s="12"/>
      <c r="C2519" s="12">
        <v>1</v>
      </c>
      <c r="D2519" s="12"/>
      <c r="E2519" s="12"/>
      <c r="F2519" s="12"/>
      <c r="G2519" s="12">
        <v>1</v>
      </c>
    </row>
    <row r="2520" spans="1:7" x14ac:dyDescent="0.2">
      <c r="A2520" s="11">
        <v>42189.031041666662</v>
      </c>
      <c r="B2520" s="12"/>
      <c r="C2520" s="12">
        <v>1</v>
      </c>
      <c r="D2520" s="12"/>
      <c r="E2520" s="12"/>
      <c r="F2520" s="12"/>
      <c r="G2520" s="12">
        <v>1</v>
      </c>
    </row>
    <row r="2521" spans="1:7" x14ac:dyDescent="0.2">
      <c r="A2521" s="11">
        <v>42189.673263888893</v>
      </c>
      <c r="B2521" s="12"/>
      <c r="C2521" s="12">
        <v>1</v>
      </c>
      <c r="D2521" s="12"/>
      <c r="E2521" s="12"/>
      <c r="F2521" s="12"/>
      <c r="G2521" s="12">
        <v>1</v>
      </c>
    </row>
    <row r="2522" spans="1:7" x14ac:dyDescent="0.2">
      <c r="A2522" s="11">
        <v>42191.023530092592</v>
      </c>
      <c r="B2522" s="12"/>
      <c r="C2522" s="12">
        <v>1</v>
      </c>
      <c r="D2522" s="12"/>
      <c r="E2522" s="12"/>
      <c r="F2522" s="12"/>
      <c r="G2522" s="12">
        <v>1</v>
      </c>
    </row>
    <row r="2523" spans="1:7" x14ac:dyDescent="0.2">
      <c r="A2523" s="11">
        <v>42191.363506944443</v>
      </c>
      <c r="B2523" s="12"/>
      <c r="C2523" s="12"/>
      <c r="D2523" s="12"/>
      <c r="E2523" s="12">
        <v>1</v>
      </c>
      <c r="F2523" s="12"/>
      <c r="G2523" s="12">
        <v>1</v>
      </c>
    </row>
    <row r="2524" spans="1:7" x14ac:dyDescent="0.2">
      <c r="A2524" s="11">
        <v>42191.70175925926</v>
      </c>
      <c r="B2524" s="12">
        <v>1</v>
      </c>
      <c r="C2524" s="12"/>
      <c r="D2524" s="12"/>
      <c r="E2524" s="12"/>
      <c r="F2524" s="12"/>
      <c r="G2524" s="12">
        <v>1</v>
      </c>
    </row>
    <row r="2525" spans="1:7" x14ac:dyDescent="0.2">
      <c r="A2525" s="11">
        <v>42191.824062500003</v>
      </c>
      <c r="B2525" s="12"/>
      <c r="C2525" s="12">
        <v>1</v>
      </c>
      <c r="D2525" s="12"/>
      <c r="E2525" s="12"/>
      <c r="F2525" s="12"/>
      <c r="G2525" s="12">
        <v>1</v>
      </c>
    </row>
    <row r="2526" spans="1:7" x14ac:dyDescent="0.2">
      <c r="A2526" s="11">
        <v>42192.462048611109</v>
      </c>
      <c r="B2526" s="12"/>
      <c r="C2526" s="12">
        <v>1</v>
      </c>
      <c r="D2526" s="12"/>
      <c r="E2526" s="12"/>
      <c r="F2526" s="12"/>
      <c r="G2526" s="12">
        <v>1</v>
      </c>
    </row>
    <row r="2527" spans="1:7" x14ac:dyDescent="0.2">
      <c r="A2527" s="11">
        <v>42192.591944444444</v>
      </c>
      <c r="B2527" s="12"/>
      <c r="C2527" s="12"/>
      <c r="D2527" s="12"/>
      <c r="E2527" s="12">
        <v>1</v>
      </c>
      <c r="F2527" s="12"/>
      <c r="G2527" s="12">
        <v>1</v>
      </c>
    </row>
    <row r="2528" spans="1:7" x14ac:dyDescent="0.2">
      <c r="A2528" s="11">
        <v>42192.64707175926</v>
      </c>
      <c r="B2528" s="12"/>
      <c r="C2528" s="12"/>
      <c r="D2528" s="12"/>
      <c r="E2528" s="12">
        <v>1</v>
      </c>
      <c r="F2528" s="12"/>
      <c r="G2528" s="12">
        <v>1</v>
      </c>
    </row>
    <row r="2529" spans="1:7" x14ac:dyDescent="0.2">
      <c r="A2529" s="11">
        <v>42192.675821759258</v>
      </c>
      <c r="B2529" s="12"/>
      <c r="C2529" s="12">
        <v>1</v>
      </c>
      <c r="D2529" s="12"/>
      <c r="E2529" s="12"/>
      <c r="F2529" s="12"/>
      <c r="G2529" s="12">
        <v>1</v>
      </c>
    </row>
    <row r="2530" spans="1:7" x14ac:dyDescent="0.2">
      <c r="A2530" s="11">
        <v>42192.816238425927</v>
      </c>
      <c r="B2530" s="12"/>
      <c r="C2530" s="12">
        <v>1</v>
      </c>
      <c r="D2530" s="12"/>
      <c r="E2530" s="12"/>
      <c r="F2530" s="12"/>
      <c r="G2530" s="12">
        <v>1</v>
      </c>
    </row>
    <row r="2531" spans="1:7" x14ac:dyDescent="0.2">
      <c r="A2531" s="11">
        <v>42192.905694444446</v>
      </c>
      <c r="B2531" s="12"/>
      <c r="C2531" s="12">
        <v>1</v>
      </c>
      <c r="D2531" s="12"/>
      <c r="E2531" s="12"/>
      <c r="F2531" s="12"/>
      <c r="G2531" s="12">
        <v>1</v>
      </c>
    </row>
    <row r="2532" spans="1:7" x14ac:dyDescent="0.2">
      <c r="A2532" s="11">
        <v>42192.933958333335</v>
      </c>
      <c r="B2532" s="12"/>
      <c r="C2532" s="12"/>
      <c r="D2532" s="12"/>
      <c r="E2532" s="12">
        <v>1</v>
      </c>
      <c r="F2532" s="12"/>
      <c r="G2532" s="12">
        <v>1</v>
      </c>
    </row>
    <row r="2533" spans="1:7" x14ac:dyDescent="0.2">
      <c r="A2533" s="11">
        <v>42193.482291666667</v>
      </c>
      <c r="B2533" s="12"/>
      <c r="C2533" s="12">
        <v>1</v>
      </c>
      <c r="D2533" s="12"/>
      <c r="E2533" s="12"/>
      <c r="F2533" s="12"/>
      <c r="G2533" s="12">
        <v>1</v>
      </c>
    </row>
    <row r="2534" spans="1:7" x14ac:dyDescent="0.2">
      <c r="A2534" s="11">
        <v>42193.650671296295</v>
      </c>
      <c r="B2534" s="12"/>
      <c r="C2534" s="12"/>
      <c r="D2534" s="12"/>
      <c r="E2534" s="12">
        <v>1</v>
      </c>
      <c r="F2534" s="12"/>
      <c r="G2534" s="12">
        <v>1</v>
      </c>
    </row>
    <row r="2535" spans="1:7" x14ac:dyDescent="0.2">
      <c r="A2535" s="11">
        <v>42193.723912037036</v>
      </c>
      <c r="B2535" s="12"/>
      <c r="C2535" s="12"/>
      <c r="D2535" s="12"/>
      <c r="E2535" s="12">
        <v>1</v>
      </c>
      <c r="F2535" s="12"/>
      <c r="G2535" s="12">
        <v>1</v>
      </c>
    </row>
    <row r="2536" spans="1:7" x14ac:dyDescent="0.2">
      <c r="A2536" s="11">
        <v>42193.771481481483</v>
      </c>
      <c r="B2536" s="12"/>
      <c r="C2536" s="12"/>
      <c r="D2536" s="12"/>
      <c r="E2536" s="12">
        <v>1</v>
      </c>
      <c r="F2536" s="12"/>
      <c r="G2536" s="12">
        <v>1</v>
      </c>
    </row>
    <row r="2537" spans="1:7" x14ac:dyDescent="0.2">
      <c r="A2537" s="11">
        <v>42193.813530092593</v>
      </c>
      <c r="B2537" s="12"/>
      <c r="C2537" s="12"/>
      <c r="D2537" s="12"/>
      <c r="E2537" s="12">
        <v>1</v>
      </c>
      <c r="F2537" s="12"/>
      <c r="G2537" s="12">
        <v>1</v>
      </c>
    </row>
    <row r="2538" spans="1:7" x14ac:dyDescent="0.2">
      <c r="A2538" s="11">
        <v>42193.941759259258</v>
      </c>
      <c r="B2538" s="12">
        <v>1</v>
      </c>
      <c r="C2538" s="12"/>
      <c r="D2538" s="12"/>
      <c r="E2538" s="12"/>
      <c r="F2538" s="12"/>
      <c r="G2538" s="12">
        <v>1</v>
      </c>
    </row>
    <row r="2539" spans="1:7" x14ac:dyDescent="0.2">
      <c r="A2539" s="11">
        <v>42194.096157407403</v>
      </c>
      <c r="B2539" s="12"/>
      <c r="C2539" s="12"/>
      <c r="D2539" s="12"/>
      <c r="E2539" s="12">
        <v>1</v>
      </c>
      <c r="F2539" s="12"/>
      <c r="G2539" s="12">
        <v>1</v>
      </c>
    </row>
    <row r="2540" spans="1:7" x14ac:dyDescent="0.2">
      <c r="A2540" s="11">
        <v>42194.357731481476</v>
      </c>
      <c r="B2540" s="12">
        <v>1</v>
      </c>
      <c r="C2540" s="12"/>
      <c r="D2540" s="12"/>
      <c r="E2540" s="12"/>
      <c r="F2540" s="12"/>
      <c r="G2540" s="12">
        <v>1</v>
      </c>
    </row>
    <row r="2541" spans="1:7" x14ac:dyDescent="0.2">
      <c r="A2541" s="11">
        <v>42194.648344907408</v>
      </c>
      <c r="B2541" s="12">
        <v>1</v>
      </c>
      <c r="C2541" s="12"/>
      <c r="D2541" s="12"/>
      <c r="E2541" s="12"/>
      <c r="F2541" s="12"/>
      <c r="G2541" s="12">
        <v>1</v>
      </c>
    </row>
    <row r="2542" spans="1:7" x14ac:dyDescent="0.2">
      <c r="A2542" s="11">
        <v>42194.751678240747</v>
      </c>
      <c r="B2542" s="12"/>
      <c r="C2542" s="12"/>
      <c r="D2542" s="12"/>
      <c r="E2542" s="12">
        <v>1</v>
      </c>
      <c r="F2542" s="12"/>
      <c r="G2542" s="12">
        <v>1</v>
      </c>
    </row>
    <row r="2543" spans="1:7" x14ac:dyDescent="0.2">
      <c r="A2543" s="11">
        <v>42194.833784722221</v>
      </c>
      <c r="B2543" s="12"/>
      <c r="C2543" s="12">
        <v>1</v>
      </c>
      <c r="D2543" s="12"/>
      <c r="E2543" s="12"/>
      <c r="F2543" s="12"/>
      <c r="G2543" s="12">
        <v>1</v>
      </c>
    </row>
    <row r="2544" spans="1:7" x14ac:dyDescent="0.2">
      <c r="A2544" s="11">
        <v>42195.187534722223</v>
      </c>
      <c r="B2544" s="12">
        <v>1</v>
      </c>
      <c r="C2544" s="12"/>
      <c r="D2544" s="12"/>
      <c r="E2544" s="12"/>
      <c r="F2544" s="12"/>
      <c r="G2544" s="12">
        <v>1</v>
      </c>
    </row>
    <row r="2545" spans="1:7" x14ac:dyDescent="0.2">
      <c r="A2545" s="11">
        <v>42195.643865740742</v>
      </c>
      <c r="B2545" s="12"/>
      <c r="C2545" s="12">
        <v>1</v>
      </c>
      <c r="D2545" s="12"/>
      <c r="E2545" s="12"/>
      <c r="F2545" s="12"/>
      <c r="G2545" s="12">
        <v>1</v>
      </c>
    </row>
    <row r="2546" spans="1:7" x14ac:dyDescent="0.2">
      <c r="A2546" s="11">
        <v>42195.749745370369</v>
      </c>
      <c r="B2546" s="12"/>
      <c r="C2546" s="12"/>
      <c r="D2546" s="12"/>
      <c r="E2546" s="12">
        <v>1</v>
      </c>
      <c r="F2546" s="12"/>
      <c r="G2546" s="12">
        <v>1</v>
      </c>
    </row>
    <row r="2547" spans="1:7" x14ac:dyDescent="0.2">
      <c r="A2547" s="11">
        <v>42196.028703703705</v>
      </c>
      <c r="B2547" s="12"/>
      <c r="C2547" s="12"/>
      <c r="D2547" s="12"/>
      <c r="E2547" s="12">
        <v>1</v>
      </c>
      <c r="F2547" s="12"/>
      <c r="G2547" s="12">
        <v>1</v>
      </c>
    </row>
    <row r="2548" spans="1:7" x14ac:dyDescent="0.2">
      <c r="A2548" s="11">
        <v>42196.166874999995</v>
      </c>
      <c r="B2548" s="12"/>
      <c r="C2548" s="12">
        <v>1</v>
      </c>
      <c r="D2548" s="12"/>
      <c r="E2548" s="12"/>
      <c r="F2548" s="12"/>
      <c r="G2548" s="12">
        <v>1</v>
      </c>
    </row>
    <row r="2549" spans="1:7" x14ac:dyDescent="0.2">
      <c r="A2549" s="11">
        <v>42196.928668981483</v>
      </c>
      <c r="B2549" s="12"/>
      <c r="C2549" s="12"/>
      <c r="D2549" s="12"/>
      <c r="E2549" s="12">
        <v>1</v>
      </c>
      <c r="F2549" s="12"/>
      <c r="G2549" s="12">
        <v>1</v>
      </c>
    </row>
    <row r="2550" spans="1:7" x14ac:dyDescent="0.2">
      <c r="A2550" s="11">
        <v>42197.771990740745</v>
      </c>
      <c r="B2550" s="12"/>
      <c r="C2550" s="12"/>
      <c r="D2550" s="12"/>
      <c r="E2550" s="12">
        <v>1</v>
      </c>
      <c r="F2550" s="12"/>
      <c r="G2550" s="12">
        <v>1</v>
      </c>
    </row>
    <row r="2551" spans="1:7" x14ac:dyDescent="0.2">
      <c r="A2551" s="11">
        <v>42198.559479166666</v>
      </c>
      <c r="B2551" s="12">
        <v>1</v>
      </c>
      <c r="C2551" s="12"/>
      <c r="D2551" s="12"/>
      <c r="E2551" s="12"/>
      <c r="F2551" s="12"/>
      <c r="G2551" s="12">
        <v>1</v>
      </c>
    </row>
    <row r="2552" spans="1:7" x14ac:dyDescent="0.2">
      <c r="A2552" s="11">
        <v>42198.676655092597</v>
      </c>
      <c r="B2552" s="12"/>
      <c r="C2552" s="12"/>
      <c r="D2552" s="12"/>
      <c r="E2552" s="12">
        <v>1</v>
      </c>
      <c r="F2552" s="12"/>
      <c r="G2552" s="12">
        <v>1</v>
      </c>
    </row>
    <row r="2553" spans="1:7" x14ac:dyDescent="0.2">
      <c r="A2553" s="11">
        <v>42198.695138888885</v>
      </c>
      <c r="B2553" s="12"/>
      <c r="C2553" s="12">
        <v>1</v>
      </c>
      <c r="D2553" s="12"/>
      <c r="E2553" s="12"/>
      <c r="F2553" s="12"/>
      <c r="G2553" s="12">
        <v>1</v>
      </c>
    </row>
    <row r="2554" spans="1:7" x14ac:dyDescent="0.2">
      <c r="A2554" s="11">
        <v>42198.750254629631</v>
      </c>
      <c r="B2554" s="12"/>
      <c r="C2554" s="12"/>
      <c r="D2554" s="12"/>
      <c r="E2554" s="12">
        <v>1</v>
      </c>
      <c r="F2554" s="12"/>
      <c r="G2554" s="12">
        <v>1</v>
      </c>
    </row>
    <row r="2555" spans="1:7" x14ac:dyDescent="0.2">
      <c r="A2555" s="11">
        <v>42198.765844907408</v>
      </c>
      <c r="B2555" s="12"/>
      <c r="C2555" s="12">
        <v>1</v>
      </c>
      <c r="D2555" s="12"/>
      <c r="E2555" s="12"/>
      <c r="F2555" s="12"/>
      <c r="G2555" s="12">
        <v>1</v>
      </c>
    </row>
    <row r="2556" spans="1:7" x14ac:dyDescent="0.2">
      <c r="A2556" s="11">
        <v>42198.775787037041</v>
      </c>
      <c r="B2556" s="12">
        <v>1</v>
      </c>
      <c r="C2556" s="12"/>
      <c r="D2556" s="12"/>
      <c r="E2556" s="12"/>
      <c r="F2556" s="12"/>
      <c r="G2556" s="12">
        <v>1</v>
      </c>
    </row>
    <row r="2557" spans="1:7" x14ac:dyDescent="0.2">
      <c r="A2557" s="11">
        <v>42199.32707175926</v>
      </c>
      <c r="B2557" s="12"/>
      <c r="C2557" s="12"/>
      <c r="D2557" s="12"/>
      <c r="E2557" s="12">
        <v>1</v>
      </c>
      <c r="F2557" s="12"/>
      <c r="G2557" s="12">
        <v>1</v>
      </c>
    </row>
    <row r="2558" spans="1:7" x14ac:dyDescent="0.2">
      <c r="A2558" s="11">
        <v>42199.365844907406</v>
      </c>
      <c r="B2558" s="12"/>
      <c r="C2558" s="12"/>
      <c r="D2558" s="12"/>
      <c r="E2558" s="12">
        <v>1</v>
      </c>
      <c r="F2558" s="12"/>
      <c r="G2558" s="12">
        <v>1</v>
      </c>
    </row>
    <row r="2559" spans="1:7" x14ac:dyDescent="0.2">
      <c r="A2559" s="11">
        <v>42199.57</v>
      </c>
      <c r="B2559" s="12"/>
      <c r="C2559" s="12"/>
      <c r="D2559" s="12"/>
      <c r="E2559" s="12">
        <v>1</v>
      </c>
      <c r="F2559" s="12"/>
      <c r="G2559" s="12">
        <v>1</v>
      </c>
    </row>
    <row r="2560" spans="1:7" x14ac:dyDescent="0.2">
      <c r="A2560" s="11">
        <v>42199.618518518517</v>
      </c>
      <c r="B2560" s="12"/>
      <c r="C2560" s="12"/>
      <c r="D2560" s="12"/>
      <c r="E2560" s="12">
        <v>1</v>
      </c>
      <c r="F2560" s="12"/>
      <c r="G2560" s="12">
        <v>1</v>
      </c>
    </row>
    <row r="2561" spans="1:7" x14ac:dyDescent="0.2">
      <c r="A2561" s="11">
        <v>42199.648912037039</v>
      </c>
      <c r="B2561" s="12"/>
      <c r="C2561" s="12">
        <v>1</v>
      </c>
      <c r="D2561" s="12"/>
      <c r="E2561" s="12"/>
      <c r="F2561" s="12"/>
      <c r="G2561" s="12">
        <v>1</v>
      </c>
    </row>
    <row r="2562" spans="1:7" x14ac:dyDescent="0.2">
      <c r="A2562" s="11">
        <v>42199.651319444441</v>
      </c>
      <c r="B2562" s="12"/>
      <c r="C2562" s="12"/>
      <c r="D2562" s="12"/>
      <c r="E2562" s="12">
        <v>1</v>
      </c>
      <c r="F2562" s="12"/>
      <c r="G2562" s="12">
        <v>1</v>
      </c>
    </row>
    <row r="2563" spans="1:7" x14ac:dyDescent="0.2">
      <c r="A2563" s="11">
        <v>42199.873402777783</v>
      </c>
      <c r="B2563" s="12"/>
      <c r="C2563" s="12">
        <v>1</v>
      </c>
      <c r="D2563" s="12"/>
      <c r="E2563" s="12"/>
      <c r="F2563" s="12"/>
      <c r="G2563" s="12">
        <v>1</v>
      </c>
    </row>
    <row r="2564" spans="1:7" x14ac:dyDescent="0.2">
      <c r="A2564" s="11">
        <v>42200.261793981481</v>
      </c>
      <c r="B2564" s="12">
        <v>1</v>
      </c>
      <c r="C2564" s="12"/>
      <c r="D2564" s="12"/>
      <c r="E2564" s="12"/>
      <c r="F2564" s="12"/>
      <c r="G2564" s="12">
        <v>1</v>
      </c>
    </row>
    <row r="2565" spans="1:7" x14ac:dyDescent="0.2">
      <c r="A2565" s="11">
        <v>42200.542268518519</v>
      </c>
      <c r="B2565" s="12">
        <v>1</v>
      </c>
      <c r="C2565" s="12"/>
      <c r="D2565" s="12"/>
      <c r="E2565" s="12"/>
      <c r="F2565" s="12"/>
      <c r="G2565" s="12">
        <v>1</v>
      </c>
    </row>
    <row r="2566" spans="1:7" x14ac:dyDescent="0.2">
      <c r="A2566" s="11">
        <v>42200.578310185185</v>
      </c>
      <c r="B2566" s="12"/>
      <c r="C2566" s="12"/>
      <c r="D2566" s="12"/>
      <c r="E2566" s="12">
        <v>1</v>
      </c>
      <c r="F2566" s="12"/>
      <c r="G2566" s="12">
        <v>1</v>
      </c>
    </row>
    <row r="2567" spans="1:7" x14ac:dyDescent="0.2">
      <c r="A2567" s="11">
        <v>42200.625833333332</v>
      </c>
      <c r="B2567" s="12"/>
      <c r="C2567" s="12"/>
      <c r="D2567" s="12"/>
      <c r="E2567" s="12">
        <v>1</v>
      </c>
      <c r="F2567" s="12"/>
      <c r="G2567" s="12">
        <v>1</v>
      </c>
    </row>
    <row r="2568" spans="1:7" x14ac:dyDescent="0.2">
      <c r="A2568" s="11">
        <v>42200.666261574079</v>
      </c>
      <c r="B2568" s="12"/>
      <c r="C2568" s="12"/>
      <c r="D2568" s="12"/>
      <c r="E2568" s="12">
        <v>1</v>
      </c>
      <c r="F2568" s="12"/>
      <c r="G2568" s="12">
        <v>1</v>
      </c>
    </row>
    <row r="2569" spans="1:7" x14ac:dyDescent="0.2">
      <c r="A2569" s="11">
        <v>42200.67659722222</v>
      </c>
      <c r="B2569" s="12"/>
      <c r="C2569" s="12"/>
      <c r="D2569" s="12"/>
      <c r="E2569" s="12">
        <v>1</v>
      </c>
      <c r="F2569" s="12"/>
      <c r="G2569" s="12">
        <v>1</v>
      </c>
    </row>
    <row r="2570" spans="1:7" x14ac:dyDescent="0.2">
      <c r="A2570" s="11">
        <v>42200.758240740746</v>
      </c>
      <c r="B2570" s="12"/>
      <c r="C2570" s="12"/>
      <c r="D2570" s="12"/>
      <c r="E2570" s="12">
        <v>1</v>
      </c>
      <c r="F2570" s="12"/>
      <c r="G2570" s="12">
        <v>1</v>
      </c>
    </row>
    <row r="2571" spans="1:7" x14ac:dyDescent="0.2">
      <c r="A2571" s="11">
        <v>42201.436226851853</v>
      </c>
      <c r="B2571" s="12"/>
      <c r="C2571" s="12">
        <v>1</v>
      </c>
      <c r="D2571" s="12"/>
      <c r="E2571" s="12"/>
      <c r="F2571" s="12"/>
      <c r="G2571" s="12">
        <v>1</v>
      </c>
    </row>
    <row r="2572" spans="1:7" x14ac:dyDescent="0.2">
      <c r="A2572" s="11">
        <v>42201.675011574072</v>
      </c>
      <c r="B2572" s="12"/>
      <c r="C2572" s="12"/>
      <c r="D2572" s="12"/>
      <c r="E2572" s="12">
        <v>1</v>
      </c>
      <c r="F2572" s="12"/>
      <c r="G2572" s="12">
        <v>1</v>
      </c>
    </row>
    <row r="2573" spans="1:7" x14ac:dyDescent="0.2">
      <c r="A2573" s="11">
        <v>42202.278194444443</v>
      </c>
      <c r="B2573" s="12"/>
      <c r="C2573" s="12"/>
      <c r="D2573" s="12"/>
      <c r="E2573" s="12">
        <v>1</v>
      </c>
      <c r="F2573" s="12"/>
      <c r="G2573" s="12">
        <v>1</v>
      </c>
    </row>
    <row r="2574" spans="1:7" x14ac:dyDescent="0.2">
      <c r="A2574" s="11">
        <v>42202.594293981485</v>
      </c>
      <c r="B2574" s="12"/>
      <c r="C2574" s="12">
        <v>1</v>
      </c>
      <c r="D2574" s="12"/>
      <c r="E2574" s="12"/>
      <c r="F2574" s="12"/>
      <c r="G2574" s="12">
        <v>1</v>
      </c>
    </row>
    <row r="2575" spans="1:7" x14ac:dyDescent="0.2">
      <c r="A2575" s="11">
        <v>42203.432129629626</v>
      </c>
      <c r="B2575" s="12"/>
      <c r="C2575" s="12"/>
      <c r="D2575" s="12"/>
      <c r="E2575" s="12">
        <v>1</v>
      </c>
      <c r="F2575" s="12"/>
      <c r="G2575" s="12">
        <v>1</v>
      </c>
    </row>
    <row r="2576" spans="1:7" x14ac:dyDescent="0.2">
      <c r="A2576" s="11">
        <v>42203.677766203706</v>
      </c>
      <c r="B2576" s="12"/>
      <c r="C2576" s="12">
        <v>1</v>
      </c>
      <c r="D2576" s="12"/>
      <c r="E2576" s="12"/>
      <c r="F2576" s="12"/>
      <c r="G2576" s="12">
        <v>1</v>
      </c>
    </row>
    <row r="2577" spans="1:7" x14ac:dyDescent="0.2">
      <c r="A2577" s="11">
        <v>42203.680300925931</v>
      </c>
      <c r="B2577" s="12"/>
      <c r="C2577" s="12"/>
      <c r="D2577" s="12"/>
      <c r="E2577" s="12">
        <v>1</v>
      </c>
      <c r="F2577" s="12"/>
      <c r="G2577" s="12">
        <v>1</v>
      </c>
    </row>
    <row r="2578" spans="1:7" x14ac:dyDescent="0.2">
      <c r="A2578" s="11">
        <v>42204.875868055555</v>
      </c>
      <c r="B2578" s="12"/>
      <c r="C2578" s="12">
        <v>1</v>
      </c>
      <c r="D2578" s="12"/>
      <c r="E2578" s="12"/>
      <c r="F2578" s="12"/>
      <c r="G2578" s="12">
        <v>1</v>
      </c>
    </row>
    <row r="2579" spans="1:7" x14ac:dyDescent="0.2">
      <c r="A2579" s="11">
        <v>42205.171018518522</v>
      </c>
      <c r="B2579" s="12"/>
      <c r="C2579" s="12">
        <v>1</v>
      </c>
      <c r="D2579" s="12"/>
      <c r="E2579" s="12"/>
      <c r="F2579" s="12"/>
      <c r="G2579" s="12">
        <v>1</v>
      </c>
    </row>
    <row r="2580" spans="1:7" x14ac:dyDescent="0.2">
      <c r="A2580" s="11">
        <v>42205.710879629631</v>
      </c>
      <c r="B2580" s="12"/>
      <c r="C2580" s="12"/>
      <c r="D2580" s="12"/>
      <c r="E2580" s="12">
        <v>1</v>
      </c>
      <c r="F2580" s="12"/>
      <c r="G2580" s="12">
        <v>1</v>
      </c>
    </row>
    <row r="2581" spans="1:7" x14ac:dyDescent="0.2">
      <c r="A2581" s="11">
        <v>42205.718888888892</v>
      </c>
      <c r="B2581" s="12"/>
      <c r="C2581" s="12"/>
      <c r="D2581" s="12"/>
      <c r="E2581" s="12">
        <v>1</v>
      </c>
      <c r="F2581" s="12"/>
      <c r="G2581" s="12">
        <v>1</v>
      </c>
    </row>
    <row r="2582" spans="1:7" x14ac:dyDescent="0.2">
      <c r="A2582" s="11">
        <v>42206.763217592597</v>
      </c>
      <c r="B2582" s="12"/>
      <c r="C2582" s="12">
        <v>1</v>
      </c>
      <c r="D2582" s="12"/>
      <c r="E2582" s="12"/>
      <c r="F2582" s="12"/>
      <c r="G2582" s="12">
        <v>1</v>
      </c>
    </row>
    <row r="2583" spans="1:7" x14ac:dyDescent="0.2">
      <c r="A2583" s="11">
        <v>42206.835370370376</v>
      </c>
      <c r="B2583" s="12"/>
      <c r="C2583" s="12"/>
      <c r="D2583" s="12"/>
      <c r="E2583" s="12">
        <v>1</v>
      </c>
      <c r="F2583" s="12"/>
      <c r="G2583" s="12">
        <v>1</v>
      </c>
    </row>
    <row r="2584" spans="1:7" x14ac:dyDescent="0.2">
      <c r="A2584" s="11">
        <v>42207.259918981479</v>
      </c>
      <c r="B2584" s="12"/>
      <c r="C2584" s="12"/>
      <c r="D2584" s="12"/>
      <c r="E2584" s="12">
        <v>1</v>
      </c>
      <c r="F2584" s="12"/>
      <c r="G2584" s="12">
        <v>1</v>
      </c>
    </row>
    <row r="2585" spans="1:7" x14ac:dyDescent="0.2">
      <c r="A2585" s="11">
        <v>42207.58699074074</v>
      </c>
      <c r="B2585" s="12"/>
      <c r="C2585" s="12"/>
      <c r="D2585" s="12"/>
      <c r="E2585" s="12">
        <v>1</v>
      </c>
      <c r="F2585" s="12"/>
      <c r="G2585" s="12">
        <v>1</v>
      </c>
    </row>
    <row r="2586" spans="1:7" x14ac:dyDescent="0.2">
      <c r="A2586" s="11">
        <v>42207.746678240743</v>
      </c>
      <c r="B2586" s="12"/>
      <c r="C2586" s="12"/>
      <c r="D2586" s="12"/>
      <c r="E2586" s="12">
        <v>1</v>
      </c>
      <c r="F2586" s="12"/>
      <c r="G2586" s="12">
        <v>1</v>
      </c>
    </row>
    <row r="2587" spans="1:7" x14ac:dyDescent="0.2">
      <c r="A2587" s="11">
        <v>42207.795787037037</v>
      </c>
      <c r="B2587" s="12"/>
      <c r="C2587" s="12">
        <v>1</v>
      </c>
      <c r="D2587" s="12"/>
      <c r="E2587" s="12"/>
      <c r="F2587" s="12"/>
      <c r="G2587" s="12">
        <v>1</v>
      </c>
    </row>
    <row r="2588" spans="1:7" x14ac:dyDescent="0.2">
      <c r="A2588" s="11">
        <v>42208.628692129627</v>
      </c>
      <c r="B2588" s="12"/>
      <c r="C2588" s="12">
        <v>1</v>
      </c>
      <c r="D2588" s="12"/>
      <c r="E2588" s="12"/>
      <c r="F2588" s="12"/>
      <c r="G2588" s="12">
        <v>1</v>
      </c>
    </row>
    <row r="2589" spans="1:7" x14ac:dyDescent="0.2">
      <c r="A2589" s="11">
        <v>42208.680023148147</v>
      </c>
      <c r="B2589" s="12"/>
      <c r="C2589" s="12"/>
      <c r="D2589" s="12"/>
      <c r="E2589" s="12">
        <v>1</v>
      </c>
      <c r="F2589" s="12"/>
      <c r="G2589" s="12">
        <v>1</v>
      </c>
    </row>
    <row r="2590" spans="1:7" x14ac:dyDescent="0.2">
      <c r="A2590" s="11">
        <v>42208.84646990741</v>
      </c>
      <c r="B2590" s="12"/>
      <c r="C2590" s="12"/>
      <c r="D2590" s="12"/>
      <c r="E2590" s="12">
        <v>1</v>
      </c>
      <c r="F2590" s="12"/>
      <c r="G2590" s="12">
        <v>1</v>
      </c>
    </row>
    <row r="2591" spans="1:7" x14ac:dyDescent="0.2">
      <c r="A2591" s="11">
        <v>42209.567824074074</v>
      </c>
      <c r="B2591" s="12"/>
      <c r="C2591" s="12"/>
      <c r="D2591" s="12"/>
      <c r="E2591" s="12">
        <v>1</v>
      </c>
      <c r="F2591" s="12"/>
      <c r="G2591" s="12">
        <v>1</v>
      </c>
    </row>
    <row r="2592" spans="1:7" x14ac:dyDescent="0.2">
      <c r="A2592" s="11">
        <v>42209.593692129631</v>
      </c>
      <c r="B2592" s="12"/>
      <c r="C2592" s="12"/>
      <c r="D2592" s="12"/>
      <c r="E2592" s="12">
        <v>1</v>
      </c>
      <c r="F2592" s="12"/>
      <c r="G2592" s="12">
        <v>1</v>
      </c>
    </row>
    <row r="2593" spans="1:7" x14ac:dyDescent="0.2">
      <c r="A2593" s="11">
        <v>42209.67288194444</v>
      </c>
      <c r="B2593" s="12"/>
      <c r="C2593" s="12">
        <v>1</v>
      </c>
      <c r="D2593" s="12"/>
      <c r="E2593" s="12"/>
      <c r="F2593" s="12"/>
      <c r="G2593" s="12">
        <v>1</v>
      </c>
    </row>
    <row r="2594" spans="1:7" x14ac:dyDescent="0.2">
      <c r="A2594" s="11">
        <v>42210.439768518518</v>
      </c>
      <c r="B2594" s="12"/>
      <c r="C2594" s="12">
        <v>1</v>
      </c>
      <c r="D2594" s="12"/>
      <c r="E2594" s="12"/>
      <c r="F2594" s="12"/>
      <c r="G2594" s="12">
        <v>1</v>
      </c>
    </row>
    <row r="2595" spans="1:7" x14ac:dyDescent="0.2">
      <c r="A2595" s="11">
        <v>42211.628611111111</v>
      </c>
      <c r="B2595" s="12"/>
      <c r="C2595" s="12"/>
      <c r="D2595" s="12"/>
      <c r="E2595" s="12">
        <v>1</v>
      </c>
      <c r="F2595" s="12"/>
      <c r="G2595" s="12">
        <v>1</v>
      </c>
    </row>
    <row r="2596" spans="1:7" x14ac:dyDescent="0.2">
      <c r="A2596" s="11">
        <v>42211.732430555552</v>
      </c>
      <c r="B2596" s="12"/>
      <c r="C2596" s="12">
        <v>1</v>
      </c>
      <c r="D2596" s="12"/>
      <c r="E2596" s="12"/>
      <c r="F2596" s="12"/>
      <c r="G2596" s="12">
        <v>1</v>
      </c>
    </row>
    <row r="2597" spans="1:7" x14ac:dyDescent="0.2">
      <c r="A2597" s="11">
        <v>42211.951284722221</v>
      </c>
      <c r="B2597" s="12"/>
      <c r="C2597" s="12"/>
      <c r="D2597" s="12"/>
      <c r="E2597" s="12">
        <v>1</v>
      </c>
      <c r="F2597" s="12"/>
      <c r="G2597" s="12">
        <v>1</v>
      </c>
    </row>
    <row r="2598" spans="1:7" x14ac:dyDescent="0.2">
      <c r="A2598" s="11">
        <v>42211.99454861111</v>
      </c>
      <c r="B2598" s="12"/>
      <c r="C2598" s="12"/>
      <c r="D2598" s="12"/>
      <c r="E2598" s="12">
        <v>1</v>
      </c>
      <c r="F2598" s="12"/>
      <c r="G2598" s="12">
        <v>1</v>
      </c>
    </row>
    <row r="2599" spans="1:7" x14ac:dyDescent="0.2">
      <c r="A2599" s="11">
        <v>42212.624189814815</v>
      </c>
      <c r="B2599" s="12"/>
      <c r="C2599" s="12">
        <v>1</v>
      </c>
      <c r="D2599" s="12"/>
      <c r="E2599" s="12"/>
      <c r="F2599" s="12"/>
      <c r="G2599" s="12">
        <v>1</v>
      </c>
    </row>
    <row r="2600" spans="1:7" x14ac:dyDescent="0.2">
      <c r="A2600" s="11">
        <v>42213.013078703705</v>
      </c>
      <c r="B2600" s="12">
        <v>1</v>
      </c>
      <c r="C2600" s="12"/>
      <c r="D2600" s="12"/>
      <c r="E2600" s="12"/>
      <c r="F2600" s="12"/>
      <c r="G2600" s="12">
        <v>1</v>
      </c>
    </row>
    <row r="2601" spans="1:7" x14ac:dyDescent="0.2">
      <c r="A2601" s="11">
        <v>42213.505474537036</v>
      </c>
      <c r="B2601" s="12"/>
      <c r="C2601" s="12"/>
      <c r="D2601" s="12"/>
      <c r="E2601" s="12">
        <v>1</v>
      </c>
      <c r="F2601" s="12"/>
      <c r="G2601" s="12">
        <v>1</v>
      </c>
    </row>
    <row r="2602" spans="1:7" x14ac:dyDescent="0.2">
      <c r="A2602" s="11">
        <v>42213.662905092591</v>
      </c>
      <c r="B2602" s="12"/>
      <c r="C2602" s="12">
        <v>1</v>
      </c>
      <c r="D2602" s="12"/>
      <c r="E2602" s="12"/>
      <c r="F2602" s="12"/>
      <c r="G2602" s="12">
        <v>1</v>
      </c>
    </row>
    <row r="2603" spans="1:7" x14ac:dyDescent="0.2">
      <c r="A2603" s="11">
        <v>42213.802199074074</v>
      </c>
      <c r="B2603" s="12"/>
      <c r="C2603" s="12"/>
      <c r="D2603" s="12"/>
      <c r="E2603" s="12">
        <v>1</v>
      </c>
      <c r="F2603" s="12"/>
      <c r="G2603" s="12">
        <v>1</v>
      </c>
    </row>
    <row r="2604" spans="1:7" x14ac:dyDescent="0.2">
      <c r="A2604" s="11">
        <v>42214.6956712963</v>
      </c>
      <c r="B2604" s="12"/>
      <c r="C2604" s="12"/>
      <c r="D2604" s="12"/>
      <c r="E2604" s="12">
        <v>1</v>
      </c>
      <c r="F2604" s="12"/>
      <c r="G2604" s="12">
        <v>1</v>
      </c>
    </row>
    <row r="2605" spans="1:7" x14ac:dyDescent="0.2">
      <c r="A2605" s="11">
        <v>42215.662314814821</v>
      </c>
      <c r="B2605" s="12">
        <v>1</v>
      </c>
      <c r="C2605" s="12"/>
      <c r="D2605" s="12"/>
      <c r="E2605" s="12"/>
      <c r="F2605" s="12"/>
      <c r="G2605" s="12">
        <v>1</v>
      </c>
    </row>
    <row r="2606" spans="1:7" x14ac:dyDescent="0.2">
      <c r="A2606" s="11">
        <v>42216.977812500001</v>
      </c>
      <c r="B2606" s="12"/>
      <c r="C2606" s="12">
        <v>1</v>
      </c>
      <c r="D2606" s="12"/>
      <c r="E2606" s="12"/>
      <c r="F2606" s="12"/>
      <c r="G2606" s="12">
        <v>1</v>
      </c>
    </row>
    <row r="2607" spans="1:7" x14ac:dyDescent="0.2">
      <c r="A2607" s="11">
        <v>42217.670104166667</v>
      </c>
      <c r="B2607" s="12"/>
      <c r="C2607" s="12">
        <v>1</v>
      </c>
      <c r="D2607" s="12"/>
      <c r="E2607" s="12"/>
      <c r="F2607" s="12"/>
      <c r="G2607" s="12">
        <v>1</v>
      </c>
    </row>
    <row r="2608" spans="1:7" x14ac:dyDescent="0.2">
      <c r="A2608" s="11">
        <v>42217.834525462968</v>
      </c>
      <c r="B2608" s="12"/>
      <c r="C2608" s="12"/>
      <c r="D2608" s="12"/>
      <c r="E2608" s="12">
        <v>1</v>
      </c>
      <c r="F2608" s="12"/>
      <c r="G2608" s="12">
        <v>1</v>
      </c>
    </row>
    <row r="2609" spans="1:7" x14ac:dyDescent="0.2">
      <c r="A2609" s="11">
        <v>42218.169293981482</v>
      </c>
      <c r="B2609" s="12"/>
      <c r="C2609" s="12"/>
      <c r="D2609" s="12"/>
      <c r="E2609" s="12">
        <v>1</v>
      </c>
      <c r="F2609" s="12"/>
      <c r="G2609" s="12">
        <v>1</v>
      </c>
    </row>
    <row r="2610" spans="1:7" x14ac:dyDescent="0.2">
      <c r="A2610" s="11">
        <v>42218.872986111113</v>
      </c>
      <c r="B2610" s="12"/>
      <c r="C2610" s="12">
        <v>1</v>
      </c>
      <c r="D2610" s="12"/>
      <c r="E2610" s="12"/>
      <c r="F2610" s="12"/>
      <c r="G2610" s="12">
        <v>1</v>
      </c>
    </row>
    <row r="2611" spans="1:7" x14ac:dyDescent="0.2">
      <c r="A2611" s="11">
        <v>42219.019733796296</v>
      </c>
      <c r="B2611" s="12"/>
      <c r="C2611" s="12"/>
      <c r="D2611" s="12"/>
      <c r="E2611" s="12">
        <v>1</v>
      </c>
      <c r="F2611" s="12"/>
      <c r="G2611" s="12">
        <v>1</v>
      </c>
    </row>
    <row r="2612" spans="1:7" x14ac:dyDescent="0.2">
      <c r="A2612" s="11">
        <v>42219.180393518516</v>
      </c>
      <c r="B2612" s="12"/>
      <c r="C2612" s="12"/>
      <c r="D2612" s="12"/>
      <c r="E2612" s="12">
        <v>1</v>
      </c>
      <c r="F2612" s="12"/>
      <c r="G2612" s="12">
        <v>1</v>
      </c>
    </row>
    <row r="2613" spans="1:7" x14ac:dyDescent="0.2">
      <c r="A2613" s="11">
        <v>42219.282951388886</v>
      </c>
      <c r="B2613" s="12"/>
      <c r="C2613" s="12">
        <v>1</v>
      </c>
      <c r="D2613" s="12"/>
      <c r="E2613" s="12"/>
      <c r="F2613" s="12"/>
      <c r="G2613" s="12">
        <v>1</v>
      </c>
    </row>
    <row r="2614" spans="1:7" x14ac:dyDescent="0.2">
      <c r="A2614" s="11">
        <v>42219.665173611109</v>
      </c>
      <c r="B2614" s="12"/>
      <c r="C2614" s="12"/>
      <c r="D2614" s="12"/>
      <c r="E2614" s="12">
        <v>1</v>
      </c>
      <c r="F2614" s="12"/>
      <c r="G2614" s="12">
        <v>1</v>
      </c>
    </row>
    <row r="2615" spans="1:7" x14ac:dyDescent="0.2">
      <c r="A2615" s="11">
        <v>42219.915856481486</v>
      </c>
      <c r="B2615" s="12"/>
      <c r="C2615" s="12"/>
      <c r="D2615" s="12"/>
      <c r="E2615" s="12">
        <v>1</v>
      </c>
      <c r="F2615" s="12"/>
      <c r="G2615" s="12">
        <v>1</v>
      </c>
    </row>
    <row r="2616" spans="1:7" x14ac:dyDescent="0.2">
      <c r="A2616" s="11">
        <v>42219.950729166667</v>
      </c>
      <c r="B2616" s="12"/>
      <c r="C2616" s="12"/>
      <c r="D2616" s="12"/>
      <c r="E2616" s="12">
        <v>1</v>
      </c>
      <c r="F2616" s="12"/>
      <c r="G2616" s="12">
        <v>1</v>
      </c>
    </row>
    <row r="2617" spans="1:7" x14ac:dyDescent="0.2">
      <c r="A2617" s="11">
        <v>42220.79487268519</v>
      </c>
      <c r="B2617" s="12"/>
      <c r="C2617" s="12"/>
      <c r="D2617" s="12"/>
      <c r="E2617" s="12">
        <v>1</v>
      </c>
      <c r="F2617" s="12"/>
      <c r="G2617" s="12">
        <v>1</v>
      </c>
    </row>
    <row r="2618" spans="1:7" x14ac:dyDescent="0.2">
      <c r="A2618" s="11">
        <v>42221.656782407401</v>
      </c>
      <c r="B2618" s="12"/>
      <c r="C2618" s="12">
        <v>1</v>
      </c>
      <c r="D2618" s="12"/>
      <c r="E2618" s="12"/>
      <c r="F2618" s="12"/>
      <c r="G2618" s="12">
        <v>1</v>
      </c>
    </row>
    <row r="2619" spans="1:7" x14ac:dyDescent="0.2">
      <c r="A2619" s="11">
        <v>42221.67432870371</v>
      </c>
      <c r="B2619" s="12"/>
      <c r="C2619" s="12"/>
      <c r="D2619" s="12"/>
      <c r="E2619" s="12">
        <v>1</v>
      </c>
      <c r="F2619" s="12"/>
      <c r="G2619" s="12">
        <v>1</v>
      </c>
    </row>
    <row r="2620" spans="1:7" x14ac:dyDescent="0.2">
      <c r="A2620" s="11">
        <v>42221.79178240741</v>
      </c>
      <c r="B2620" s="12"/>
      <c r="C2620" s="12"/>
      <c r="D2620" s="12"/>
      <c r="E2620" s="12">
        <v>1</v>
      </c>
      <c r="F2620" s="12"/>
      <c r="G2620" s="12">
        <v>1</v>
      </c>
    </row>
    <row r="2621" spans="1:7" x14ac:dyDescent="0.2">
      <c r="A2621" s="11">
        <v>42221.909930555557</v>
      </c>
      <c r="B2621" s="12">
        <v>1</v>
      </c>
      <c r="C2621" s="12"/>
      <c r="D2621" s="12"/>
      <c r="E2621" s="12"/>
      <c r="F2621" s="12"/>
      <c r="G2621" s="12">
        <v>1</v>
      </c>
    </row>
    <row r="2622" spans="1:7" x14ac:dyDescent="0.2">
      <c r="A2622" s="11">
        <v>42222.622766203705</v>
      </c>
      <c r="B2622" s="12"/>
      <c r="C2622" s="12"/>
      <c r="D2622" s="12"/>
      <c r="E2622" s="12">
        <v>1</v>
      </c>
      <c r="F2622" s="12"/>
      <c r="G2622" s="12">
        <v>1</v>
      </c>
    </row>
    <row r="2623" spans="1:7" x14ac:dyDescent="0.2">
      <c r="A2623" s="11">
        <v>42222.730034722219</v>
      </c>
      <c r="B2623" s="12"/>
      <c r="C2623" s="12"/>
      <c r="D2623" s="12"/>
      <c r="E2623" s="12">
        <v>1</v>
      </c>
      <c r="F2623" s="12"/>
      <c r="G2623" s="12">
        <v>1</v>
      </c>
    </row>
    <row r="2624" spans="1:7" x14ac:dyDescent="0.2">
      <c r="A2624" s="11">
        <v>42223.108865740738</v>
      </c>
      <c r="B2624" s="12"/>
      <c r="C2624" s="12">
        <v>1</v>
      </c>
      <c r="D2624" s="12"/>
      <c r="E2624" s="12"/>
      <c r="F2624" s="12"/>
      <c r="G2624" s="12">
        <v>1</v>
      </c>
    </row>
    <row r="2625" spans="1:7" x14ac:dyDescent="0.2">
      <c r="A2625" s="11">
        <v>42223.394363425927</v>
      </c>
      <c r="B2625" s="12"/>
      <c r="C2625" s="12"/>
      <c r="D2625" s="12"/>
      <c r="E2625" s="12">
        <v>1</v>
      </c>
      <c r="F2625" s="12"/>
      <c r="G2625" s="12">
        <v>1</v>
      </c>
    </row>
    <row r="2626" spans="1:7" x14ac:dyDescent="0.2">
      <c r="A2626" s="11">
        <v>42223.616018518514</v>
      </c>
      <c r="B2626" s="12"/>
      <c r="C2626" s="12">
        <v>1</v>
      </c>
      <c r="D2626" s="12"/>
      <c r="E2626" s="12"/>
      <c r="F2626" s="12"/>
      <c r="G2626" s="12">
        <v>1</v>
      </c>
    </row>
    <row r="2627" spans="1:7" x14ac:dyDescent="0.2">
      <c r="A2627" s="11">
        <v>42223.619456018518</v>
      </c>
      <c r="B2627" s="12">
        <v>1</v>
      </c>
      <c r="C2627" s="12"/>
      <c r="D2627" s="12"/>
      <c r="E2627" s="12"/>
      <c r="F2627" s="12"/>
      <c r="G2627" s="12">
        <v>1</v>
      </c>
    </row>
    <row r="2628" spans="1:7" x14ac:dyDescent="0.2">
      <c r="A2628" s="11">
        <v>42224.102581018517</v>
      </c>
      <c r="B2628" s="12"/>
      <c r="C2628" s="12">
        <v>1</v>
      </c>
      <c r="D2628" s="12"/>
      <c r="E2628" s="12"/>
      <c r="F2628" s="12"/>
      <c r="G2628" s="12">
        <v>1</v>
      </c>
    </row>
    <row r="2629" spans="1:7" x14ac:dyDescent="0.2">
      <c r="A2629" s="11">
        <v>42224.408275462964</v>
      </c>
      <c r="B2629" s="12"/>
      <c r="C2629" s="12">
        <v>1</v>
      </c>
      <c r="D2629" s="12"/>
      <c r="E2629" s="12"/>
      <c r="F2629" s="12"/>
      <c r="G2629" s="12">
        <v>1</v>
      </c>
    </row>
    <row r="2630" spans="1:7" x14ac:dyDescent="0.2">
      <c r="A2630" s="11">
        <v>42224.756909722222</v>
      </c>
      <c r="B2630" s="12"/>
      <c r="C2630" s="12">
        <v>1</v>
      </c>
      <c r="D2630" s="12"/>
      <c r="E2630" s="12"/>
      <c r="F2630" s="12"/>
      <c r="G2630" s="12">
        <v>1</v>
      </c>
    </row>
    <row r="2631" spans="1:7" x14ac:dyDescent="0.2">
      <c r="A2631" s="11">
        <v>42225.513888888891</v>
      </c>
      <c r="B2631" s="12"/>
      <c r="C2631" s="12"/>
      <c r="D2631" s="12"/>
      <c r="E2631" s="12">
        <v>1</v>
      </c>
      <c r="F2631" s="12"/>
      <c r="G2631" s="12">
        <v>1</v>
      </c>
    </row>
    <row r="2632" spans="1:7" x14ac:dyDescent="0.2">
      <c r="A2632" s="11">
        <v>42225.559675925921</v>
      </c>
      <c r="B2632" s="12"/>
      <c r="C2632" s="12"/>
      <c r="D2632" s="12"/>
      <c r="E2632" s="12">
        <v>1</v>
      </c>
      <c r="F2632" s="12"/>
      <c r="G2632" s="12">
        <v>1</v>
      </c>
    </row>
    <row r="2633" spans="1:7" x14ac:dyDescent="0.2">
      <c r="A2633" s="11">
        <v>42226.313298611116</v>
      </c>
      <c r="B2633" s="12">
        <v>1</v>
      </c>
      <c r="C2633" s="12"/>
      <c r="D2633" s="12"/>
      <c r="E2633" s="12"/>
      <c r="F2633" s="12"/>
      <c r="G2633" s="12">
        <v>1</v>
      </c>
    </row>
    <row r="2634" spans="1:7" x14ac:dyDescent="0.2">
      <c r="A2634" s="11">
        <v>42226.651886574073</v>
      </c>
      <c r="B2634" s="12"/>
      <c r="C2634" s="12">
        <v>1</v>
      </c>
      <c r="D2634" s="12"/>
      <c r="E2634" s="12"/>
      <c r="F2634" s="12"/>
      <c r="G2634" s="12">
        <v>1</v>
      </c>
    </row>
    <row r="2635" spans="1:7" x14ac:dyDescent="0.2">
      <c r="A2635" s="11">
        <v>42226.694780092599</v>
      </c>
      <c r="B2635" s="12"/>
      <c r="C2635" s="12">
        <v>1</v>
      </c>
      <c r="D2635" s="12"/>
      <c r="E2635" s="12"/>
      <c r="F2635" s="12"/>
      <c r="G2635" s="12">
        <v>1</v>
      </c>
    </row>
    <row r="2636" spans="1:7" x14ac:dyDescent="0.2">
      <c r="A2636" s="11">
        <v>42226.938414351855</v>
      </c>
      <c r="B2636" s="12"/>
      <c r="C2636" s="12">
        <v>1</v>
      </c>
      <c r="D2636" s="12"/>
      <c r="E2636" s="12"/>
      <c r="F2636" s="12"/>
      <c r="G2636" s="12">
        <v>1</v>
      </c>
    </row>
    <row r="2637" spans="1:7" x14ac:dyDescent="0.2">
      <c r="A2637" s="11">
        <v>42227.173159722224</v>
      </c>
      <c r="B2637" s="12"/>
      <c r="C2637" s="12">
        <v>1</v>
      </c>
      <c r="D2637" s="12"/>
      <c r="E2637" s="12"/>
      <c r="F2637" s="12"/>
      <c r="G2637" s="12">
        <v>1</v>
      </c>
    </row>
    <row r="2638" spans="1:7" x14ac:dyDescent="0.2">
      <c r="A2638" s="11">
        <v>42227.824212962965</v>
      </c>
      <c r="B2638" s="12"/>
      <c r="C2638" s="12"/>
      <c r="D2638" s="12"/>
      <c r="E2638" s="12">
        <v>1</v>
      </c>
      <c r="F2638" s="12"/>
      <c r="G2638" s="12">
        <v>1</v>
      </c>
    </row>
    <row r="2639" spans="1:7" x14ac:dyDescent="0.2">
      <c r="A2639" s="11">
        <v>42227.936157407406</v>
      </c>
      <c r="B2639" s="12"/>
      <c r="C2639" s="12"/>
      <c r="D2639" s="12"/>
      <c r="E2639" s="12">
        <v>1</v>
      </c>
      <c r="F2639" s="12"/>
      <c r="G2639" s="12">
        <v>1</v>
      </c>
    </row>
    <row r="2640" spans="1:7" x14ac:dyDescent="0.2">
      <c r="A2640" s="11">
        <v>42228.044664351852</v>
      </c>
      <c r="B2640" s="12"/>
      <c r="C2640" s="12"/>
      <c r="D2640" s="12"/>
      <c r="E2640" s="12">
        <v>1</v>
      </c>
      <c r="F2640" s="12"/>
      <c r="G2640" s="12">
        <v>1</v>
      </c>
    </row>
    <row r="2641" spans="1:7" x14ac:dyDescent="0.2">
      <c r="A2641" s="11">
        <v>42228.151701388888</v>
      </c>
      <c r="B2641" s="12"/>
      <c r="C2641" s="12">
        <v>1</v>
      </c>
      <c r="D2641" s="12"/>
      <c r="E2641" s="12"/>
      <c r="F2641" s="12"/>
      <c r="G2641" s="12">
        <v>1</v>
      </c>
    </row>
    <row r="2642" spans="1:7" x14ac:dyDescent="0.2">
      <c r="A2642" s="11">
        <v>42228.629884259266</v>
      </c>
      <c r="B2642" s="12"/>
      <c r="C2642" s="12">
        <v>1</v>
      </c>
      <c r="D2642" s="12"/>
      <c r="E2642" s="12"/>
      <c r="F2642" s="12"/>
      <c r="G2642" s="12">
        <v>1</v>
      </c>
    </row>
    <row r="2643" spans="1:7" x14ac:dyDescent="0.2">
      <c r="A2643" s="11">
        <v>42228.634328703702</v>
      </c>
      <c r="B2643" s="12"/>
      <c r="C2643" s="12"/>
      <c r="D2643" s="12"/>
      <c r="E2643" s="12">
        <v>1</v>
      </c>
      <c r="F2643" s="12"/>
      <c r="G2643" s="12">
        <v>1</v>
      </c>
    </row>
    <row r="2644" spans="1:7" x14ac:dyDescent="0.2">
      <c r="A2644" s="11">
        <v>42229.820173611108</v>
      </c>
      <c r="B2644" s="12"/>
      <c r="C2644" s="12"/>
      <c r="D2644" s="12"/>
      <c r="E2644" s="12">
        <v>1</v>
      </c>
      <c r="F2644" s="12"/>
      <c r="G2644" s="12">
        <v>1</v>
      </c>
    </row>
    <row r="2645" spans="1:7" x14ac:dyDescent="0.2">
      <c r="A2645" s="11">
        <v>42230.08116898148</v>
      </c>
      <c r="B2645" s="12"/>
      <c r="C2645" s="12">
        <v>1</v>
      </c>
      <c r="D2645" s="12"/>
      <c r="E2645" s="12"/>
      <c r="F2645" s="12"/>
      <c r="G2645" s="12">
        <v>1</v>
      </c>
    </row>
    <row r="2646" spans="1:7" x14ac:dyDescent="0.2">
      <c r="A2646" s="11">
        <v>42230.23583333334</v>
      </c>
      <c r="B2646" s="12"/>
      <c r="C2646" s="12"/>
      <c r="D2646" s="12"/>
      <c r="E2646" s="12">
        <v>1</v>
      </c>
      <c r="F2646" s="12"/>
      <c r="G2646" s="12">
        <v>1</v>
      </c>
    </row>
    <row r="2647" spans="1:7" x14ac:dyDescent="0.2">
      <c r="A2647" s="11">
        <v>42230.472222222219</v>
      </c>
      <c r="B2647" s="12"/>
      <c r="C2647" s="12"/>
      <c r="D2647" s="12"/>
      <c r="E2647" s="12">
        <v>1</v>
      </c>
      <c r="F2647" s="12"/>
      <c r="G2647" s="12">
        <v>1</v>
      </c>
    </row>
    <row r="2648" spans="1:7" x14ac:dyDescent="0.2">
      <c r="A2648" s="11">
        <v>42230.578622685185</v>
      </c>
      <c r="B2648" s="12"/>
      <c r="C2648" s="12">
        <v>1</v>
      </c>
      <c r="D2648" s="12"/>
      <c r="E2648" s="12"/>
      <c r="F2648" s="12"/>
      <c r="G2648" s="12">
        <v>1</v>
      </c>
    </row>
    <row r="2649" spans="1:7" x14ac:dyDescent="0.2">
      <c r="A2649" s="11">
        <v>42230.662731481483</v>
      </c>
      <c r="B2649" s="12"/>
      <c r="C2649" s="12"/>
      <c r="D2649" s="12"/>
      <c r="E2649" s="12">
        <v>1</v>
      </c>
      <c r="F2649" s="12"/>
      <c r="G2649" s="12">
        <v>1</v>
      </c>
    </row>
    <row r="2650" spans="1:7" x14ac:dyDescent="0.2">
      <c r="A2650" s="11">
        <v>42231.7971875</v>
      </c>
      <c r="B2650" s="12">
        <v>1</v>
      </c>
      <c r="C2650" s="12"/>
      <c r="D2650" s="12"/>
      <c r="E2650" s="12"/>
      <c r="F2650" s="12"/>
      <c r="G2650" s="12">
        <v>1</v>
      </c>
    </row>
    <row r="2651" spans="1:7" x14ac:dyDescent="0.2">
      <c r="A2651" s="11">
        <v>42232.15016203704</v>
      </c>
      <c r="B2651" s="12"/>
      <c r="C2651" s="12">
        <v>1</v>
      </c>
      <c r="D2651" s="12"/>
      <c r="E2651" s="12"/>
      <c r="F2651" s="12"/>
      <c r="G2651" s="12">
        <v>1</v>
      </c>
    </row>
    <row r="2652" spans="1:7" x14ac:dyDescent="0.2">
      <c r="A2652" s="11">
        <v>42232.702546296292</v>
      </c>
      <c r="B2652" s="12"/>
      <c r="C2652" s="12"/>
      <c r="D2652" s="12"/>
      <c r="E2652" s="12">
        <v>1</v>
      </c>
      <c r="F2652" s="12"/>
      <c r="G2652" s="12">
        <v>1</v>
      </c>
    </row>
    <row r="2653" spans="1:7" x14ac:dyDescent="0.2">
      <c r="A2653" s="11">
        <v>42233.362314814818</v>
      </c>
      <c r="B2653" s="12"/>
      <c r="C2653" s="12">
        <v>1</v>
      </c>
      <c r="D2653" s="12"/>
      <c r="E2653" s="12"/>
      <c r="F2653" s="12"/>
      <c r="G2653" s="12">
        <v>1</v>
      </c>
    </row>
    <row r="2654" spans="1:7" x14ac:dyDescent="0.2">
      <c r="A2654" s="11">
        <v>42233.671747685185</v>
      </c>
      <c r="B2654" s="12"/>
      <c r="C2654" s="12">
        <v>1</v>
      </c>
      <c r="D2654" s="12"/>
      <c r="E2654" s="12"/>
      <c r="F2654" s="12"/>
      <c r="G2654" s="12">
        <v>1</v>
      </c>
    </row>
    <row r="2655" spans="1:7" x14ac:dyDescent="0.2">
      <c r="A2655" s="11">
        <v>42233.738564814819</v>
      </c>
      <c r="B2655" s="12"/>
      <c r="C2655" s="12"/>
      <c r="D2655" s="12"/>
      <c r="E2655" s="12">
        <v>1</v>
      </c>
      <c r="F2655" s="12"/>
      <c r="G2655" s="12">
        <v>1</v>
      </c>
    </row>
    <row r="2656" spans="1:7" x14ac:dyDescent="0.2">
      <c r="A2656" s="11">
        <v>42233.747349537036</v>
      </c>
      <c r="B2656" s="12"/>
      <c r="C2656" s="12"/>
      <c r="D2656" s="12"/>
      <c r="E2656" s="12">
        <v>1</v>
      </c>
      <c r="F2656" s="12"/>
      <c r="G2656" s="12">
        <v>1</v>
      </c>
    </row>
    <row r="2657" spans="1:7" x14ac:dyDescent="0.2">
      <c r="A2657" s="11">
        <v>42233.763831018514</v>
      </c>
      <c r="B2657" s="12"/>
      <c r="C2657" s="12"/>
      <c r="D2657" s="12"/>
      <c r="E2657" s="12">
        <v>1</v>
      </c>
      <c r="F2657" s="12"/>
      <c r="G2657" s="12">
        <v>1</v>
      </c>
    </row>
    <row r="2658" spans="1:7" x14ac:dyDescent="0.2">
      <c r="A2658" s="11">
        <v>42234.105462962965</v>
      </c>
      <c r="B2658" s="12">
        <v>1</v>
      </c>
      <c r="C2658" s="12"/>
      <c r="D2658" s="12"/>
      <c r="E2658" s="12"/>
      <c r="F2658" s="12"/>
      <c r="G2658" s="12">
        <v>1</v>
      </c>
    </row>
    <row r="2659" spans="1:7" x14ac:dyDescent="0.2">
      <c r="A2659" s="11">
        <v>42234.597685185188</v>
      </c>
      <c r="B2659" s="12"/>
      <c r="C2659" s="12"/>
      <c r="D2659" s="12"/>
      <c r="E2659" s="12">
        <v>1</v>
      </c>
      <c r="F2659" s="12"/>
      <c r="G2659" s="12">
        <v>1</v>
      </c>
    </row>
    <row r="2660" spans="1:7" x14ac:dyDescent="0.2">
      <c r="A2660" s="11">
        <v>42234.624895833331</v>
      </c>
      <c r="B2660" s="12"/>
      <c r="C2660" s="12"/>
      <c r="D2660" s="12"/>
      <c r="E2660" s="12">
        <v>1</v>
      </c>
      <c r="F2660" s="12"/>
      <c r="G2660" s="12">
        <v>1</v>
      </c>
    </row>
    <row r="2661" spans="1:7" x14ac:dyDescent="0.2">
      <c r="A2661" s="11">
        <v>42234.789884259255</v>
      </c>
      <c r="B2661" s="12"/>
      <c r="C2661" s="12"/>
      <c r="D2661" s="12"/>
      <c r="E2661" s="12">
        <v>1</v>
      </c>
      <c r="F2661" s="12"/>
      <c r="G2661" s="12">
        <v>1</v>
      </c>
    </row>
    <row r="2662" spans="1:7" x14ac:dyDescent="0.2">
      <c r="A2662" s="11">
        <v>42235.117476851854</v>
      </c>
      <c r="B2662" s="12"/>
      <c r="C2662" s="12">
        <v>1</v>
      </c>
      <c r="D2662" s="12"/>
      <c r="E2662" s="12"/>
      <c r="F2662" s="12"/>
      <c r="G2662" s="12">
        <v>1</v>
      </c>
    </row>
    <row r="2663" spans="1:7" x14ac:dyDescent="0.2">
      <c r="A2663" s="11">
        <v>42235.764340277776</v>
      </c>
      <c r="B2663" s="12"/>
      <c r="C2663" s="12"/>
      <c r="D2663" s="12"/>
      <c r="E2663" s="12">
        <v>1</v>
      </c>
      <c r="F2663" s="12"/>
      <c r="G2663" s="12">
        <v>1</v>
      </c>
    </row>
    <row r="2664" spans="1:7" x14ac:dyDescent="0.2">
      <c r="A2664" s="11">
        <v>42236.159918981488</v>
      </c>
      <c r="B2664" s="12"/>
      <c r="C2664" s="12">
        <v>1</v>
      </c>
      <c r="D2664" s="12"/>
      <c r="E2664" s="12"/>
      <c r="F2664" s="12"/>
      <c r="G2664" s="12">
        <v>1</v>
      </c>
    </row>
    <row r="2665" spans="1:7" x14ac:dyDescent="0.2">
      <c r="A2665" s="11">
        <v>42236.276053240741</v>
      </c>
      <c r="B2665" s="12"/>
      <c r="C2665" s="12">
        <v>1</v>
      </c>
      <c r="D2665" s="12"/>
      <c r="E2665" s="12"/>
      <c r="F2665" s="12"/>
      <c r="G2665" s="12">
        <v>1</v>
      </c>
    </row>
    <row r="2666" spans="1:7" x14ac:dyDescent="0.2">
      <c r="A2666" s="11">
        <v>42236.623252314821</v>
      </c>
      <c r="B2666" s="12"/>
      <c r="C2666" s="12"/>
      <c r="D2666" s="12"/>
      <c r="E2666" s="12">
        <v>1</v>
      </c>
      <c r="F2666" s="12"/>
      <c r="G2666" s="12">
        <v>1</v>
      </c>
    </row>
    <row r="2667" spans="1:7" x14ac:dyDescent="0.2">
      <c r="A2667" s="11">
        <v>42237.016388888893</v>
      </c>
      <c r="B2667" s="12">
        <v>1</v>
      </c>
      <c r="C2667" s="12"/>
      <c r="D2667" s="12"/>
      <c r="E2667" s="12"/>
      <c r="F2667" s="12"/>
      <c r="G2667" s="12">
        <v>1</v>
      </c>
    </row>
    <row r="2668" spans="1:7" x14ac:dyDescent="0.2">
      <c r="A2668" s="11">
        <v>42237.181608796294</v>
      </c>
      <c r="B2668" s="12"/>
      <c r="C2668" s="12">
        <v>1</v>
      </c>
      <c r="D2668" s="12"/>
      <c r="E2668" s="12"/>
      <c r="F2668" s="12"/>
      <c r="G2668" s="12">
        <v>1</v>
      </c>
    </row>
    <row r="2669" spans="1:7" x14ac:dyDescent="0.2">
      <c r="A2669" s="11">
        <v>42238.022905092599</v>
      </c>
      <c r="B2669" s="12">
        <v>1</v>
      </c>
      <c r="C2669" s="12"/>
      <c r="D2669" s="12"/>
      <c r="E2669" s="12"/>
      <c r="F2669" s="12"/>
      <c r="G2669" s="12">
        <v>1</v>
      </c>
    </row>
    <row r="2670" spans="1:7" x14ac:dyDescent="0.2">
      <c r="A2670" s="11">
        <v>42238.13282407407</v>
      </c>
      <c r="B2670" s="12"/>
      <c r="C2670" s="12"/>
      <c r="D2670" s="12"/>
      <c r="E2670" s="12">
        <v>1</v>
      </c>
      <c r="F2670" s="12"/>
      <c r="G2670" s="12">
        <v>1</v>
      </c>
    </row>
    <row r="2671" spans="1:7" x14ac:dyDescent="0.2">
      <c r="A2671" s="11">
        <v>42238.726631944446</v>
      </c>
      <c r="B2671" s="12"/>
      <c r="C2671" s="12">
        <v>1</v>
      </c>
      <c r="D2671" s="12"/>
      <c r="E2671" s="12"/>
      <c r="F2671" s="12"/>
      <c r="G2671" s="12">
        <v>1</v>
      </c>
    </row>
    <row r="2672" spans="1:7" x14ac:dyDescent="0.2">
      <c r="A2672" s="11">
        <v>42239.441412037035</v>
      </c>
      <c r="B2672" s="12"/>
      <c r="C2672" s="12">
        <v>1</v>
      </c>
      <c r="D2672" s="12"/>
      <c r="E2672" s="12"/>
      <c r="F2672" s="12"/>
      <c r="G2672" s="12">
        <v>1</v>
      </c>
    </row>
    <row r="2673" spans="1:7" x14ac:dyDescent="0.2">
      <c r="A2673" s="11">
        <v>42239.573993055557</v>
      </c>
      <c r="B2673" s="12">
        <v>1</v>
      </c>
      <c r="C2673" s="12"/>
      <c r="D2673" s="12"/>
      <c r="E2673" s="12"/>
      <c r="F2673" s="12"/>
      <c r="G2673" s="12">
        <v>1</v>
      </c>
    </row>
    <row r="2674" spans="1:7" x14ac:dyDescent="0.2">
      <c r="A2674" s="11">
        <v>42239.957962962959</v>
      </c>
      <c r="B2674" s="12"/>
      <c r="C2674" s="12"/>
      <c r="D2674" s="12"/>
      <c r="E2674" s="12">
        <v>1</v>
      </c>
      <c r="F2674" s="12"/>
      <c r="G2674" s="12">
        <v>1</v>
      </c>
    </row>
    <row r="2675" spans="1:7" x14ac:dyDescent="0.2">
      <c r="A2675" s="11">
        <v>42240.840289351851</v>
      </c>
      <c r="B2675" s="12"/>
      <c r="C2675" s="12">
        <v>1</v>
      </c>
      <c r="D2675" s="12"/>
      <c r="E2675" s="12"/>
      <c r="F2675" s="12"/>
      <c r="G2675" s="12">
        <v>1</v>
      </c>
    </row>
    <row r="2676" spans="1:7" x14ac:dyDescent="0.2">
      <c r="A2676" s="11">
        <v>42240.852534722217</v>
      </c>
      <c r="B2676" s="12"/>
      <c r="C2676" s="12"/>
      <c r="D2676" s="12"/>
      <c r="E2676" s="12">
        <v>1</v>
      </c>
      <c r="F2676" s="12"/>
      <c r="G2676" s="12">
        <v>1</v>
      </c>
    </row>
    <row r="2677" spans="1:7" x14ac:dyDescent="0.2">
      <c r="A2677" s="11">
        <v>42240.857222222221</v>
      </c>
      <c r="B2677" s="12"/>
      <c r="C2677" s="12">
        <v>1</v>
      </c>
      <c r="D2677" s="12"/>
      <c r="E2677" s="12"/>
      <c r="F2677" s="12"/>
      <c r="G2677" s="12">
        <v>1</v>
      </c>
    </row>
    <row r="2678" spans="1:7" x14ac:dyDescent="0.2">
      <c r="A2678" s="11">
        <v>42241.429120370376</v>
      </c>
      <c r="B2678" s="12"/>
      <c r="C2678" s="12">
        <v>1</v>
      </c>
      <c r="D2678" s="12"/>
      <c r="E2678" s="12"/>
      <c r="F2678" s="12"/>
      <c r="G2678" s="12">
        <v>1</v>
      </c>
    </row>
    <row r="2679" spans="1:7" x14ac:dyDescent="0.2">
      <c r="A2679" s="11">
        <v>42241.613796296297</v>
      </c>
      <c r="B2679" s="12"/>
      <c r="C2679" s="12">
        <v>1</v>
      </c>
      <c r="D2679" s="12"/>
      <c r="E2679" s="12"/>
      <c r="F2679" s="12"/>
      <c r="G2679" s="12">
        <v>1</v>
      </c>
    </row>
    <row r="2680" spans="1:7" x14ac:dyDescent="0.2">
      <c r="A2680" s="11">
        <v>42241.798206018517</v>
      </c>
      <c r="B2680" s="12"/>
      <c r="C2680" s="12">
        <v>1</v>
      </c>
      <c r="D2680" s="12"/>
      <c r="E2680" s="12"/>
      <c r="F2680" s="12"/>
      <c r="G2680" s="12">
        <v>1</v>
      </c>
    </row>
    <row r="2681" spans="1:7" x14ac:dyDescent="0.2">
      <c r="A2681" s="11">
        <v>42241.85974537037</v>
      </c>
      <c r="B2681" s="12"/>
      <c r="C2681" s="12"/>
      <c r="D2681" s="12"/>
      <c r="E2681" s="12">
        <v>1</v>
      </c>
      <c r="F2681" s="12"/>
      <c r="G2681" s="12">
        <v>1</v>
      </c>
    </row>
    <row r="2682" spans="1:7" x14ac:dyDescent="0.2">
      <c r="A2682" s="11">
        <v>42242.122210648144</v>
      </c>
      <c r="B2682" s="12">
        <v>1</v>
      </c>
      <c r="C2682" s="12"/>
      <c r="D2682" s="12"/>
      <c r="E2682" s="12"/>
      <c r="F2682" s="12"/>
      <c r="G2682" s="12">
        <v>1</v>
      </c>
    </row>
    <row r="2683" spans="1:7" x14ac:dyDescent="0.2">
      <c r="A2683" s="11">
        <v>42242.988680555558</v>
      </c>
      <c r="B2683" s="12"/>
      <c r="C2683" s="12">
        <v>1</v>
      </c>
      <c r="D2683" s="12"/>
      <c r="E2683" s="12"/>
      <c r="F2683" s="12"/>
      <c r="G2683" s="12">
        <v>1</v>
      </c>
    </row>
    <row r="2684" spans="1:7" x14ac:dyDescent="0.2">
      <c r="A2684" s="11">
        <v>42243.190057870372</v>
      </c>
      <c r="B2684" s="12"/>
      <c r="C2684" s="12"/>
      <c r="D2684" s="12"/>
      <c r="E2684" s="12">
        <v>1</v>
      </c>
      <c r="F2684" s="12"/>
      <c r="G2684" s="12">
        <v>1</v>
      </c>
    </row>
    <row r="2685" spans="1:7" x14ac:dyDescent="0.2">
      <c r="A2685" s="11">
        <v>42243.6252662037</v>
      </c>
      <c r="B2685" s="12"/>
      <c r="C2685" s="12"/>
      <c r="D2685" s="12"/>
      <c r="E2685" s="12">
        <v>1</v>
      </c>
      <c r="F2685" s="12"/>
      <c r="G2685" s="12">
        <v>1</v>
      </c>
    </row>
    <row r="2686" spans="1:7" x14ac:dyDescent="0.2">
      <c r="A2686" s="11">
        <v>42243.790393518517</v>
      </c>
      <c r="B2686" s="12"/>
      <c r="C2686" s="12">
        <v>1</v>
      </c>
      <c r="D2686" s="12"/>
      <c r="E2686" s="12"/>
      <c r="F2686" s="12"/>
      <c r="G2686" s="12">
        <v>1</v>
      </c>
    </row>
    <row r="2687" spans="1:7" x14ac:dyDescent="0.2">
      <c r="A2687" s="11">
        <v>42243.961273148147</v>
      </c>
      <c r="B2687" s="12"/>
      <c r="C2687" s="12">
        <v>1</v>
      </c>
      <c r="D2687" s="12"/>
      <c r="E2687" s="12"/>
      <c r="F2687" s="12"/>
      <c r="G2687" s="12">
        <v>1</v>
      </c>
    </row>
    <row r="2688" spans="1:7" x14ac:dyDescent="0.2">
      <c r="A2688" s="11">
        <v>42244.776666666665</v>
      </c>
      <c r="B2688" s="12"/>
      <c r="C2688" s="12">
        <v>1</v>
      </c>
      <c r="D2688" s="12"/>
      <c r="E2688" s="12"/>
      <c r="F2688" s="12"/>
      <c r="G2688" s="12">
        <v>1</v>
      </c>
    </row>
    <row r="2689" spans="1:7" x14ac:dyDescent="0.2">
      <c r="A2689" s="11">
        <v>42245.016736111109</v>
      </c>
      <c r="B2689" s="12"/>
      <c r="C2689" s="12">
        <v>1</v>
      </c>
      <c r="D2689" s="12"/>
      <c r="E2689" s="12"/>
      <c r="F2689" s="12"/>
      <c r="G2689" s="12">
        <v>1</v>
      </c>
    </row>
    <row r="2690" spans="1:7" x14ac:dyDescent="0.2">
      <c r="A2690" s="11">
        <v>42245.234340277777</v>
      </c>
      <c r="B2690" s="12"/>
      <c r="C2690" s="12">
        <v>1</v>
      </c>
      <c r="D2690" s="12"/>
      <c r="E2690" s="12"/>
      <c r="F2690" s="12"/>
      <c r="G2690" s="12">
        <v>1</v>
      </c>
    </row>
    <row r="2691" spans="1:7" x14ac:dyDescent="0.2">
      <c r="A2691" s="11">
        <v>42245.274699074071</v>
      </c>
      <c r="B2691" s="12"/>
      <c r="C2691" s="12">
        <v>1</v>
      </c>
      <c r="D2691" s="12"/>
      <c r="E2691" s="12"/>
      <c r="F2691" s="12"/>
      <c r="G2691" s="12">
        <v>1</v>
      </c>
    </row>
    <row r="2692" spans="1:7" x14ac:dyDescent="0.2">
      <c r="A2692" s="11">
        <v>42246.789965277778</v>
      </c>
      <c r="B2692" s="12"/>
      <c r="C2692" s="12">
        <v>1</v>
      </c>
      <c r="D2692" s="12"/>
      <c r="E2692" s="12"/>
      <c r="F2692" s="12"/>
      <c r="G2692" s="12">
        <v>1</v>
      </c>
    </row>
    <row r="2693" spans="1:7" x14ac:dyDescent="0.2">
      <c r="A2693" s="11">
        <v>42246.883784722217</v>
      </c>
      <c r="B2693" s="12"/>
      <c r="C2693" s="12">
        <v>1</v>
      </c>
      <c r="D2693" s="12"/>
      <c r="E2693" s="12"/>
      <c r="F2693" s="12"/>
      <c r="G2693" s="12">
        <v>1</v>
      </c>
    </row>
    <row r="2694" spans="1:7" x14ac:dyDescent="0.2">
      <c r="A2694" s="11">
        <v>42247.496759259258</v>
      </c>
      <c r="B2694" s="12">
        <v>1</v>
      </c>
      <c r="C2694" s="12"/>
      <c r="D2694" s="12"/>
      <c r="E2694" s="12"/>
      <c r="F2694" s="12"/>
      <c r="G2694" s="12">
        <v>1</v>
      </c>
    </row>
    <row r="2695" spans="1:7" x14ac:dyDescent="0.2">
      <c r="A2695" s="11">
        <v>42247.616400462968</v>
      </c>
      <c r="B2695" s="12"/>
      <c r="C2695" s="12"/>
      <c r="D2695" s="12"/>
      <c r="E2695" s="12">
        <v>1</v>
      </c>
      <c r="F2695" s="12"/>
      <c r="G2695" s="12">
        <v>1</v>
      </c>
    </row>
    <row r="2696" spans="1:7" x14ac:dyDescent="0.2">
      <c r="A2696" s="11">
        <v>42247.803912037038</v>
      </c>
      <c r="B2696" s="12"/>
      <c r="C2696" s="12">
        <v>1</v>
      </c>
      <c r="D2696" s="12"/>
      <c r="E2696" s="12"/>
      <c r="F2696" s="12"/>
      <c r="G2696" s="12">
        <v>1</v>
      </c>
    </row>
    <row r="2697" spans="1:7" x14ac:dyDescent="0.2">
      <c r="A2697" s="11">
        <v>42248.535787037035</v>
      </c>
      <c r="B2697" s="12"/>
      <c r="C2697" s="12">
        <v>1</v>
      </c>
      <c r="D2697" s="12"/>
      <c r="E2697" s="12"/>
      <c r="F2697" s="12"/>
      <c r="G2697" s="12">
        <v>1</v>
      </c>
    </row>
    <row r="2698" spans="1:7" x14ac:dyDescent="0.2">
      <c r="A2698" s="11">
        <v>42248.627013888887</v>
      </c>
      <c r="B2698" s="12"/>
      <c r="C2698" s="12">
        <v>1</v>
      </c>
      <c r="D2698" s="12"/>
      <c r="E2698" s="12"/>
      <c r="F2698" s="12"/>
      <c r="G2698" s="12">
        <v>1</v>
      </c>
    </row>
    <row r="2699" spans="1:7" x14ac:dyDescent="0.2">
      <c r="A2699" s="11">
        <v>42248.632199074069</v>
      </c>
      <c r="B2699" s="12"/>
      <c r="C2699" s="12">
        <v>1</v>
      </c>
      <c r="D2699" s="12"/>
      <c r="E2699" s="12"/>
      <c r="F2699" s="12"/>
      <c r="G2699" s="12">
        <v>1</v>
      </c>
    </row>
    <row r="2700" spans="1:7" x14ac:dyDescent="0.2">
      <c r="A2700" s="11">
        <v>42248.640162037031</v>
      </c>
      <c r="B2700" s="12"/>
      <c r="C2700" s="12"/>
      <c r="D2700" s="12"/>
      <c r="E2700" s="12">
        <v>1</v>
      </c>
      <c r="F2700" s="12"/>
      <c r="G2700" s="12">
        <v>1</v>
      </c>
    </row>
    <row r="2701" spans="1:7" x14ac:dyDescent="0.2">
      <c r="A2701" s="11">
        <v>42248.697754629626</v>
      </c>
      <c r="B2701" s="12"/>
      <c r="C2701" s="12"/>
      <c r="D2701" s="12"/>
      <c r="E2701" s="12">
        <v>1</v>
      </c>
      <c r="F2701" s="12"/>
      <c r="G2701" s="12">
        <v>1</v>
      </c>
    </row>
    <row r="2702" spans="1:7" x14ac:dyDescent="0.2">
      <c r="A2702" s="11">
        <v>42248.723738425921</v>
      </c>
      <c r="B2702" s="12"/>
      <c r="C2702" s="12">
        <v>1</v>
      </c>
      <c r="D2702" s="12"/>
      <c r="E2702" s="12"/>
      <c r="F2702" s="12"/>
      <c r="G2702" s="12">
        <v>1</v>
      </c>
    </row>
    <row r="2703" spans="1:7" x14ac:dyDescent="0.2">
      <c r="A2703" s="11">
        <v>42248.793310185181</v>
      </c>
      <c r="B2703" s="12">
        <v>1</v>
      </c>
      <c r="C2703" s="12"/>
      <c r="D2703" s="12"/>
      <c r="E2703" s="12"/>
      <c r="F2703" s="12"/>
      <c r="G2703" s="12">
        <v>1</v>
      </c>
    </row>
    <row r="2704" spans="1:7" x14ac:dyDescent="0.2">
      <c r="A2704" s="11">
        <v>42248.90042824074</v>
      </c>
      <c r="B2704" s="12"/>
      <c r="C2704" s="12"/>
      <c r="D2704" s="12"/>
      <c r="E2704" s="12">
        <v>1</v>
      </c>
      <c r="F2704" s="12"/>
      <c r="G2704" s="12">
        <v>1</v>
      </c>
    </row>
    <row r="2705" spans="1:7" x14ac:dyDescent="0.2">
      <c r="A2705" s="11">
        <v>42248.934675925921</v>
      </c>
      <c r="B2705" s="12">
        <v>1</v>
      </c>
      <c r="C2705" s="12"/>
      <c r="D2705" s="12"/>
      <c r="E2705" s="12"/>
      <c r="F2705" s="12"/>
      <c r="G2705" s="12">
        <v>1</v>
      </c>
    </row>
    <row r="2706" spans="1:7" x14ac:dyDescent="0.2">
      <c r="A2706" s="11">
        <v>42249.064722222218</v>
      </c>
      <c r="B2706" s="12"/>
      <c r="C2706" s="12">
        <v>1</v>
      </c>
      <c r="D2706" s="12"/>
      <c r="E2706" s="12"/>
      <c r="F2706" s="12"/>
      <c r="G2706" s="12">
        <v>1</v>
      </c>
    </row>
    <row r="2707" spans="1:7" x14ac:dyDescent="0.2">
      <c r="A2707" s="11">
        <v>42249.667997685188</v>
      </c>
      <c r="B2707" s="12"/>
      <c r="C2707" s="12">
        <v>1</v>
      </c>
      <c r="D2707" s="12"/>
      <c r="E2707" s="12"/>
      <c r="F2707" s="12"/>
      <c r="G2707" s="12">
        <v>1</v>
      </c>
    </row>
    <row r="2708" spans="1:7" x14ac:dyDescent="0.2">
      <c r="A2708" s="11">
        <v>42250.598217592589</v>
      </c>
      <c r="B2708" s="12"/>
      <c r="C2708" s="12"/>
      <c r="D2708" s="12"/>
      <c r="E2708" s="12">
        <v>1</v>
      </c>
      <c r="F2708" s="12"/>
      <c r="G2708" s="12">
        <v>1</v>
      </c>
    </row>
    <row r="2709" spans="1:7" x14ac:dyDescent="0.2">
      <c r="A2709" s="11">
        <v>42250.685706018514</v>
      </c>
      <c r="B2709" s="12"/>
      <c r="C2709" s="12">
        <v>1</v>
      </c>
      <c r="D2709" s="12"/>
      <c r="E2709" s="12"/>
      <c r="F2709" s="12"/>
      <c r="G2709" s="12">
        <v>1</v>
      </c>
    </row>
    <row r="2710" spans="1:7" x14ac:dyDescent="0.2">
      <c r="A2710" s="11">
        <v>42251.16715277778</v>
      </c>
      <c r="B2710" s="12"/>
      <c r="C2710" s="12"/>
      <c r="D2710" s="12"/>
      <c r="E2710" s="12">
        <v>1</v>
      </c>
      <c r="F2710" s="12"/>
      <c r="G2710" s="12">
        <v>1</v>
      </c>
    </row>
    <row r="2711" spans="1:7" x14ac:dyDescent="0.2">
      <c r="A2711" s="11">
        <v>42252.277615740735</v>
      </c>
      <c r="B2711" s="12"/>
      <c r="C2711" s="12">
        <v>1</v>
      </c>
      <c r="D2711" s="12"/>
      <c r="E2711" s="12"/>
      <c r="F2711" s="12"/>
      <c r="G2711" s="12">
        <v>1</v>
      </c>
    </row>
    <row r="2712" spans="1:7" x14ac:dyDescent="0.2">
      <c r="A2712" s="11">
        <v>42252.474351851852</v>
      </c>
      <c r="B2712" s="12"/>
      <c r="C2712" s="12"/>
      <c r="D2712" s="12"/>
      <c r="E2712" s="12">
        <v>1</v>
      </c>
      <c r="F2712" s="12"/>
      <c r="G2712" s="12">
        <v>1</v>
      </c>
    </row>
    <row r="2713" spans="1:7" x14ac:dyDescent="0.2">
      <c r="A2713" s="11">
        <v>42252.788900462961</v>
      </c>
      <c r="B2713" s="12"/>
      <c r="C2713" s="12"/>
      <c r="D2713" s="12"/>
      <c r="E2713" s="12">
        <v>1</v>
      </c>
      <c r="F2713" s="12"/>
      <c r="G2713" s="12">
        <v>1</v>
      </c>
    </row>
    <row r="2714" spans="1:7" x14ac:dyDescent="0.2">
      <c r="A2714" s="11">
        <v>42253.633159722223</v>
      </c>
      <c r="B2714" s="12"/>
      <c r="C2714" s="12">
        <v>1</v>
      </c>
      <c r="D2714" s="12"/>
      <c r="E2714" s="12"/>
      <c r="F2714" s="12"/>
      <c r="G2714" s="12">
        <v>1</v>
      </c>
    </row>
    <row r="2715" spans="1:7" x14ac:dyDescent="0.2">
      <c r="A2715" s="11">
        <v>42253.688043981485</v>
      </c>
      <c r="B2715" s="12"/>
      <c r="C2715" s="12"/>
      <c r="D2715" s="12"/>
      <c r="E2715" s="12">
        <v>1</v>
      </c>
      <c r="F2715" s="12"/>
      <c r="G2715" s="12">
        <v>1</v>
      </c>
    </row>
    <row r="2716" spans="1:7" x14ac:dyDescent="0.2">
      <c r="A2716" s="11">
        <v>42253.928530092591</v>
      </c>
      <c r="B2716" s="12"/>
      <c r="C2716" s="12"/>
      <c r="D2716" s="12"/>
      <c r="E2716" s="12">
        <v>1</v>
      </c>
      <c r="F2716" s="12"/>
      <c r="G2716" s="12">
        <v>1</v>
      </c>
    </row>
    <row r="2717" spans="1:7" x14ac:dyDescent="0.2">
      <c r="A2717" s="11">
        <v>42254.264687499999</v>
      </c>
      <c r="B2717" s="12"/>
      <c r="C2717" s="12"/>
      <c r="D2717" s="12"/>
      <c r="E2717" s="12">
        <v>1</v>
      </c>
      <c r="F2717" s="12"/>
      <c r="G2717" s="12">
        <v>1</v>
      </c>
    </row>
    <row r="2718" spans="1:7" x14ac:dyDescent="0.2">
      <c r="A2718" s="11">
        <v>42255.333252314813</v>
      </c>
      <c r="B2718" s="12"/>
      <c r="C2718" s="12"/>
      <c r="D2718" s="12"/>
      <c r="E2718" s="12">
        <v>1</v>
      </c>
      <c r="F2718" s="12"/>
      <c r="G2718" s="12">
        <v>1</v>
      </c>
    </row>
    <row r="2719" spans="1:7" x14ac:dyDescent="0.2">
      <c r="A2719" s="11">
        <v>42255.619351851856</v>
      </c>
      <c r="B2719" s="12"/>
      <c r="C2719" s="12">
        <v>1</v>
      </c>
      <c r="D2719" s="12"/>
      <c r="E2719" s="12"/>
      <c r="F2719" s="12"/>
      <c r="G2719" s="12">
        <v>1</v>
      </c>
    </row>
    <row r="2720" spans="1:7" x14ac:dyDescent="0.2">
      <c r="A2720" s="11">
        <v>42255.696006944447</v>
      </c>
      <c r="B2720" s="12">
        <v>1</v>
      </c>
      <c r="C2720" s="12"/>
      <c r="D2720" s="12"/>
      <c r="E2720" s="12"/>
      <c r="F2720" s="12"/>
      <c r="G2720" s="12">
        <v>1</v>
      </c>
    </row>
    <row r="2721" spans="1:7" x14ac:dyDescent="0.2">
      <c r="A2721" s="11">
        <v>42255.791909722218</v>
      </c>
      <c r="B2721" s="12">
        <v>1</v>
      </c>
      <c r="C2721" s="12"/>
      <c r="D2721" s="12"/>
      <c r="E2721" s="12"/>
      <c r="F2721" s="12"/>
      <c r="G2721" s="12">
        <v>1</v>
      </c>
    </row>
    <row r="2722" spans="1:7" x14ac:dyDescent="0.2">
      <c r="A2722" s="11">
        <v>42255.927824074075</v>
      </c>
      <c r="B2722" s="12"/>
      <c r="C2722" s="12">
        <v>1</v>
      </c>
      <c r="D2722" s="12"/>
      <c r="E2722" s="12"/>
      <c r="F2722" s="12"/>
      <c r="G2722" s="12">
        <v>1</v>
      </c>
    </row>
    <row r="2723" spans="1:7" x14ac:dyDescent="0.2">
      <c r="A2723" s="11">
        <v>42256.391875000001</v>
      </c>
      <c r="B2723" s="12"/>
      <c r="C2723" s="12"/>
      <c r="D2723" s="12"/>
      <c r="E2723" s="12">
        <v>1</v>
      </c>
      <c r="F2723" s="12"/>
      <c r="G2723" s="12">
        <v>1</v>
      </c>
    </row>
    <row r="2724" spans="1:7" x14ac:dyDescent="0.2">
      <c r="A2724" s="11">
        <v>42256.764212962968</v>
      </c>
      <c r="B2724" s="12"/>
      <c r="C2724" s="12"/>
      <c r="D2724" s="12"/>
      <c r="E2724" s="12">
        <v>1</v>
      </c>
      <c r="F2724" s="12"/>
      <c r="G2724" s="12">
        <v>1</v>
      </c>
    </row>
    <row r="2725" spans="1:7" x14ac:dyDescent="0.2">
      <c r="A2725" s="11">
        <v>42256.984791666662</v>
      </c>
      <c r="B2725" s="12"/>
      <c r="C2725" s="12">
        <v>1</v>
      </c>
      <c r="D2725" s="12"/>
      <c r="E2725" s="12"/>
      <c r="F2725" s="12"/>
      <c r="G2725" s="12">
        <v>1</v>
      </c>
    </row>
    <row r="2726" spans="1:7" x14ac:dyDescent="0.2">
      <c r="A2726" s="11">
        <v>42257.014965277776</v>
      </c>
      <c r="B2726" s="12"/>
      <c r="C2726" s="12">
        <v>1</v>
      </c>
      <c r="D2726" s="12"/>
      <c r="E2726" s="12"/>
      <c r="F2726" s="12"/>
      <c r="G2726" s="12">
        <v>1</v>
      </c>
    </row>
    <row r="2727" spans="1:7" x14ac:dyDescent="0.2">
      <c r="A2727" s="11">
        <v>42257.590833333335</v>
      </c>
      <c r="B2727" s="12"/>
      <c r="C2727" s="12">
        <v>1</v>
      </c>
      <c r="D2727" s="12"/>
      <c r="E2727" s="12"/>
      <c r="F2727" s="12"/>
      <c r="G2727" s="12">
        <v>1</v>
      </c>
    </row>
    <row r="2728" spans="1:7" x14ac:dyDescent="0.2">
      <c r="A2728" s="11">
        <v>42257.882731481484</v>
      </c>
      <c r="B2728" s="12">
        <v>1</v>
      </c>
      <c r="C2728" s="12"/>
      <c r="D2728" s="12"/>
      <c r="E2728" s="12"/>
      <c r="F2728" s="12"/>
      <c r="G2728" s="12">
        <v>1</v>
      </c>
    </row>
    <row r="2729" spans="1:7" x14ac:dyDescent="0.2">
      <c r="A2729" s="11">
        <v>42258.297094907408</v>
      </c>
      <c r="B2729" s="12"/>
      <c r="C2729" s="12">
        <v>1</v>
      </c>
      <c r="D2729" s="12"/>
      <c r="E2729" s="12"/>
      <c r="F2729" s="12"/>
      <c r="G2729" s="12">
        <v>1</v>
      </c>
    </row>
    <row r="2730" spans="1:7" x14ac:dyDescent="0.2">
      <c r="A2730" s="11">
        <v>42258.646504629629</v>
      </c>
      <c r="B2730" s="12"/>
      <c r="C2730" s="12">
        <v>1</v>
      </c>
      <c r="D2730" s="12"/>
      <c r="E2730" s="12"/>
      <c r="F2730" s="12"/>
      <c r="G2730" s="12">
        <v>1</v>
      </c>
    </row>
    <row r="2731" spans="1:7" x14ac:dyDescent="0.2">
      <c r="A2731" s="11">
        <v>42258.780324074076</v>
      </c>
      <c r="B2731" s="12"/>
      <c r="C2731" s="12">
        <v>1</v>
      </c>
      <c r="D2731" s="12"/>
      <c r="E2731" s="12"/>
      <c r="F2731" s="12"/>
      <c r="G2731" s="12">
        <v>1</v>
      </c>
    </row>
    <row r="2732" spans="1:7" x14ac:dyDescent="0.2">
      <c r="A2732" s="11">
        <v>42259.542800925927</v>
      </c>
      <c r="B2732" s="12"/>
      <c r="C2732" s="12">
        <v>1</v>
      </c>
      <c r="D2732" s="12"/>
      <c r="E2732" s="12"/>
      <c r="F2732" s="12"/>
      <c r="G2732" s="12">
        <v>1</v>
      </c>
    </row>
    <row r="2733" spans="1:7" x14ac:dyDescent="0.2">
      <c r="A2733" s="11">
        <v>42260.528807870374</v>
      </c>
      <c r="B2733" s="12">
        <v>1</v>
      </c>
      <c r="C2733" s="12"/>
      <c r="D2733" s="12"/>
      <c r="E2733" s="12"/>
      <c r="F2733" s="12"/>
      <c r="G2733" s="12">
        <v>1</v>
      </c>
    </row>
    <row r="2734" spans="1:7" x14ac:dyDescent="0.2">
      <c r="A2734" s="11">
        <v>42261.500243055561</v>
      </c>
      <c r="B2734" s="12"/>
      <c r="C2734" s="12"/>
      <c r="D2734" s="12"/>
      <c r="E2734" s="12">
        <v>1</v>
      </c>
      <c r="F2734" s="12"/>
      <c r="G2734" s="12">
        <v>1</v>
      </c>
    </row>
    <row r="2735" spans="1:7" x14ac:dyDescent="0.2">
      <c r="A2735" s="11">
        <v>42261.632916666669</v>
      </c>
      <c r="B2735" s="12"/>
      <c r="C2735" s="12">
        <v>1</v>
      </c>
      <c r="D2735" s="12"/>
      <c r="E2735" s="12"/>
      <c r="F2735" s="12"/>
      <c r="G2735" s="12">
        <v>1</v>
      </c>
    </row>
    <row r="2736" spans="1:7" x14ac:dyDescent="0.2">
      <c r="A2736" s="11">
        <v>42261.917395833334</v>
      </c>
      <c r="B2736" s="12"/>
      <c r="C2736" s="12"/>
      <c r="D2736" s="12"/>
      <c r="E2736" s="12">
        <v>1</v>
      </c>
      <c r="F2736" s="12"/>
      <c r="G2736" s="12">
        <v>1</v>
      </c>
    </row>
    <row r="2737" spans="1:7" x14ac:dyDescent="0.2">
      <c r="A2737" s="11">
        <v>42262.096782407403</v>
      </c>
      <c r="B2737" s="12"/>
      <c r="C2737" s="12"/>
      <c r="D2737" s="12"/>
      <c r="E2737" s="12">
        <v>1</v>
      </c>
      <c r="F2737" s="12"/>
      <c r="G2737" s="12">
        <v>1</v>
      </c>
    </row>
    <row r="2738" spans="1:7" x14ac:dyDescent="0.2">
      <c r="A2738" s="11">
        <v>42262.104780092588</v>
      </c>
      <c r="B2738" s="12"/>
      <c r="C2738" s="12">
        <v>1</v>
      </c>
      <c r="D2738" s="12"/>
      <c r="E2738" s="12"/>
      <c r="F2738" s="12"/>
      <c r="G2738" s="12">
        <v>1</v>
      </c>
    </row>
    <row r="2739" spans="1:7" x14ac:dyDescent="0.2">
      <c r="A2739" s="11">
        <v>42262.416643518518</v>
      </c>
      <c r="B2739" s="12"/>
      <c r="C2739" s="12"/>
      <c r="D2739" s="12"/>
      <c r="E2739" s="12">
        <v>1</v>
      </c>
      <c r="F2739" s="12"/>
      <c r="G2739" s="12">
        <v>1</v>
      </c>
    </row>
    <row r="2740" spans="1:7" x14ac:dyDescent="0.2">
      <c r="A2740" s="11">
        <v>42262.849050925928</v>
      </c>
      <c r="B2740" s="12">
        <v>1</v>
      </c>
      <c r="C2740" s="12"/>
      <c r="D2740" s="12"/>
      <c r="E2740" s="12"/>
      <c r="F2740" s="12"/>
      <c r="G2740" s="12">
        <v>1</v>
      </c>
    </row>
    <row r="2741" spans="1:7" x14ac:dyDescent="0.2">
      <c r="A2741" s="11">
        <v>42263.680289351847</v>
      </c>
      <c r="B2741" s="12"/>
      <c r="C2741" s="12"/>
      <c r="D2741" s="12"/>
      <c r="E2741" s="12">
        <v>1</v>
      </c>
      <c r="F2741" s="12"/>
      <c r="G2741" s="12">
        <v>1</v>
      </c>
    </row>
    <row r="2742" spans="1:7" x14ac:dyDescent="0.2">
      <c r="A2742" s="11">
        <v>42263.691574074073</v>
      </c>
      <c r="B2742" s="12"/>
      <c r="C2742" s="12">
        <v>1</v>
      </c>
      <c r="D2742" s="12"/>
      <c r="E2742" s="12"/>
      <c r="F2742" s="12"/>
      <c r="G2742" s="12">
        <v>1</v>
      </c>
    </row>
    <row r="2743" spans="1:7" x14ac:dyDescent="0.2">
      <c r="A2743" s="11">
        <v>42263.952662037031</v>
      </c>
      <c r="B2743" s="12"/>
      <c r="C2743" s="12"/>
      <c r="D2743" s="12"/>
      <c r="E2743" s="12">
        <v>1</v>
      </c>
      <c r="F2743" s="12"/>
      <c r="G2743" s="12">
        <v>1</v>
      </c>
    </row>
    <row r="2744" spans="1:7" x14ac:dyDescent="0.2">
      <c r="A2744" s="11">
        <v>42264.29178240741</v>
      </c>
      <c r="B2744" s="12"/>
      <c r="C2744" s="12"/>
      <c r="D2744" s="12"/>
      <c r="E2744" s="12">
        <v>1</v>
      </c>
      <c r="F2744" s="12"/>
      <c r="G2744" s="12">
        <v>1</v>
      </c>
    </row>
    <row r="2745" spans="1:7" x14ac:dyDescent="0.2">
      <c r="A2745" s="11">
        <v>42264.620115740734</v>
      </c>
      <c r="B2745" s="12">
        <v>1</v>
      </c>
      <c r="C2745" s="12"/>
      <c r="D2745" s="12"/>
      <c r="E2745" s="12"/>
      <c r="F2745" s="12"/>
      <c r="G2745" s="12">
        <v>1</v>
      </c>
    </row>
    <row r="2746" spans="1:7" x14ac:dyDescent="0.2">
      <c r="A2746" s="11">
        <v>42264.963159722218</v>
      </c>
      <c r="B2746" s="12"/>
      <c r="C2746" s="12">
        <v>1</v>
      </c>
      <c r="D2746" s="12"/>
      <c r="E2746" s="12"/>
      <c r="F2746" s="12"/>
      <c r="G2746" s="12">
        <v>1</v>
      </c>
    </row>
    <row r="2747" spans="1:7" x14ac:dyDescent="0.2">
      <c r="A2747" s="11">
        <v>42265.022824074069</v>
      </c>
      <c r="B2747" s="12"/>
      <c r="C2747" s="12"/>
      <c r="D2747" s="12"/>
      <c r="E2747" s="12">
        <v>1</v>
      </c>
      <c r="F2747" s="12"/>
      <c r="G2747" s="12">
        <v>1</v>
      </c>
    </row>
    <row r="2748" spans="1:7" x14ac:dyDescent="0.2">
      <c r="A2748" s="11">
        <v>42265.683182870373</v>
      </c>
      <c r="B2748" s="12"/>
      <c r="C2748" s="12">
        <v>1</v>
      </c>
      <c r="D2748" s="12"/>
      <c r="E2748" s="12"/>
      <c r="F2748" s="12"/>
      <c r="G2748" s="12">
        <v>1</v>
      </c>
    </row>
    <row r="2749" spans="1:7" x14ac:dyDescent="0.2">
      <c r="A2749" s="11">
        <v>42265.817002314812</v>
      </c>
      <c r="B2749" s="12"/>
      <c r="C2749" s="12">
        <v>1</v>
      </c>
      <c r="D2749" s="12"/>
      <c r="E2749" s="12"/>
      <c r="F2749" s="12"/>
      <c r="G2749" s="12">
        <v>1</v>
      </c>
    </row>
    <row r="2750" spans="1:7" x14ac:dyDescent="0.2">
      <c r="A2750" s="11">
        <v>42265.818622685183</v>
      </c>
      <c r="B2750" s="12"/>
      <c r="C2750" s="12">
        <v>1</v>
      </c>
      <c r="D2750" s="12"/>
      <c r="E2750" s="12"/>
      <c r="F2750" s="12"/>
      <c r="G2750" s="12">
        <v>1</v>
      </c>
    </row>
    <row r="2751" spans="1:7" x14ac:dyDescent="0.2">
      <c r="A2751" s="11">
        <v>42267.746782407412</v>
      </c>
      <c r="B2751" s="12"/>
      <c r="C2751" s="12"/>
      <c r="D2751" s="12"/>
      <c r="E2751" s="12">
        <v>1</v>
      </c>
      <c r="F2751" s="12"/>
      <c r="G2751" s="12">
        <v>1</v>
      </c>
    </row>
    <row r="2752" spans="1:7" x14ac:dyDescent="0.2">
      <c r="A2752" s="11">
        <v>42268.009224537032</v>
      </c>
      <c r="B2752" s="12"/>
      <c r="C2752" s="12"/>
      <c r="D2752" s="12"/>
      <c r="E2752" s="12">
        <v>1</v>
      </c>
      <c r="F2752" s="12"/>
      <c r="G2752" s="12">
        <v>1</v>
      </c>
    </row>
    <row r="2753" spans="1:7" x14ac:dyDescent="0.2">
      <c r="A2753" s="11">
        <v>42268.127696759257</v>
      </c>
      <c r="B2753" s="12"/>
      <c r="C2753" s="12"/>
      <c r="D2753" s="12"/>
      <c r="E2753" s="12">
        <v>1</v>
      </c>
      <c r="F2753" s="12"/>
      <c r="G2753" s="12">
        <v>1</v>
      </c>
    </row>
    <row r="2754" spans="1:7" x14ac:dyDescent="0.2">
      <c r="A2754" s="11">
        <v>42268.531631944439</v>
      </c>
      <c r="B2754" s="12">
        <v>1</v>
      </c>
      <c r="C2754" s="12"/>
      <c r="D2754" s="12"/>
      <c r="E2754" s="12"/>
      <c r="F2754" s="12"/>
      <c r="G2754" s="12">
        <v>1</v>
      </c>
    </row>
    <row r="2755" spans="1:7" x14ac:dyDescent="0.2">
      <c r="A2755" s="11">
        <v>42268.625856481478</v>
      </c>
      <c r="B2755" s="12"/>
      <c r="C2755" s="12">
        <v>1</v>
      </c>
      <c r="D2755" s="12"/>
      <c r="E2755" s="12"/>
      <c r="F2755" s="12"/>
      <c r="G2755" s="12">
        <v>1</v>
      </c>
    </row>
    <row r="2756" spans="1:7" x14ac:dyDescent="0.2">
      <c r="A2756" s="11">
        <v>42268.658715277779</v>
      </c>
      <c r="B2756" s="12"/>
      <c r="C2756" s="12">
        <v>1</v>
      </c>
      <c r="D2756" s="12"/>
      <c r="E2756" s="12"/>
      <c r="F2756" s="12"/>
      <c r="G2756" s="12">
        <v>1</v>
      </c>
    </row>
    <row r="2757" spans="1:7" x14ac:dyDescent="0.2">
      <c r="A2757" s="11">
        <v>42269.126226851848</v>
      </c>
      <c r="B2757" s="12"/>
      <c r="C2757" s="12">
        <v>1</v>
      </c>
      <c r="D2757" s="12"/>
      <c r="E2757" s="12"/>
      <c r="F2757" s="12"/>
      <c r="G2757" s="12">
        <v>1</v>
      </c>
    </row>
    <row r="2758" spans="1:7" x14ac:dyDescent="0.2">
      <c r="A2758" s="11">
        <v>42269.967835648145</v>
      </c>
      <c r="B2758" s="12"/>
      <c r="C2758" s="12"/>
      <c r="D2758" s="12"/>
      <c r="E2758" s="12">
        <v>1</v>
      </c>
      <c r="F2758" s="12"/>
      <c r="G2758" s="12">
        <v>1</v>
      </c>
    </row>
    <row r="2759" spans="1:7" x14ac:dyDescent="0.2">
      <c r="A2759" s="11">
        <v>42270.582141203704</v>
      </c>
      <c r="B2759" s="12"/>
      <c r="C2759" s="12"/>
      <c r="D2759" s="12"/>
      <c r="E2759" s="12">
        <v>1</v>
      </c>
      <c r="F2759" s="12"/>
      <c r="G2759" s="12">
        <v>1</v>
      </c>
    </row>
    <row r="2760" spans="1:7" x14ac:dyDescent="0.2">
      <c r="A2760" s="11">
        <v>42270.7269212963</v>
      </c>
      <c r="B2760" s="12"/>
      <c r="C2760" s="12"/>
      <c r="D2760" s="12"/>
      <c r="E2760" s="12">
        <v>1</v>
      </c>
      <c r="F2760" s="12"/>
      <c r="G2760" s="12">
        <v>1</v>
      </c>
    </row>
    <row r="2761" spans="1:7" x14ac:dyDescent="0.2">
      <c r="A2761" s="11">
        <v>42270.810995370368</v>
      </c>
      <c r="B2761" s="12"/>
      <c r="C2761" s="12"/>
      <c r="D2761" s="12"/>
      <c r="E2761" s="12">
        <v>1</v>
      </c>
      <c r="F2761" s="12"/>
      <c r="G2761" s="12">
        <v>1</v>
      </c>
    </row>
    <row r="2762" spans="1:7" x14ac:dyDescent="0.2">
      <c r="A2762" s="11">
        <v>42270.875706018516</v>
      </c>
      <c r="B2762" s="12"/>
      <c r="C2762" s="12">
        <v>1</v>
      </c>
      <c r="D2762" s="12"/>
      <c r="E2762" s="12"/>
      <c r="F2762" s="12"/>
      <c r="G2762" s="12">
        <v>1</v>
      </c>
    </row>
    <row r="2763" spans="1:7" x14ac:dyDescent="0.2">
      <c r="A2763" s="11">
        <v>42271.176446759258</v>
      </c>
      <c r="B2763" s="12"/>
      <c r="C2763" s="12"/>
      <c r="D2763" s="12"/>
      <c r="E2763" s="12">
        <v>1</v>
      </c>
      <c r="F2763" s="12"/>
      <c r="G2763" s="12">
        <v>1</v>
      </c>
    </row>
    <row r="2764" spans="1:7" x14ac:dyDescent="0.2">
      <c r="A2764" s="11">
        <v>42271.251979166671</v>
      </c>
      <c r="B2764" s="12"/>
      <c r="C2764" s="12"/>
      <c r="D2764" s="12"/>
      <c r="E2764" s="12">
        <v>1</v>
      </c>
      <c r="F2764" s="12"/>
      <c r="G2764" s="12">
        <v>1</v>
      </c>
    </row>
    <row r="2765" spans="1:7" x14ac:dyDescent="0.2">
      <c r="A2765" s="11">
        <v>42272.087766203709</v>
      </c>
      <c r="B2765" s="12"/>
      <c r="C2765" s="12">
        <v>1</v>
      </c>
      <c r="D2765" s="12"/>
      <c r="E2765" s="12"/>
      <c r="F2765" s="12"/>
      <c r="G2765" s="12">
        <v>1</v>
      </c>
    </row>
    <row r="2766" spans="1:7" x14ac:dyDescent="0.2">
      <c r="A2766" s="11">
        <v>42272.530509259261</v>
      </c>
      <c r="B2766" s="12"/>
      <c r="C2766" s="12"/>
      <c r="D2766" s="12"/>
      <c r="E2766" s="12">
        <v>1</v>
      </c>
      <c r="F2766" s="12"/>
      <c r="G2766" s="12">
        <v>1</v>
      </c>
    </row>
    <row r="2767" spans="1:7" x14ac:dyDescent="0.2">
      <c r="A2767" s="11">
        <v>42272.713171296295</v>
      </c>
      <c r="B2767" s="12">
        <v>1</v>
      </c>
      <c r="C2767" s="12"/>
      <c r="D2767" s="12"/>
      <c r="E2767" s="12"/>
      <c r="F2767" s="12"/>
      <c r="G2767" s="12">
        <v>1</v>
      </c>
    </row>
    <row r="2768" spans="1:7" x14ac:dyDescent="0.2">
      <c r="A2768" s="11">
        <v>42272.93949074074</v>
      </c>
      <c r="B2768" s="12"/>
      <c r="C2768" s="12">
        <v>1</v>
      </c>
      <c r="D2768" s="12"/>
      <c r="E2768" s="12"/>
      <c r="F2768" s="12"/>
      <c r="G2768" s="12">
        <v>1</v>
      </c>
    </row>
    <row r="2769" spans="1:7" x14ac:dyDescent="0.2">
      <c r="A2769" s="11">
        <v>42273.090740740736</v>
      </c>
      <c r="B2769" s="12"/>
      <c r="C2769" s="12">
        <v>1</v>
      </c>
      <c r="D2769" s="12"/>
      <c r="E2769" s="12"/>
      <c r="F2769" s="12"/>
      <c r="G2769" s="12">
        <v>1</v>
      </c>
    </row>
    <row r="2770" spans="1:7" x14ac:dyDescent="0.2">
      <c r="A2770" s="11">
        <v>42273.884305555555</v>
      </c>
      <c r="B2770" s="12"/>
      <c r="C2770" s="12"/>
      <c r="D2770" s="12"/>
      <c r="E2770" s="12">
        <v>1</v>
      </c>
      <c r="F2770" s="12"/>
      <c r="G2770" s="12">
        <v>1</v>
      </c>
    </row>
    <row r="2771" spans="1:7" x14ac:dyDescent="0.2">
      <c r="A2771" s="11">
        <v>42275.588715277772</v>
      </c>
      <c r="B2771" s="12"/>
      <c r="C2771" s="12"/>
      <c r="D2771" s="12"/>
      <c r="E2771" s="12">
        <v>1</v>
      </c>
      <c r="F2771" s="12"/>
      <c r="G2771" s="12">
        <v>1</v>
      </c>
    </row>
    <row r="2772" spans="1:7" x14ac:dyDescent="0.2">
      <c r="A2772" s="11">
        <v>42275.720219907409</v>
      </c>
      <c r="B2772" s="12"/>
      <c r="C2772" s="12">
        <v>1</v>
      </c>
      <c r="D2772" s="12"/>
      <c r="E2772" s="12"/>
      <c r="F2772" s="12"/>
      <c r="G2772" s="12">
        <v>1</v>
      </c>
    </row>
    <row r="2773" spans="1:7" x14ac:dyDescent="0.2">
      <c r="A2773" s="11">
        <v>42275.731666666667</v>
      </c>
      <c r="B2773" s="12"/>
      <c r="C2773" s="12"/>
      <c r="D2773" s="12"/>
      <c r="E2773" s="12">
        <v>1</v>
      </c>
      <c r="F2773" s="12"/>
      <c r="G2773" s="12">
        <v>1</v>
      </c>
    </row>
    <row r="2774" spans="1:7" x14ac:dyDescent="0.2">
      <c r="A2774" s="11">
        <v>42275.767303240747</v>
      </c>
      <c r="B2774" s="12"/>
      <c r="C2774" s="12"/>
      <c r="D2774" s="12"/>
      <c r="E2774" s="12">
        <v>1</v>
      </c>
      <c r="F2774" s="12"/>
      <c r="G2774" s="12">
        <v>1</v>
      </c>
    </row>
    <row r="2775" spans="1:7" x14ac:dyDescent="0.2">
      <c r="A2775" s="11">
        <v>42275.861157407402</v>
      </c>
      <c r="B2775" s="12"/>
      <c r="C2775" s="12">
        <v>1</v>
      </c>
      <c r="D2775" s="12"/>
      <c r="E2775" s="12"/>
      <c r="F2775" s="12"/>
      <c r="G2775" s="12">
        <v>1</v>
      </c>
    </row>
    <row r="2776" spans="1:7" x14ac:dyDescent="0.2">
      <c r="A2776" s="11">
        <v>42276.046689814815</v>
      </c>
      <c r="B2776" s="12"/>
      <c r="C2776" s="12">
        <v>1</v>
      </c>
      <c r="D2776" s="12"/>
      <c r="E2776" s="12"/>
      <c r="F2776" s="12"/>
      <c r="G2776" s="12">
        <v>1</v>
      </c>
    </row>
    <row r="2777" spans="1:7" x14ac:dyDescent="0.2">
      <c r="A2777" s="11">
        <v>42276.120636574073</v>
      </c>
      <c r="B2777" s="12">
        <v>1</v>
      </c>
      <c r="C2777" s="12"/>
      <c r="D2777" s="12"/>
      <c r="E2777" s="12"/>
      <c r="F2777" s="12"/>
      <c r="G2777" s="12">
        <v>1</v>
      </c>
    </row>
    <row r="2778" spans="1:7" x14ac:dyDescent="0.2">
      <c r="A2778" s="11">
        <v>42276.624803240738</v>
      </c>
      <c r="B2778" s="12">
        <v>1</v>
      </c>
      <c r="C2778" s="12"/>
      <c r="D2778" s="12"/>
      <c r="E2778" s="12"/>
      <c r="F2778" s="12"/>
      <c r="G2778" s="12">
        <v>1</v>
      </c>
    </row>
    <row r="2779" spans="1:7" x14ac:dyDescent="0.2">
      <c r="A2779" s="11">
        <v>42276.903333333335</v>
      </c>
      <c r="B2779" s="12"/>
      <c r="C2779" s="12">
        <v>1</v>
      </c>
      <c r="D2779" s="12"/>
      <c r="E2779" s="12"/>
      <c r="F2779" s="12"/>
      <c r="G2779" s="12">
        <v>1</v>
      </c>
    </row>
    <row r="2780" spans="1:7" x14ac:dyDescent="0.2">
      <c r="A2780" s="11">
        <v>42277.583472222221</v>
      </c>
      <c r="B2780" s="12"/>
      <c r="C2780" s="12"/>
      <c r="D2780" s="12"/>
      <c r="E2780" s="12">
        <v>1</v>
      </c>
      <c r="F2780" s="12"/>
      <c r="G2780" s="12">
        <v>1</v>
      </c>
    </row>
    <row r="2781" spans="1:7" x14ac:dyDescent="0.2">
      <c r="A2781" s="11">
        <v>42278.089039351849</v>
      </c>
      <c r="B2781" s="12"/>
      <c r="C2781" s="12"/>
      <c r="D2781" s="12"/>
      <c r="E2781" s="12">
        <v>1</v>
      </c>
      <c r="F2781" s="12"/>
      <c r="G2781" s="12">
        <v>1</v>
      </c>
    </row>
    <row r="2782" spans="1:7" x14ac:dyDescent="0.2">
      <c r="A2782" s="11">
        <v>42278.453668981485</v>
      </c>
      <c r="B2782" s="12"/>
      <c r="C2782" s="12"/>
      <c r="D2782" s="12"/>
      <c r="E2782" s="12">
        <v>1</v>
      </c>
      <c r="F2782" s="12"/>
      <c r="G2782" s="12">
        <v>1</v>
      </c>
    </row>
    <row r="2783" spans="1:7" x14ac:dyDescent="0.2">
      <c r="A2783" s="11">
        <v>42278.498240740737</v>
      </c>
      <c r="B2783" s="12">
        <v>1</v>
      </c>
      <c r="C2783" s="12"/>
      <c r="D2783" s="12"/>
      <c r="E2783" s="12"/>
      <c r="F2783" s="12"/>
      <c r="G2783" s="12">
        <v>1</v>
      </c>
    </row>
    <row r="2784" spans="1:7" x14ac:dyDescent="0.2">
      <c r="A2784" s="11">
        <v>42278.629710648151</v>
      </c>
      <c r="B2784" s="12"/>
      <c r="C2784" s="12">
        <v>1</v>
      </c>
      <c r="D2784" s="12"/>
      <c r="E2784" s="12"/>
      <c r="F2784" s="12"/>
      <c r="G2784" s="12">
        <v>1</v>
      </c>
    </row>
    <row r="2785" spans="1:7" x14ac:dyDescent="0.2">
      <c r="A2785" s="11">
        <v>42278.662037037036</v>
      </c>
      <c r="B2785" s="12"/>
      <c r="C2785" s="12"/>
      <c r="D2785" s="12"/>
      <c r="E2785" s="12">
        <v>1</v>
      </c>
      <c r="F2785" s="12"/>
      <c r="G2785" s="12">
        <v>1</v>
      </c>
    </row>
    <row r="2786" spans="1:7" x14ac:dyDescent="0.2">
      <c r="A2786" s="11">
        <v>42278.664965277778</v>
      </c>
      <c r="B2786" s="12"/>
      <c r="C2786" s="12">
        <v>1</v>
      </c>
      <c r="D2786" s="12"/>
      <c r="E2786" s="12"/>
      <c r="F2786" s="12"/>
      <c r="G2786" s="12">
        <v>1</v>
      </c>
    </row>
    <row r="2787" spans="1:7" x14ac:dyDescent="0.2">
      <c r="A2787" s="11">
        <v>42278.946620370371</v>
      </c>
      <c r="B2787" s="12"/>
      <c r="C2787" s="12"/>
      <c r="D2787" s="12"/>
      <c r="E2787" s="12">
        <v>1</v>
      </c>
      <c r="F2787" s="12"/>
      <c r="G2787" s="12">
        <v>1</v>
      </c>
    </row>
    <row r="2788" spans="1:7" x14ac:dyDescent="0.2">
      <c r="A2788" s="11">
        <v>42279.669768518521</v>
      </c>
      <c r="B2788" s="12"/>
      <c r="C2788" s="12"/>
      <c r="D2788" s="12"/>
      <c r="E2788" s="12">
        <v>1</v>
      </c>
      <c r="F2788" s="12"/>
      <c r="G2788" s="12">
        <v>1</v>
      </c>
    </row>
    <row r="2789" spans="1:7" x14ac:dyDescent="0.2">
      <c r="A2789" s="11">
        <v>42279.778564814813</v>
      </c>
      <c r="B2789" s="12"/>
      <c r="C2789" s="12">
        <v>1</v>
      </c>
      <c r="D2789" s="12"/>
      <c r="E2789" s="12"/>
      <c r="F2789" s="12"/>
      <c r="G2789" s="12">
        <v>1</v>
      </c>
    </row>
    <row r="2790" spans="1:7" x14ac:dyDescent="0.2">
      <c r="A2790" s="11">
        <v>42279.792372685188</v>
      </c>
      <c r="B2790" s="12"/>
      <c r="C2790" s="12"/>
      <c r="D2790" s="12"/>
      <c r="E2790" s="12">
        <v>1</v>
      </c>
      <c r="F2790" s="12"/>
      <c r="G2790" s="12">
        <v>1</v>
      </c>
    </row>
    <row r="2791" spans="1:7" x14ac:dyDescent="0.2">
      <c r="A2791" s="11">
        <v>42281.136099537034</v>
      </c>
      <c r="B2791" s="12"/>
      <c r="C2791" s="12">
        <v>1</v>
      </c>
      <c r="D2791" s="12"/>
      <c r="E2791" s="12"/>
      <c r="F2791" s="12"/>
      <c r="G2791" s="12">
        <v>1</v>
      </c>
    </row>
    <row r="2792" spans="1:7" x14ac:dyDescent="0.2">
      <c r="A2792" s="11">
        <v>42282.168993055559</v>
      </c>
      <c r="B2792" s="12"/>
      <c r="C2792" s="12">
        <v>1</v>
      </c>
      <c r="D2792" s="12"/>
      <c r="E2792" s="12"/>
      <c r="F2792" s="12"/>
      <c r="G2792" s="12">
        <v>1</v>
      </c>
    </row>
    <row r="2793" spans="1:7" x14ac:dyDescent="0.2">
      <c r="A2793" s="11">
        <v>42282.655543981484</v>
      </c>
      <c r="B2793" s="12"/>
      <c r="C2793" s="12">
        <v>1</v>
      </c>
      <c r="D2793" s="12"/>
      <c r="E2793" s="12"/>
      <c r="F2793" s="12"/>
      <c r="G2793" s="12">
        <v>1</v>
      </c>
    </row>
    <row r="2794" spans="1:7" x14ac:dyDescent="0.2">
      <c r="A2794" s="11">
        <v>42282.678287037037</v>
      </c>
      <c r="B2794" s="12"/>
      <c r="C2794" s="12">
        <v>1</v>
      </c>
      <c r="D2794" s="12"/>
      <c r="E2794" s="12"/>
      <c r="F2794" s="12"/>
      <c r="G2794" s="12">
        <v>1</v>
      </c>
    </row>
    <row r="2795" spans="1:7" x14ac:dyDescent="0.2">
      <c r="A2795" s="11">
        <v>42282.71629629629</v>
      </c>
      <c r="B2795" s="12"/>
      <c r="C2795" s="12">
        <v>1</v>
      </c>
      <c r="D2795" s="12"/>
      <c r="E2795" s="12"/>
      <c r="F2795" s="12"/>
      <c r="G2795" s="12">
        <v>1</v>
      </c>
    </row>
    <row r="2796" spans="1:7" x14ac:dyDescent="0.2">
      <c r="A2796" s="11">
        <v>42282.768414351856</v>
      </c>
      <c r="B2796" s="12"/>
      <c r="C2796" s="12"/>
      <c r="D2796" s="12"/>
      <c r="E2796" s="12">
        <v>1</v>
      </c>
      <c r="F2796" s="12"/>
      <c r="G2796" s="12">
        <v>1</v>
      </c>
    </row>
    <row r="2797" spans="1:7" x14ac:dyDescent="0.2">
      <c r="A2797" s="11">
        <v>42282.770231481481</v>
      </c>
      <c r="B2797" s="12"/>
      <c r="C2797" s="12"/>
      <c r="D2797" s="12"/>
      <c r="E2797" s="12">
        <v>1</v>
      </c>
      <c r="F2797" s="12"/>
      <c r="G2797" s="12">
        <v>1</v>
      </c>
    </row>
    <row r="2798" spans="1:7" x14ac:dyDescent="0.2">
      <c r="A2798" s="11">
        <v>42283.3909375</v>
      </c>
      <c r="B2798" s="12"/>
      <c r="C2798" s="12">
        <v>1</v>
      </c>
      <c r="D2798" s="12"/>
      <c r="E2798" s="12"/>
      <c r="F2798" s="12"/>
      <c r="G2798" s="12">
        <v>1</v>
      </c>
    </row>
    <row r="2799" spans="1:7" x14ac:dyDescent="0.2">
      <c r="A2799" s="11">
        <v>42283.552951388891</v>
      </c>
      <c r="B2799" s="12"/>
      <c r="C2799" s="12">
        <v>1</v>
      </c>
      <c r="D2799" s="12"/>
      <c r="E2799" s="12"/>
      <c r="F2799" s="12"/>
      <c r="G2799" s="12">
        <v>1</v>
      </c>
    </row>
    <row r="2800" spans="1:7" x14ac:dyDescent="0.2">
      <c r="A2800" s="11">
        <v>42283.592465277776</v>
      </c>
      <c r="B2800" s="12"/>
      <c r="C2800" s="12">
        <v>1</v>
      </c>
      <c r="D2800" s="12"/>
      <c r="E2800" s="12"/>
      <c r="F2800" s="12"/>
      <c r="G2800" s="12">
        <v>1</v>
      </c>
    </row>
    <row r="2801" spans="1:7" x14ac:dyDescent="0.2">
      <c r="A2801" s="11">
        <v>42283.864351851851</v>
      </c>
      <c r="B2801" s="12"/>
      <c r="C2801" s="12"/>
      <c r="D2801" s="12"/>
      <c r="E2801" s="12">
        <v>1</v>
      </c>
      <c r="F2801" s="12"/>
      <c r="G2801" s="12">
        <v>1</v>
      </c>
    </row>
    <row r="2802" spans="1:7" x14ac:dyDescent="0.2">
      <c r="A2802" s="11">
        <v>42284.500104166669</v>
      </c>
      <c r="B2802" s="12"/>
      <c r="C2802" s="12"/>
      <c r="D2802" s="12"/>
      <c r="E2802" s="12">
        <v>1</v>
      </c>
      <c r="F2802" s="12"/>
      <c r="G2802" s="12">
        <v>1</v>
      </c>
    </row>
    <row r="2803" spans="1:7" x14ac:dyDescent="0.2">
      <c r="A2803" s="11">
        <v>42284.516064814816</v>
      </c>
      <c r="B2803" s="12"/>
      <c r="C2803" s="12"/>
      <c r="D2803" s="12"/>
      <c r="E2803" s="12">
        <v>1</v>
      </c>
      <c r="F2803" s="12"/>
      <c r="G2803" s="12">
        <v>1</v>
      </c>
    </row>
    <row r="2804" spans="1:7" x14ac:dyDescent="0.2">
      <c r="A2804" s="11">
        <v>42284.69694444444</v>
      </c>
      <c r="B2804" s="12"/>
      <c r="C2804" s="12"/>
      <c r="D2804" s="12"/>
      <c r="E2804" s="12">
        <v>1</v>
      </c>
      <c r="F2804" s="12"/>
      <c r="G2804" s="12">
        <v>1</v>
      </c>
    </row>
    <row r="2805" spans="1:7" x14ac:dyDescent="0.2">
      <c r="A2805" s="11">
        <v>42285.143969907411</v>
      </c>
      <c r="B2805" s="12"/>
      <c r="C2805" s="12">
        <v>1</v>
      </c>
      <c r="D2805" s="12"/>
      <c r="E2805" s="12"/>
      <c r="F2805" s="12"/>
      <c r="G2805" s="12">
        <v>1</v>
      </c>
    </row>
    <row r="2806" spans="1:7" x14ac:dyDescent="0.2">
      <c r="A2806" s="11">
        <v>42285.909027777772</v>
      </c>
      <c r="B2806" s="12"/>
      <c r="C2806" s="12">
        <v>1</v>
      </c>
      <c r="D2806" s="12"/>
      <c r="E2806" s="12"/>
      <c r="F2806" s="12"/>
      <c r="G2806" s="12">
        <v>1</v>
      </c>
    </row>
    <row r="2807" spans="1:7" x14ac:dyDescent="0.2">
      <c r="A2807" s="11">
        <v>42285.91506944444</v>
      </c>
      <c r="B2807" s="12"/>
      <c r="C2807" s="12">
        <v>1</v>
      </c>
      <c r="D2807" s="12"/>
      <c r="E2807" s="12"/>
      <c r="F2807" s="12"/>
      <c r="G2807" s="12">
        <v>1</v>
      </c>
    </row>
    <row r="2808" spans="1:7" x14ac:dyDescent="0.2">
      <c r="A2808" s="11">
        <v>42286.660891203705</v>
      </c>
      <c r="B2808" s="12"/>
      <c r="C2808" s="12"/>
      <c r="D2808" s="12"/>
      <c r="E2808" s="12">
        <v>1</v>
      </c>
      <c r="F2808" s="12"/>
      <c r="G2808" s="12">
        <v>1</v>
      </c>
    </row>
    <row r="2809" spans="1:7" x14ac:dyDescent="0.2">
      <c r="A2809" s="11">
        <v>42286.749780092592</v>
      </c>
      <c r="B2809" s="12"/>
      <c r="C2809" s="12">
        <v>1</v>
      </c>
      <c r="D2809" s="12"/>
      <c r="E2809" s="12"/>
      <c r="F2809" s="12"/>
      <c r="G2809" s="12">
        <v>1</v>
      </c>
    </row>
    <row r="2810" spans="1:7" x14ac:dyDescent="0.2">
      <c r="A2810" s="11">
        <v>42286.861493055556</v>
      </c>
      <c r="B2810" s="12"/>
      <c r="C2810" s="12">
        <v>1</v>
      </c>
      <c r="D2810" s="12"/>
      <c r="E2810" s="12"/>
      <c r="F2810" s="12"/>
      <c r="G2810" s="12">
        <v>1</v>
      </c>
    </row>
    <row r="2811" spans="1:7" x14ac:dyDescent="0.2">
      <c r="A2811" s="11">
        <v>42286.88217592593</v>
      </c>
      <c r="B2811" s="12"/>
      <c r="C2811" s="12">
        <v>1</v>
      </c>
      <c r="D2811" s="12"/>
      <c r="E2811" s="12"/>
      <c r="F2811" s="12"/>
      <c r="G2811" s="12">
        <v>1</v>
      </c>
    </row>
    <row r="2812" spans="1:7" x14ac:dyDescent="0.2">
      <c r="A2812" s="11">
        <v>42289.675173611111</v>
      </c>
      <c r="B2812" s="12">
        <v>1</v>
      </c>
      <c r="C2812" s="12"/>
      <c r="D2812" s="12"/>
      <c r="E2812" s="12"/>
      <c r="F2812" s="12"/>
      <c r="G2812" s="12">
        <v>1</v>
      </c>
    </row>
    <row r="2813" spans="1:7" x14ac:dyDescent="0.2">
      <c r="A2813" s="11">
        <v>42289.761192129634</v>
      </c>
      <c r="B2813" s="12"/>
      <c r="C2813" s="12"/>
      <c r="D2813" s="12"/>
      <c r="E2813" s="12">
        <v>1</v>
      </c>
      <c r="F2813" s="12"/>
      <c r="G2813" s="12">
        <v>1</v>
      </c>
    </row>
    <row r="2814" spans="1:7" x14ac:dyDescent="0.2">
      <c r="A2814" s="11">
        <v>42289.89634259259</v>
      </c>
      <c r="B2814" s="12">
        <v>1</v>
      </c>
      <c r="C2814" s="12"/>
      <c r="D2814" s="12"/>
      <c r="E2814" s="12"/>
      <c r="F2814" s="12"/>
      <c r="G2814" s="12">
        <v>1</v>
      </c>
    </row>
    <row r="2815" spans="1:7" x14ac:dyDescent="0.2">
      <c r="A2815" s="11">
        <v>42289.94049768518</v>
      </c>
      <c r="B2815" s="12"/>
      <c r="C2815" s="12">
        <v>1</v>
      </c>
      <c r="D2815" s="12"/>
      <c r="E2815" s="12"/>
      <c r="F2815" s="12"/>
      <c r="G2815" s="12">
        <v>1</v>
      </c>
    </row>
    <row r="2816" spans="1:7" x14ac:dyDescent="0.2">
      <c r="A2816" s="11">
        <v>42289.957175925927</v>
      </c>
      <c r="B2816" s="12"/>
      <c r="C2816" s="12"/>
      <c r="D2816" s="12"/>
      <c r="E2816" s="12">
        <v>1</v>
      </c>
      <c r="F2816" s="12"/>
      <c r="G2816" s="12">
        <v>1</v>
      </c>
    </row>
    <row r="2817" spans="1:7" x14ac:dyDescent="0.2">
      <c r="A2817" s="11">
        <v>42290.059594907405</v>
      </c>
      <c r="B2817" s="12"/>
      <c r="C2817" s="12"/>
      <c r="D2817" s="12"/>
      <c r="E2817" s="12">
        <v>1</v>
      </c>
      <c r="F2817" s="12"/>
      <c r="G2817" s="12">
        <v>1</v>
      </c>
    </row>
    <row r="2818" spans="1:7" x14ac:dyDescent="0.2">
      <c r="A2818" s="11">
        <v>42290.460023148145</v>
      </c>
      <c r="B2818" s="12"/>
      <c r="C2818" s="12"/>
      <c r="D2818" s="12"/>
      <c r="E2818" s="12">
        <v>1</v>
      </c>
      <c r="F2818" s="12"/>
      <c r="G2818" s="12">
        <v>1</v>
      </c>
    </row>
    <row r="2819" spans="1:7" x14ac:dyDescent="0.2">
      <c r="A2819" s="11">
        <v>42290.61855324074</v>
      </c>
      <c r="B2819" s="12"/>
      <c r="C2819" s="12"/>
      <c r="D2819" s="12"/>
      <c r="E2819" s="12">
        <v>1</v>
      </c>
      <c r="F2819" s="12"/>
      <c r="G2819" s="12">
        <v>1</v>
      </c>
    </row>
    <row r="2820" spans="1:7" x14ac:dyDescent="0.2">
      <c r="A2820" s="11">
        <v>42291.46674768519</v>
      </c>
      <c r="B2820" s="12"/>
      <c r="C2820" s="12"/>
      <c r="D2820" s="12"/>
      <c r="E2820" s="12">
        <v>1</v>
      </c>
      <c r="F2820" s="12"/>
      <c r="G2820" s="12">
        <v>1</v>
      </c>
    </row>
    <row r="2821" spans="1:7" x14ac:dyDescent="0.2">
      <c r="A2821" s="11">
        <v>42291.556076388893</v>
      </c>
      <c r="B2821" s="12"/>
      <c r="C2821" s="12"/>
      <c r="D2821" s="12"/>
      <c r="E2821" s="12">
        <v>1</v>
      </c>
      <c r="F2821" s="12"/>
      <c r="G2821" s="12">
        <v>1</v>
      </c>
    </row>
    <row r="2822" spans="1:7" x14ac:dyDescent="0.2">
      <c r="A2822" s="11">
        <v>42291.581377314811</v>
      </c>
      <c r="B2822" s="12"/>
      <c r="C2822" s="12"/>
      <c r="D2822" s="12"/>
      <c r="E2822" s="12">
        <v>1</v>
      </c>
      <c r="F2822" s="12"/>
      <c r="G2822" s="12">
        <v>1</v>
      </c>
    </row>
    <row r="2823" spans="1:7" x14ac:dyDescent="0.2">
      <c r="A2823" s="11">
        <v>42291.596273148149</v>
      </c>
      <c r="B2823" s="12"/>
      <c r="C2823" s="12"/>
      <c r="D2823" s="12"/>
      <c r="E2823" s="12">
        <v>1</v>
      </c>
      <c r="F2823" s="12"/>
      <c r="G2823" s="12">
        <v>1</v>
      </c>
    </row>
    <row r="2824" spans="1:7" x14ac:dyDescent="0.2">
      <c r="A2824" s="11">
        <v>42291.739548611105</v>
      </c>
      <c r="B2824" s="12"/>
      <c r="C2824" s="12">
        <v>1</v>
      </c>
      <c r="D2824" s="12"/>
      <c r="E2824" s="12"/>
      <c r="F2824" s="12"/>
      <c r="G2824" s="12">
        <v>1</v>
      </c>
    </row>
    <row r="2825" spans="1:7" x14ac:dyDescent="0.2">
      <c r="A2825" s="11">
        <v>42291.833287037036</v>
      </c>
      <c r="B2825" s="12"/>
      <c r="C2825" s="12">
        <v>1</v>
      </c>
      <c r="D2825" s="12"/>
      <c r="E2825" s="12"/>
      <c r="F2825" s="12"/>
      <c r="G2825" s="12">
        <v>1</v>
      </c>
    </row>
    <row r="2826" spans="1:7" x14ac:dyDescent="0.2">
      <c r="A2826" s="11">
        <v>42291.872175925921</v>
      </c>
      <c r="B2826" s="12"/>
      <c r="C2826" s="12">
        <v>1</v>
      </c>
      <c r="D2826" s="12"/>
      <c r="E2826" s="12"/>
      <c r="F2826" s="12"/>
      <c r="G2826" s="12">
        <v>1</v>
      </c>
    </row>
    <row r="2827" spans="1:7" x14ac:dyDescent="0.2">
      <c r="A2827" s="11">
        <v>42292.002893518518</v>
      </c>
      <c r="B2827" s="12"/>
      <c r="C2827" s="12"/>
      <c r="D2827" s="12"/>
      <c r="E2827" s="12">
        <v>1</v>
      </c>
      <c r="F2827" s="12"/>
      <c r="G2827" s="12">
        <v>1</v>
      </c>
    </row>
    <row r="2828" spans="1:7" x14ac:dyDescent="0.2">
      <c r="A2828" s="11">
        <v>42292.087592592594</v>
      </c>
      <c r="B2828" s="12"/>
      <c r="C2828" s="12"/>
      <c r="D2828" s="12"/>
      <c r="E2828" s="12">
        <v>1</v>
      </c>
      <c r="F2828" s="12"/>
      <c r="G2828" s="12">
        <v>1</v>
      </c>
    </row>
    <row r="2829" spans="1:7" x14ac:dyDescent="0.2">
      <c r="A2829" s="11">
        <v>42292.250787037032</v>
      </c>
      <c r="B2829" s="12"/>
      <c r="C2829" s="12"/>
      <c r="D2829" s="12"/>
      <c r="E2829" s="12">
        <v>1</v>
      </c>
      <c r="F2829" s="12"/>
      <c r="G2829" s="12">
        <v>1</v>
      </c>
    </row>
    <row r="2830" spans="1:7" x14ac:dyDescent="0.2">
      <c r="A2830" s="11">
        <v>42292.435532407413</v>
      </c>
      <c r="B2830" s="12"/>
      <c r="C2830" s="12"/>
      <c r="D2830" s="12"/>
      <c r="E2830" s="12">
        <v>1</v>
      </c>
      <c r="F2830" s="12"/>
      <c r="G2830" s="12">
        <v>1</v>
      </c>
    </row>
    <row r="2831" spans="1:7" x14ac:dyDescent="0.2">
      <c r="A2831" s="11">
        <v>42292.495474537034</v>
      </c>
      <c r="B2831" s="12"/>
      <c r="C2831" s="12"/>
      <c r="D2831" s="12"/>
      <c r="E2831" s="12">
        <v>1</v>
      </c>
      <c r="F2831" s="12"/>
      <c r="G2831" s="12">
        <v>1</v>
      </c>
    </row>
    <row r="2832" spans="1:7" x14ac:dyDescent="0.2">
      <c r="A2832" s="11">
        <v>42292.513888888891</v>
      </c>
      <c r="B2832" s="12"/>
      <c r="C2832" s="12"/>
      <c r="D2832" s="12"/>
      <c r="E2832" s="12">
        <v>1</v>
      </c>
      <c r="F2832" s="12"/>
      <c r="G2832" s="12">
        <v>1</v>
      </c>
    </row>
    <row r="2833" spans="1:7" x14ac:dyDescent="0.2">
      <c r="A2833" s="11">
        <v>42292.539548611108</v>
      </c>
      <c r="B2833" s="12"/>
      <c r="C2833" s="12"/>
      <c r="D2833" s="12"/>
      <c r="E2833" s="12">
        <v>1</v>
      </c>
      <c r="F2833" s="12"/>
      <c r="G2833" s="12">
        <v>1</v>
      </c>
    </row>
    <row r="2834" spans="1:7" x14ac:dyDescent="0.2">
      <c r="A2834" s="11">
        <v>42292.701053240744</v>
      </c>
      <c r="B2834" s="12"/>
      <c r="C2834" s="12"/>
      <c r="D2834" s="12"/>
      <c r="E2834" s="12">
        <v>1</v>
      </c>
      <c r="F2834" s="12"/>
      <c r="G2834" s="12">
        <v>1</v>
      </c>
    </row>
    <row r="2835" spans="1:7" x14ac:dyDescent="0.2">
      <c r="A2835" s="11">
        <v>42293.809212962966</v>
      </c>
      <c r="B2835" s="12"/>
      <c r="C2835" s="12">
        <v>1</v>
      </c>
      <c r="D2835" s="12"/>
      <c r="E2835" s="12"/>
      <c r="F2835" s="12"/>
      <c r="G2835" s="12">
        <v>1</v>
      </c>
    </row>
    <row r="2836" spans="1:7" x14ac:dyDescent="0.2">
      <c r="A2836" s="11">
        <v>42293.853541666671</v>
      </c>
      <c r="B2836" s="12"/>
      <c r="C2836" s="12">
        <v>1</v>
      </c>
      <c r="D2836" s="12"/>
      <c r="E2836" s="12"/>
      <c r="F2836" s="12"/>
      <c r="G2836" s="12">
        <v>1</v>
      </c>
    </row>
    <row r="2837" spans="1:7" x14ac:dyDescent="0.2">
      <c r="A2837" s="11">
        <v>42293.922986111109</v>
      </c>
      <c r="B2837" s="12"/>
      <c r="C2837" s="12">
        <v>1</v>
      </c>
      <c r="D2837" s="12"/>
      <c r="E2837" s="12"/>
      <c r="F2837" s="12"/>
      <c r="G2837" s="12">
        <v>1</v>
      </c>
    </row>
    <row r="2838" spans="1:7" x14ac:dyDescent="0.2">
      <c r="A2838" s="11">
        <v>42294.429641203707</v>
      </c>
      <c r="B2838" s="12"/>
      <c r="C2838" s="12"/>
      <c r="D2838" s="12"/>
      <c r="E2838" s="12">
        <v>1</v>
      </c>
      <c r="F2838" s="12"/>
      <c r="G2838" s="12">
        <v>1</v>
      </c>
    </row>
    <row r="2839" spans="1:7" x14ac:dyDescent="0.2">
      <c r="A2839" s="11">
        <v>42294.628449074073</v>
      </c>
      <c r="B2839" s="12"/>
      <c r="C2839" s="12">
        <v>1</v>
      </c>
      <c r="D2839" s="12"/>
      <c r="E2839" s="12"/>
      <c r="F2839" s="12"/>
      <c r="G2839" s="12">
        <v>1</v>
      </c>
    </row>
    <row r="2840" spans="1:7" x14ac:dyDescent="0.2">
      <c r="A2840" s="11">
        <v>42294.808124999996</v>
      </c>
      <c r="B2840" s="12"/>
      <c r="C2840" s="12"/>
      <c r="D2840" s="12"/>
      <c r="E2840" s="12">
        <v>1</v>
      </c>
      <c r="F2840" s="12"/>
      <c r="G2840" s="12">
        <v>1</v>
      </c>
    </row>
    <row r="2841" spans="1:7" x14ac:dyDescent="0.2">
      <c r="A2841" s="11">
        <v>42295.753391203703</v>
      </c>
      <c r="B2841" s="12"/>
      <c r="C2841" s="12">
        <v>1</v>
      </c>
      <c r="D2841" s="12"/>
      <c r="E2841" s="12"/>
      <c r="F2841" s="12"/>
      <c r="G2841" s="12">
        <v>1</v>
      </c>
    </row>
    <row r="2842" spans="1:7" x14ac:dyDescent="0.2">
      <c r="A2842" s="11">
        <v>42295.891828703709</v>
      </c>
      <c r="B2842" s="12"/>
      <c r="C2842" s="12">
        <v>1</v>
      </c>
      <c r="D2842" s="12"/>
      <c r="E2842" s="12"/>
      <c r="F2842" s="12"/>
      <c r="G2842" s="12">
        <v>1</v>
      </c>
    </row>
    <row r="2843" spans="1:7" x14ac:dyDescent="0.2">
      <c r="A2843" s="11">
        <v>42296.154131944444</v>
      </c>
      <c r="B2843" s="12"/>
      <c r="C2843" s="12">
        <v>1</v>
      </c>
      <c r="D2843" s="12"/>
      <c r="E2843" s="12"/>
      <c r="F2843" s="12"/>
      <c r="G2843" s="12">
        <v>1</v>
      </c>
    </row>
    <row r="2844" spans="1:7" x14ac:dyDescent="0.2">
      <c r="A2844" s="11">
        <v>42296.261087962965</v>
      </c>
      <c r="B2844" s="12"/>
      <c r="C2844" s="12">
        <v>1</v>
      </c>
      <c r="D2844" s="12"/>
      <c r="E2844" s="12"/>
      <c r="F2844" s="12"/>
      <c r="G2844" s="12">
        <v>1</v>
      </c>
    </row>
    <row r="2845" spans="1:7" x14ac:dyDescent="0.2">
      <c r="A2845" s="11">
        <v>42296.583379629628</v>
      </c>
      <c r="B2845" s="12"/>
      <c r="C2845" s="12"/>
      <c r="D2845" s="12"/>
      <c r="E2845" s="12">
        <v>1</v>
      </c>
      <c r="F2845" s="12"/>
      <c r="G2845" s="12">
        <v>1</v>
      </c>
    </row>
    <row r="2846" spans="1:7" x14ac:dyDescent="0.2">
      <c r="A2846" s="11">
        <v>42296.631331018521</v>
      </c>
      <c r="B2846" s="12"/>
      <c r="C2846" s="12"/>
      <c r="D2846" s="12"/>
      <c r="E2846" s="12">
        <v>1</v>
      </c>
      <c r="F2846" s="12"/>
      <c r="G2846" s="12">
        <v>1</v>
      </c>
    </row>
    <row r="2847" spans="1:7" x14ac:dyDescent="0.2">
      <c r="A2847" s="11">
        <v>42297.110300925924</v>
      </c>
      <c r="B2847" s="12"/>
      <c r="C2847" s="12">
        <v>1</v>
      </c>
      <c r="D2847" s="12"/>
      <c r="E2847" s="12"/>
      <c r="F2847" s="12"/>
      <c r="G2847" s="12">
        <v>1</v>
      </c>
    </row>
    <row r="2848" spans="1:7" x14ac:dyDescent="0.2">
      <c r="A2848" s="11">
        <v>42297.432951388888</v>
      </c>
      <c r="B2848" s="12"/>
      <c r="C2848" s="12">
        <v>1</v>
      </c>
      <c r="D2848" s="12"/>
      <c r="E2848" s="12"/>
      <c r="F2848" s="12"/>
      <c r="G2848" s="12">
        <v>1</v>
      </c>
    </row>
    <row r="2849" spans="1:7" x14ac:dyDescent="0.2">
      <c r="A2849" s="11">
        <v>42297.691006944442</v>
      </c>
      <c r="B2849" s="12"/>
      <c r="C2849" s="12">
        <v>1</v>
      </c>
      <c r="D2849" s="12"/>
      <c r="E2849" s="12"/>
      <c r="F2849" s="12"/>
      <c r="G2849" s="12">
        <v>1</v>
      </c>
    </row>
    <row r="2850" spans="1:7" x14ac:dyDescent="0.2">
      <c r="A2850" s="11">
        <v>42297.748067129629</v>
      </c>
      <c r="B2850" s="12"/>
      <c r="C2850" s="12"/>
      <c r="D2850" s="12"/>
      <c r="E2850" s="12">
        <v>1</v>
      </c>
      <c r="F2850" s="12"/>
      <c r="G2850" s="12">
        <v>1</v>
      </c>
    </row>
    <row r="2851" spans="1:7" x14ac:dyDescent="0.2">
      <c r="A2851" s="11">
        <v>42297.748738425929</v>
      </c>
      <c r="B2851" s="12"/>
      <c r="C2851" s="12"/>
      <c r="D2851" s="12"/>
      <c r="E2851" s="12">
        <v>1</v>
      </c>
      <c r="F2851" s="12"/>
      <c r="G2851" s="12">
        <v>1</v>
      </c>
    </row>
    <row r="2852" spans="1:7" x14ac:dyDescent="0.2">
      <c r="A2852" s="11">
        <v>42297.791886574079</v>
      </c>
      <c r="B2852" s="12"/>
      <c r="C2852" s="12"/>
      <c r="D2852" s="12"/>
      <c r="E2852" s="12">
        <v>1</v>
      </c>
      <c r="F2852" s="12"/>
      <c r="G2852" s="12">
        <v>1</v>
      </c>
    </row>
    <row r="2853" spans="1:7" x14ac:dyDescent="0.2">
      <c r="A2853" s="11">
        <v>42297.816284722227</v>
      </c>
      <c r="B2853" s="12"/>
      <c r="C2853" s="12">
        <v>1</v>
      </c>
      <c r="D2853" s="12"/>
      <c r="E2853" s="12"/>
      <c r="F2853" s="12"/>
      <c r="G2853" s="12">
        <v>1</v>
      </c>
    </row>
    <row r="2854" spans="1:7" x14ac:dyDescent="0.2">
      <c r="A2854" s="11">
        <v>42297.823113425926</v>
      </c>
      <c r="B2854" s="12"/>
      <c r="C2854" s="12">
        <v>1</v>
      </c>
      <c r="D2854" s="12"/>
      <c r="E2854" s="12"/>
      <c r="F2854" s="12"/>
      <c r="G2854" s="12">
        <v>1</v>
      </c>
    </row>
    <row r="2855" spans="1:7" x14ac:dyDescent="0.2">
      <c r="A2855" s="11">
        <v>42298.34783564815</v>
      </c>
      <c r="B2855" s="12"/>
      <c r="C2855" s="12"/>
      <c r="D2855" s="12"/>
      <c r="E2855" s="12">
        <v>1</v>
      </c>
      <c r="F2855" s="12"/>
      <c r="G2855" s="12">
        <v>1</v>
      </c>
    </row>
    <row r="2856" spans="1:7" x14ac:dyDescent="0.2">
      <c r="A2856" s="11">
        <v>42299.130162037036</v>
      </c>
      <c r="B2856" s="12"/>
      <c r="C2856" s="12">
        <v>1</v>
      </c>
      <c r="D2856" s="12"/>
      <c r="E2856" s="12"/>
      <c r="F2856" s="12"/>
      <c r="G2856" s="12">
        <v>1</v>
      </c>
    </row>
    <row r="2857" spans="1:7" x14ac:dyDescent="0.2">
      <c r="A2857" s="11">
        <v>42299.776770833334</v>
      </c>
      <c r="B2857" s="12"/>
      <c r="C2857" s="12"/>
      <c r="D2857" s="12"/>
      <c r="E2857" s="12">
        <v>1</v>
      </c>
      <c r="F2857" s="12"/>
      <c r="G2857" s="12">
        <v>1</v>
      </c>
    </row>
    <row r="2858" spans="1:7" x14ac:dyDescent="0.2">
      <c r="A2858" s="11">
        <v>42299.926145833335</v>
      </c>
      <c r="B2858" s="12"/>
      <c r="C2858" s="12">
        <v>1</v>
      </c>
      <c r="D2858" s="12"/>
      <c r="E2858" s="12"/>
      <c r="F2858" s="12"/>
      <c r="G2858" s="12">
        <v>1</v>
      </c>
    </row>
    <row r="2859" spans="1:7" x14ac:dyDescent="0.2">
      <c r="A2859" s="11">
        <v>42300.585891203707</v>
      </c>
      <c r="B2859" s="12"/>
      <c r="C2859" s="12">
        <v>1</v>
      </c>
      <c r="D2859" s="12"/>
      <c r="E2859" s="12"/>
      <c r="F2859" s="12"/>
      <c r="G2859" s="12">
        <v>1</v>
      </c>
    </row>
    <row r="2860" spans="1:7" x14ac:dyDescent="0.2">
      <c r="A2860" s="11">
        <v>42300.825648148151</v>
      </c>
      <c r="B2860" s="12">
        <v>1</v>
      </c>
      <c r="C2860" s="12"/>
      <c r="D2860" s="12"/>
      <c r="E2860" s="12"/>
      <c r="F2860" s="12"/>
      <c r="G2860" s="12">
        <v>1</v>
      </c>
    </row>
    <row r="2861" spans="1:7" x14ac:dyDescent="0.2">
      <c r="A2861" s="11">
        <v>42302.701516203699</v>
      </c>
      <c r="B2861" s="12"/>
      <c r="C2861" s="12"/>
      <c r="D2861" s="12"/>
      <c r="E2861" s="12">
        <v>1</v>
      </c>
      <c r="F2861" s="12"/>
      <c r="G2861" s="12">
        <v>1</v>
      </c>
    </row>
    <row r="2862" spans="1:7" x14ac:dyDescent="0.2">
      <c r="A2862" s="11">
        <v>42303.617488425924</v>
      </c>
      <c r="B2862" s="12"/>
      <c r="C2862" s="12"/>
      <c r="D2862" s="12"/>
      <c r="E2862" s="12">
        <v>1</v>
      </c>
      <c r="F2862" s="12"/>
      <c r="G2862" s="12">
        <v>1</v>
      </c>
    </row>
    <row r="2863" spans="1:7" x14ac:dyDescent="0.2">
      <c r="A2863" s="11">
        <v>42303.659317129626</v>
      </c>
      <c r="B2863" s="12">
        <v>1</v>
      </c>
      <c r="C2863" s="12"/>
      <c r="D2863" s="12"/>
      <c r="E2863" s="12"/>
      <c r="F2863" s="12"/>
      <c r="G2863" s="12">
        <v>1</v>
      </c>
    </row>
    <row r="2864" spans="1:7" x14ac:dyDescent="0.2">
      <c r="A2864" s="11">
        <v>42303.672662037032</v>
      </c>
      <c r="B2864" s="12"/>
      <c r="C2864" s="12"/>
      <c r="D2864" s="12"/>
      <c r="E2864" s="12">
        <v>1</v>
      </c>
      <c r="F2864" s="12"/>
      <c r="G2864" s="12">
        <v>1</v>
      </c>
    </row>
    <row r="2865" spans="1:7" x14ac:dyDescent="0.2">
      <c r="A2865" s="11">
        <v>42303.878414351857</v>
      </c>
      <c r="B2865" s="12">
        <v>1</v>
      </c>
      <c r="C2865" s="12"/>
      <c r="D2865" s="12"/>
      <c r="E2865" s="12"/>
      <c r="F2865" s="12"/>
      <c r="G2865" s="12">
        <v>1</v>
      </c>
    </row>
    <row r="2866" spans="1:7" x14ac:dyDescent="0.2">
      <c r="A2866" s="11">
        <v>42304.210833333331</v>
      </c>
      <c r="B2866" s="12"/>
      <c r="C2866" s="12">
        <v>1</v>
      </c>
      <c r="D2866" s="12"/>
      <c r="E2866" s="12"/>
      <c r="F2866" s="12"/>
      <c r="G2866" s="12">
        <v>1</v>
      </c>
    </row>
    <row r="2867" spans="1:7" x14ac:dyDescent="0.2">
      <c r="A2867" s="11">
        <v>42304.829409722224</v>
      </c>
      <c r="B2867" s="12"/>
      <c r="C2867" s="12"/>
      <c r="D2867" s="12"/>
      <c r="E2867" s="12">
        <v>1</v>
      </c>
      <c r="F2867" s="12"/>
      <c r="G2867" s="12">
        <v>1</v>
      </c>
    </row>
    <row r="2868" spans="1:7" x14ac:dyDescent="0.2">
      <c r="A2868" s="11">
        <v>42304.940960648149</v>
      </c>
      <c r="B2868" s="12"/>
      <c r="C2868" s="12">
        <v>1</v>
      </c>
      <c r="D2868" s="12"/>
      <c r="E2868" s="12"/>
      <c r="F2868" s="12"/>
      <c r="G2868" s="12">
        <v>1</v>
      </c>
    </row>
    <row r="2869" spans="1:7" x14ac:dyDescent="0.2">
      <c r="A2869" s="11">
        <v>42304.955381944441</v>
      </c>
      <c r="B2869" s="12"/>
      <c r="C2869" s="12">
        <v>1</v>
      </c>
      <c r="D2869" s="12"/>
      <c r="E2869" s="12"/>
      <c r="F2869" s="12"/>
      <c r="G2869" s="12">
        <v>1</v>
      </c>
    </row>
    <row r="2870" spans="1:7" x14ac:dyDescent="0.2">
      <c r="A2870" s="11">
        <v>42305.670914351853</v>
      </c>
      <c r="B2870" s="12"/>
      <c r="C2870" s="12">
        <v>1</v>
      </c>
      <c r="D2870" s="12"/>
      <c r="E2870" s="12"/>
      <c r="F2870" s="12"/>
      <c r="G2870" s="12">
        <v>1</v>
      </c>
    </row>
    <row r="2871" spans="1:7" x14ac:dyDescent="0.2">
      <c r="A2871" s="11">
        <v>42306.848854166667</v>
      </c>
      <c r="B2871" s="12"/>
      <c r="C2871" s="12">
        <v>1</v>
      </c>
      <c r="D2871" s="12"/>
      <c r="E2871" s="12"/>
      <c r="F2871" s="12"/>
      <c r="G2871" s="12">
        <v>1</v>
      </c>
    </row>
    <row r="2872" spans="1:7" x14ac:dyDescent="0.2">
      <c r="A2872" s="11">
        <v>42307.034074074079</v>
      </c>
      <c r="B2872" s="12">
        <v>1</v>
      </c>
      <c r="C2872" s="12"/>
      <c r="D2872" s="12"/>
      <c r="E2872" s="12"/>
      <c r="F2872" s="12"/>
      <c r="G2872" s="12">
        <v>1</v>
      </c>
    </row>
    <row r="2873" spans="1:7" x14ac:dyDescent="0.2">
      <c r="A2873" s="11">
        <v>42307.189270833333</v>
      </c>
      <c r="B2873" s="12"/>
      <c r="C2873" s="12">
        <v>1</v>
      </c>
      <c r="D2873" s="12"/>
      <c r="E2873" s="12"/>
      <c r="F2873" s="12"/>
      <c r="G2873" s="12">
        <v>1</v>
      </c>
    </row>
    <row r="2874" spans="1:7" x14ac:dyDescent="0.2">
      <c r="A2874" s="11">
        <v>42307.539398148147</v>
      </c>
      <c r="B2874" s="12"/>
      <c r="C2874" s="12">
        <v>1</v>
      </c>
      <c r="D2874" s="12"/>
      <c r="E2874" s="12"/>
      <c r="F2874" s="12"/>
      <c r="G2874" s="12">
        <v>1</v>
      </c>
    </row>
    <row r="2875" spans="1:7" x14ac:dyDescent="0.2">
      <c r="A2875" s="11">
        <v>42307.908379629633</v>
      </c>
      <c r="B2875" s="12"/>
      <c r="C2875" s="12"/>
      <c r="D2875" s="12"/>
      <c r="E2875" s="12">
        <v>1</v>
      </c>
      <c r="F2875" s="12"/>
      <c r="G2875" s="12">
        <v>1</v>
      </c>
    </row>
    <row r="2876" spans="1:7" x14ac:dyDescent="0.2">
      <c r="A2876" s="11">
        <v>42308.211215277777</v>
      </c>
      <c r="B2876" s="12"/>
      <c r="C2876" s="12">
        <v>1</v>
      </c>
      <c r="D2876" s="12"/>
      <c r="E2876" s="12"/>
      <c r="F2876" s="12"/>
      <c r="G2876" s="12">
        <v>1</v>
      </c>
    </row>
    <row r="2877" spans="1:7" x14ac:dyDescent="0.2">
      <c r="A2877" s="11">
        <v>42309.191307870366</v>
      </c>
      <c r="B2877" s="12"/>
      <c r="C2877" s="12"/>
      <c r="D2877" s="12"/>
      <c r="E2877" s="12">
        <v>1</v>
      </c>
      <c r="F2877" s="12"/>
      <c r="G2877" s="12">
        <v>1</v>
      </c>
    </row>
    <row r="2878" spans="1:7" x14ac:dyDescent="0.2">
      <c r="A2878" s="11">
        <v>42309.756620370375</v>
      </c>
      <c r="B2878" s="12"/>
      <c r="C2878" s="12"/>
      <c r="D2878" s="12"/>
      <c r="E2878" s="12">
        <v>1</v>
      </c>
      <c r="F2878" s="12"/>
      <c r="G2878" s="12">
        <v>1</v>
      </c>
    </row>
    <row r="2879" spans="1:7" x14ac:dyDescent="0.2">
      <c r="A2879" s="11">
        <v>42310.968518518523</v>
      </c>
      <c r="B2879" s="12"/>
      <c r="C2879" s="12">
        <v>1</v>
      </c>
      <c r="D2879" s="12"/>
      <c r="E2879" s="12"/>
      <c r="F2879" s="12"/>
      <c r="G2879" s="12">
        <v>1</v>
      </c>
    </row>
    <row r="2880" spans="1:7" x14ac:dyDescent="0.2">
      <c r="A2880" s="11">
        <v>42311.216898148152</v>
      </c>
      <c r="B2880" s="12"/>
      <c r="C2880" s="12"/>
      <c r="D2880" s="12"/>
      <c r="E2880" s="12">
        <v>1</v>
      </c>
      <c r="F2880" s="12"/>
      <c r="G2880" s="12">
        <v>1</v>
      </c>
    </row>
    <row r="2881" spans="1:7" x14ac:dyDescent="0.2">
      <c r="A2881" s="11">
        <v>42311.621458333335</v>
      </c>
      <c r="B2881" s="12"/>
      <c r="C2881" s="12">
        <v>1</v>
      </c>
      <c r="D2881" s="12"/>
      <c r="E2881" s="12"/>
      <c r="F2881" s="12"/>
      <c r="G2881" s="12">
        <v>1</v>
      </c>
    </row>
    <row r="2882" spans="1:7" x14ac:dyDescent="0.2">
      <c r="A2882" s="11">
        <v>42311.625081018516</v>
      </c>
      <c r="B2882" s="12"/>
      <c r="C2882" s="12"/>
      <c r="D2882" s="12"/>
      <c r="E2882" s="12">
        <v>1</v>
      </c>
      <c r="F2882" s="12"/>
      <c r="G2882" s="12">
        <v>1</v>
      </c>
    </row>
    <row r="2883" spans="1:7" x14ac:dyDescent="0.2">
      <c r="A2883" s="11">
        <v>42311.711979166663</v>
      </c>
      <c r="B2883" s="12"/>
      <c r="C2883" s="12"/>
      <c r="D2883" s="12"/>
      <c r="E2883" s="12">
        <v>1</v>
      </c>
      <c r="F2883" s="12"/>
      <c r="G2883" s="12">
        <v>1</v>
      </c>
    </row>
    <row r="2884" spans="1:7" x14ac:dyDescent="0.2">
      <c r="A2884" s="11">
        <v>42311.750324074077</v>
      </c>
      <c r="B2884" s="12"/>
      <c r="C2884" s="12"/>
      <c r="D2884" s="12"/>
      <c r="E2884" s="12">
        <v>1</v>
      </c>
      <c r="F2884" s="12"/>
      <c r="G2884" s="12">
        <v>1</v>
      </c>
    </row>
    <row r="2885" spans="1:7" x14ac:dyDescent="0.2">
      <c r="A2885" s="11">
        <v>42312.204814814817</v>
      </c>
      <c r="B2885" s="12">
        <v>1</v>
      </c>
      <c r="C2885" s="12"/>
      <c r="D2885" s="12"/>
      <c r="E2885" s="12"/>
      <c r="F2885" s="12"/>
      <c r="G2885" s="12">
        <v>1</v>
      </c>
    </row>
    <row r="2886" spans="1:7" x14ac:dyDescent="0.2">
      <c r="A2886" s="11">
        <v>42312.792662037042</v>
      </c>
      <c r="B2886" s="12"/>
      <c r="C2886" s="12"/>
      <c r="D2886" s="12"/>
      <c r="E2886" s="12">
        <v>1</v>
      </c>
      <c r="F2886" s="12"/>
      <c r="G2886" s="12">
        <v>1</v>
      </c>
    </row>
    <row r="2887" spans="1:7" x14ac:dyDescent="0.2">
      <c r="A2887" s="11">
        <v>42312.874594907407</v>
      </c>
      <c r="B2887" s="12"/>
      <c r="C2887" s="12"/>
      <c r="D2887" s="12"/>
      <c r="E2887" s="12">
        <v>1</v>
      </c>
      <c r="F2887" s="12"/>
      <c r="G2887" s="12">
        <v>1</v>
      </c>
    </row>
    <row r="2888" spans="1:7" x14ac:dyDescent="0.2">
      <c r="A2888" s="11">
        <v>42313.02542824074</v>
      </c>
      <c r="B2888" s="12"/>
      <c r="C2888" s="12"/>
      <c r="D2888" s="12"/>
      <c r="E2888" s="12">
        <v>1</v>
      </c>
      <c r="F2888" s="12"/>
      <c r="G2888" s="12">
        <v>1</v>
      </c>
    </row>
    <row r="2889" spans="1:7" x14ac:dyDescent="0.2">
      <c r="A2889" s="11">
        <v>42313.703900462962</v>
      </c>
      <c r="B2889" s="12"/>
      <c r="C2889" s="12"/>
      <c r="D2889" s="12"/>
      <c r="E2889" s="12">
        <v>1</v>
      </c>
      <c r="F2889" s="12"/>
      <c r="G2889" s="12">
        <v>1</v>
      </c>
    </row>
    <row r="2890" spans="1:7" x14ac:dyDescent="0.2">
      <c r="A2890" s="11">
        <v>42313.936365740738</v>
      </c>
      <c r="B2890" s="12">
        <v>1</v>
      </c>
      <c r="C2890" s="12"/>
      <c r="D2890" s="12"/>
      <c r="E2890" s="12"/>
      <c r="F2890" s="12"/>
      <c r="G2890" s="12">
        <v>1</v>
      </c>
    </row>
    <row r="2891" spans="1:7" x14ac:dyDescent="0.2">
      <c r="A2891" s="11">
        <v>42315.699490740735</v>
      </c>
      <c r="B2891" s="12"/>
      <c r="C2891" s="12"/>
      <c r="D2891" s="12"/>
      <c r="E2891" s="12">
        <v>1</v>
      </c>
      <c r="F2891" s="12"/>
      <c r="G2891" s="12">
        <v>1</v>
      </c>
    </row>
    <row r="2892" spans="1:7" x14ac:dyDescent="0.2">
      <c r="A2892" s="11">
        <v>42317.33258101852</v>
      </c>
      <c r="B2892" s="12"/>
      <c r="C2892" s="12"/>
      <c r="D2892" s="12"/>
      <c r="E2892" s="12">
        <v>1</v>
      </c>
      <c r="F2892" s="12"/>
      <c r="G2892" s="12">
        <v>1</v>
      </c>
    </row>
    <row r="2893" spans="1:7" x14ac:dyDescent="0.2">
      <c r="A2893" s="11">
        <v>42317.810219907406</v>
      </c>
      <c r="B2893" s="12">
        <v>1</v>
      </c>
      <c r="C2893" s="12"/>
      <c r="D2893" s="12"/>
      <c r="E2893" s="12"/>
      <c r="F2893" s="12"/>
      <c r="G2893" s="12">
        <v>1</v>
      </c>
    </row>
    <row r="2894" spans="1:7" x14ac:dyDescent="0.2">
      <c r="A2894" s="11">
        <v>42317.826377314821</v>
      </c>
      <c r="B2894" s="12"/>
      <c r="C2894" s="12">
        <v>1</v>
      </c>
      <c r="D2894" s="12"/>
      <c r="E2894" s="12"/>
      <c r="F2894" s="12"/>
      <c r="G2894" s="12">
        <v>1</v>
      </c>
    </row>
    <row r="2895" spans="1:7" x14ac:dyDescent="0.2">
      <c r="A2895" s="11">
        <v>42317.954571759255</v>
      </c>
      <c r="B2895" s="12"/>
      <c r="C2895" s="12">
        <v>1</v>
      </c>
      <c r="D2895" s="12"/>
      <c r="E2895" s="12"/>
      <c r="F2895" s="12"/>
      <c r="G2895" s="12">
        <v>1</v>
      </c>
    </row>
    <row r="2896" spans="1:7" x14ac:dyDescent="0.2">
      <c r="A2896" s="11">
        <v>42318.025011574078</v>
      </c>
      <c r="B2896" s="12"/>
      <c r="C2896" s="12"/>
      <c r="D2896" s="12"/>
      <c r="E2896" s="12">
        <v>1</v>
      </c>
      <c r="F2896" s="12"/>
      <c r="G2896" s="12">
        <v>1</v>
      </c>
    </row>
    <row r="2897" spans="1:7" x14ac:dyDescent="0.2">
      <c r="A2897" s="11">
        <v>42318.098217592589</v>
      </c>
      <c r="B2897" s="12"/>
      <c r="C2897" s="12">
        <v>1</v>
      </c>
      <c r="D2897" s="12"/>
      <c r="E2897" s="12"/>
      <c r="F2897" s="12"/>
      <c r="G2897" s="12">
        <v>1</v>
      </c>
    </row>
    <row r="2898" spans="1:7" x14ac:dyDescent="0.2">
      <c r="A2898" s="11">
        <v>42318.593703703707</v>
      </c>
      <c r="B2898" s="12"/>
      <c r="C2898" s="12"/>
      <c r="D2898" s="12"/>
      <c r="E2898" s="12">
        <v>1</v>
      </c>
      <c r="F2898" s="12"/>
      <c r="G2898" s="12">
        <v>1</v>
      </c>
    </row>
    <row r="2899" spans="1:7" x14ac:dyDescent="0.2">
      <c r="A2899" s="11">
        <v>42318.616851851853</v>
      </c>
      <c r="B2899" s="12"/>
      <c r="C2899" s="12">
        <v>1</v>
      </c>
      <c r="D2899" s="12"/>
      <c r="E2899" s="12"/>
      <c r="F2899" s="12"/>
      <c r="G2899" s="12">
        <v>1</v>
      </c>
    </row>
    <row r="2900" spans="1:7" x14ac:dyDescent="0.2">
      <c r="A2900" s="11">
        <v>42318.702094907407</v>
      </c>
      <c r="B2900" s="12"/>
      <c r="C2900" s="12"/>
      <c r="D2900" s="12"/>
      <c r="E2900" s="12">
        <v>1</v>
      </c>
      <c r="F2900" s="12"/>
      <c r="G2900" s="12">
        <v>1</v>
      </c>
    </row>
    <row r="2901" spans="1:7" x14ac:dyDescent="0.2">
      <c r="A2901" s="11">
        <v>42318.925532407404</v>
      </c>
      <c r="B2901" s="12">
        <v>1</v>
      </c>
      <c r="C2901" s="12"/>
      <c r="D2901" s="12"/>
      <c r="E2901" s="12"/>
      <c r="F2901" s="12"/>
      <c r="G2901" s="12">
        <v>1</v>
      </c>
    </row>
    <row r="2902" spans="1:7" x14ac:dyDescent="0.2">
      <c r="A2902" s="11">
        <v>42318.950173611112</v>
      </c>
      <c r="B2902" s="12"/>
      <c r="C2902" s="12"/>
      <c r="D2902" s="12"/>
      <c r="E2902" s="12">
        <v>1</v>
      </c>
      <c r="F2902" s="12"/>
      <c r="G2902" s="12">
        <v>1</v>
      </c>
    </row>
    <row r="2903" spans="1:7" x14ac:dyDescent="0.2">
      <c r="A2903" s="11">
        <v>42319.035833333335</v>
      </c>
      <c r="B2903" s="12"/>
      <c r="C2903" s="12"/>
      <c r="D2903" s="12"/>
      <c r="E2903" s="12">
        <v>1</v>
      </c>
      <c r="F2903" s="12"/>
      <c r="G2903" s="12">
        <v>1</v>
      </c>
    </row>
    <row r="2904" spans="1:7" x14ac:dyDescent="0.2">
      <c r="A2904" s="11">
        <v>42319.461377314816</v>
      </c>
      <c r="B2904" s="12"/>
      <c r="C2904" s="12">
        <v>1</v>
      </c>
      <c r="D2904" s="12"/>
      <c r="E2904" s="12"/>
      <c r="F2904" s="12"/>
      <c r="G2904" s="12">
        <v>1</v>
      </c>
    </row>
    <row r="2905" spans="1:7" x14ac:dyDescent="0.2">
      <c r="A2905" s="11">
        <v>42319.851388888885</v>
      </c>
      <c r="B2905" s="12">
        <v>1</v>
      </c>
      <c r="C2905" s="12"/>
      <c r="D2905" s="12"/>
      <c r="E2905" s="12"/>
      <c r="F2905" s="12"/>
      <c r="G2905" s="12">
        <v>1</v>
      </c>
    </row>
    <row r="2906" spans="1:7" x14ac:dyDescent="0.2">
      <c r="A2906" s="11">
        <v>42321.08447916666</v>
      </c>
      <c r="B2906" s="12"/>
      <c r="C2906" s="12">
        <v>1</v>
      </c>
      <c r="D2906" s="12"/>
      <c r="E2906" s="12"/>
      <c r="F2906" s="12"/>
      <c r="G2906" s="12">
        <v>1</v>
      </c>
    </row>
    <row r="2907" spans="1:7" x14ac:dyDescent="0.2">
      <c r="A2907" s="11">
        <v>42321.101759259262</v>
      </c>
      <c r="B2907" s="12"/>
      <c r="C2907" s="12"/>
      <c r="D2907" s="12"/>
      <c r="E2907" s="12">
        <v>1</v>
      </c>
      <c r="F2907" s="12"/>
      <c r="G2907" s="12">
        <v>1</v>
      </c>
    </row>
    <row r="2908" spans="1:7" x14ac:dyDescent="0.2">
      <c r="A2908" s="11">
        <v>42321.283101851848</v>
      </c>
      <c r="B2908" s="12"/>
      <c r="C2908" s="12">
        <v>1</v>
      </c>
      <c r="D2908" s="12"/>
      <c r="E2908" s="12"/>
      <c r="F2908" s="12"/>
      <c r="G2908" s="12">
        <v>1</v>
      </c>
    </row>
    <row r="2909" spans="1:7" x14ac:dyDescent="0.2">
      <c r="A2909" s="11">
        <v>42321.626296296294</v>
      </c>
      <c r="B2909" s="12"/>
      <c r="C2909" s="12"/>
      <c r="D2909" s="12"/>
      <c r="E2909" s="12">
        <v>1</v>
      </c>
      <c r="F2909" s="12"/>
      <c r="G2909" s="12">
        <v>1</v>
      </c>
    </row>
    <row r="2910" spans="1:7" x14ac:dyDescent="0.2">
      <c r="A2910" s="11">
        <v>42321.660509259258</v>
      </c>
      <c r="B2910" s="12"/>
      <c r="C2910" s="12">
        <v>1</v>
      </c>
      <c r="D2910" s="12"/>
      <c r="E2910" s="12"/>
      <c r="F2910" s="12"/>
      <c r="G2910" s="12">
        <v>1</v>
      </c>
    </row>
    <row r="2911" spans="1:7" x14ac:dyDescent="0.2">
      <c r="A2911" s="11">
        <v>42322.011574074073</v>
      </c>
      <c r="B2911" s="12">
        <v>1</v>
      </c>
      <c r="C2911" s="12"/>
      <c r="D2911" s="12"/>
      <c r="E2911" s="12"/>
      <c r="F2911" s="12"/>
      <c r="G2911" s="12">
        <v>1</v>
      </c>
    </row>
    <row r="2912" spans="1:7" x14ac:dyDescent="0.2">
      <c r="A2912" s="11">
        <v>42322.025115740747</v>
      </c>
      <c r="B2912" s="12"/>
      <c r="C2912" s="12">
        <v>1</v>
      </c>
      <c r="D2912" s="12"/>
      <c r="E2912" s="12"/>
      <c r="F2912" s="12"/>
      <c r="G2912" s="12">
        <v>1</v>
      </c>
    </row>
    <row r="2913" spans="1:7" x14ac:dyDescent="0.2">
      <c r="A2913" s="11">
        <v>42322.653749999998</v>
      </c>
      <c r="B2913" s="12"/>
      <c r="C2913" s="12"/>
      <c r="D2913" s="12"/>
      <c r="E2913" s="12">
        <v>1</v>
      </c>
      <c r="F2913" s="12"/>
      <c r="G2913" s="12">
        <v>1</v>
      </c>
    </row>
    <row r="2914" spans="1:7" x14ac:dyDescent="0.2">
      <c r="A2914" s="11">
        <v>42323.17460648148</v>
      </c>
      <c r="B2914" s="12"/>
      <c r="C2914" s="12"/>
      <c r="D2914" s="12"/>
      <c r="E2914" s="12">
        <v>1</v>
      </c>
      <c r="F2914" s="12"/>
      <c r="G2914" s="12">
        <v>1</v>
      </c>
    </row>
    <row r="2915" spans="1:7" x14ac:dyDescent="0.2">
      <c r="A2915" s="11">
        <v>42323.562222222223</v>
      </c>
      <c r="B2915" s="12"/>
      <c r="C2915" s="12"/>
      <c r="D2915" s="12"/>
      <c r="E2915" s="12">
        <v>1</v>
      </c>
      <c r="F2915" s="12"/>
      <c r="G2915" s="12">
        <v>1</v>
      </c>
    </row>
    <row r="2916" spans="1:7" x14ac:dyDescent="0.2">
      <c r="A2916" s="11">
        <v>42323.70930555556</v>
      </c>
      <c r="B2916" s="12"/>
      <c r="C2916" s="12"/>
      <c r="D2916" s="12"/>
      <c r="E2916" s="12">
        <v>1</v>
      </c>
      <c r="F2916" s="12"/>
      <c r="G2916" s="12">
        <v>1</v>
      </c>
    </row>
    <row r="2917" spans="1:7" x14ac:dyDescent="0.2">
      <c r="A2917" s="11">
        <v>42323.800138888888</v>
      </c>
      <c r="B2917" s="12"/>
      <c r="C2917" s="12"/>
      <c r="D2917" s="12"/>
      <c r="E2917" s="12">
        <v>1</v>
      </c>
      <c r="F2917" s="12"/>
      <c r="G2917" s="12">
        <v>1</v>
      </c>
    </row>
    <row r="2918" spans="1:7" x14ac:dyDescent="0.2">
      <c r="A2918" s="11">
        <v>42323.964976851858</v>
      </c>
      <c r="B2918" s="12"/>
      <c r="C2918" s="12"/>
      <c r="D2918" s="12"/>
      <c r="E2918" s="12">
        <v>1</v>
      </c>
      <c r="F2918" s="12"/>
      <c r="G2918" s="12">
        <v>1</v>
      </c>
    </row>
    <row r="2919" spans="1:7" x14ac:dyDescent="0.2">
      <c r="A2919" s="11">
        <v>42324.764004629629</v>
      </c>
      <c r="B2919" s="12"/>
      <c r="C2919" s="12"/>
      <c r="D2919" s="12"/>
      <c r="E2919" s="12">
        <v>1</v>
      </c>
      <c r="F2919" s="12"/>
      <c r="G2919" s="12">
        <v>1</v>
      </c>
    </row>
    <row r="2920" spans="1:7" x14ac:dyDescent="0.2">
      <c r="A2920" s="11">
        <v>42324.767361111109</v>
      </c>
      <c r="B2920" s="12"/>
      <c r="C2920" s="12">
        <v>1</v>
      </c>
      <c r="D2920" s="12"/>
      <c r="E2920" s="12"/>
      <c r="F2920" s="12"/>
      <c r="G2920" s="12">
        <v>1</v>
      </c>
    </row>
    <row r="2921" spans="1:7" x14ac:dyDescent="0.2">
      <c r="A2921" s="11">
        <v>42324.96393518518</v>
      </c>
      <c r="B2921" s="12"/>
      <c r="C2921" s="12"/>
      <c r="D2921" s="12"/>
      <c r="E2921" s="12">
        <v>1</v>
      </c>
      <c r="F2921" s="12"/>
      <c r="G2921" s="12">
        <v>1</v>
      </c>
    </row>
    <row r="2922" spans="1:7" x14ac:dyDescent="0.2">
      <c r="A2922" s="11">
        <v>42325.19358796296</v>
      </c>
      <c r="B2922" s="12"/>
      <c r="C2922" s="12">
        <v>1</v>
      </c>
      <c r="D2922" s="12"/>
      <c r="E2922" s="12"/>
      <c r="F2922" s="12"/>
      <c r="G2922" s="12">
        <v>1</v>
      </c>
    </row>
    <row r="2923" spans="1:7" x14ac:dyDescent="0.2">
      <c r="A2923" s="11">
        <v>42325.448958333334</v>
      </c>
      <c r="B2923" s="12"/>
      <c r="C2923" s="12">
        <v>1</v>
      </c>
      <c r="D2923" s="12"/>
      <c r="E2923" s="12"/>
      <c r="F2923" s="12"/>
      <c r="G2923" s="12">
        <v>1</v>
      </c>
    </row>
    <row r="2924" spans="1:7" x14ac:dyDescent="0.2">
      <c r="A2924" s="11">
        <v>42325.683807870373</v>
      </c>
      <c r="B2924" s="12"/>
      <c r="C2924" s="12">
        <v>1</v>
      </c>
      <c r="D2924" s="12"/>
      <c r="E2924" s="12"/>
      <c r="F2924" s="12"/>
      <c r="G2924" s="12">
        <v>1</v>
      </c>
    </row>
    <row r="2925" spans="1:7" x14ac:dyDescent="0.2">
      <c r="A2925" s="11">
        <v>42325.684189814812</v>
      </c>
      <c r="B2925" s="12">
        <v>1</v>
      </c>
      <c r="C2925" s="12"/>
      <c r="D2925" s="12"/>
      <c r="E2925" s="12"/>
      <c r="F2925" s="12"/>
      <c r="G2925" s="12">
        <v>1</v>
      </c>
    </row>
    <row r="2926" spans="1:7" x14ac:dyDescent="0.2">
      <c r="A2926" s="11">
        <v>42325.920717592591</v>
      </c>
      <c r="B2926" s="12"/>
      <c r="C2926" s="12">
        <v>1</v>
      </c>
      <c r="D2926" s="12"/>
      <c r="E2926" s="12"/>
      <c r="F2926" s="12"/>
      <c r="G2926" s="12">
        <v>1</v>
      </c>
    </row>
    <row r="2927" spans="1:7" x14ac:dyDescent="0.2">
      <c r="A2927" s="11">
        <v>42326.685428240744</v>
      </c>
      <c r="B2927" s="12"/>
      <c r="C2927" s="12">
        <v>1</v>
      </c>
      <c r="D2927" s="12"/>
      <c r="E2927" s="12"/>
      <c r="F2927" s="12"/>
      <c r="G2927" s="12">
        <v>1</v>
      </c>
    </row>
    <row r="2928" spans="1:7" x14ac:dyDescent="0.2">
      <c r="A2928" s="11">
        <v>42326.818738425922</v>
      </c>
      <c r="B2928" s="12"/>
      <c r="C2928" s="12"/>
      <c r="D2928" s="12"/>
      <c r="E2928" s="12">
        <v>1</v>
      </c>
      <c r="F2928" s="12"/>
      <c r="G2928" s="12">
        <v>1</v>
      </c>
    </row>
    <row r="2929" spans="1:7" x14ac:dyDescent="0.2">
      <c r="A2929" s="11">
        <v>42327.490752314814</v>
      </c>
      <c r="B2929" s="12"/>
      <c r="C2929" s="12">
        <v>1</v>
      </c>
      <c r="D2929" s="12"/>
      <c r="E2929" s="12"/>
      <c r="F2929" s="12"/>
      <c r="G2929" s="12">
        <v>1</v>
      </c>
    </row>
    <row r="2930" spans="1:7" x14ac:dyDescent="0.2">
      <c r="A2930" s="11">
        <v>42327.671631944439</v>
      </c>
      <c r="B2930" s="12"/>
      <c r="C2930" s="12">
        <v>1</v>
      </c>
      <c r="D2930" s="12"/>
      <c r="E2930" s="12"/>
      <c r="F2930" s="12"/>
      <c r="G2930" s="12">
        <v>1</v>
      </c>
    </row>
    <row r="2931" spans="1:7" x14ac:dyDescent="0.2">
      <c r="A2931" s="11">
        <v>42327.805659722217</v>
      </c>
      <c r="B2931" s="12">
        <v>1</v>
      </c>
      <c r="C2931" s="12"/>
      <c r="D2931" s="12"/>
      <c r="E2931" s="12"/>
      <c r="F2931" s="12"/>
      <c r="G2931" s="12">
        <v>1</v>
      </c>
    </row>
    <row r="2932" spans="1:7" x14ac:dyDescent="0.2">
      <c r="A2932" s="11">
        <v>42327.825289351851</v>
      </c>
      <c r="B2932" s="12">
        <v>1</v>
      </c>
      <c r="C2932" s="12"/>
      <c r="D2932" s="12"/>
      <c r="E2932" s="12"/>
      <c r="F2932" s="12"/>
      <c r="G2932" s="12">
        <v>1</v>
      </c>
    </row>
    <row r="2933" spans="1:7" x14ac:dyDescent="0.2">
      <c r="A2933" s="11">
        <v>42327.834247685183</v>
      </c>
      <c r="B2933" s="12"/>
      <c r="C2933" s="12"/>
      <c r="D2933" s="12"/>
      <c r="E2933" s="12">
        <v>1</v>
      </c>
      <c r="F2933" s="12"/>
      <c r="G2933" s="12">
        <v>1</v>
      </c>
    </row>
    <row r="2934" spans="1:7" x14ac:dyDescent="0.2">
      <c r="A2934" s="11">
        <v>42328.560613425929</v>
      </c>
      <c r="B2934" s="12">
        <v>1</v>
      </c>
      <c r="C2934" s="12"/>
      <c r="D2934" s="12"/>
      <c r="E2934" s="12"/>
      <c r="F2934" s="12"/>
      <c r="G2934" s="12">
        <v>1</v>
      </c>
    </row>
    <row r="2935" spans="1:7" x14ac:dyDescent="0.2">
      <c r="A2935" s="11">
        <v>42328.727141203708</v>
      </c>
      <c r="B2935" s="12"/>
      <c r="C2935" s="12"/>
      <c r="D2935" s="12"/>
      <c r="E2935" s="12">
        <v>1</v>
      </c>
      <c r="F2935" s="12"/>
      <c r="G2935" s="12">
        <v>1</v>
      </c>
    </row>
    <row r="2936" spans="1:7" x14ac:dyDescent="0.2">
      <c r="A2936" s="11">
        <v>42328.779224537036</v>
      </c>
      <c r="B2936" s="12"/>
      <c r="C2936" s="12">
        <v>1</v>
      </c>
      <c r="D2936" s="12"/>
      <c r="E2936" s="12"/>
      <c r="F2936" s="12"/>
      <c r="G2936" s="12">
        <v>1</v>
      </c>
    </row>
    <row r="2937" spans="1:7" x14ac:dyDescent="0.2">
      <c r="A2937" s="11">
        <v>42329.58839120371</v>
      </c>
      <c r="B2937" s="12"/>
      <c r="C2937" s="12">
        <v>1</v>
      </c>
      <c r="D2937" s="12"/>
      <c r="E2937" s="12"/>
      <c r="F2937" s="12"/>
      <c r="G2937" s="12">
        <v>1</v>
      </c>
    </row>
    <row r="2938" spans="1:7" x14ac:dyDescent="0.2">
      <c r="A2938" s="11">
        <v>42329.838159722218</v>
      </c>
      <c r="B2938" s="12"/>
      <c r="C2938" s="12"/>
      <c r="D2938" s="12"/>
      <c r="E2938" s="12">
        <v>1</v>
      </c>
      <c r="F2938" s="12"/>
      <c r="G2938" s="12">
        <v>1</v>
      </c>
    </row>
    <row r="2939" spans="1:7" x14ac:dyDescent="0.2">
      <c r="A2939" s="11">
        <v>42331.378923611104</v>
      </c>
      <c r="B2939" s="12"/>
      <c r="C2939" s="12"/>
      <c r="D2939" s="12"/>
      <c r="E2939" s="12">
        <v>1</v>
      </c>
      <c r="F2939" s="12"/>
      <c r="G2939" s="12">
        <v>1</v>
      </c>
    </row>
    <row r="2940" spans="1:7" x14ac:dyDescent="0.2">
      <c r="A2940" s="11">
        <v>42331.551307870366</v>
      </c>
      <c r="B2940" s="12"/>
      <c r="C2940" s="12"/>
      <c r="D2940" s="12"/>
      <c r="E2940" s="12">
        <v>1</v>
      </c>
      <c r="F2940" s="12"/>
      <c r="G2940" s="12">
        <v>1</v>
      </c>
    </row>
    <row r="2941" spans="1:7" x14ac:dyDescent="0.2">
      <c r="A2941" s="11">
        <v>42331.708032407405</v>
      </c>
      <c r="B2941" s="12"/>
      <c r="C2941" s="12"/>
      <c r="D2941" s="12"/>
      <c r="E2941" s="12">
        <v>1</v>
      </c>
      <c r="F2941" s="12"/>
      <c r="G2941" s="12">
        <v>1</v>
      </c>
    </row>
    <row r="2942" spans="1:7" x14ac:dyDescent="0.2">
      <c r="A2942" s="11">
        <v>42331.84574074074</v>
      </c>
      <c r="B2942" s="12"/>
      <c r="C2942" s="12"/>
      <c r="D2942" s="12"/>
      <c r="E2942" s="12">
        <v>1</v>
      </c>
      <c r="F2942" s="12"/>
      <c r="G2942" s="12">
        <v>1</v>
      </c>
    </row>
    <row r="2943" spans="1:7" x14ac:dyDescent="0.2">
      <c r="A2943" s="11">
        <v>42332.89980324074</v>
      </c>
      <c r="B2943" s="12"/>
      <c r="C2943" s="12"/>
      <c r="D2943" s="12"/>
      <c r="E2943" s="12">
        <v>1</v>
      </c>
      <c r="F2943" s="12"/>
      <c r="G2943" s="12">
        <v>1</v>
      </c>
    </row>
    <row r="2944" spans="1:7" x14ac:dyDescent="0.2">
      <c r="A2944" s="11">
        <v>42332.908194444448</v>
      </c>
      <c r="B2944" s="12"/>
      <c r="C2944" s="12">
        <v>1</v>
      </c>
      <c r="D2944" s="12"/>
      <c r="E2944" s="12"/>
      <c r="F2944" s="12"/>
      <c r="G2944" s="12">
        <v>1</v>
      </c>
    </row>
    <row r="2945" spans="1:7" x14ac:dyDescent="0.2">
      <c r="A2945" s="11">
        <v>42333.330277777779</v>
      </c>
      <c r="B2945" s="12"/>
      <c r="C2945" s="12">
        <v>1</v>
      </c>
      <c r="D2945" s="12"/>
      <c r="E2945" s="12"/>
      <c r="F2945" s="12"/>
      <c r="G2945" s="12">
        <v>1</v>
      </c>
    </row>
    <row r="2946" spans="1:7" x14ac:dyDescent="0.2">
      <c r="A2946" s="11">
        <v>42333.598530092597</v>
      </c>
      <c r="B2946" s="12"/>
      <c r="C2946" s="12">
        <v>1</v>
      </c>
      <c r="D2946" s="12"/>
      <c r="E2946" s="12"/>
      <c r="F2946" s="12"/>
      <c r="G2946" s="12">
        <v>1</v>
      </c>
    </row>
    <row r="2947" spans="1:7" x14ac:dyDescent="0.2">
      <c r="A2947" s="11">
        <v>42333.59993055556</v>
      </c>
      <c r="B2947" s="12"/>
      <c r="C2947" s="12"/>
      <c r="D2947" s="12"/>
      <c r="E2947" s="12">
        <v>1</v>
      </c>
      <c r="F2947" s="12"/>
      <c r="G2947" s="12">
        <v>1</v>
      </c>
    </row>
    <row r="2948" spans="1:7" x14ac:dyDescent="0.2">
      <c r="A2948" s="11">
        <v>42333.619050925925</v>
      </c>
      <c r="B2948" s="12"/>
      <c r="C2948" s="12"/>
      <c r="D2948" s="12"/>
      <c r="E2948" s="12">
        <v>1</v>
      </c>
      <c r="F2948" s="12"/>
      <c r="G2948" s="12">
        <v>1</v>
      </c>
    </row>
    <row r="2949" spans="1:7" x14ac:dyDescent="0.2">
      <c r="A2949" s="11">
        <v>42333.695821759262</v>
      </c>
      <c r="B2949" s="12"/>
      <c r="C2949" s="12">
        <v>1</v>
      </c>
      <c r="D2949" s="12"/>
      <c r="E2949" s="12"/>
      <c r="F2949" s="12"/>
      <c r="G2949" s="12">
        <v>1</v>
      </c>
    </row>
    <row r="2950" spans="1:7" x14ac:dyDescent="0.2">
      <c r="A2950" s="11">
        <v>42333.713206018518</v>
      </c>
      <c r="B2950" s="12"/>
      <c r="C2950" s="12"/>
      <c r="D2950" s="12"/>
      <c r="E2950" s="12">
        <v>1</v>
      </c>
      <c r="F2950" s="12"/>
      <c r="G2950" s="12">
        <v>1</v>
      </c>
    </row>
    <row r="2951" spans="1:7" x14ac:dyDescent="0.2">
      <c r="A2951" s="11">
        <v>42334.013124999998</v>
      </c>
      <c r="B2951" s="12"/>
      <c r="C2951" s="12"/>
      <c r="D2951" s="12"/>
      <c r="E2951" s="12">
        <v>1</v>
      </c>
      <c r="F2951" s="12"/>
      <c r="G2951" s="12">
        <v>1</v>
      </c>
    </row>
    <row r="2952" spans="1:7" x14ac:dyDescent="0.2">
      <c r="A2952" s="11">
        <v>42334.468935185185</v>
      </c>
      <c r="B2952" s="12"/>
      <c r="C2952" s="12"/>
      <c r="D2952" s="12"/>
      <c r="E2952" s="12">
        <v>1</v>
      </c>
      <c r="F2952" s="12"/>
      <c r="G2952" s="12">
        <v>1</v>
      </c>
    </row>
    <row r="2953" spans="1:7" x14ac:dyDescent="0.2">
      <c r="A2953" s="11">
        <v>42334.803923611107</v>
      </c>
      <c r="B2953" s="12"/>
      <c r="C2953" s="12">
        <v>1</v>
      </c>
      <c r="D2953" s="12"/>
      <c r="E2953" s="12"/>
      <c r="F2953" s="12"/>
      <c r="G2953" s="12">
        <v>1</v>
      </c>
    </row>
    <row r="2954" spans="1:7" x14ac:dyDescent="0.2">
      <c r="A2954" s="11">
        <v>42337.02039351852</v>
      </c>
      <c r="B2954" s="12"/>
      <c r="C2954" s="12"/>
      <c r="D2954" s="12"/>
      <c r="E2954" s="12">
        <v>1</v>
      </c>
      <c r="F2954" s="12"/>
      <c r="G2954" s="12">
        <v>1</v>
      </c>
    </row>
    <row r="2955" spans="1:7" x14ac:dyDescent="0.2">
      <c r="A2955" s="11">
        <v>42337.792511574073</v>
      </c>
      <c r="B2955" s="12"/>
      <c r="C2955" s="12"/>
      <c r="D2955" s="12"/>
      <c r="E2955" s="12">
        <v>1</v>
      </c>
      <c r="F2955" s="12"/>
      <c r="G2955" s="12">
        <v>1</v>
      </c>
    </row>
    <row r="2956" spans="1:7" x14ac:dyDescent="0.2">
      <c r="A2956" s="11">
        <v>42338.615393518514</v>
      </c>
      <c r="B2956" s="12"/>
      <c r="C2956" s="12">
        <v>1</v>
      </c>
      <c r="D2956" s="12"/>
      <c r="E2956" s="12"/>
      <c r="F2956" s="12"/>
      <c r="G2956" s="12">
        <v>1</v>
      </c>
    </row>
    <row r="2957" spans="1:7" x14ac:dyDescent="0.2">
      <c r="A2957" s="11">
        <v>42338.675381944442</v>
      </c>
      <c r="B2957" s="12"/>
      <c r="C2957" s="12">
        <v>1</v>
      </c>
      <c r="D2957" s="12"/>
      <c r="E2957" s="12"/>
      <c r="F2957" s="12"/>
      <c r="G2957" s="12">
        <v>1</v>
      </c>
    </row>
    <row r="2958" spans="1:7" x14ac:dyDescent="0.2">
      <c r="A2958" s="11">
        <v>42338.709108796291</v>
      </c>
      <c r="B2958" s="12"/>
      <c r="C2958" s="12"/>
      <c r="D2958" s="12"/>
      <c r="E2958" s="12">
        <v>1</v>
      </c>
      <c r="F2958" s="12"/>
      <c r="G2958" s="12">
        <v>1</v>
      </c>
    </row>
    <row r="2959" spans="1:7" x14ac:dyDescent="0.2">
      <c r="A2959" s="11">
        <v>42338.84375</v>
      </c>
      <c r="B2959" s="12"/>
      <c r="C2959" s="12"/>
      <c r="D2959" s="12"/>
      <c r="E2959" s="12">
        <v>1</v>
      </c>
      <c r="F2959" s="12"/>
      <c r="G2959" s="12">
        <v>1</v>
      </c>
    </row>
    <row r="2960" spans="1:7" x14ac:dyDescent="0.2">
      <c r="A2960" s="11">
        <v>42338.963912037041</v>
      </c>
      <c r="B2960" s="12"/>
      <c r="C2960" s="12"/>
      <c r="D2960" s="12"/>
      <c r="E2960" s="12">
        <v>1</v>
      </c>
      <c r="F2960" s="12"/>
      <c r="G2960" s="12">
        <v>1</v>
      </c>
    </row>
    <row r="2961" spans="1:7" x14ac:dyDescent="0.2">
      <c r="A2961" s="11">
        <v>42339.276006944448</v>
      </c>
      <c r="B2961" s="12"/>
      <c r="C2961" s="12"/>
      <c r="D2961" s="12"/>
      <c r="E2961" s="12">
        <v>1</v>
      </c>
      <c r="F2961" s="12"/>
      <c r="G2961" s="12">
        <v>1</v>
      </c>
    </row>
    <row r="2962" spans="1:7" x14ac:dyDescent="0.2">
      <c r="A2962" s="11">
        <v>42339.833981481483</v>
      </c>
      <c r="B2962" s="12">
        <v>1</v>
      </c>
      <c r="C2962" s="12"/>
      <c r="D2962" s="12"/>
      <c r="E2962" s="12"/>
      <c r="F2962" s="12"/>
      <c r="G2962" s="12">
        <v>1</v>
      </c>
    </row>
    <row r="2963" spans="1:7" x14ac:dyDescent="0.2">
      <c r="A2963" s="11">
        <v>42339.967708333337</v>
      </c>
      <c r="B2963" s="12"/>
      <c r="C2963" s="12">
        <v>1</v>
      </c>
      <c r="D2963" s="12"/>
      <c r="E2963" s="12"/>
      <c r="F2963" s="12"/>
      <c r="G2963" s="12">
        <v>1</v>
      </c>
    </row>
    <row r="2964" spans="1:7" x14ac:dyDescent="0.2">
      <c r="A2964" s="11">
        <v>42340.172060185185</v>
      </c>
      <c r="B2964" s="12"/>
      <c r="C2964" s="12"/>
      <c r="D2964" s="12"/>
      <c r="E2964" s="12">
        <v>1</v>
      </c>
      <c r="F2964" s="12"/>
      <c r="G2964" s="12">
        <v>1</v>
      </c>
    </row>
    <row r="2965" spans="1:7" x14ac:dyDescent="0.2">
      <c r="A2965" s="11">
        <v>42340.360312500001</v>
      </c>
      <c r="B2965" s="12"/>
      <c r="C2965" s="12">
        <v>1</v>
      </c>
      <c r="D2965" s="12"/>
      <c r="E2965" s="12"/>
      <c r="F2965" s="12"/>
      <c r="G2965" s="12">
        <v>1</v>
      </c>
    </row>
    <row r="2966" spans="1:7" x14ac:dyDescent="0.2">
      <c r="A2966" s="11">
        <v>42340.701504629629</v>
      </c>
      <c r="B2966" s="12"/>
      <c r="C2966" s="12">
        <v>1</v>
      </c>
      <c r="D2966" s="12"/>
      <c r="E2966" s="12"/>
      <c r="F2966" s="12"/>
      <c r="G2966" s="12">
        <v>1</v>
      </c>
    </row>
    <row r="2967" spans="1:7" x14ac:dyDescent="0.2">
      <c r="A2967" s="11">
        <v>42340.847361111111</v>
      </c>
      <c r="B2967" s="12"/>
      <c r="C2967" s="12">
        <v>1</v>
      </c>
      <c r="D2967" s="12"/>
      <c r="E2967" s="12"/>
      <c r="F2967" s="12"/>
      <c r="G2967" s="12">
        <v>1</v>
      </c>
    </row>
    <row r="2968" spans="1:7" x14ac:dyDescent="0.2">
      <c r="A2968" s="11">
        <v>42340.972118055557</v>
      </c>
      <c r="B2968" s="12"/>
      <c r="C2968" s="12"/>
      <c r="D2968" s="12"/>
      <c r="E2968" s="12">
        <v>1</v>
      </c>
      <c r="F2968" s="12"/>
      <c r="G2968" s="12">
        <v>1</v>
      </c>
    </row>
    <row r="2969" spans="1:7" x14ac:dyDescent="0.2">
      <c r="A2969" s="11">
        <v>42341.180636574078</v>
      </c>
      <c r="B2969" s="12"/>
      <c r="C2969" s="12"/>
      <c r="D2969" s="12"/>
      <c r="E2969" s="12">
        <v>1</v>
      </c>
      <c r="F2969" s="12"/>
      <c r="G2969" s="12">
        <v>1</v>
      </c>
    </row>
    <row r="2970" spans="1:7" x14ac:dyDescent="0.2">
      <c r="A2970" s="11">
        <v>42341.57430555555</v>
      </c>
      <c r="B2970" s="12"/>
      <c r="C2970" s="12"/>
      <c r="D2970" s="12"/>
      <c r="E2970" s="12">
        <v>1</v>
      </c>
      <c r="F2970" s="12"/>
      <c r="G2970" s="12">
        <v>1</v>
      </c>
    </row>
    <row r="2971" spans="1:7" x14ac:dyDescent="0.2">
      <c r="A2971" s="11">
        <v>42341.59129629629</v>
      </c>
      <c r="B2971" s="12"/>
      <c r="C2971" s="12">
        <v>1</v>
      </c>
      <c r="D2971" s="12"/>
      <c r="E2971" s="12"/>
      <c r="F2971" s="12"/>
      <c r="G2971" s="12">
        <v>1</v>
      </c>
    </row>
    <row r="2972" spans="1:7" x14ac:dyDescent="0.2">
      <c r="A2972" s="11">
        <v>42341.818379629629</v>
      </c>
      <c r="B2972" s="12"/>
      <c r="C2972" s="12"/>
      <c r="D2972" s="12"/>
      <c r="E2972" s="12">
        <v>1</v>
      </c>
      <c r="F2972" s="12"/>
      <c r="G2972" s="12">
        <v>1</v>
      </c>
    </row>
    <row r="2973" spans="1:7" x14ac:dyDescent="0.2">
      <c r="A2973" s="11">
        <v>42341.958923611113</v>
      </c>
      <c r="B2973" s="12"/>
      <c r="C2973" s="12">
        <v>1</v>
      </c>
      <c r="D2973" s="12"/>
      <c r="E2973" s="12"/>
      <c r="F2973" s="12"/>
      <c r="G2973" s="12">
        <v>1</v>
      </c>
    </row>
    <row r="2974" spans="1:7" x14ac:dyDescent="0.2">
      <c r="A2974" s="11">
        <v>42341.99700231482</v>
      </c>
      <c r="B2974" s="12">
        <v>1</v>
      </c>
      <c r="C2974" s="12"/>
      <c r="D2974" s="12"/>
      <c r="E2974" s="12"/>
      <c r="F2974" s="12"/>
      <c r="G2974" s="12">
        <v>1</v>
      </c>
    </row>
    <row r="2975" spans="1:7" x14ac:dyDescent="0.2">
      <c r="A2975" s="11">
        <v>42342.03943287037</v>
      </c>
      <c r="B2975" s="12"/>
      <c r="C2975" s="12">
        <v>1</v>
      </c>
      <c r="D2975" s="12"/>
      <c r="E2975" s="12"/>
      <c r="F2975" s="12"/>
      <c r="G2975" s="12">
        <v>1</v>
      </c>
    </row>
    <row r="2976" spans="1:7" x14ac:dyDescent="0.2">
      <c r="A2976" s="11">
        <v>42342.080289351856</v>
      </c>
      <c r="B2976" s="12"/>
      <c r="C2976" s="12">
        <v>1</v>
      </c>
      <c r="D2976" s="12"/>
      <c r="E2976" s="12"/>
      <c r="F2976" s="12"/>
      <c r="G2976" s="12">
        <v>1</v>
      </c>
    </row>
    <row r="2977" spans="1:7" x14ac:dyDescent="0.2">
      <c r="A2977" s="11">
        <v>42342.845555555556</v>
      </c>
      <c r="B2977" s="12"/>
      <c r="C2977" s="12">
        <v>1</v>
      </c>
      <c r="D2977" s="12"/>
      <c r="E2977" s="12"/>
      <c r="F2977" s="12"/>
      <c r="G2977" s="12">
        <v>1</v>
      </c>
    </row>
    <row r="2978" spans="1:7" x14ac:dyDescent="0.2">
      <c r="A2978" s="11">
        <v>42343.998043981483</v>
      </c>
      <c r="B2978" s="12"/>
      <c r="C2978" s="12"/>
      <c r="D2978" s="12"/>
      <c r="E2978" s="12">
        <v>1</v>
      </c>
      <c r="F2978" s="12"/>
      <c r="G2978" s="12">
        <v>1</v>
      </c>
    </row>
    <row r="2979" spans="1:7" x14ac:dyDescent="0.2">
      <c r="A2979" s="11">
        <v>42344.32677083333</v>
      </c>
      <c r="B2979" s="12"/>
      <c r="C2979" s="12">
        <v>1</v>
      </c>
      <c r="D2979" s="12"/>
      <c r="E2979" s="12"/>
      <c r="F2979" s="12"/>
      <c r="G2979" s="12">
        <v>1</v>
      </c>
    </row>
    <row r="2980" spans="1:7" x14ac:dyDescent="0.2">
      <c r="A2980" s="11">
        <v>42344.824502314819</v>
      </c>
      <c r="B2980" s="12"/>
      <c r="C2980" s="12">
        <v>1</v>
      </c>
      <c r="D2980" s="12"/>
      <c r="E2980" s="12"/>
      <c r="F2980" s="12"/>
      <c r="G2980" s="12">
        <v>1</v>
      </c>
    </row>
    <row r="2981" spans="1:7" x14ac:dyDescent="0.2">
      <c r="A2981" s="11">
        <v>42344.884143518517</v>
      </c>
      <c r="B2981" s="12"/>
      <c r="C2981" s="12">
        <v>1</v>
      </c>
      <c r="D2981" s="12"/>
      <c r="E2981" s="12"/>
      <c r="F2981" s="12"/>
      <c r="G2981" s="12">
        <v>1</v>
      </c>
    </row>
    <row r="2982" spans="1:7" x14ac:dyDescent="0.2">
      <c r="A2982" s="11">
        <v>42345.860150462962</v>
      </c>
      <c r="B2982" s="12"/>
      <c r="C2982" s="12">
        <v>1</v>
      </c>
      <c r="D2982" s="12"/>
      <c r="E2982" s="12"/>
      <c r="F2982" s="12"/>
      <c r="G2982" s="12">
        <v>1</v>
      </c>
    </row>
    <row r="2983" spans="1:7" x14ac:dyDescent="0.2">
      <c r="A2983" s="11">
        <v>42345.951539351852</v>
      </c>
      <c r="B2983" s="12"/>
      <c r="C2983" s="12">
        <v>1</v>
      </c>
      <c r="D2983" s="12"/>
      <c r="E2983" s="12"/>
      <c r="F2983" s="12"/>
      <c r="G2983" s="12">
        <v>1</v>
      </c>
    </row>
    <row r="2984" spans="1:7" x14ac:dyDescent="0.2">
      <c r="A2984" s="11">
        <v>42346.20685185185</v>
      </c>
      <c r="B2984" s="12">
        <v>1</v>
      </c>
      <c r="C2984" s="12"/>
      <c r="D2984" s="12"/>
      <c r="E2984" s="12"/>
      <c r="F2984" s="12"/>
      <c r="G2984" s="12">
        <v>1</v>
      </c>
    </row>
    <row r="2985" spans="1:7" x14ac:dyDescent="0.2">
      <c r="A2985" s="11">
        <v>42346.736400462964</v>
      </c>
      <c r="B2985" s="12">
        <v>1</v>
      </c>
      <c r="C2985" s="12"/>
      <c r="D2985" s="12"/>
      <c r="E2985" s="12"/>
      <c r="F2985" s="12"/>
      <c r="G2985" s="12">
        <v>1</v>
      </c>
    </row>
    <row r="2986" spans="1:7" x14ac:dyDescent="0.2">
      <c r="A2986" s="11">
        <v>42347.203587962969</v>
      </c>
      <c r="B2986" s="12"/>
      <c r="C2986" s="12">
        <v>1</v>
      </c>
      <c r="D2986" s="12"/>
      <c r="E2986" s="12"/>
      <c r="F2986" s="12"/>
      <c r="G2986" s="12">
        <v>1</v>
      </c>
    </row>
    <row r="2987" spans="1:7" x14ac:dyDescent="0.2">
      <c r="A2987" s="11">
        <v>42347.358483796299</v>
      </c>
      <c r="B2987" s="12"/>
      <c r="C2987" s="12"/>
      <c r="D2987" s="12"/>
      <c r="E2987" s="12">
        <v>1</v>
      </c>
      <c r="F2987" s="12"/>
      <c r="G2987" s="12">
        <v>1</v>
      </c>
    </row>
    <row r="2988" spans="1:7" x14ac:dyDescent="0.2">
      <c r="A2988" s="11">
        <v>42348.9215625</v>
      </c>
      <c r="B2988" s="12"/>
      <c r="C2988" s="12">
        <v>1</v>
      </c>
      <c r="D2988" s="12"/>
      <c r="E2988" s="12"/>
      <c r="F2988" s="12"/>
      <c r="G2988" s="12">
        <v>1</v>
      </c>
    </row>
    <row r="2989" spans="1:7" x14ac:dyDescent="0.2">
      <c r="A2989" s="11">
        <v>42349.824097222227</v>
      </c>
      <c r="B2989" s="12"/>
      <c r="C2989" s="12">
        <v>1</v>
      </c>
      <c r="D2989" s="12"/>
      <c r="E2989" s="12"/>
      <c r="F2989" s="12"/>
      <c r="G2989" s="12">
        <v>1</v>
      </c>
    </row>
    <row r="2990" spans="1:7" x14ac:dyDescent="0.2">
      <c r="A2990" s="11">
        <v>42351.658842592587</v>
      </c>
      <c r="B2990" s="12"/>
      <c r="C2990" s="12">
        <v>1</v>
      </c>
      <c r="D2990" s="12"/>
      <c r="E2990" s="12"/>
      <c r="F2990" s="12"/>
      <c r="G2990" s="12">
        <v>1</v>
      </c>
    </row>
    <row r="2991" spans="1:7" x14ac:dyDescent="0.2">
      <c r="A2991" s="11">
        <v>42353.16679398148</v>
      </c>
      <c r="B2991" s="12"/>
      <c r="C2991" s="12">
        <v>1</v>
      </c>
      <c r="D2991" s="12"/>
      <c r="E2991" s="12"/>
      <c r="F2991" s="12"/>
      <c r="G2991" s="12">
        <v>1</v>
      </c>
    </row>
    <row r="2992" spans="1:7" x14ac:dyDescent="0.2">
      <c r="A2992" s="11">
        <v>42353.761759259258</v>
      </c>
      <c r="B2992" s="12"/>
      <c r="C2992" s="12">
        <v>1</v>
      </c>
      <c r="D2992" s="12"/>
      <c r="E2992" s="12"/>
      <c r="F2992" s="12"/>
      <c r="G2992" s="12">
        <v>1</v>
      </c>
    </row>
    <row r="2993" spans="1:7" x14ac:dyDescent="0.2">
      <c r="A2993" s="11">
        <v>42354.131643518514</v>
      </c>
      <c r="B2993" s="12"/>
      <c r="C2993" s="12">
        <v>1</v>
      </c>
      <c r="D2993" s="12"/>
      <c r="E2993" s="12"/>
      <c r="F2993" s="12"/>
      <c r="G2993" s="12">
        <v>1</v>
      </c>
    </row>
    <row r="2994" spans="1:7" x14ac:dyDescent="0.2">
      <c r="A2994" s="11">
        <v>42356.750706018516</v>
      </c>
      <c r="B2994" s="12"/>
      <c r="C2994" s="12">
        <v>1</v>
      </c>
      <c r="D2994" s="12"/>
      <c r="E2994" s="12"/>
      <c r="F2994" s="12"/>
      <c r="G2994" s="12">
        <v>1</v>
      </c>
    </row>
    <row r="2995" spans="1:7" x14ac:dyDescent="0.2">
      <c r="A2995" s="11">
        <v>42358.573182870372</v>
      </c>
      <c r="B2995" s="12"/>
      <c r="C2995" s="12">
        <v>1</v>
      </c>
      <c r="D2995" s="12"/>
      <c r="E2995" s="12"/>
      <c r="F2995" s="12"/>
      <c r="G2995" s="12">
        <v>1</v>
      </c>
    </row>
    <row r="2996" spans="1:7" x14ac:dyDescent="0.2">
      <c r="A2996" s="11">
        <v>42358.684872685189</v>
      </c>
      <c r="B2996" s="12"/>
      <c r="C2996" s="12">
        <v>1</v>
      </c>
      <c r="D2996" s="12"/>
      <c r="E2996" s="12"/>
      <c r="F2996" s="12"/>
      <c r="G2996" s="12">
        <v>1</v>
      </c>
    </row>
    <row r="2997" spans="1:7" x14ac:dyDescent="0.2">
      <c r="A2997" s="11">
        <v>42359.725243055553</v>
      </c>
      <c r="B2997" s="12"/>
      <c r="C2997" s="12">
        <v>1</v>
      </c>
      <c r="D2997" s="12"/>
      <c r="E2997" s="12"/>
      <c r="F2997" s="12"/>
      <c r="G2997" s="12">
        <v>1</v>
      </c>
    </row>
    <row r="2998" spans="1:7" x14ac:dyDescent="0.2">
      <c r="A2998" s="11">
        <v>42359.792233796295</v>
      </c>
      <c r="B2998" s="12"/>
      <c r="C2998" s="12">
        <v>1</v>
      </c>
      <c r="D2998" s="12"/>
      <c r="E2998" s="12"/>
      <c r="F2998" s="12"/>
      <c r="G2998" s="12">
        <v>1</v>
      </c>
    </row>
    <row r="2999" spans="1:7" x14ac:dyDescent="0.2">
      <c r="A2999" s="11">
        <v>42359.868611111116</v>
      </c>
      <c r="B2999" s="12"/>
      <c r="C2999" s="12"/>
      <c r="D2999" s="12"/>
      <c r="E2999" s="12">
        <v>1</v>
      </c>
      <c r="F2999" s="12"/>
      <c r="G2999" s="12">
        <v>1</v>
      </c>
    </row>
    <row r="3000" spans="1:7" x14ac:dyDescent="0.2">
      <c r="A3000" s="11">
        <v>42360.212025462963</v>
      </c>
      <c r="B3000" s="12"/>
      <c r="C3000" s="12"/>
      <c r="D3000" s="12"/>
      <c r="E3000" s="12">
        <v>1</v>
      </c>
      <c r="F3000" s="12"/>
      <c r="G3000" s="12">
        <v>1</v>
      </c>
    </row>
    <row r="3001" spans="1:7" x14ac:dyDescent="0.2">
      <c r="A3001" s="11">
        <v>42360.437152777777</v>
      </c>
      <c r="B3001" s="12"/>
      <c r="C3001" s="12">
        <v>1</v>
      </c>
      <c r="D3001" s="12"/>
      <c r="E3001" s="12"/>
      <c r="F3001" s="12"/>
      <c r="G3001" s="12">
        <v>1</v>
      </c>
    </row>
    <row r="3002" spans="1:7" x14ac:dyDescent="0.2">
      <c r="A3002" s="11">
        <v>42360.487210648149</v>
      </c>
      <c r="B3002" s="12"/>
      <c r="C3002" s="12"/>
      <c r="D3002" s="12"/>
      <c r="E3002" s="12">
        <v>1</v>
      </c>
      <c r="F3002" s="12"/>
      <c r="G3002" s="12">
        <v>1</v>
      </c>
    </row>
    <row r="3003" spans="1:7" x14ac:dyDescent="0.2">
      <c r="A3003" s="11">
        <v>42360.887835648144</v>
      </c>
      <c r="B3003" s="12"/>
      <c r="C3003" s="12"/>
      <c r="D3003" s="12"/>
      <c r="E3003" s="12">
        <v>1</v>
      </c>
      <c r="F3003" s="12"/>
      <c r="G3003" s="12">
        <v>1</v>
      </c>
    </row>
    <row r="3004" spans="1:7" x14ac:dyDescent="0.2">
      <c r="A3004" s="11">
        <v>42360.932152777779</v>
      </c>
      <c r="B3004" s="12">
        <v>1</v>
      </c>
      <c r="C3004" s="12"/>
      <c r="D3004" s="12"/>
      <c r="E3004" s="12"/>
      <c r="F3004" s="12"/>
      <c r="G3004" s="12">
        <v>1</v>
      </c>
    </row>
    <row r="3005" spans="1:7" x14ac:dyDescent="0.2">
      <c r="A3005" s="11">
        <v>42361.043703703705</v>
      </c>
      <c r="B3005" s="12"/>
      <c r="C3005" s="12">
        <v>1</v>
      </c>
      <c r="D3005" s="12"/>
      <c r="E3005" s="12"/>
      <c r="F3005" s="12"/>
      <c r="G3005" s="12">
        <v>1</v>
      </c>
    </row>
    <row r="3006" spans="1:7" x14ac:dyDescent="0.2">
      <c r="A3006" s="11">
        <v>42361.602476851855</v>
      </c>
      <c r="B3006" s="12"/>
      <c r="C3006" s="12"/>
      <c r="D3006" s="12"/>
      <c r="E3006" s="12">
        <v>1</v>
      </c>
      <c r="F3006" s="12"/>
      <c r="G3006" s="12">
        <v>1</v>
      </c>
    </row>
    <row r="3007" spans="1:7" x14ac:dyDescent="0.2">
      <c r="A3007" s="11">
        <v>42362.36518518519</v>
      </c>
      <c r="B3007" s="12"/>
      <c r="C3007" s="12">
        <v>1</v>
      </c>
      <c r="D3007" s="12"/>
      <c r="E3007" s="12"/>
      <c r="F3007" s="12"/>
      <c r="G3007" s="12">
        <v>1</v>
      </c>
    </row>
    <row r="3008" spans="1:7" x14ac:dyDescent="0.2">
      <c r="A3008" s="11">
        <v>42366.192974537036</v>
      </c>
      <c r="B3008" s="12"/>
      <c r="C3008" s="12"/>
      <c r="D3008" s="12"/>
      <c r="E3008" s="12">
        <v>1</v>
      </c>
      <c r="F3008" s="12"/>
      <c r="G3008" s="12">
        <v>1</v>
      </c>
    </row>
    <row r="3009" spans="1:7" x14ac:dyDescent="0.2">
      <c r="A3009" s="11">
        <v>42366.982627314821</v>
      </c>
      <c r="B3009" s="12"/>
      <c r="C3009" s="12">
        <v>1</v>
      </c>
      <c r="D3009" s="12"/>
      <c r="E3009" s="12"/>
      <c r="F3009" s="12"/>
      <c r="G3009" s="12">
        <v>1</v>
      </c>
    </row>
    <row r="3010" spans="1:7" x14ac:dyDescent="0.2">
      <c r="A3010" s="11">
        <v>42367.719814814816</v>
      </c>
      <c r="B3010" s="12"/>
      <c r="C3010" s="12"/>
      <c r="D3010" s="12"/>
      <c r="E3010" s="12">
        <v>1</v>
      </c>
      <c r="F3010" s="12"/>
      <c r="G3010" s="12">
        <v>1</v>
      </c>
    </row>
    <row r="3011" spans="1:7" x14ac:dyDescent="0.2">
      <c r="A3011" s="11">
        <v>42368.333668981482</v>
      </c>
      <c r="B3011" s="12"/>
      <c r="C3011" s="12">
        <v>1</v>
      </c>
      <c r="D3011" s="12"/>
      <c r="E3011" s="12"/>
      <c r="F3011" s="12"/>
      <c r="G3011" s="12">
        <v>1</v>
      </c>
    </row>
    <row r="3012" spans="1:7" x14ac:dyDescent="0.2">
      <c r="A3012" s="11">
        <v>42370.007766203707</v>
      </c>
      <c r="B3012" s="12"/>
      <c r="C3012" s="12">
        <v>1</v>
      </c>
      <c r="D3012" s="12"/>
      <c r="E3012" s="12"/>
      <c r="F3012" s="12"/>
      <c r="G3012" s="12">
        <v>1</v>
      </c>
    </row>
    <row r="3013" spans="1:7" x14ac:dyDescent="0.2">
      <c r="A3013" s="11">
        <v>42370.571851851855</v>
      </c>
      <c r="B3013" s="12"/>
      <c r="C3013" s="12"/>
      <c r="D3013" s="12"/>
      <c r="E3013" s="12">
        <v>1</v>
      </c>
      <c r="F3013" s="12"/>
      <c r="G3013" s="12">
        <v>1</v>
      </c>
    </row>
    <row r="3014" spans="1:7" x14ac:dyDescent="0.2">
      <c r="A3014" s="11">
        <v>42370.580590277779</v>
      </c>
      <c r="B3014" s="12"/>
      <c r="C3014" s="12"/>
      <c r="D3014" s="12"/>
      <c r="E3014" s="12">
        <v>1</v>
      </c>
      <c r="F3014" s="12"/>
      <c r="G3014" s="12">
        <v>1</v>
      </c>
    </row>
    <row r="3015" spans="1:7" x14ac:dyDescent="0.2">
      <c r="A3015" s="11">
        <v>42370.90320601852</v>
      </c>
      <c r="B3015" s="12"/>
      <c r="C3015" s="12">
        <v>1</v>
      </c>
      <c r="D3015" s="12"/>
      <c r="E3015" s="12"/>
      <c r="F3015" s="12"/>
      <c r="G3015" s="12">
        <v>1</v>
      </c>
    </row>
    <row r="3016" spans="1:7" x14ac:dyDescent="0.2">
      <c r="A3016" s="11">
        <v>42371.355729166666</v>
      </c>
      <c r="B3016" s="12"/>
      <c r="C3016" s="12">
        <v>1</v>
      </c>
      <c r="D3016" s="12"/>
      <c r="E3016" s="12"/>
      <c r="F3016" s="12"/>
      <c r="G3016" s="12">
        <v>1</v>
      </c>
    </row>
    <row r="3017" spans="1:7" x14ac:dyDescent="0.2">
      <c r="A3017" s="11">
        <v>42371.446909722217</v>
      </c>
      <c r="B3017" s="12"/>
      <c r="C3017" s="12">
        <v>1</v>
      </c>
      <c r="D3017" s="12"/>
      <c r="E3017" s="12"/>
      <c r="F3017" s="12"/>
      <c r="G3017" s="12">
        <v>1</v>
      </c>
    </row>
    <row r="3018" spans="1:7" x14ac:dyDescent="0.2">
      <c r="A3018" s="11">
        <v>42371.617164351846</v>
      </c>
      <c r="B3018" s="12"/>
      <c r="C3018" s="12"/>
      <c r="D3018" s="12"/>
      <c r="E3018" s="12">
        <v>1</v>
      </c>
      <c r="F3018" s="12"/>
      <c r="G3018" s="12">
        <v>1</v>
      </c>
    </row>
    <row r="3019" spans="1:7" x14ac:dyDescent="0.2">
      <c r="A3019" s="11">
        <v>42371.935590277775</v>
      </c>
      <c r="B3019" s="12"/>
      <c r="C3019" s="12">
        <v>1</v>
      </c>
      <c r="D3019" s="12"/>
      <c r="E3019" s="12"/>
      <c r="F3019" s="12"/>
      <c r="G3019" s="12">
        <v>1</v>
      </c>
    </row>
    <row r="3020" spans="1:7" x14ac:dyDescent="0.2">
      <c r="A3020" s="11">
        <v>42372.624166666668</v>
      </c>
      <c r="B3020" s="12">
        <v>1</v>
      </c>
      <c r="C3020" s="12"/>
      <c r="D3020" s="12"/>
      <c r="E3020" s="12"/>
      <c r="F3020" s="12"/>
      <c r="G3020" s="12">
        <v>1</v>
      </c>
    </row>
    <row r="3021" spans="1:7" x14ac:dyDescent="0.2">
      <c r="A3021" s="11">
        <v>42372.693055555559</v>
      </c>
      <c r="B3021" s="12"/>
      <c r="C3021" s="12"/>
      <c r="D3021" s="12"/>
      <c r="E3021" s="12">
        <v>1</v>
      </c>
      <c r="F3021" s="12"/>
      <c r="G3021" s="12">
        <v>1</v>
      </c>
    </row>
    <row r="3022" spans="1:7" x14ac:dyDescent="0.2">
      <c r="A3022" s="11">
        <v>42373.252280092594</v>
      </c>
      <c r="B3022" s="12"/>
      <c r="C3022" s="12"/>
      <c r="D3022" s="12"/>
      <c r="E3022" s="12">
        <v>1</v>
      </c>
      <c r="F3022" s="12"/>
      <c r="G3022" s="12">
        <v>1</v>
      </c>
    </row>
    <row r="3023" spans="1:7" x14ac:dyDescent="0.2">
      <c r="A3023" s="11">
        <v>42373.712418981479</v>
      </c>
      <c r="B3023" s="12"/>
      <c r="C3023" s="12">
        <v>1</v>
      </c>
      <c r="D3023" s="12"/>
      <c r="E3023" s="12"/>
      <c r="F3023" s="12"/>
      <c r="G3023" s="12">
        <v>1</v>
      </c>
    </row>
    <row r="3024" spans="1:7" x14ac:dyDescent="0.2">
      <c r="A3024" s="11">
        <v>42373.983449074076</v>
      </c>
      <c r="B3024" s="12">
        <v>1</v>
      </c>
      <c r="C3024" s="12"/>
      <c r="D3024" s="12"/>
      <c r="E3024" s="12"/>
      <c r="F3024" s="12"/>
      <c r="G3024" s="12">
        <v>1</v>
      </c>
    </row>
    <row r="3025" spans="1:7" x14ac:dyDescent="0.2">
      <c r="A3025" s="11">
        <v>42374.651504629626</v>
      </c>
      <c r="B3025" s="12"/>
      <c r="C3025" s="12"/>
      <c r="D3025" s="12"/>
      <c r="E3025" s="12">
        <v>1</v>
      </c>
      <c r="F3025" s="12"/>
      <c r="G3025" s="12">
        <v>1</v>
      </c>
    </row>
    <row r="3026" spans="1:7" x14ac:dyDescent="0.2">
      <c r="A3026" s="11">
        <v>42374.655081018514</v>
      </c>
      <c r="B3026" s="12"/>
      <c r="C3026" s="12">
        <v>1</v>
      </c>
      <c r="D3026" s="12"/>
      <c r="E3026" s="12"/>
      <c r="F3026" s="12"/>
      <c r="G3026" s="12">
        <v>1</v>
      </c>
    </row>
    <row r="3027" spans="1:7" x14ac:dyDescent="0.2">
      <c r="A3027" s="11">
        <v>42374.822870370372</v>
      </c>
      <c r="B3027" s="12"/>
      <c r="C3027" s="12">
        <v>1</v>
      </c>
      <c r="D3027" s="12"/>
      <c r="E3027" s="12"/>
      <c r="F3027" s="12"/>
      <c r="G3027" s="12">
        <v>1</v>
      </c>
    </row>
    <row r="3028" spans="1:7" x14ac:dyDescent="0.2">
      <c r="A3028" s="11">
        <v>42374.911226851851</v>
      </c>
      <c r="B3028" s="12"/>
      <c r="C3028" s="12"/>
      <c r="D3028" s="12"/>
      <c r="E3028" s="12">
        <v>1</v>
      </c>
      <c r="F3028" s="12"/>
      <c r="G3028" s="12">
        <v>1</v>
      </c>
    </row>
    <row r="3029" spans="1:7" x14ac:dyDescent="0.2">
      <c r="A3029" s="11">
        <v>42375.08394675926</v>
      </c>
      <c r="B3029" s="12"/>
      <c r="C3029" s="12"/>
      <c r="D3029" s="12"/>
      <c r="E3029" s="12">
        <v>1</v>
      </c>
      <c r="F3029" s="12"/>
      <c r="G3029" s="12">
        <v>1</v>
      </c>
    </row>
    <row r="3030" spans="1:7" x14ac:dyDescent="0.2">
      <c r="A3030" s="11">
        <v>42375.114988425921</v>
      </c>
      <c r="B3030" s="12"/>
      <c r="C3030" s="12"/>
      <c r="D3030" s="12"/>
      <c r="E3030" s="12">
        <v>1</v>
      </c>
      <c r="F3030" s="12"/>
      <c r="G3030" s="12">
        <v>1</v>
      </c>
    </row>
    <row r="3031" spans="1:7" x14ac:dyDescent="0.2">
      <c r="A3031" s="11">
        <v>42375.230115740742</v>
      </c>
      <c r="B3031" s="12"/>
      <c r="C3031" s="12">
        <v>1</v>
      </c>
      <c r="D3031" s="12"/>
      <c r="E3031" s="12"/>
      <c r="F3031" s="12"/>
      <c r="G3031" s="12">
        <v>1</v>
      </c>
    </row>
    <row r="3032" spans="1:7" x14ac:dyDescent="0.2">
      <c r="A3032" s="11">
        <v>42375.996886574074</v>
      </c>
      <c r="B3032" s="12"/>
      <c r="C3032" s="12">
        <v>1</v>
      </c>
      <c r="D3032" s="12"/>
      <c r="E3032" s="12"/>
      <c r="F3032" s="12"/>
      <c r="G3032" s="12">
        <v>1</v>
      </c>
    </row>
    <row r="3033" spans="1:7" x14ac:dyDescent="0.2">
      <c r="A3033" s="11">
        <v>42376.79206018518</v>
      </c>
      <c r="B3033" s="12"/>
      <c r="C3033" s="12"/>
      <c r="D3033" s="12"/>
      <c r="E3033" s="12">
        <v>1</v>
      </c>
      <c r="F3033" s="12"/>
      <c r="G3033" s="12">
        <v>1</v>
      </c>
    </row>
    <row r="3034" spans="1:7" x14ac:dyDescent="0.2">
      <c r="A3034" s="11">
        <v>42377.554756944446</v>
      </c>
      <c r="B3034" s="12"/>
      <c r="C3034" s="12">
        <v>1</v>
      </c>
      <c r="D3034" s="12"/>
      <c r="E3034" s="12"/>
      <c r="F3034" s="12"/>
      <c r="G3034" s="12">
        <v>1</v>
      </c>
    </row>
    <row r="3035" spans="1:7" x14ac:dyDescent="0.2">
      <c r="A3035" s="11">
        <v>42377.577187499999</v>
      </c>
      <c r="B3035" s="12"/>
      <c r="C3035" s="12">
        <v>1</v>
      </c>
      <c r="D3035" s="12"/>
      <c r="E3035" s="12"/>
      <c r="F3035" s="12"/>
      <c r="G3035" s="12">
        <v>1</v>
      </c>
    </row>
    <row r="3036" spans="1:7" x14ac:dyDescent="0.2">
      <c r="A3036" s="11">
        <v>42377.70694444445</v>
      </c>
      <c r="B3036" s="12">
        <v>1</v>
      </c>
      <c r="C3036" s="12"/>
      <c r="D3036" s="12"/>
      <c r="E3036" s="12"/>
      <c r="F3036" s="12"/>
      <c r="G3036" s="12">
        <v>1</v>
      </c>
    </row>
    <row r="3037" spans="1:7" x14ac:dyDescent="0.2">
      <c r="A3037" s="11">
        <v>42378.478344907402</v>
      </c>
      <c r="B3037" s="12"/>
      <c r="C3037" s="12"/>
      <c r="D3037" s="12"/>
      <c r="E3037" s="12">
        <v>1</v>
      </c>
      <c r="F3037" s="12"/>
      <c r="G3037" s="12">
        <v>1</v>
      </c>
    </row>
    <row r="3038" spans="1:7" x14ac:dyDescent="0.2">
      <c r="A3038" s="11">
        <v>42379.74418981481</v>
      </c>
      <c r="B3038" s="12"/>
      <c r="C3038" s="12"/>
      <c r="D3038" s="12"/>
      <c r="E3038" s="12">
        <v>1</v>
      </c>
      <c r="F3038" s="12"/>
      <c r="G3038" s="12">
        <v>1</v>
      </c>
    </row>
    <row r="3039" spans="1:7" x14ac:dyDescent="0.2">
      <c r="A3039" s="11">
        <v>42380.581180555557</v>
      </c>
      <c r="B3039" s="12"/>
      <c r="C3039" s="12"/>
      <c r="D3039" s="12"/>
      <c r="E3039" s="12">
        <v>1</v>
      </c>
      <c r="F3039" s="12"/>
      <c r="G3039" s="12">
        <v>1</v>
      </c>
    </row>
    <row r="3040" spans="1:7" x14ac:dyDescent="0.2">
      <c r="A3040" s="11">
        <v>42380.690289351856</v>
      </c>
      <c r="B3040" s="12"/>
      <c r="C3040" s="12"/>
      <c r="D3040" s="12"/>
      <c r="E3040" s="12">
        <v>1</v>
      </c>
      <c r="F3040" s="12"/>
      <c r="G3040" s="12">
        <v>1</v>
      </c>
    </row>
    <row r="3041" spans="1:7" x14ac:dyDescent="0.2">
      <c r="A3041" s="11">
        <v>42380.696342592593</v>
      </c>
      <c r="B3041" s="12"/>
      <c r="C3041" s="12">
        <v>1</v>
      </c>
      <c r="D3041" s="12"/>
      <c r="E3041" s="12"/>
      <c r="F3041" s="12"/>
      <c r="G3041" s="12">
        <v>1</v>
      </c>
    </row>
    <row r="3042" spans="1:7" x14ac:dyDescent="0.2">
      <c r="A3042" s="11">
        <v>42380.812627314815</v>
      </c>
      <c r="B3042" s="12">
        <v>1</v>
      </c>
      <c r="C3042" s="12"/>
      <c r="D3042" s="12"/>
      <c r="E3042" s="12"/>
      <c r="F3042" s="12"/>
      <c r="G3042" s="12">
        <v>1</v>
      </c>
    </row>
    <row r="3043" spans="1:7" x14ac:dyDescent="0.2">
      <c r="A3043" s="11">
        <v>42380.884872685187</v>
      </c>
      <c r="B3043" s="12"/>
      <c r="C3043" s="12"/>
      <c r="D3043" s="12"/>
      <c r="E3043" s="12">
        <v>1</v>
      </c>
      <c r="F3043" s="12"/>
      <c r="G3043" s="12">
        <v>1</v>
      </c>
    </row>
    <row r="3044" spans="1:7" x14ac:dyDescent="0.2">
      <c r="A3044" s="11">
        <v>42380.926111111112</v>
      </c>
      <c r="B3044" s="12"/>
      <c r="C3044" s="12"/>
      <c r="D3044" s="12"/>
      <c r="E3044" s="12">
        <v>1</v>
      </c>
      <c r="F3044" s="12"/>
      <c r="G3044" s="12">
        <v>1</v>
      </c>
    </row>
    <row r="3045" spans="1:7" x14ac:dyDescent="0.2">
      <c r="A3045" s="11">
        <v>42381.478981481487</v>
      </c>
      <c r="B3045" s="12"/>
      <c r="C3045" s="12"/>
      <c r="D3045" s="12"/>
      <c r="E3045" s="12">
        <v>1</v>
      </c>
      <c r="F3045" s="12"/>
      <c r="G3045" s="12">
        <v>1</v>
      </c>
    </row>
    <row r="3046" spans="1:7" x14ac:dyDescent="0.2">
      <c r="A3046" s="11">
        <v>42381.671840277777</v>
      </c>
      <c r="B3046" s="12"/>
      <c r="C3046" s="12"/>
      <c r="D3046" s="12"/>
      <c r="E3046" s="12">
        <v>1</v>
      </c>
      <c r="F3046" s="12"/>
      <c r="G3046" s="12">
        <v>1</v>
      </c>
    </row>
    <row r="3047" spans="1:7" x14ac:dyDescent="0.2">
      <c r="A3047" s="11">
        <v>42381.686840277776</v>
      </c>
      <c r="B3047" s="12"/>
      <c r="C3047" s="12"/>
      <c r="D3047" s="12"/>
      <c r="E3047" s="12">
        <v>1</v>
      </c>
      <c r="F3047" s="12"/>
      <c r="G3047" s="12">
        <v>1</v>
      </c>
    </row>
    <row r="3048" spans="1:7" x14ac:dyDescent="0.2">
      <c r="A3048" s="11">
        <v>42381.79886574074</v>
      </c>
      <c r="B3048" s="12"/>
      <c r="C3048" s="12"/>
      <c r="D3048" s="12"/>
      <c r="E3048" s="12">
        <v>1</v>
      </c>
      <c r="F3048" s="12"/>
      <c r="G3048" s="12">
        <v>1</v>
      </c>
    </row>
    <row r="3049" spans="1:7" x14ac:dyDescent="0.2">
      <c r="A3049" s="11">
        <v>42381.866284722222</v>
      </c>
      <c r="B3049" s="12">
        <v>1</v>
      </c>
      <c r="C3049" s="12"/>
      <c r="D3049" s="12"/>
      <c r="E3049" s="12"/>
      <c r="F3049" s="12"/>
      <c r="G3049" s="12">
        <v>1</v>
      </c>
    </row>
    <row r="3050" spans="1:7" x14ac:dyDescent="0.2">
      <c r="A3050" s="11">
        <v>42382.130833333329</v>
      </c>
      <c r="B3050" s="12"/>
      <c r="C3050" s="12">
        <v>1</v>
      </c>
      <c r="D3050" s="12"/>
      <c r="E3050" s="12"/>
      <c r="F3050" s="12"/>
      <c r="G3050" s="12">
        <v>1</v>
      </c>
    </row>
    <row r="3051" spans="1:7" x14ac:dyDescent="0.2">
      <c r="A3051" s="11">
        <v>42382.189710648148</v>
      </c>
      <c r="B3051" s="12"/>
      <c r="C3051" s="12">
        <v>1</v>
      </c>
      <c r="D3051" s="12"/>
      <c r="E3051" s="12"/>
      <c r="F3051" s="12"/>
      <c r="G3051" s="12">
        <v>1</v>
      </c>
    </row>
    <row r="3052" spans="1:7" x14ac:dyDescent="0.2">
      <c r="A3052" s="11">
        <v>42382.244409722218</v>
      </c>
      <c r="B3052" s="12"/>
      <c r="C3052" s="12"/>
      <c r="D3052" s="12"/>
      <c r="E3052" s="12">
        <v>1</v>
      </c>
      <c r="F3052" s="12"/>
      <c r="G3052" s="12">
        <v>1</v>
      </c>
    </row>
    <row r="3053" spans="1:7" x14ac:dyDescent="0.2">
      <c r="A3053" s="11">
        <v>42382.431076388893</v>
      </c>
      <c r="B3053" s="12">
        <v>1</v>
      </c>
      <c r="C3053" s="12"/>
      <c r="D3053" s="12"/>
      <c r="E3053" s="12"/>
      <c r="F3053" s="12"/>
      <c r="G3053" s="12">
        <v>1</v>
      </c>
    </row>
    <row r="3054" spans="1:7" x14ac:dyDescent="0.2">
      <c r="A3054" s="11">
        <v>42382.74009259259</v>
      </c>
      <c r="B3054" s="12"/>
      <c r="C3054" s="12"/>
      <c r="D3054" s="12"/>
      <c r="E3054" s="12">
        <v>1</v>
      </c>
      <c r="F3054" s="12"/>
      <c r="G3054" s="12">
        <v>1</v>
      </c>
    </row>
    <row r="3055" spans="1:7" x14ac:dyDescent="0.2">
      <c r="A3055" s="11">
        <v>42382.843287037031</v>
      </c>
      <c r="B3055" s="12"/>
      <c r="C3055" s="12">
        <v>1</v>
      </c>
      <c r="D3055" s="12"/>
      <c r="E3055" s="12"/>
      <c r="F3055" s="12"/>
      <c r="G3055" s="12">
        <v>1</v>
      </c>
    </row>
    <row r="3056" spans="1:7" x14ac:dyDescent="0.2">
      <c r="A3056" s="11">
        <v>42382.906527777777</v>
      </c>
      <c r="B3056" s="12"/>
      <c r="C3056" s="12">
        <v>1</v>
      </c>
      <c r="D3056" s="12"/>
      <c r="E3056" s="12"/>
      <c r="F3056" s="12"/>
      <c r="G3056" s="12">
        <v>1</v>
      </c>
    </row>
    <row r="3057" spans="1:7" x14ac:dyDescent="0.2">
      <c r="A3057" s="11">
        <v>42383.793124999997</v>
      </c>
      <c r="B3057" s="12"/>
      <c r="C3057" s="12"/>
      <c r="D3057" s="12"/>
      <c r="E3057" s="12">
        <v>1</v>
      </c>
      <c r="F3057" s="12"/>
      <c r="G3057" s="12">
        <v>1</v>
      </c>
    </row>
    <row r="3058" spans="1:7" x14ac:dyDescent="0.2">
      <c r="A3058" s="11">
        <v>42383.899456018517</v>
      </c>
      <c r="B3058" s="12"/>
      <c r="C3058" s="12">
        <v>1</v>
      </c>
      <c r="D3058" s="12"/>
      <c r="E3058" s="12"/>
      <c r="F3058" s="12"/>
      <c r="G3058" s="12">
        <v>1</v>
      </c>
    </row>
    <row r="3059" spans="1:7" x14ac:dyDescent="0.2">
      <c r="A3059" s="11">
        <v>42383.933993055558</v>
      </c>
      <c r="B3059" s="12"/>
      <c r="C3059" s="12">
        <v>1</v>
      </c>
      <c r="D3059" s="12"/>
      <c r="E3059" s="12"/>
      <c r="F3059" s="12"/>
      <c r="G3059" s="12">
        <v>1</v>
      </c>
    </row>
    <row r="3060" spans="1:7" x14ac:dyDescent="0.2">
      <c r="A3060" s="11">
        <v>42384.110775462963</v>
      </c>
      <c r="B3060" s="12"/>
      <c r="C3060" s="12">
        <v>1</v>
      </c>
      <c r="D3060" s="12"/>
      <c r="E3060" s="12"/>
      <c r="F3060" s="12"/>
      <c r="G3060" s="12">
        <v>1</v>
      </c>
    </row>
    <row r="3061" spans="1:7" x14ac:dyDescent="0.2">
      <c r="A3061" s="11">
        <v>42384.306840277779</v>
      </c>
      <c r="B3061" s="12">
        <v>1</v>
      </c>
      <c r="C3061" s="12"/>
      <c r="D3061" s="12"/>
      <c r="E3061" s="12"/>
      <c r="F3061" s="12"/>
      <c r="G3061" s="12">
        <v>1</v>
      </c>
    </row>
    <row r="3062" spans="1:7" x14ac:dyDescent="0.2">
      <c r="A3062" s="11">
        <v>42384.680925925932</v>
      </c>
      <c r="B3062" s="12"/>
      <c r="C3062" s="12">
        <v>1</v>
      </c>
      <c r="D3062" s="12"/>
      <c r="E3062" s="12"/>
      <c r="F3062" s="12"/>
      <c r="G3062" s="12">
        <v>1</v>
      </c>
    </row>
    <row r="3063" spans="1:7" x14ac:dyDescent="0.2">
      <c r="A3063" s="11">
        <v>42387.398472222223</v>
      </c>
      <c r="B3063" s="12"/>
      <c r="C3063" s="12"/>
      <c r="D3063" s="12"/>
      <c r="E3063" s="12">
        <v>1</v>
      </c>
      <c r="F3063" s="12"/>
      <c r="G3063" s="12">
        <v>1</v>
      </c>
    </row>
    <row r="3064" spans="1:7" x14ac:dyDescent="0.2">
      <c r="A3064" s="11">
        <v>42387.503229166665</v>
      </c>
      <c r="B3064" s="12">
        <v>1</v>
      </c>
      <c r="C3064" s="12"/>
      <c r="D3064" s="12"/>
      <c r="E3064" s="12"/>
      <c r="F3064" s="12"/>
      <c r="G3064" s="12">
        <v>1</v>
      </c>
    </row>
    <row r="3065" spans="1:7" x14ac:dyDescent="0.2">
      <c r="A3065" s="11">
        <v>42387.7268287037</v>
      </c>
      <c r="B3065" s="12"/>
      <c r="C3065" s="12"/>
      <c r="D3065" s="12"/>
      <c r="E3065" s="12">
        <v>1</v>
      </c>
      <c r="F3065" s="12"/>
      <c r="G3065" s="12">
        <v>1</v>
      </c>
    </row>
    <row r="3066" spans="1:7" x14ac:dyDescent="0.2">
      <c r="A3066" s="11">
        <v>42388.523020833338</v>
      </c>
      <c r="B3066" s="12"/>
      <c r="C3066" s="12">
        <v>1</v>
      </c>
      <c r="D3066" s="12"/>
      <c r="E3066" s="12"/>
      <c r="F3066" s="12"/>
      <c r="G3066" s="12">
        <v>1</v>
      </c>
    </row>
    <row r="3067" spans="1:7" x14ac:dyDescent="0.2">
      <c r="A3067" s="11">
        <v>42388.575104166666</v>
      </c>
      <c r="B3067" s="12"/>
      <c r="C3067" s="12">
        <v>1</v>
      </c>
      <c r="D3067" s="12"/>
      <c r="E3067" s="12"/>
      <c r="F3067" s="12"/>
      <c r="G3067" s="12">
        <v>1</v>
      </c>
    </row>
    <row r="3068" spans="1:7" x14ac:dyDescent="0.2">
      <c r="A3068" s="11">
        <v>42388.589085648149</v>
      </c>
      <c r="B3068" s="12"/>
      <c r="C3068" s="12">
        <v>1</v>
      </c>
      <c r="D3068" s="12"/>
      <c r="E3068" s="12"/>
      <c r="F3068" s="12"/>
      <c r="G3068" s="12">
        <v>1</v>
      </c>
    </row>
    <row r="3069" spans="1:7" x14ac:dyDescent="0.2">
      <c r="A3069" s="11">
        <v>42388.708645833336</v>
      </c>
      <c r="B3069" s="12">
        <v>1</v>
      </c>
      <c r="C3069" s="12"/>
      <c r="D3069" s="12"/>
      <c r="E3069" s="12"/>
      <c r="F3069" s="12"/>
      <c r="G3069" s="12">
        <v>1</v>
      </c>
    </row>
    <row r="3070" spans="1:7" x14ac:dyDescent="0.2">
      <c r="A3070" s="11">
        <v>42388.798252314817</v>
      </c>
      <c r="B3070" s="12"/>
      <c r="C3070" s="12">
        <v>1</v>
      </c>
      <c r="D3070" s="12"/>
      <c r="E3070" s="12"/>
      <c r="F3070" s="12"/>
      <c r="G3070" s="12">
        <v>1</v>
      </c>
    </row>
    <row r="3071" spans="1:7" x14ac:dyDescent="0.2">
      <c r="A3071" s="11">
        <v>42390.002650462964</v>
      </c>
      <c r="B3071" s="12"/>
      <c r="C3071" s="12">
        <v>1</v>
      </c>
      <c r="D3071" s="12"/>
      <c r="E3071" s="12"/>
      <c r="F3071" s="12"/>
      <c r="G3071" s="12">
        <v>1</v>
      </c>
    </row>
    <row r="3072" spans="1:7" x14ac:dyDescent="0.2">
      <c r="A3072" s="11">
        <v>42390.171261574069</v>
      </c>
      <c r="B3072" s="12"/>
      <c r="C3072" s="12">
        <v>1</v>
      </c>
      <c r="D3072" s="12"/>
      <c r="E3072" s="12"/>
      <c r="F3072" s="12"/>
      <c r="G3072" s="12">
        <v>1</v>
      </c>
    </row>
    <row r="3073" spans="1:7" x14ac:dyDescent="0.2">
      <c r="A3073" s="11">
        <v>42390.838738425926</v>
      </c>
      <c r="B3073" s="12"/>
      <c r="C3073" s="12"/>
      <c r="D3073" s="12"/>
      <c r="E3073" s="12">
        <v>1</v>
      </c>
      <c r="F3073" s="12"/>
      <c r="G3073" s="12">
        <v>1</v>
      </c>
    </row>
    <row r="3074" spans="1:7" x14ac:dyDescent="0.2">
      <c r="A3074" s="11">
        <v>42391.35019675926</v>
      </c>
      <c r="B3074" s="12"/>
      <c r="C3074" s="12">
        <v>1</v>
      </c>
      <c r="D3074" s="12"/>
      <c r="E3074" s="12"/>
      <c r="F3074" s="12"/>
      <c r="G3074" s="12">
        <v>1</v>
      </c>
    </row>
    <row r="3075" spans="1:7" x14ac:dyDescent="0.2">
      <c r="A3075" s="11">
        <v>42391.475289351853</v>
      </c>
      <c r="B3075" s="12"/>
      <c r="C3075" s="12"/>
      <c r="D3075" s="12"/>
      <c r="E3075" s="12">
        <v>1</v>
      </c>
      <c r="F3075" s="12"/>
      <c r="G3075" s="12">
        <v>1</v>
      </c>
    </row>
    <row r="3076" spans="1:7" x14ac:dyDescent="0.2">
      <c r="A3076" s="11">
        <v>42391.772997685184</v>
      </c>
      <c r="B3076" s="12"/>
      <c r="C3076" s="12">
        <v>1</v>
      </c>
      <c r="D3076" s="12"/>
      <c r="E3076" s="12"/>
      <c r="F3076" s="12"/>
      <c r="G3076" s="12">
        <v>1</v>
      </c>
    </row>
    <row r="3077" spans="1:7" x14ac:dyDescent="0.2">
      <c r="A3077" s="11">
        <v>42391.942094907412</v>
      </c>
      <c r="B3077" s="12"/>
      <c r="C3077" s="12">
        <v>1</v>
      </c>
      <c r="D3077" s="12"/>
      <c r="E3077" s="12"/>
      <c r="F3077" s="12"/>
      <c r="G3077" s="12">
        <v>1</v>
      </c>
    </row>
    <row r="3078" spans="1:7" x14ac:dyDescent="0.2">
      <c r="A3078" s="11">
        <v>42393.961909722217</v>
      </c>
      <c r="B3078" s="12">
        <v>1</v>
      </c>
      <c r="C3078" s="12"/>
      <c r="D3078" s="12"/>
      <c r="E3078" s="12"/>
      <c r="F3078" s="12"/>
      <c r="G3078" s="12">
        <v>1</v>
      </c>
    </row>
    <row r="3079" spans="1:7" x14ac:dyDescent="0.2">
      <c r="A3079" s="11">
        <v>42394.580740740741</v>
      </c>
      <c r="B3079" s="12"/>
      <c r="C3079" s="12"/>
      <c r="D3079" s="12"/>
      <c r="E3079" s="12">
        <v>1</v>
      </c>
      <c r="F3079" s="12"/>
      <c r="G3079" s="12">
        <v>1</v>
      </c>
    </row>
    <row r="3080" spans="1:7" x14ac:dyDescent="0.2">
      <c r="A3080" s="11">
        <v>42394.900462962964</v>
      </c>
      <c r="B3080" s="12"/>
      <c r="C3080" s="12">
        <v>1</v>
      </c>
      <c r="D3080" s="12"/>
      <c r="E3080" s="12"/>
      <c r="F3080" s="12"/>
      <c r="G3080" s="12">
        <v>1</v>
      </c>
    </row>
    <row r="3081" spans="1:7" x14ac:dyDescent="0.2">
      <c r="A3081" s="11">
        <v>42395.309039351851</v>
      </c>
      <c r="B3081" s="12"/>
      <c r="C3081" s="12">
        <v>1</v>
      </c>
      <c r="D3081" s="12"/>
      <c r="E3081" s="12"/>
      <c r="F3081" s="12"/>
      <c r="G3081" s="12">
        <v>1</v>
      </c>
    </row>
    <row r="3082" spans="1:7" x14ac:dyDescent="0.2">
      <c r="A3082" s="11">
        <v>42395.456412037034</v>
      </c>
      <c r="B3082" s="12"/>
      <c r="C3082" s="12">
        <v>1</v>
      </c>
      <c r="D3082" s="12"/>
      <c r="E3082" s="12"/>
      <c r="F3082" s="12"/>
      <c r="G3082" s="12">
        <v>1</v>
      </c>
    </row>
    <row r="3083" spans="1:7" x14ac:dyDescent="0.2">
      <c r="A3083" s="11">
        <v>42395.706435185188</v>
      </c>
      <c r="B3083" s="12"/>
      <c r="C3083" s="12"/>
      <c r="D3083" s="12"/>
      <c r="E3083" s="12">
        <v>1</v>
      </c>
      <c r="F3083" s="12"/>
      <c r="G3083" s="12">
        <v>1</v>
      </c>
    </row>
    <row r="3084" spans="1:7" x14ac:dyDescent="0.2">
      <c r="A3084" s="11">
        <v>42396.494583333333</v>
      </c>
      <c r="B3084" s="12"/>
      <c r="C3084" s="12"/>
      <c r="D3084" s="12"/>
      <c r="E3084" s="12">
        <v>1</v>
      </c>
      <c r="F3084" s="12"/>
      <c r="G3084" s="12">
        <v>1</v>
      </c>
    </row>
    <row r="3085" spans="1:7" x14ac:dyDescent="0.2">
      <c r="A3085" s="11">
        <v>42396.8440625</v>
      </c>
      <c r="B3085" s="12"/>
      <c r="C3085" s="12"/>
      <c r="D3085" s="12"/>
      <c r="E3085" s="12">
        <v>1</v>
      </c>
      <c r="F3085" s="12"/>
      <c r="G3085" s="12">
        <v>1</v>
      </c>
    </row>
    <row r="3086" spans="1:7" x14ac:dyDescent="0.2">
      <c r="A3086" s="11">
        <v>42396.911712962959</v>
      </c>
      <c r="B3086" s="12">
        <v>1</v>
      </c>
      <c r="C3086" s="12"/>
      <c r="D3086" s="12"/>
      <c r="E3086" s="12"/>
      <c r="F3086" s="12"/>
      <c r="G3086" s="12">
        <v>1</v>
      </c>
    </row>
    <row r="3087" spans="1:7" x14ac:dyDescent="0.2">
      <c r="A3087" s="11">
        <v>42396.973807870367</v>
      </c>
      <c r="B3087" s="12"/>
      <c r="C3087" s="12">
        <v>1</v>
      </c>
      <c r="D3087" s="12"/>
      <c r="E3087" s="12"/>
      <c r="F3087" s="12"/>
      <c r="G3087" s="12">
        <v>1</v>
      </c>
    </row>
    <row r="3088" spans="1:7" x14ac:dyDescent="0.2">
      <c r="A3088" s="11">
        <v>42397.281666666662</v>
      </c>
      <c r="B3088" s="12">
        <v>1</v>
      </c>
      <c r="C3088" s="12"/>
      <c r="D3088" s="12"/>
      <c r="E3088" s="12"/>
      <c r="F3088" s="12"/>
      <c r="G3088" s="12">
        <v>1</v>
      </c>
    </row>
    <row r="3089" spans="1:7" x14ac:dyDescent="0.2">
      <c r="A3089" s="11">
        <v>42397.679513888885</v>
      </c>
      <c r="B3089" s="12"/>
      <c r="C3089" s="12">
        <v>1</v>
      </c>
      <c r="D3089" s="12"/>
      <c r="E3089" s="12"/>
      <c r="F3089" s="12"/>
      <c r="G3089" s="12">
        <v>1</v>
      </c>
    </row>
    <row r="3090" spans="1:7" x14ac:dyDescent="0.2">
      <c r="A3090" s="11">
        <v>42397.89980324074</v>
      </c>
      <c r="B3090" s="12"/>
      <c r="C3090" s="12">
        <v>1</v>
      </c>
      <c r="D3090" s="12"/>
      <c r="E3090" s="12"/>
      <c r="F3090" s="12"/>
      <c r="G3090" s="12">
        <v>1</v>
      </c>
    </row>
    <row r="3091" spans="1:7" x14ac:dyDescent="0.2">
      <c r="A3091" s="11">
        <v>42398.195972222224</v>
      </c>
      <c r="B3091" s="12"/>
      <c r="C3091" s="12">
        <v>1</v>
      </c>
      <c r="D3091" s="12"/>
      <c r="E3091" s="12"/>
      <c r="F3091" s="12"/>
      <c r="G3091" s="12">
        <v>1</v>
      </c>
    </row>
    <row r="3092" spans="1:7" x14ac:dyDescent="0.2">
      <c r="A3092" s="11">
        <v>42398.849259259259</v>
      </c>
      <c r="B3092" s="12"/>
      <c r="C3092" s="12"/>
      <c r="D3092" s="12"/>
      <c r="E3092" s="12">
        <v>1</v>
      </c>
      <c r="F3092" s="12"/>
      <c r="G3092" s="12">
        <v>1</v>
      </c>
    </row>
    <row r="3093" spans="1:7" x14ac:dyDescent="0.2">
      <c r="A3093" s="11">
        <v>42399.707407407404</v>
      </c>
      <c r="B3093" s="12"/>
      <c r="C3093" s="12">
        <v>1</v>
      </c>
      <c r="D3093" s="12"/>
      <c r="E3093" s="12"/>
      <c r="F3093" s="12"/>
      <c r="G3093" s="12">
        <v>1</v>
      </c>
    </row>
    <row r="3094" spans="1:7" x14ac:dyDescent="0.2">
      <c r="A3094" s="11">
        <v>42399.882615740738</v>
      </c>
      <c r="B3094" s="12"/>
      <c r="C3094" s="12">
        <v>1</v>
      </c>
      <c r="D3094" s="12"/>
      <c r="E3094" s="12"/>
      <c r="F3094" s="12"/>
      <c r="G3094" s="12">
        <v>1</v>
      </c>
    </row>
    <row r="3095" spans="1:7" x14ac:dyDescent="0.2">
      <c r="A3095" s="11">
        <v>42400.176377314812</v>
      </c>
      <c r="B3095" s="12"/>
      <c r="C3095" s="12">
        <v>1</v>
      </c>
      <c r="D3095" s="12"/>
      <c r="E3095" s="12"/>
      <c r="F3095" s="12"/>
      <c r="G3095" s="12">
        <v>1</v>
      </c>
    </row>
    <row r="3096" spans="1:7" x14ac:dyDescent="0.2">
      <c r="A3096" s="11">
        <v>42400.704537037032</v>
      </c>
      <c r="B3096" s="12"/>
      <c r="C3096" s="12"/>
      <c r="D3096" s="12"/>
      <c r="E3096" s="12">
        <v>1</v>
      </c>
      <c r="F3096" s="12"/>
      <c r="G3096" s="12">
        <v>1</v>
      </c>
    </row>
    <row r="3097" spans="1:7" x14ac:dyDescent="0.2">
      <c r="A3097" s="11">
        <v>42400.711967592593</v>
      </c>
      <c r="B3097" s="12"/>
      <c r="C3097" s="12">
        <v>1</v>
      </c>
      <c r="D3097" s="12"/>
      <c r="E3097" s="12"/>
      <c r="F3097" s="12"/>
      <c r="G3097" s="12">
        <v>1</v>
      </c>
    </row>
    <row r="3098" spans="1:7" x14ac:dyDescent="0.2">
      <c r="A3098" s="11">
        <v>42400.946597222224</v>
      </c>
      <c r="B3098" s="12"/>
      <c r="C3098" s="12">
        <v>1</v>
      </c>
      <c r="D3098" s="12"/>
      <c r="E3098" s="12"/>
      <c r="F3098" s="12"/>
      <c r="G3098" s="12">
        <v>1</v>
      </c>
    </row>
    <row r="3099" spans="1:7" x14ac:dyDescent="0.2">
      <c r="A3099" s="11">
        <v>42401.154930555553</v>
      </c>
      <c r="B3099" s="12"/>
      <c r="C3099" s="12"/>
      <c r="D3099" s="12"/>
      <c r="E3099" s="12">
        <v>1</v>
      </c>
      <c r="F3099" s="12"/>
      <c r="G3099" s="12">
        <v>1</v>
      </c>
    </row>
    <row r="3100" spans="1:7" x14ac:dyDescent="0.2">
      <c r="A3100" s="11">
        <v>42401.610983796301</v>
      </c>
      <c r="B3100" s="12"/>
      <c r="C3100" s="12"/>
      <c r="D3100" s="12"/>
      <c r="E3100" s="12">
        <v>1</v>
      </c>
      <c r="F3100" s="12"/>
      <c r="G3100" s="12">
        <v>1</v>
      </c>
    </row>
    <row r="3101" spans="1:7" x14ac:dyDescent="0.2">
      <c r="A3101" s="11">
        <v>42401.672372685185</v>
      </c>
      <c r="B3101" s="12"/>
      <c r="C3101" s="12">
        <v>1</v>
      </c>
      <c r="D3101" s="12"/>
      <c r="E3101" s="12"/>
      <c r="F3101" s="12"/>
      <c r="G3101" s="12">
        <v>1</v>
      </c>
    </row>
    <row r="3102" spans="1:7" x14ac:dyDescent="0.2">
      <c r="A3102" s="11">
        <v>42401.806562500002</v>
      </c>
      <c r="B3102" s="12"/>
      <c r="C3102" s="12"/>
      <c r="D3102" s="12"/>
      <c r="E3102" s="12">
        <v>1</v>
      </c>
      <c r="F3102" s="12"/>
      <c r="G3102" s="12">
        <v>1</v>
      </c>
    </row>
    <row r="3103" spans="1:7" x14ac:dyDescent="0.2">
      <c r="A3103" s="11">
        <v>42401.945219907408</v>
      </c>
      <c r="B3103" s="12"/>
      <c r="C3103" s="12"/>
      <c r="D3103" s="12"/>
      <c r="E3103" s="12">
        <v>1</v>
      </c>
      <c r="F3103" s="12"/>
      <c r="G3103" s="12">
        <v>1</v>
      </c>
    </row>
    <row r="3104" spans="1:7" x14ac:dyDescent="0.2">
      <c r="A3104" s="11">
        <v>42402.709652777776</v>
      </c>
      <c r="B3104" s="12">
        <v>1</v>
      </c>
      <c r="C3104" s="12"/>
      <c r="D3104" s="12"/>
      <c r="E3104" s="12"/>
      <c r="F3104" s="12"/>
      <c r="G3104" s="12">
        <v>1</v>
      </c>
    </row>
    <row r="3105" spans="1:7" x14ac:dyDescent="0.2">
      <c r="A3105" s="11">
        <v>42402.889027777783</v>
      </c>
      <c r="B3105" s="12"/>
      <c r="C3105" s="12"/>
      <c r="D3105" s="12"/>
      <c r="E3105" s="12">
        <v>1</v>
      </c>
      <c r="F3105" s="12"/>
      <c r="G3105" s="12">
        <v>1</v>
      </c>
    </row>
    <row r="3106" spans="1:7" x14ac:dyDescent="0.2">
      <c r="A3106" s="11">
        <v>42402.947002314817</v>
      </c>
      <c r="B3106" s="12"/>
      <c r="C3106" s="12">
        <v>1</v>
      </c>
      <c r="D3106" s="12"/>
      <c r="E3106" s="12"/>
      <c r="F3106" s="12"/>
      <c r="G3106" s="12">
        <v>1</v>
      </c>
    </row>
    <row r="3107" spans="1:7" x14ac:dyDescent="0.2">
      <c r="A3107" s="11">
        <v>42403.035567129627</v>
      </c>
      <c r="B3107" s="12"/>
      <c r="C3107" s="12"/>
      <c r="D3107" s="12"/>
      <c r="E3107" s="12">
        <v>1</v>
      </c>
      <c r="F3107" s="12"/>
      <c r="G3107" s="12">
        <v>1</v>
      </c>
    </row>
    <row r="3108" spans="1:7" x14ac:dyDescent="0.2">
      <c r="A3108" s="11">
        <v>42403.080497685187</v>
      </c>
      <c r="B3108" s="12"/>
      <c r="C3108" s="12">
        <v>1</v>
      </c>
      <c r="D3108" s="12"/>
      <c r="E3108" s="12"/>
      <c r="F3108" s="12"/>
      <c r="G3108" s="12">
        <v>1</v>
      </c>
    </row>
    <row r="3109" spans="1:7" x14ac:dyDescent="0.2">
      <c r="A3109" s="11">
        <v>42403.971851851849</v>
      </c>
      <c r="B3109" s="12"/>
      <c r="C3109" s="12">
        <v>1</v>
      </c>
      <c r="D3109" s="12"/>
      <c r="E3109" s="12"/>
      <c r="F3109" s="12"/>
      <c r="G3109" s="12">
        <v>1</v>
      </c>
    </row>
    <row r="3110" spans="1:7" x14ac:dyDescent="0.2">
      <c r="A3110" s="11">
        <v>42403.998217592598</v>
      </c>
      <c r="B3110" s="12"/>
      <c r="C3110" s="12"/>
      <c r="D3110" s="12"/>
      <c r="E3110" s="12">
        <v>1</v>
      </c>
      <c r="F3110" s="12"/>
      <c r="G3110" s="12">
        <v>1</v>
      </c>
    </row>
    <row r="3111" spans="1:7" x14ac:dyDescent="0.2">
      <c r="A3111" s="11">
        <v>42404.033090277779</v>
      </c>
      <c r="B3111" s="12">
        <v>1</v>
      </c>
      <c r="C3111" s="12"/>
      <c r="D3111" s="12"/>
      <c r="E3111" s="12"/>
      <c r="F3111" s="12"/>
      <c r="G3111" s="12">
        <v>1</v>
      </c>
    </row>
    <row r="3112" spans="1:7" x14ac:dyDescent="0.2">
      <c r="A3112" s="11">
        <v>42405.090300925927</v>
      </c>
      <c r="B3112" s="12"/>
      <c r="C3112" s="12"/>
      <c r="D3112" s="12"/>
      <c r="E3112" s="12">
        <v>1</v>
      </c>
      <c r="F3112" s="12"/>
      <c r="G3112" s="12">
        <v>1</v>
      </c>
    </row>
    <row r="3113" spans="1:7" x14ac:dyDescent="0.2">
      <c r="A3113" s="11">
        <v>42405.67260416667</v>
      </c>
      <c r="B3113" s="12"/>
      <c r="C3113" s="12"/>
      <c r="D3113" s="12"/>
      <c r="E3113" s="12">
        <v>1</v>
      </c>
      <c r="F3113" s="12"/>
      <c r="G3113" s="12">
        <v>1</v>
      </c>
    </row>
    <row r="3114" spans="1:7" x14ac:dyDescent="0.2">
      <c r="A3114" s="11">
        <v>42405.702349537038</v>
      </c>
      <c r="B3114" s="12"/>
      <c r="C3114" s="12"/>
      <c r="D3114" s="12"/>
      <c r="E3114" s="12">
        <v>1</v>
      </c>
      <c r="F3114" s="12"/>
      <c r="G3114" s="12">
        <v>1</v>
      </c>
    </row>
    <row r="3115" spans="1:7" x14ac:dyDescent="0.2">
      <c r="A3115" s="11">
        <v>42406.992418981477</v>
      </c>
      <c r="B3115" s="12">
        <v>1</v>
      </c>
      <c r="C3115" s="12"/>
      <c r="D3115" s="12"/>
      <c r="E3115" s="12"/>
      <c r="F3115" s="12"/>
      <c r="G3115" s="12">
        <v>1</v>
      </c>
    </row>
    <row r="3116" spans="1:7" x14ac:dyDescent="0.2">
      <c r="A3116" s="11">
        <v>42407.637557870374</v>
      </c>
      <c r="B3116" s="12"/>
      <c r="C3116" s="12"/>
      <c r="D3116" s="12"/>
      <c r="E3116" s="12">
        <v>1</v>
      </c>
      <c r="F3116" s="12"/>
      <c r="G3116" s="12">
        <v>1</v>
      </c>
    </row>
    <row r="3117" spans="1:7" x14ac:dyDescent="0.2">
      <c r="A3117" s="11">
        <v>42408.714814814812</v>
      </c>
      <c r="B3117" s="12">
        <v>1</v>
      </c>
      <c r="C3117" s="12"/>
      <c r="D3117" s="12"/>
      <c r="E3117" s="12"/>
      <c r="F3117" s="12"/>
      <c r="G3117" s="12">
        <v>1</v>
      </c>
    </row>
    <row r="3118" spans="1:7" x14ac:dyDescent="0.2">
      <c r="A3118" s="11">
        <v>42408.999571759254</v>
      </c>
      <c r="B3118" s="12"/>
      <c r="C3118" s="12">
        <v>1</v>
      </c>
      <c r="D3118" s="12"/>
      <c r="E3118" s="12"/>
      <c r="F3118" s="12"/>
      <c r="G3118" s="12">
        <v>1</v>
      </c>
    </row>
    <row r="3119" spans="1:7" x14ac:dyDescent="0.2">
      <c r="A3119" s="11">
        <v>42409.024305555555</v>
      </c>
      <c r="B3119" s="12"/>
      <c r="C3119" s="12">
        <v>1</v>
      </c>
      <c r="D3119" s="12"/>
      <c r="E3119" s="12"/>
      <c r="F3119" s="12"/>
      <c r="G3119" s="12">
        <v>1</v>
      </c>
    </row>
    <row r="3120" spans="1:7" x14ac:dyDescent="0.2">
      <c r="A3120" s="11">
        <v>42409.040231481486</v>
      </c>
      <c r="B3120" s="12"/>
      <c r="C3120" s="12">
        <v>1</v>
      </c>
      <c r="D3120" s="12"/>
      <c r="E3120" s="12"/>
      <c r="F3120" s="12"/>
      <c r="G3120" s="12">
        <v>1</v>
      </c>
    </row>
    <row r="3121" spans="1:7" x14ac:dyDescent="0.2">
      <c r="A3121" s="11">
        <v>42409.241747685184</v>
      </c>
      <c r="B3121" s="12"/>
      <c r="C3121" s="12">
        <v>1</v>
      </c>
      <c r="D3121" s="12"/>
      <c r="E3121" s="12"/>
      <c r="F3121" s="12"/>
      <c r="G3121" s="12">
        <v>1</v>
      </c>
    </row>
    <row r="3122" spans="1:7" x14ac:dyDescent="0.2">
      <c r="A3122" s="11">
        <v>42409.571284722217</v>
      </c>
      <c r="B3122" s="12"/>
      <c r="C3122" s="12">
        <v>1</v>
      </c>
      <c r="D3122" s="12"/>
      <c r="E3122" s="12"/>
      <c r="F3122" s="12"/>
      <c r="G3122" s="12">
        <v>1</v>
      </c>
    </row>
    <row r="3123" spans="1:7" x14ac:dyDescent="0.2">
      <c r="A3123" s="11">
        <v>42409.776076388895</v>
      </c>
      <c r="B3123" s="12"/>
      <c r="C3123" s="12"/>
      <c r="D3123" s="12"/>
      <c r="E3123" s="12">
        <v>1</v>
      </c>
      <c r="F3123" s="12"/>
      <c r="G3123" s="12">
        <v>1</v>
      </c>
    </row>
    <row r="3124" spans="1:7" x14ac:dyDescent="0.2">
      <c r="A3124" s="11">
        <v>42410.017199074078</v>
      </c>
      <c r="B3124" s="12"/>
      <c r="C3124" s="12"/>
      <c r="D3124" s="12"/>
      <c r="E3124" s="12">
        <v>1</v>
      </c>
      <c r="F3124" s="12"/>
      <c r="G3124" s="12">
        <v>1</v>
      </c>
    </row>
    <row r="3125" spans="1:7" x14ac:dyDescent="0.2">
      <c r="A3125" s="11">
        <v>42410.774155092593</v>
      </c>
      <c r="B3125" s="12">
        <v>1</v>
      </c>
      <c r="C3125" s="12"/>
      <c r="D3125" s="12"/>
      <c r="E3125" s="12"/>
      <c r="F3125" s="12"/>
      <c r="G3125" s="12">
        <v>1</v>
      </c>
    </row>
    <row r="3126" spans="1:7" x14ac:dyDescent="0.2">
      <c r="A3126" s="11">
        <v>42410.93105324074</v>
      </c>
      <c r="B3126" s="12"/>
      <c r="C3126" s="12">
        <v>1</v>
      </c>
      <c r="D3126" s="12"/>
      <c r="E3126" s="12"/>
      <c r="F3126" s="12"/>
      <c r="G3126" s="12">
        <v>1</v>
      </c>
    </row>
    <row r="3127" spans="1:7" x14ac:dyDescent="0.2">
      <c r="A3127" s="11">
        <v>42410.982002314813</v>
      </c>
      <c r="B3127" s="12"/>
      <c r="C3127" s="12"/>
      <c r="D3127" s="12"/>
      <c r="E3127" s="12">
        <v>1</v>
      </c>
      <c r="F3127" s="12"/>
      <c r="G3127" s="12">
        <v>1</v>
      </c>
    </row>
    <row r="3128" spans="1:7" x14ac:dyDescent="0.2">
      <c r="A3128" s="11">
        <v>42411.828287037039</v>
      </c>
      <c r="B3128" s="12"/>
      <c r="C3128" s="12">
        <v>1</v>
      </c>
      <c r="D3128" s="12"/>
      <c r="E3128" s="12"/>
      <c r="F3128" s="12"/>
      <c r="G3128" s="12">
        <v>1</v>
      </c>
    </row>
    <row r="3129" spans="1:7" x14ac:dyDescent="0.2">
      <c r="A3129" s="11">
        <v>42411.942291666666</v>
      </c>
      <c r="B3129" s="12"/>
      <c r="C3129" s="12"/>
      <c r="D3129" s="12"/>
      <c r="E3129" s="12">
        <v>1</v>
      </c>
      <c r="F3129" s="12"/>
      <c r="G3129" s="12">
        <v>1</v>
      </c>
    </row>
    <row r="3130" spans="1:7" x14ac:dyDescent="0.2">
      <c r="A3130" s="11">
        <v>42411.942997685182</v>
      </c>
      <c r="B3130" s="12"/>
      <c r="C3130" s="12">
        <v>1</v>
      </c>
      <c r="D3130" s="12"/>
      <c r="E3130" s="12"/>
      <c r="F3130" s="12"/>
      <c r="G3130" s="12">
        <v>1</v>
      </c>
    </row>
    <row r="3131" spans="1:7" x14ac:dyDescent="0.2">
      <c r="A3131" s="11">
        <v>42412.318668981476</v>
      </c>
      <c r="B3131" s="12"/>
      <c r="C3131" s="12">
        <v>1</v>
      </c>
      <c r="D3131" s="12"/>
      <c r="E3131" s="12"/>
      <c r="F3131" s="12"/>
      <c r="G3131" s="12">
        <v>1</v>
      </c>
    </row>
    <row r="3132" spans="1:7" x14ac:dyDescent="0.2">
      <c r="A3132" s="11">
        <v>42412.934212962966</v>
      </c>
      <c r="B3132" s="12"/>
      <c r="C3132" s="12">
        <v>1</v>
      </c>
      <c r="D3132" s="12"/>
      <c r="E3132" s="12"/>
      <c r="F3132" s="12"/>
      <c r="G3132" s="12">
        <v>1</v>
      </c>
    </row>
    <row r="3133" spans="1:7" x14ac:dyDescent="0.2">
      <c r="A3133" s="11">
        <v>42413.433831018512</v>
      </c>
      <c r="B3133" s="12"/>
      <c r="C3133" s="12">
        <v>1</v>
      </c>
      <c r="D3133" s="12"/>
      <c r="E3133" s="12"/>
      <c r="F3133" s="12"/>
      <c r="G3133" s="12">
        <v>1</v>
      </c>
    </row>
    <row r="3134" spans="1:7" x14ac:dyDescent="0.2">
      <c r="A3134" s="11">
        <v>42413.649641203709</v>
      </c>
      <c r="B3134" s="12"/>
      <c r="C3134" s="12">
        <v>1</v>
      </c>
      <c r="D3134" s="12"/>
      <c r="E3134" s="12"/>
      <c r="F3134" s="12"/>
      <c r="G3134" s="12">
        <v>1</v>
      </c>
    </row>
    <row r="3135" spans="1:7" x14ac:dyDescent="0.2">
      <c r="A3135" s="11">
        <v>42413.671006944445</v>
      </c>
      <c r="B3135" s="12"/>
      <c r="C3135" s="12">
        <v>1</v>
      </c>
      <c r="D3135" s="12"/>
      <c r="E3135" s="12"/>
      <c r="F3135" s="12"/>
      <c r="G3135" s="12">
        <v>1</v>
      </c>
    </row>
    <row r="3136" spans="1:7" x14ac:dyDescent="0.2">
      <c r="A3136" s="11">
        <v>42414.235879629632</v>
      </c>
      <c r="B3136" s="12"/>
      <c r="C3136" s="12">
        <v>1</v>
      </c>
      <c r="D3136" s="12"/>
      <c r="E3136" s="12"/>
      <c r="F3136" s="12"/>
      <c r="G3136" s="12">
        <v>1</v>
      </c>
    </row>
    <row r="3137" spans="1:7" x14ac:dyDescent="0.2">
      <c r="A3137" s="11">
        <v>42414.44332175926</v>
      </c>
      <c r="B3137" s="12"/>
      <c r="C3137" s="12"/>
      <c r="D3137" s="12"/>
      <c r="E3137" s="12">
        <v>1</v>
      </c>
      <c r="F3137" s="12"/>
      <c r="G3137" s="12">
        <v>1</v>
      </c>
    </row>
    <row r="3138" spans="1:7" x14ac:dyDescent="0.2">
      <c r="A3138" s="11">
        <v>42415.168564814812</v>
      </c>
      <c r="B3138" s="12"/>
      <c r="C3138" s="12">
        <v>1</v>
      </c>
      <c r="D3138" s="12"/>
      <c r="E3138" s="12"/>
      <c r="F3138" s="12"/>
      <c r="G3138" s="12">
        <v>1</v>
      </c>
    </row>
    <row r="3139" spans="1:7" x14ac:dyDescent="0.2">
      <c r="A3139" s="11">
        <v>42415.253437499996</v>
      </c>
      <c r="B3139" s="12"/>
      <c r="C3139" s="12"/>
      <c r="D3139" s="12"/>
      <c r="E3139" s="12">
        <v>1</v>
      </c>
      <c r="F3139" s="12"/>
      <c r="G3139" s="12">
        <v>1</v>
      </c>
    </row>
    <row r="3140" spans="1:7" x14ac:dyDescent="0.2">
      <c r="A3140" s="11">
        <v>42415.398032407407</v>
      </c>
      <c r="B3140" s="12"/>
      <c r="C3140" s="12">
        <v>1</v>
      </c>
      <c r="D3140" s="12"/>
      <c r="E3140" s="12"/>
      <c r="F3140" s="12"/>
      <c r="G3140" s="12">
        <v>1</v>
      </c>
    </row>
    <row r="3141" spans="1:7" x14ac:dyDescent="0.2">
      <c r="A3141" s="11">
        <v>42415.803159722222</v>
      </c>
      <c r="B3141" s="12"/>
      <c r="C3141" s="12"/>
      <c r="D3141" s="12"/>
      <c r="E3141" s="12">
        <v>1</v>
      </c>
      <c r="F3141" s="12"/>
      <c r="G3141" s="12">
        <v>1</v>
      </c>
    </row>
    <row r="3142" spans="1:7" x14ac:dyDescent="0.2">
      <c r="A3142" s="11">
        <v>42415.883425925931</v>
      </c>
      <c r="B3142" s="12"/>
      <c r="C3142" s="12">
        <v>1</v>
      </c>
      <c r="D3142" s="12"/>
      <c r="E3142" s="12"/>
      <c r="F3142" s="12"/>
      <c r="G3142" s="12">
        <v>1</v>
      </c>
    </row>
    <row r="3143" spans="1:7" x14ac:dyDescent="0.2">
      <c r="A3143" s="11">
        <v>42416.407129629632</v>
      </c>
      <c r="B3143" s="12"/>
      <c r="C3143" s="12"/>
      <c r="D3143" s="12"/>
      <c r="E3143" s="12">
        <v>1</v>
      </c>
      <c r="F3143" s="12"/>
      <c r="G3143" s="12">
        <v>1</v>
      </c>
    </row>
    <row r="3144" spans="1:7" x14ac:dyDescent="0.2">
      <c r="A3144" s="11">
        <v>42416.691655092596</v>
      </c>
      <c r="B3144" s="12"/>
      <c r="C3144" s="12"/>
      <c r="D3144" s="12"/>
      <c r="E3144" s="12">
        <v>1</v>
      </c>
      <c r="F3144" s="12"/>
      <c r="G3144" s="12">
        <v>1</v>
      </c>
    </row>
    <row r="3145" spans="1:7" x14ac:dyDescent="0.2">
      <c r="A3145" s="11">
        <v>42416.767928240741</v>
      </c>
      <c r="B3145" s="12"/>
      <c r="C3145" s="12"/>
      <c r="D3145" s="12"/>
      <c r="E3145" s="12">
        <v>1</v>
      </c>
      <c r="F3145" s="12"/>
      <c r="G3145" s="12">
        <v>1</v>
      </c>
    </row>
    <row r="3146" spans="1:7" x14ac:dyDescent="0.2">
      <c r="A3146" s="11">
        <v>42416.881018518514</v>
      </c>
      <c r="B3146" s="12"/>
      <c r="C3146" s="12">
        <v>1</v>
      </c>
      <c r="D3146" s="12"/>
      <c r="E3146" s="12"/>
      <c r="F3146" s="12"/>
      <c r="G3146" s="12">
        <v>1</v>
      </c>
    </row>
    <row r="3147" spans="1:7" x14ac:dyDescent="0.2">
      <c r="A3147" s="11">
        <v>42417.585532407407</v>
      </c>
      <c r="B3147" s="12"/>
      <c r="C3147" s="12"/>
      <c r="D3147" s="12"/>
      <c r="E3147" s="12">
        <v>1</v>
      </c>
      <c r="F3147" s="12"/>
      <c r="G3147" s="12">
        <v>1</v>
      </c>
    </row>
    <row r="3148" spans="1:7" x14ac:dyDescent="0.2">
      <c r="A3148" s="11">
        <v>42417.625046296293</v>
      </c>
      <c r="B3148" s="12"/>
      <c r="C3148" s="12"/>
      <c r="D3148" s="12"/>
      <c r="E3148" s="12">
        <v>1</v>
      </c>
      <c r="F3148" s="12"/>
      <c r="G3148" s="12">
        <v>1</v>
      </c>
    </row>
    <row r="3149" spans="1:7" x14ac:dyDescent="0.2">
      <c r="A3149" s="11">
        <v>42417.675879629634</v>
      </c>
      <c r="B3149" s="12"/>
      <c r="C3149" s="12">
        <v>1</v>
      </c>
      <c r="D3149" s="12"/>
      <c r="E3149" s="12"/>
      <c r="F3149" s="12"/>
      <c r="G3149" s="12">
        <v>1</v>
      </c>
    </row>
    <row r="3150" spans="1:7" x14ac:dyDescent="0.2">
      <c r="A3150" s="11">
        <v>42417.804618055554</v>
      </c>
      <c r="B3150" s="12"/>
      <c r="C3150" s="12"/>
      <c r="D3150" s="12"/>
      <c r="E3150" s="12">
        <v>1</v>
      </c>
      <c r="F3150" s="12"/>
      <c r="G3150" s="12">
        <v>1</v>
      </c>
    </row>
    <row r="3151" spans="1:7" x14ac:dyDescent="0.2">
      <c r="A3151" s="11">
        <v>42417.818078703705</v>
      </c>
      <c r="B3151" s="12"/>
      <c r="C3151" s="12"/>
      <c r="D3151" s="12"/>
      <c r="E3151" s="12">
        <v>1</v>
      </c>
      <c r="F3151" s="12"/>
      <c r="G3151" s="12">
        <v>1</v>
      </c>
    </row>
    <row r="3152" spans="1:7" x14ac:dyDescent="0.2">
      <c r="A3152" s="11">
        <v>42418.031180555554</v>
      </c>
      <c r="B3152" s="12"/>
      <c r="C3152" s="12"/>
      <c r="D3152" s="12"/>
      <c r="E3152" s="12">
        <v>1</v>
      </c>
      <c r="F3152" s="12"/>
      <c r="G3152" s="12">
        <v>1</v>
      </c>
    </row>
    <row r="3153" spans="1:7" x14ac:dyDescent="0.2">
      <c r="A3153" s="11">
        <v>42418.231747685189</v>
      </c>
      <c r="B3153" s="12"/>
      <c r="C3153" s="12"/>
      <c r="D3153" s="12"/>
      <c r="E3153" s="12">
        <v>1</v>
      </c>
      <c r="F3153" s="12"/>
      <c r="G3153" s="12">
        <v>1</v>
      </c>
    </row>
    <row r="3154" spans="1:7" x14ac:dyDescent="0.2">
      <c r="A3154" s="11">
        <v>42418.425983796296</v>
      </c>
      <c r="B3154" s="12"/>
      <c r="C3154" s="12"/>
      <c r="D3154" s="12"/>
      <c r="E3154" s="12">
        <v>1</v>
      </c>
      <c r="F3154" s="12"/>
      <c r="G3154" s="12">
        <v>1</v>
      </c>
    </row>
    <row r="3155" spans="1:7" x14ac:dyDescent="0.2">
      <c r="A3155" s="11">
        <v>42419.246168981481</v>
      </c>
      <c r="B3155" s="12"/>
      <c r="C3155" s="12">
        <v>1</v>
      </c>
      <c r="D3155" s="12"/>
      <c r="E3155" s="12"/>
      <c r="F3155" s="12"/>
      <c r="G3155" s="12">
        <v>1</v>
      </c>
    </row>
    <row r="3156" spans="1:7" x14ac:dyDescent="0.2">
      <c r="A3156" s="11">
        <v>42419.603703703702</v>
      </c>
      <c r="B3156" s="12"/>
      <c r="C3156" s="12"/>
      <c r="D3156" s="12"/>
      <c r="E3156" s="12">
        <v>1</v>
      </c>
      <c r="F3156" s="12"/>
      <c r="G3156" s="12">
        <v>1</v>
      </c>
    </row>
    <row r="3157" spans="1:7" x14ac:dyDescent="0.2">
      <c r="A3157" s="11">
        <v>42419.91942129629</v>
      </c>
      <c r="B3157" s="12"/>
      <c r="C3157" s="12"/>
      <c r="D3157" s="12"/>
      <c r="E3157" s="12">
        <v>1</v>
      </c>
      <c r="F3157" s="12"/>
      <c r="G3157" s="12">
        <v>1</v>
      </c>
    </row>
    <row r="3158" spans="1:7" x14ac:dyDescent="0.2">
      <c r="A3158" s="11">
        <v>42420.019097222219</v>
      </c>
      <c r="B3158" s="12"/>
      <c r="C3158" s="12"/>
      <c r="D3158" s="12"/>
      <c r="E3158" s="12">
        <v>1</v>
      </c>
      <c r="F3158" s="12"/>
      <c r="G3158" s="12">
        <v>1</v>
      </c>
    </row>
    <row r="3159" spans="1:7" x14ac:dyDescent="0.2">
      <c r="A3159" s="11">
        <v>42420.140277777777</v>
      </c>
      <c r="B3159" s="12"/>
      <c r="C3159" s="12"/>
      <c r="D3159" s="12"/>
      <c r="E3159" s="12">
        <v>1</v>
      </c>
      <c r="F3159" s="12"/>
      <c r="G3159" s="12">
        <v>1</v>
      </c>
    </row>
    <row r="3160" spans="1:7" x14ac:dyDescent="0.2">
      <c r="A3160" s="11">
        <v>42420.74962962963</v>
      </c>
      <c r="B3160" s="12"/>
      <c r="C3160" s="12"/>
      <c r="D3160" s="12"/>
      <c r="E3160" s="12">
        <v>1</v>
      </c>
      <c r="F3160" s="12"/>
      <c r="G3160" s="12">
        <v>1</v>
      </c>
    </row>
    <row r="3161" spans="1:7" x14ac:dyDescent="0.2">
      <c r="A3161" s="11">
        <v>42421.141469907408</v>
      </c>
      <c r="B3161" s="12"/>
      <c r="C3161" s="12">
        <v>1</v>
      </c>
      <c r="D3161" s="12"/>
      <c r="E3161" s="12"/>
      <c r="F3161" s="12"/>
      <c r="G3161" s="12">
        <v>1</v>
      </c>
    </row>
    <row r="3162" spans="1:7" x14ac:dyDescent="0.2">
      <c r="A3162" s="11">
        <v>42422.107129629629</v>
      </c>
      <c r="B3162" s="12">
        <v>1</v>
      </c>
      <c r="C3162" s="12"/>
      <c r="D3162" s="12"/>
      <c r="E3162" s="12"/>
      <c r="F3162" s="12"/>
      <c r="G3162" s="12">
        <v>1</v>
      </c>
    </row>
    <row r="3163" spans="1:7" x14ac:dyDescent="0.2">
      <c r="A3163" s="11">
        <v>42422.254328703704</v>
      </c>
      <c r="B3163" s="12"/>
      <c r="C3163" s="12">
        <v>1</v>
      </c>
      <c r="D3163" s="12"/>
      <c r="E3163" s="12"/>
      <c r="F3163" s="12"/>
      <c r="G3163" s="12">
        <v>1</v>
      </c>
    </row>
    <row r="3164" spans="1:7" x14ac:dyDescent="0.2">
      <c r="A3164" s="11">
        <v>42422.536192129628</v>
      </c>
      <c r="B3164" s="12"/>
      <c r="C3164" s="12">
        <v>1</v>
      </c>
      <c r="D3164" s="12"/>
      <c r="E3164" s="12"/>
      <c r="F3164" s="12"/>
      <c r="G3164" s="12">
        <v>1</v>
      </c>
    </row>
    <row r="3165" spans="1:7" x14ac:dyDescent="0.2">
      <c r="A3165" s="11">
        <v>42422.977418981478</v>
      </c>
      <c r="B3165" s="12"/>
      <c r="C3165" s="12"/>
      <c r="D3165" s="12"/>
      <c r="E3165" s="12">
        <v>1</v>
      </c>
      <c r="F3165" s="12"/>
      <c r="G3165" s="12">
        <v>1</v>
      </c>
    </row>
    <row r="3166" spans="1:7" x14ac:dyDescent="0.2">
      <c r="A3166" s="11">
        <v>42423.050613425927</v>
      </c>
      <c r="B3166" s="12"/>
      <c r="C3166" s="12"/>
      <c r="D3166" s="12"/>
      <c r="E3166" s="12">
        <v>1</v>
      </c>
      <c r="F3166" s="12"/>
      <c r="G3166" s="12">
        <v>1</v>
      </c>
    </row>
    <row r="3167" spans="1:7" x14ac:dyDescent="0.2">
      <c r="A3167" s="11">
        <v>42423.3830787037</v>
      </c>
      <c r="B3167" s="12"/>
      <c r="C3167" s="12"/>
      <c r="D3167" s="12"/>
      <c r="E3167" s="12">
        <v>1</v>
      </c>
      <c r="F3167" s="12"/>
      <c r="G3167" s="12">
        <v>1</v>
      </c>
    </row>
    <row r="3168" spans="1:7" x14ac:dyDescent="0.2">
      <c r="A3168" s="11">
        <v>42423.542384259257</v>
      </c>
      <c r="B3168" s="12"/>
      <c r="C3168" s="12"/>
      <c r="D3168" s="12"/>
      <c r="E3168" s="12">
        <v>1</v>
      </c>
      <c r="F3168" s="12"/>
      <c r="G3168" s="12">
        <v>1</v>
      </c>
    </row>
    <row r="3169" spans="1:7" x14ac:dyDescent="0.2">
      <c r="A3169" s="11">
        <v>42423.602500000001</v>
      </c>
      <c r="B3169" s="12"/>
      <c r="C3169" s="12"/>
      <c r="D3169" s="12"/>
      <c r="E3169" s="12">
        <v>1</v>
      </c>
      <c r="F3169" s="12"/>
      <c r="G3169" s="12">
        <v>1</v>
      </c>
    </row>
    <row r="3170" spans="1:7" x14ac:dyDescent="0.2">
      <c r="A3170" s="11">
        <v>42423.709074074075</v>
      </c>
      <c r="B3170" s="12"/>
      <c r="C3170" s="12"/>
      <c r="D3170" s="12"/>
      <c r="E3170" s="12">
        <v>1</v>
      </c>
      <c r="F3170" s="12"/>
      <c r="G3170" s="12">
        <v>1</v>
      </c>
    </row>
    <row r="3171" spans="1:7" x14ac:dyDescent="0.2">
      <c r="A3171" s="11">
        <v>42423.985567129625</v>
      </c>
      <c r="B3171" s="12"/>
      <c r="C3171" s="12">
        <v>1</v>
      </c>
      <c r="D3171" s="12"/>
      <c r="E3171" s="12"/>
      <c r="F3171" s="12"/>
      <c r="G3171" s="12">
        <v>1</v>
      </c>
    </row>
    <row r="3172" spans="1:7" x14ac:dyDescent="0.2">
      <c r="A3172" s="11">
        <v>42424.161898148144</v>
      </c>
      <c r="B3172" s="12"/>
      <c r="C3172" s="12"/>
      <c r="D3172" s="12"/>
      <c r="E3172" s="12">
        <v>1</v>
      </c>
      <c r="F3172" s="12"/>
      <c r="G3172" s="12">
        <v>1</v>
      </c>
    </row>
    <row r="3173" spans="1:7" x14ac:dyDescent="0.2">
      <c r="A3173" s="11">
        <v>42424.749490740738</v>
      </c>
      <c r="B3173" s="12"/>
      <c r="C3173" s="12">
        <v>1</v>
      </c>
      <c r="D3173" s="12"/>
      <c r="E3173" s="12"/>
      <c r="F3173" s="12"/>
      <c r="G3173" s="12">
        <v>1</v>
      </c>
    </row>
    <row r="3174" spans="1:7" x14ac:dyDescent="0.2">
      <c r="A3174" s="11">
        <v>42425.576898148152</v>
      </c>
      <c r="B3174" s="12"/>
      <c r="C3174" s="12"/>
      <c r="D3174" s="12"/>
      <c r="E3174" s="12">
        <v>1</v>
      </c>
      <c r="F3174" s="12"/>
      <c r="G3174" s="12">
        <v>1</v>
      </c>
    </row>
    <row r="3175" spans="1:7" x14ac:dyDescent="0.2">
      <c r="A3175" s="11">
        <v>42425.730671296296</v>
      </c>
      <c r="B3175" s="12"/>
      <c r="C3175" s="12"/>
      <c r="D3175" s="12"/>
      <c r="E3175" s="12">
        <v>1</v>
      </c>
      <c r="F3175" s="12"/>
      <c r="G3175" s="12">
        <v>1</v>
      </c>
    </row>
    <row r="3176" spans="1:7" x14ac:dyDescent="0.2">
      <c r="A3176" s="11">
        <v>42425.735416666663</v>
      </c>
      <c r="B3176" s="12"/>
      <c r="C3176" s="12"/>
      <c r="D3176" s="12"/>
      <c r="E3176" s="12">
        <v>1</v>
      </c>
      <c r="F3176" s="12"/>
      <c r="G3176" s="12">
        <v>1</v>
      </c>
    </row>
    <row r="3177" spans="1:7" x14ac:dyDescent="0.2">
      <c r="A3177" s="11">
        <v>42425.757986111115</v>
      </c>
      <c r="B3177" s="12"/>
      <c r="C3177" s="12"/>
      <c r="D3177" s="12"/>
      <c r="E3177" s="12">
        <v>1</v>
      </c>
      <c r="F3177" s="12"/>
      <c r="G3177" s="12">
        <v>1</v>
      </c>
    </row>
    <row r="3178" spans="1:7" x14ac:dyDescent="0.2">
      <c r="A3178" s="11">
        <v>42425.960983796293</v>
      </c>
      <c r="B3178" s="12"/>
      <c r="C3178" s="12">
        <v>1</v>
      </c>
      <c r="D3178" s="12"/>
      <c r="E3178" s="12"/>
      <c r="F3178" s="12"/>
      <c r="G3178" s="12">
        <v>1</v>
      </c>
    </row>
    <row r="3179" spans="1:7" x14ac:dyDescent="0.2">
      <c r="A3179" s="11">
        <v>42425.970092592594</v>
      </c>
      <c r="B3179" s="12">
        <v>1</v>
      </c>
      <c r="C3179" s="12"/>
      <c r="D3179" s="12"/>
      <c r="E3179" s="12"/>
      <c r="F3179" s="12"/>
      <c r="G3179" s="12">
        <v>1</v>
      </c>
    </row>
    <row r="3180" spans="1:7" x14ac:dyDescent="0.2">
      <c r="A3180" s="11">
        <v>42426.407592592594</v>
      </c>
      <c r="B3180" s="12"/>
      <c r="C3180" s="12"/>
      <c r="D3180" s="12"/>
      <c r="E3180" s="12">
        <v>1</v>
      </c>
      <c r="F3180" s="12"/>
      <c r="G3180" s="12">
        <v>1</v>
      </c>
    </row>
    <row r="3181" spans="1:7" x14ac:dyDescent="0.2">
      <c r="A3181" s="11">
        <v>42426.542592592596</v>
      </c>
      <c r="B3181" s="12"/>
      <c r="C3181" s="12"/>
      <c r="D3181" s="12"/>
      <c r="E3181" s="12">
        <v>1</v>
      </c>
      <c r="F3181" s="12"/>
      <c r="G3181" s="12">
        <v>1</v>
      </c>
    </row>
    <row r="3182" spans="1:7" x14ac:dyDescent="0.2">
      <c r="A3182" s="11">
        <v>42426.949988425928</v>
      </c>
      <c r="B3182" s="12"/>
      <c r="C3182" s="12"/>
      <c r="D3182" s="12"/>
      <c r="E3182" s="12">
        <v>1</v>
      </c>
      <c r="F3182" s="12"/>
      <c r="G3182" s="12">
        <v>1</v>
      </c>
    </row>
    <row r="3183" spans="1:7" x14ac:dyDescent="0.2">
      <c r="A3183" s="11">
        <v>42427.01807870371</v>
      </c>
      <c r="B3183" s="12">
        <v>1</v>
      </c>
      <c r="C3183" s="12"/>
      <c r="D3183" s="12"/>
      <c r="E3183" s="12"/>
      <c r="F3183" s="12"/>
      <c r="G3183" s="12">
        <v>1</v>
      </c>
    </row>
    <row r="3184" spans="1:7" x14ac:dyDescent="0.2">
      <c r="A3184" s="11">
        <v>42427.721006944441</v>
      </c>
      <c r="B3184" s="12"/>
      <c r="C3184" s="12">
        <v>1</v>
      </c>
      <c r="D3184" s="12"/>
      <c r="E3184" s="12"/>
      <c r="F3184" s="12"/>
      <c r="G3184" s="12">
        <v>1</v>
      </c>
    </row>
    <row r="3185" spans="1:7" x14ac:dyDescent="0.2">
      <c r="A3185" s="11">
        <v>42427.964745370366</v>
      </c>
      <c r="B3185" s="12"/>
      <c r="C3185" s="12"/>
      <c r="D3185" s="12"/>
      <c r="E3185" s="12">
        <v>1</v>
      </c>
      <c r="F3185" s="12"/>
      <c r="G3185" s="12">
        <v>1</v>
      </c>
    </row>
    <row r="3186" spans="1:7" x14ac:dyDescent="0.2">
      <c r="A3186" s="11">
        <v>42429.326678240745</v>
      </c>
      <c r="B3186" s="12"/>
      <c r="C3186" s="12">
        <v>1</v>
      </c>
      <c r="D3186" s="12"/>
      <c r="E3186" s="12"/>
      <c r="F3186" s="12"/>
      <c r="G3186" s="12">
        <v>1</v>
      </c>
    </row>
    <row r="3187" spans="1:7" x14ac:dyDescent="0.2">
      <c r="A3187" s="11">
        <v>42429.695543981477</v>
      </c>
      <c r="B3187" s="12"/>
      <c r="C3187" s="12">
        <v>1</v>
      </c>
      <c r="D3187" s="12"/>
      <c r="E3187" s="12"/>
      <c r="F3187" s="12"/>
      <c r="G3187" s="12">
        <v>1</v>
      </c>
    </row>
    <row r="3188" spans="1:7" x14ac:dyDescent="0.2">
      <c r="A3188" s="11">
        <v>42429.84956018519</v>
      </c>
      <c r="B3188" s="12"/>
      <c r="C3188" s="12">
        <v>1</v>
      </c>
      <c r="D3188" s="12"/>
      <c r="E3188" s="12"/>
      <c r="F3188" s="12"/>
      <c r="G3188" s="12">
        <v>1</v>
      </c>
    </row>
    <row r="3189" spans="1:7" x14ac:dyDescent="0.2">
      <c r="A3189" s="11">
        <v>42429.991724537031</v>
      </c>
      <c r="B3189" s="12"/>
      <c r="C3189" s="12"/>
      <c r="D3189" s="12"/>
      <c r="E3189" s="12">
        <v>1</v>
      </c>
      <c r="F3189" s="12"/>
      <c r="G3189" s="12">
        <v>1</v>
      </c>
    </row>
    <row r="3190" spans="1:7" x14ac:dyDescent="0.2">
      <c r="A3190" s="11">
        <v>42430.040798611109</v>
      </c>
      <c r="B3190" s="12"/>
      <c r="C3190" s="12"/>
      <c r="D3190" s="12"/>
      <c r="E3190" s="12">
        <v>1</v>
      </c>
      <c r="F3190" s="12"/>
      <c r="G3190" s="12">
        <v>1</v>
      </c>
    </row>
    <row r="3191" spans="1:7" x14ac:dyDescent="0.2">
      <c r="A3191" s="11">
        <v>42430.430243055554</v>
      </c>
      <c r="B3191" s="12"/>
      <c r="C3191" s="12"/>
      <c r="D3191" s="12"/>
      <c r="E3191" s="12">
        <v>1</v>
      </c>
      <c r="F3191" s="12"/>
      <c r="G3191" s="12">
        <v>1</v>
      </c>
    </row>
    <row r="3192" spans="1:7" x14ac:dyDescent="0.2">
      <c r="A3192" s="11">
        <v>42430.566898148143</v>
      </c>
      <c r="B3192" s="12"/>
      <c r="C3192" s="12">
        <v>1</v>
      </c>
      <c r="D3192" s="12"/>
      <c r="E3192" s="12"/>
      <c r="F3192" s="12"/>
      <c r="G3192" s="12">
        <v>1</v>
      </c>
    </row>
    <row r="3193" spans="1:7" x14ac:dyDescent="0.2">
      <c r="A3193" s="11">
        <v>42430.702210648145</v>
      </c>
      <c r="B3193" s="12"/>
      <c r="C3193" s="12"/>
      <c r="D3193" s="12"/>
      <c r="E3193" s="12">
        <v>1</v>
      </c>
      <c r="F3193" s="12"/>
      <c r="G3193" s="12">
        <v>1</v>
      </c>
    </row>
    <row r="3194" spans="1:7" x14ac:dyDescent="0.2">
      <c r="A3194" s="11">
        <v>42430.720451388886</v>
      </c>
      <c r="B3194" s="12"/>
      <c r="C3194" s="12"/>
      <c r="D3194" s="12"/>
      <c r="E3194" s="12">
        <v>1</v>
      </c>
      <c r="F3194" s="12"/>
      <c r="G3194" s="12">
        <v>1</v>
      </c>
    </row>
    <row r="3195" spans="1:7" x14ac:dyDescent="0.2">
      <c r="A3195" s="11">
        <v>42430.747511574074</v>
      </c>
      <c r="B3195" s="12"/>
      <c r="C3195" s="12">
        <v>1</v>
      </c>
      <c r="D3195" s="12"/>
      <c r="E3195" s="12"/>
      <c r="F3195" s="12"/>
      <c r="G3195" s="12">
        <v>1</v>
      </c>
    </row>
    <row r="3196" spans="1:7" x14ac:dyDescent="0.2">
      <c r="A3196" s="11">
        <v>42430.762222222227</v>
      </c>
      <c r="B3196" s="12"/>
      <c r="C3196" s="12"/>
      <c r="D3196" s="12"/>
      <c r="E3196" s="12">
        <v>1</v>
      </c>
      <c r="F3196" s="12"/>
      <c r="G3196" s="12">
        <v>1</v>
      </c>
    </row>
    <row r="3197" spans="1:7" x14ac:dyDescent="0.2">
      <c r="A3197" s="11">
        <v>42430.839398148149</v>
      </c>
      <c r="B3197" s="12"/>
      <c r="C3197" s="12"/>
      <c r="D3197" s="12"/>
      <c r="E3197" s="12">
        <v>1</v>
      </c>
      <c r="F3197" s="12"/>
      <c r="G3197" s="12">
        <v>1</v>
      </c>
    </row>
    <row r="3198" spans="1:7" x14ac:dyDescent="0.2">
      <c r="A3198" s="11">
        <v>42431.102534722217</v>
      </c>
      <c r="B3198" s="12"/>
      <c r="C3198" s="12"/>
      <c r="D3198" s="12"/>
      <c r="E3198" s="12">
        <v>1</v>
      </c>
      <c r="F3198" s="12"/>
      <c r="G3198" s="12">
        <v>1</v>
      </c>
    </row>
    <row r="3199" spans="1:7" x14ac:dyDescent="0.2">
      <c r="A3199" s="11">
        <v>42431.302002314813</v>
      </c>
      <c r="B3199" s="12"/>
      <c r="C3199" s="12"/>
      <c r="D3199" s="12"/>
      <c r="E3199" s="12">
        <v>1</v>
      </c>
      <c r="F3199" s="12"/>
      <c r="G3199" s="12">
        <v>1</v>
      </c>
    </row>
    <row r="3200" spans="1:7" x14ac:dyDescent="0.2">
      <c r="A3200" s="11">
        <v>42431.500069444446</v>
      </c>
      <c r="B3200" s="12"/>
      <c r="C3200" s="12"/>
      <c r="D3200" s="12"/>
      <c r="E3200" s="12">
        <v>1</v>
      </c>
      <c r="F3200" s="12"/>
      <c r="G3200" s="12">
        <v>1</v>
      </c>
    </row>
    <row r="3201" spans="1:7" x14ac:dyDescent="0.2">
      <c r="A3201" s="11">
        <v>42432.276712962965</v>
      </c>
      <c r="B3201" s="12">
        <v>1</v>
      </c>
      <c r="C3201" s="12"/>
      <c r="D3201" s="12"/>
      <c r="E3201" s="12"/>
      <c r="F3201" s="12"/>
      <c r="G3201" s="12">
        <v>1</v>
      </c>
    </row>
    <row r="3202" spans="1:7" x14ac:dyDescent="0.2">
      <c r="A3202" s="11">
        <v>42432.379826388889</v>
      </c>
      <c r="B3202" s="12"/>
      <c r="C3202" s="12">
        <v>1</v>
      </c>
      <c r="D3202" s="12"/>
      <c r="E3202" s="12"/>
      <c r="F3202" s="12"/>
      <c r="G3202" s="12">
        <v>1</v>
      </c>
    </row>
    <row r="3203" spans="1:7" x14ac:dyDescent="0.2">
      <c r="A3203" s="11">
        <v>42432.701724537037</v>
      </c>
      <c r="B3203" s="12"/>
      <c r="C3203" s="12"/>
      <c r="D3203" s="12"/>
      <c r="E3203" s="12">
        <v>1</v>
      </c>
      <c r="F3203" s="12"/>
      <c r="G3203" s="12">
        <v>1</v>
      </c>
    </row>
    <row r="3204" spans="1:7" x14ac:dyDescent="0.2">
      <c r="A3204" s="11">
        <v>42433.338749999995</v>
      </c>
      <c r="B3204" s="12"/>
      <c r="C3204" s="12">
        <v>1</v>
      </c>
      <c r="D3204" s="12"/>
      <c r="E3204" s="12"/>
      <c r="F3204" s="12"/>
      <c r="G3204" s="12">
        <v>1</v>
      </c>
    </row>
    <row r="3205" spans="1:7" x14ac:dyDescent="0.2">
      <c r="A3205" s="11">
        <v>42433.650590277779</v>
      </c>
      <c r="B3205" s="12"/>
      <c r="C3205" s="12">
        <v>1</v>
      </c>
      <c r="D3205" s="12"/>
      <c r="E3205" s="12"/>
      <c r="F3205" s="12"/>
      <c r="G3205" s="12">
        <v>1</v>
      </c>
    </row>
    <row r="3206" spans="1:7" x14ac:dyDescent="0.2">
      <c r="A3206" s="11">
        <v>42433.688900462963</v>
      </c>
      <c r="B3206" s="12"/>
      <c r="C3206" s="12"/>
      <c r="D3206" s="12"/>
      <c r="E3206" s="12">
        <v>1</v>
      </c>
      <c r="F3206" s="12"/>
      <c r="G3206" s="12">
        <v>1</v>
      </c>
    </row>
    <row r="3207" spans="1:7" x14ac:dyDescent="0.2">
      <c r="A3207" s="11">
        <v>42433.726168981477</v>
      </c>
      <c r="B3207" s="12"/>
      <c r="C3207" s="12">
        <v>1</v>
      </c>
      <c r="D3207" s="12"/>
      <c r="E3207" s="12"/>
      <c r="F3207" s="12"/>
      <c r="G3207" s="12">
        <v>1</v>
      </c>
    </row>
    <row r="3208" spans="1:7" x14ac:dyDescent="0.2">
      <c r="A3208" s="11">
        <v>42433.737453703703</v>
      </c>
      <c r="B3208" s="12"/>
      <c r="C3208" s="12">
        <v>1</v>
      </c>
      <c r="D3208" s="12"/>
      <c r="E3208" s="12"/>
      <c r="F3208" s="12"/>
      <c r="G3208" s="12">
        <v>1</v>
      </c>
    </row>
    <row r="3209" spans="1:7" x14ac:dyDescent="0.2">
      <c r="A3209" s="11">
        <v>42433.761886574073</v>
      </c>
      <c r="B3209" s="12"/>
      <c r="C3209" s="12"/>
      <c r="D3209" s="12"/>
      <c r="E3209" s="12">
        <v>1</v>
      </c>
      <c r="F3209" s="12"/>
      <c r="G3209" s="12">
        <v>1</v>
      </c>
    </row>
    <row r="3210" spans="1:7" x14ac:dyDescent="0.2">
      <c r="A3210" s="11">
        <v>42433.825717592597</v>
      </c>
      <c r="B3210" s="12"/>
      <c r="C3210" s="12">
        <v>1</v>
      </c>
      <c r="D3210" s="12"/>
      <c r="E3210" s="12"/>
      <c r="F3210" s="12"/>
      <c r="G3210" s="12">
        <v>1</v>
      </c>
    </row>
    <row r="3211" spans="1:7" x14ac:dyDescent="0.2">
      <c r="A3211" s="11">
        <v>42435.874212962968</v>
      </c>
      <c r="B3211" s="12"/>
      <c r="C3211" s="12">
        <v>1</v>
      </c>
      <c r="D3211" s="12"/>
      <c r="E3211" s="12"/>
      <c r="F3211" s="12"/>
      <c r="G3211" s="12">
        <v>1</v>
      </c>
    </row>
    <row r="3212" spans="1:7" x14ac:dyDescent="0.2">
      <c r="A3212" s="11">
        <v>42435.942083333335</v>
      </c>
      <c r="B3212" s="12"/>
      <c r="C3212" s="12">
        <v>1</v>
      </c>
      <c r="D3212" s="12"/>
      <c r="E3212" s="12"/>
      <c r="F3212" s="12"/>
      <c r="G3212" s="12">
        <v>1</v>
      </c>
    </row>
    <row r="3213" spans="1:7" x14ac:dyDescent="0.2">
      <c r="A3213" s="11">
        <v>42436.211701388893</v>
      </c>
      <c r="B3213" s="12"/>
      <c r="C3213" s="12">
        <v>1</v>
      </c>
      <c r="D3213" s="12"/>
      <c r="E3213" s="12"/>
      <c r="F3213" s="12"/>
      <c r="G3213" s="12">
        <v>1</v>
      </c>
    </row>
    <row r="3214" spans="1:7" x14ac:dyDescent="0.2">
      <c r="A3214" s="11">
        <v>42436.509108796294</v>
      </c>
      <c r="B3214" s="12"/>
      <c r="C3214" s="12">
        <v>1</v>
      </c>
      <c r="D3214" s="12"/>
      <c r="E3214" s="12"/>
      <c r="F3214" s="12"/>
      <c r="G3214" s="12">
        <v>1</v>
      </c>
    </row>
    <row r="3215" spans="1:7" x14ac:dyDescent="0.2">
      <c r="A3215" s="11">
        <v>42437.094490740739</v>
      </c>
      <c r="B3215" s="12"/>
      <c r="C3215" s="12">
        <v>1</v>
      </c>
      <c r="D3215" s="12"/>
      <c r="E3215" s="12"/>
      <c r="F3215" s="12"/>
      <c r="G3215" s="12">
        <v>1</v>
      </c>
    </row>
    <row r="3216" spans="1:7" x14ac:dyDescent="0.2">
      <c r="A3216" s="11">
        <v>42437.398680555561</v>
      </c>
      <c r="B3216" s="12"/>
      <c r="C3216" s="12"/>
      <c r="D3216" s="12"/>
      <c r="E3216" s="12">
        <v>1</v>
      </c>
      <c r="F3216" s="12"/>
      <c r="G3216" s="12">
        <v>1</v>
      </c>
    </row>
    <row r="3217" spans="1:7" x14ac:dyDescent="0.2">
      <c r="A3217" s="11">
        <v>42437.636469907404</v>
      </c>
      <c r="B3217" s="12"/>
      <c r="C3217" s="12"/>
      <c r="D3217" s="12"/>
      <c r="E3217" s="12">
        <v>1</v>
      </c>
      <c r="F3217" s="12"/>
      <c r="G3217" s="12">
        <v>1</v>
      </c>
    </row>
    <row r="3218" spans="1:7" x14ac:dyDescent="0.2">
      <c r="A3218" s="11">
        <v>42437.64534722222</v>
      </c>
      <c r="B3218" s="12"/>
      <c r="C3218" s="12">
        <v>1</v>
      </c>
      <c r="D3218" s="12"/>
      <c r="E3218" s="12"/>
      <c r="F3218" s="12"/>
      <c r="G3218" s="12">
        <v>1</v>
      </c>
    </row>
    <row r="3219" spans="1:7" x14ac:dyDescent="0.2">
      <c r="A3219" s="11">
        <v>42437.924988425926</v>
      </c>
      <c r="B3219" s="12"/>
      <c r="C3219" s="12">
        <v>1</v>
      </c>
      <c r="D3219" s="12"/>
      <c r="E3219" s="12"/>
      <c r="F3219" s="12"/>
      <c r="G3219" s="12">
        <v>1</v>
      </c>
    </row>
    <row r="3220" spans="1:7" x14ac:dyDescent="0.2">
      <c r="A3220" s="11">
        <v>42438.53907407407</v>
      </c>
      <c r="B3220" s="12"/>
      <c r="C3220" s="12">
        <v>1</v>
      </c>
      <c r="D3220" s="12"/>
      <c r="E3220" s="12"/>
      <c r="F3220" s="12"/>
      <c r="G3220" s="12">
        <v>1</v>
      </c>
    </row>
    <row r="3221" spans="1:7" x14ac:dyDescent="0.2">
      <c r="A3221" s="11">
        <v>42438.667071759264</v>
      </c>
      <c r="B3221" s="12"/>
      <c r="C3221" s="12"/>
      <c r="D3221" s="12"/>
      <c r="E3221" s="12">
        <v>1</v>
      </c>
      <c r="F3221" s="12"/>
      <c r="G3221" s="12">
        <v>1</v>
      </c>
    </row>
    <row r="3222" spans="1:7" x14ac:dyDescent="0.2">
      <c r="A3222" s="11">
        <v>42438.779131944444</v>
      </c>
      <c r="B3222" s="12">
        <v>1</v>
      </c>
      <c r="C3222" s="12"/>
      <c r="D3222" s="12"/>
      <c r="E3222" s="12"/>
      <c r="F3222" s="12"/>
      <c r="G3222" s="12">
        <v>1</v>
      </c>
    </row>
    <row r="3223" spans="1:7" x14ac:dyDescent="0.2">
      <c r="A3223" s="11">
        <v>42438.813449074078</v>
      </c>
      <c r="B3223" s="12">
        <v>1</v>
      </c>
      <c r="C3223" s="12"/>
      <c r="D3223" s="12"/>
      <c r="E3223" s="12"/>
      <c r="F3223" s="12"/>
      <c r="G3223" s="12">
        <v>1</v>
      </c>
    </row>
    <row r="3224" spans="1:7" x14ac:dyDescent="0.2">
      <c r="A3224" s="11">
        <v>42438.827789351853</v>
      </c>
      <c r="B3224" s="12"/>
      <c r="C3224" s="12"/>
      <c r="D3224" s="12"/>
      <c r="E3224" s="12">
        <v>1</v>
      </c>
      <c r="F3224" s="12"/>
      <c r="G3224" s="12">
        <v>1</v>
      </c>
    </row>
    <row r="3225" spans="1:7" x14ac:dyDescent="0.2">
      <c r="A3225" s="11">
        <v>42438.961273148147</v>
      </c>
      <c r="B3225" s="12"/>
      <c r="C3225" s="12">
        <v>1</v>
      </c>
      <c r="D3225" s="12"/>
      <c r="E3225" s="12"/>
      <c r="F3225" s="12"/>
      <c r="G3225" s="12">
        <v>1</v>
      </c>
    </row>
    <row r="3226" spans="1:7" x14ac:dyDescent="0.2">
      <c r="A3226" s="11">
        <v>42439.702314814815</v>
      </c>
      <c r="B3226" s="12"/>
      <c r="C3226" s="12">
        <v>1</v>
      </c>
      <c r="D3226" s="12"/>
      <c r="E3226" s="12"/>
      <c r="F3226" s="12"/>
      <c r="G3226" s="12">
        <v>1</v>
      </c>
    </row>
    <row r="3227" spans="1:7" x14ac:dyDescent="0.2">
      <c r="A3227" s="11">
        <v>42440.371111111104</v>
      </c>
      <c r="B3227" s="12"/>
      <c r="C3227" s="12">
        <v>1</v>
      </c>
      <c r="D3227" s="12"/>
      <c r="E3227" s="12"/>
      <c r="F3227" s="12"/>
      <c r="G3227" s="12">
        <v>1</v>
      </c>
    </row>
    <row r="3228" spans="1:7" x14ac:dyDescent="0.2">
      <c r="A3228" s="11">
        <v>42440.416504629626</v>
      </c>
      <c r="B3228" s="12"/>
      <c r="C3228" s="12"/>
      <c r="D3228" s="12"/>
      <c r="E3228" s="12">
        <v>1</v>
      </c>
      <c r="F3228" s="12"/>
      <c r="G3228" s="12">
        <v>1</v>
      </c>
    </row>
    <row r="3229" spans="1:7" x14ac:dyDescent="0.2">
      <c r="A3229" s="11">
        <v>42440.650335648148</v>
      </c>
      <c r="B3229" s="12">
        <v>1</v>
      </c>
      <c r="C3229" s="12"/>
      <c r="D3229" s="12"/>
      <c r="E3229" s="12"/>
      <c r="F3229" s="12"/>
      <c r="G3229" s="12">
        <v>1</v>
      </c>
    </row>
    <row r="3230" spans="1:7" x14ac:dyDescent="0.2">
      <c r="A3230" s="11">
        <v>42440.820277777777</v>
      </c>
      <c r="B3230" s="12"/>
      <c r="C3230" s="12">
        <v>1</v>
      </c>
      <c r="D3230" s="12"/>
      <c r="E3230" s="12"/>
      <c r="F3230" s="12"/>
      <c r="G3230" s="12">
        <v>1</v>
      </c>
    </row>
    <row r="3231" spans="1:7" x14ac:dyDescent="0.2">
      <c r="A3231" s="11">
        <v>42442.623344907406</v>
      </c>
      <c r="B3231" s="12"/>
      <c r="C3231" s="12"/>
      <c r="D3231" s="12"/>
      <c r="E3231" s="12">
        <v>1</v>
      </c>
      <c r="F3231" s="12"/>
      <c r="G3231" s="12">
        <v>1</v>
      </c>
    </row>
    <row r="3232" spans="1:7" x14ac:dyDescent="0.2">
      <c r="A3232" s="11">
        <v>42443.00204861111</v>
      </c>
      <c r="B3232" s="12"/>
      <c r="C3232" s="12"/>
      <c r="D3232" s="12"/>
      <c r="E3232" s="12">
        <v>1</v>
      </c>
      <c r="F3232" s="12"/>
      <c r="G3232" s="12">
        <v>1</v>
      </c>
    </row>
    <row r="3233" spans="1:7" x14ac:dyDescent="0.2">
      <c r="A3233" s="11">
        <v>42443.802361111113</v>
      </c>
      <c r="B3233" s="12"/>
      <c r="C3233" s="12"/>
      <c r="D3233" s="12"/>
      <c r="E3233" s="12">
        <v>1</v>
      </c>
      <c r="F3233" s="12"/>
      <c r="G3233" s="12">
        <v>1</v>
      </c>
    </row>
    <row r="3234" spans="1:7" x14ac:dyDescent="0.2">
      <c r="A3234" s="11">
        <v>42443.989050925928</v>
      </c>
      <c r="B3234" s="12"/>
      <c r="C3234" s="12"/>
      <c r="D3234" s="12"/>
      <c r="E3234" s="12">
        <v>1</v>
      </c>
      <c r="F3234" s="12"/>
      <c r="G3234" s="12">
        <v>1</v>
      </c>
    </row>
    <row r="3235" spans="1:7" x14ac:dyDescent="0.2">
      <c r="A3235" s="11">
        <v>42444.268101851849</v>
      </c>
      <c r="B3235" s="12">
        <v>1</v>
      </c>
      <c r="C3235" s="12"/>
      <c r="D3235" s="12"/>
      <c r="E3235" s="12"/>
      <c r="F3235" s="12"/>
      <c r="G3235" s="12">
        <v>1</v>
      </c>
    </row>
    <row r="3236" spans="1:7" x14ac:dyDescent="0.2">
      <c r="A3236" s="11">
        <v>42444.583912037036</v>
      </c>
      <c r="B3236" s="12"/>
      <c r="C3236" s="12">
        <v>1</v>
      </c>
      <c r="D3236" s="12"/>
      <c r="E3236" s="12"/>
      <c r="F3236" s="12"/>
      <c r="G3236" s="12">
        <v>1</v>
      </c>
    </row>
    <row r="3237" spans="1:7" x14ac:dyDescent="0.2">
      <c r="A3237" s="11">
        <v>42444.877743055549</v>
      </c>
      <c r="B3237" s="12"/>
      <c r="C3237" s="12">
        <v>1</v>
      </c>
      <c r="D3237" s="12"/>
      <c r="E3237" s="12"/>
      <c r="F3237" s="12"/>
      <c r="G3237" s="12">
        <v>1</v>
      </c>
    </row>
    <row r="3238" spans="1:7" x14ac:dyDescent="0.2">
      <c r="A3238" s="11">
        <v>42445.19430555556</v>
      </c>
      <c r="B3238" s="12"/>
      <c r="C3238" s="12"/>
      <c r="D3238" s="12"/>
      <c r="E3238" s="12">
        <v>1</v>
      </c>
      <c r="F3238" s="12"/>
      <c r="G3238" s="12">
        <v>1</v>
      </c>
    </row>
    <row r="3239" spans="1:7" x14ac:dyDescent="0.2">
      <c r="A3239" s="11">
        <v>42445.598136574074</v>
      </c>
      <c r="B3239" s="12"/>
      <c r="C3239" s="12"/>
      <c r="D3239" s="12"/>
      <c r="E3239" s="12">
        <v>1</v>
      </c>
      <c r="F3239" s="12"/>
      <c r="G3239" s="12">
        <v>1</v>
      </c>
    </row>
    <row r="3240" spans="1:7" x14ac:dyDescent="0.2">
      <c r="A3240" s="11">
        <v>42445.712754629625</v>
      </c>
      <c r="B3240" s="12"/>
      <c r="C3240" s="12">
        <v>1</v>
      </c>
      <c r="D3240" s="12"/>
      <c r="E3240" s="12"/>
      <c r="F3240" s="12"/>
      <c r="G3240" s="12">
        <v>1</v>
      </c>
    </row>
    <row r="3241" spans="1:7" x14ac:dyDescent="0.2">
      <c r="A3241" s="11">
        <v>42445.823055555549</v>
      </c>
      <c r="B3241" s="12"/>
      <c r="C3241" s="12"/>
      <c r="D3241" s="12"/>
      <c r="E3241" s="12">
        <v>1</v>
      </c>
      <c r="F3241" s="12"/>
      <c r="G3241" s="12">
        <v>1</v>
      </c>
    </row>
    <row r="3242" spans="1:7" x14ac:dyDescent="0.2">
      <c r="A3242" s="11">
        <v>42445.866979166662</v>
      </c>
      <c r="B3242" s="12"/>
      <c r="C3242" s="12"/>
      <c r="D3242" s="12"/>
      <c r="E3242" s="12">
        <v>1</v>
      </c>
      <c r="F3242" s="12"/>
      <c r="G3242" s="12">
        <v>1</v>
      </c>
    </row>
    <row r="3243" spans="1:7" x14ac:dyDescent="0.2">
      <c r="A3243" s="11">
        <v>42446.060694444444</v>
      </c>
      <c r="B3243" s="12"/>
      <c r="C3243" s="12">
        <v>1</v>
      </c>
      <c r="D3243" s="12"/>
      <c r="E3243" s="12"/>
      <c r="F3243" s="12"/>
      <c r="G3243" s="12">
        <v>1</v>
      </c>
    </row>
    <row r="3244" spans="1:7" x14ac:dyDescent="0.2">
      <c r="A3244" s="11">
        <v>42446.780162037037</v>
      </c>
      <c r="B3244" s="12"/>
      <c r="C3244" s="12">
        <v>1</v>
      </c>
      <c r="D3244" s="12"/>
      <c r="E3244" s="12"/>
      <c r="F3244" s="12"/>
      <c r="G3244" s="12">
        <v>1</v>
      </c>
    </row>
    <row r="3245" spans="1:7" x14ac:dyDescent="0.2">
      <c r="A3245" s="11">
        <v>42446.845543981486</v>
      </c>
      <c r="B3245" s="12"/>
      <c r="C3245" s="12"/>
      <c r="D3245" s="12"/>
      <c r="E3245" s="12">
        <v>1</v>
      </c>
      <c r="F3245" s="12"/>
      <c r="G3245" s="12">
        <v>1</v>
      </c>
    </row>
    <row r="3246" spans="1:7" x14ac:dyDescent="0.2">
      <c r="A3246" s="11">
        <v>42446.943831018521</v>
      </c>
      <c r="B3246" s="12"/>
      <c r="C3246" s="12"/>
      <c r="D3246" s="12"/>
      <c r="E3246" s="12">
        <v>1</v>
      </c>
      <c r="F3246" s="12"/>
      <c r="G3246" s="12">
        <v>1</v>
      </c>
    </row>
    <row r="3247" spans="1:7" x14ac:dyDescent="0.2">
      <c r="A3247" s="11">
        <v>42447.103518518517</v>
      </c>
      <c r="B3247" s="12"/>
      <c r="C3247" s="12"/>
      <c r="D3247" s="12"/>
      <c r="E3247" s="12">
        <v>1</v>
      </c>
      <c r="F3247" s="12"/>
      <c r="G3247" s="12">
        <v>1</v>
      </c>
    </row>
    <row r="3248" spans="1:7" x14ac:dyDescent="0.2">
      <c r="A3248" s="11">
        <v>42447.863553240735</v>
      </c>
      <c r="B3248" s="12"/>
      <c r="C3248" s="12">
        <v>1</v>
      </c>
      <c r="D3248" s="12"/>
      <c r="E3248" s="12"/>
      <c r="F3248" s="12"/>
      <c r="G3248" s="12">
        <v>1</v>
      </c>
    </row>
    <row r="3249" spans="1:7" x14ac:dyDescent="0.2">
      <c r="A3249" s="11">
        <v>42447.894432870366</v>
      </c>
      <c r="B3249" s="12"/>
      <c r="C3249" s="12"/>
      <c r="D3249" s="12"/>
      <c r="E3249" s="12">
        <v>1</v>
      </c>
      <c r="F3249" s="12"/>
      <c r="G3249" s="12">
        <v>1</v>
      </c>
    </row>
    <row r="3250" spans="1:7" x14ac:dyDescent="0.2">
      <c r="A3250" s="11">
        <v>42447.896666666667</v>
      </c>
      <c r="B3250" s="12"/>
      <c r="C3250" s="12"/>
      <c r="D3250" s="12"/>
      <c r="E3250" s="12">
        <v>1</v>
      </c>
      <c r="F3250" s="12"/>
      <c r="G3250" s="12">
        <v>1</v>
      </c>
    </row>
    <row r="3251" spans="1:7" x14ac:dyDescent="0.2">
      <c r="A3251" s="11">
        <v>42447.896875000006</v>
      </c>
      <c r="B3251" s="12"/>
      <c r="C3251" s="12">
        <v>1</v>
      </c>
      <c r="D3251" s="12"/>
      <c r="E3251" s="12"/>
      <c r="F3251" s="12"/>
      <c r="G3251" s="12">
        <v>1</v>
      </c>
    </row>
    <row r="3252" spans="1:7" x14ac:dyDescent="0.2">
      <c r="A3252" s="11">
        <v>42448.821585648147</v>
      </c>
      <c r="B3252" s="12"/>
      <c r="C3252" s="12"/>
      <c r="D3252" s="12"/>
      <c r="E3252" s="12">
        <v>1</v>
      </c>
      <c r="F3252" s="12"/>
      <c r="G3252" s="12">
        <v>1</v>
      </c>
    </row>
    <row r="3253" spans="1:7" x14ac:dyDescent="0.2">
      <c r="A3253" s="11">
        <v>42449.341678240744</v>
      </c>
      <c r="B3253" s="12">
        <v>1</v>
      </c>
      <c r="C3253" s="12"/>
      <c r="D3253" s="12"/>
      <c r="E3253" s="12"/>
      <c r="F3253" s="12"/>
      <c r="G3253" s="12">
        <v>1</v>
      </c>
    </row>
    <row r="3254" spans="1:7" x14ac:dyDescent="0.2">
      <c r="A3254" s="11">
        <v>42450.589143518519</v>
      </c>
      <c r="B3254" s="12"/>
      <c r="C3254" s="12">
        <v>1</v>
      </c>
      <c r="D3254" s="12"/>
      <c r="E3254" s="12"/>
      <c r="F3254" s="12"/>
      <c r="G3254" s="12">
        <v>1</v>
      </c>
    </row>
    <row r="3255" spans="1:7" x14ac:dyDescent="0.2">
      <c r="A3255" s="11">
        <v>42450.88282407407</v>
      </c>
      <c r="B3255" s="12"/>
      <c r="C3255" s="12">
        <v>1</v>
      </c>
      <c r="D3255" s="12"/>
      <c r="E3255" s="12"/>
      <c r="F3255" s="12"/>
      <c r="G3255" s="12">
        <v>1</v>
      </c>
    </row>
    <row r="3256" spans="1:7" x14ac:dyDescent="0.2">
      <c r="A3256" s="11">
        <v>42451.095856481479</v>
      </c>
      <c r="B3256" s="12"/>
      <c r="C3256" s="12"/>
      <c r="D3256" s="12"/>
      <c r="E3256" s="12">
        <v>1</v>
      </c>
      <c r="F3256" s="12"/>
      <c r="G3256" s="12">
        <v>1</v>
      </c>
    </row>
    <row r="3257" spans="1:7" x14ac:dyDescent="0.2">
      <c r="A3257" s="11">
        <v>42451.496817129635</v>
      </c>
      <c r="B3257" s="12"/>
      <c r="C3257" s="12"/>
      <c r="D3257" s="12"/>
      <c r="E3257" s="12">
        <v>1</v>
      </c>
      <c r="F3257" s="12"/>
      <c r="G3257" s="12">
        <v>1</v>
      </c>
    </row>
    <row r="3258" spans="1:7" x14ac:dyDescent="0.2">
      <c r="A3258" s="11">
        <v>42451.698449074072</v>
      </c>
      <c r="B3258" s="12">
        <v>1</v>
      </c>
      <c r="C3258" s="12"/>
      <c r="D3258" s="12"/>
      <c r="E3258" s="12"/>
      <c r="F3258" s="12"/>
      <c r="G3258" s="12">
        <v>1</v>
      </c>
    </row>
    <row r="3259" spans="1:7" x14ac:dyDescent="0.2">
      <c r="A3259" s="11">
        <v>42451.866967592592</v>
      </c>
      <c r="B3259" s="12"/>
      <c r="C3259" s="12">
        <v>1</v>
      </c>
      <c r="D3259" s="12"/>
      <c r="E3259" s="12"/>
      <c r="F3259" s="12"/>
      <c r="G3259" s="12">
        <v>1</v>
      </c>
    </row>
    <row r="3260" spans="1:7" x14ac:dyDescent="0.2">
      <c r="A3260" s="11">
        <v>42452.272824074069</v>
      </c>
      <c r="B3260" s="12"/>
      <c r="C3260" s="12"/>
      <c r="D3260" s="12"/>
      <c r="E3260" s="12">
        <v>1</v>
      </c>
      <c r="F3260" s="12"/>
      <c r="G3260" s="12">
        <v>1</v>
      </c>
    </row>
    <row r="3261" spans="1:7" x14ac:dyDescent="0.2">
      <c r="A3261" s="11">
        <v>42452.579988425925</v>
      </c>
      <c r="B3261" s="12"/>
      <c r="C3261" s="12"/>
      <c r="D3261" s="12"/>
      <c r="E3261" s="12">
        <v>1</v>
      </c>
      <c r="F3261" s="12"/>
      <c r="G3261" s="12">
        <v>1</v>
      </c>
    </row>
    <row r="3262" spans="1:7" x14ac:dyDescent="0.2">
      <c r="A3262" s="11">
        <v>42452.666770833333</v>
      </c>
      <c r="B3262" s="12"/>
      <c r="C3262" s="12"/>
      <c r="D3262" s="12"/>
      <c r="E3262" s="12">
        <v>1</v>
      </c>
      <c r="F3262" s="12"/>
      <c r="G3262" s="12">
        <v>1</v>
      </c>
    </row>
    <row r="3263" spans="1:7" x14ac:dyDescent="0.2">
      <c r="A3263" s="11">
        <v>42452.781828703708</v>
      </c>
      <c r="B3263" s="12"/>
      <c r="C3263" s="12"/>
      <c r="D3263" s="12"/>
      <c r="E3263" s="12">
        <v>1</v>
      </c>
      <c r="F3263" s="12"/>
      <c r="G3263" s="12">
        <v>1</v>
      </c>
    </row>
    <row r="3264" spans="1:7" x14ac:dyDescent="0.2">
      <c r="A3264" s="11">
        <v>42452.815659722226</v>
      </c>
      <c r="B3264" s="12"/>
      <c r="C3264" s="12">
        <v>1</v>
      </c>
      <c r="D3264" s="12"/>
      <c r="E3264" s="12"/>
      <c r="F3264" s="12"/>
      <c r="G3264" s="12">
        <v>1</v>
      </c>
    </row>
    <row r="3265" spans="1:7" x14ac:dyDescent="0.2">
      <c r="A3265" s="11">
        <v>42452.825740740736</v>
      </c>
      <c r="B3265" s="12"/>
      <c r="C3265" s="12"/>
      <c r="D3265" s="12"/>
      <c r="E3265" s="12">
        <v>1</v>
      </c>
      <c r="F3265" s="12"/>
      <c r="G3265" s="12">
        <v>1</v>
      </c>
    </row>
    <row r="3266" spans="1:7" x14ac:dyDescent="0.2">
      <c r="A3266" s="11">
        <v>42452.827743055561</v>
      </c>
      <c r="B3266" s="12"/>
      <c r="C3266" s="12"/>
      <c r="D3266" s="12"/>
      <c r="E3266" s="12">
        <v>1</v>
      </c>
      <c r="F3266" s="12"/>
      <c r="G3266" s="12">
        <v>1</v>
      </c>
    </row>
    <row r="3267" spans="1:7" x14ac:dyDescent="0.2">
      <c r="A3267" s="11">
        <v>42452.876909722225</v>
      </c>
      <c r="B3267" s="12"/>
      <c r="C3267" s="12"/>
      <c r="D3267" s="12"/>
      <c r="E3267" s="12">
        <v>1</v>
      </c>
      <c r="F3267" s="12"/>
      <c r="G3267" s="12">
        <v>1</v>
      </c>
    </row>
    <row r="3268" spans="1:7" x14ac:dyDescent="0.2">
      <c r="A3268" s="11">
        <v>42452.916481481487</v>
      </c>
      <c r="B3268" s="12"/>
      <c r="C3268" s="12"/>
      <c r="D3268" s="12"/>
      <c r="E3268" s="12">
        <v>1</v>
      </c>
      <c r="F3268" s="12"/>
      <c r="G3268" s="12">
        <v>1</v>
      </c>
    </row>
    <row r="3269" spans="1:7" x14ac:dyDescent="0.2">
      <c r="A3269" s="11">
        <v>42453.428240740745</v>
      </c>
      <c r="B3269" s="12"/>
      <c r="C3269" s="12">
        <v>1</v>
      </c>
      <c r="D3269" s="12"/>
      <c r="E3269" s="12"/>
      <c r="F3269" s="12"/>
      <c r="G3269" s="12">
        <v>1</v>
      </c>
    </row>
    <row r="3270" spans="1:7" x14ac:dyDescent="0.2">
      <c r="A3270" s="11">
        <v>42453.49726851852</v>
      </c>
      <c r="B3270" s="12"/>
      <c r="C3270" s="12"/>
      <c r="D3270" s="12"/>
      <c r="E3270" s="12">
        <v>1</v>
      </c>
      <c r="F3270" s="12"/>
      <c r="G3270" s="12">
        <v>1</v>
      </c>
    </row>
    <row r="3271" spans="1:7" x14ac:dyDescent="0.2">
      <c r="A3271" s="11">
        <v>42453.806307870371</v>
      </c>
      <c r="B3271" s="12"/>
      <c r="C3271" s="12">
        <v>1</v>
      </c>
      <c r="D3271" s="12"/>
      <c r="E3271" s="12"/>
      <c r="F3271" s="12"/>
      <c r="G3271" s="12">
        <v>1</v>
      </c>
    </row>
    <row r="3272" spans="1:7" x14ac:dyDescent="0.2">
      <c r="A3272" s="11">
        <v>42453.819687499999</v>
      </c>
      <c r="B3272" s="12"/>
      <c r="C3272" s="12">
        <v>1</v>
      </c>
      <c r="D3272" s="12"/>
      <c r="E3272" s="12"/>
      <c r="F3272" s="12"/>
      <c r="G3272" s="12">
        <v>1</v>
      </c>
    </row>
    <row r="3273" spans="1:7" x14ac:dyDescent="0.2">
      <c r="A3273" s="11">
        <v>42454.836851851855</v>
      </c>
      <c r="B3273" s="12"/>
      <c r="C3273" s="12"/>
      <c r="D3273" s="12"/>
      <c r="E3273" s="12">
        <v>1</v>
      </c>
      <c r="F3273" s="12"/>
      <c r="G3273" s="12">
        <v>1</v>
      </c>
    </row>
    <row r="3274" spans="1:7" x14ac:dyDescent="0.2">
      <c r="A3274" s="11">
        <v>42457.623923611114</v>
      </c>
      <c r="B3274" s="12"/>
      <c r="C3274" s="12"/>
      <c r="D3274" s="12"/>
      <c r="E3274" s="12">
        <v>1</v>
      </c>
      <c r="F3274" s="12"/>
      <c r="G3274" s="12">
        <v>1</v>
      </c>
    </row>
    <row r="3275" spans="1:7" x14ac:dyDescent="0.2">
      <c r="A3275" s="11">
        <v>42457.871516203704</v>
      </c>
      <c r="B3275" s="12"/>
      <c r="C3275" s="12">
        <v>1</v>
      </c>
      <c r="D3275" s="12"/>
      <c r="E3275" s="12"/>
      <c r="F3275" s="12"/>
      <c r="G3275" s="12">
        <v>1</v>
      </c>
    </row>
    <row r="3276" spans="1:7" x14ac:dyDescent="0.2">
      <c r="A3276" s="11">
        <v>42457.932025462964</v>
      </c>
      <c r="B3276" s="12"/>
      <c r="C3276" s="12">
        <v>1</v>
      </c>
      <c r="D3276" s="12"/>
      <c r="E3276" s="12"/>
      <c r="F3276" s="12"/>
      <c r="G3276" s="12">
        <v>1</v>
      </c>
    </row>
    <row r="3277" spans="1:7" x14ac:dyDescent="0.2">
      <c r="A3277" s="11">
        <v>42458.127175925925</v>
      </c>
      <c r="B3277" s="12"/>
      <c r="C3277" s="12"/>
      <c r="D3277" s="12"/>
      <c r="E3277" s="12">
        <v>1</v>
      </c>
      <c r="F3277" s="12"/>
      <c r="G3277" s="12">
        <v>1</v>
      </c>
    </row>
    <row r="3278" spans="1:7" x14ac:dyDescent="0.2">
      <c r="A3278" s="11">
        <v>42458.641724537039</v>
      </c>
      <c r="B3278" s="12"/>
      <c r="C3278" s="12"/>
      <c r="D3278" s="12"/>
      <c r="E3278" s="12">
        <v>1</v>
      </c>
      <c r="F3278" s="12"/>
      <c r="G3278" s="12">
        <v>1</v>
      </c>
    </row>
    <row r="3279" spans="1:7" x14ac:dyDescent="0.2">
      <c r="A3279" s="11">
        <v>42458.680925925932</v>
      </c>
      <c r="B3279" s="12"/>
      <c r="C3279" s="12"/>
      <c r="D3279" s="12"/>
      <c r="E3279" s="12">
        <v>1</v>
      </c>
      <c r="F3279" s="12"/>
      <c r="G3279" s="12">
        <v>1</v>
      </c>
    </row>
    <row r="3280" spans="1:7" x14ac:dyDescent="0.2">
      <c r="A3280" s="11">
        <v>42459.15861111111</v>
      </c>
      <c r="B3280" s="12"/>
      <c r="C3280" s="12"/>
      <c r="D3280" s="12"/>
      <c r="E3280" s="12">
        <v>1</v>
      </c>
      <c r="F3280" s="12"/>
      <c r="G3280" s="12">
        <v>1</v>
      </c>
    </row>
    <row r="3281" spans="1:7" x14ac:dyDescent="0.2">
      <c r="A3281" s="11">
        <v>42459.693865740745</v>
      </c>
      <c r="B3281" s="12"/>
      <c r="C3281" s="12"/>
      <c r="D3281" s="12"/>
      <c r="E3281" s="12">
        <v>1</v>
      </c>
      <c r="F3281" s="12"/>
      <c r="G3281" s="12">
        <v>1</v>
      </c>
    </row>
    <row r="3282" spans="1:7" x14ac:dyDescent="0.2">
      <c r="A3282" s="11">
        <v>42459.780844907407</v>
      </c>
      <c r="B3282" s="12"/>
      <c r="C3282" s="12"/>
      <c r="D3282" s="12"/>
      <c r="E3282" s="12">
        <v>1</v>
      </c>
      <c r="F3282" s="12"/>
      <c r="G3282" s="12">
        <v>1</v>
      </c>
    </row>
    <row r="3283" spans="1:7" x14ac:dyDescent="0.2">
      <c r="A3283" s="11">
        <v>42460.320613425924</v>
      </c>
      <c r="B3283" s="12"/>
      <c r="C3283" s="12">
        <v>1</v>
      </c>
      <c r="D3283" s="12"/>
      <c r="E3283" s="12"/>
      <c r="F3283" s="12"/>
      <c r="G3283" s="12">
        <v>1</v>
      </c>
    </row>
    <row r="3284" spans="1:7" x14ac:dyDescent="0.2">
      <c r="A3284" s="11">
        <v>42460.335312499999</v>
      </c>
      <c r="B3284" s="12"/>
      <c r="C3284" s="12"/>
      <c r="D3284" s="12"/>
      <c r="E3284" s="12">
        <v>1</v>
      </c>
      <c r="F3284" s="12"/>
      <c r="G3284" s="12">
        <v>1</v>
      </c>
    </row>
    <row r="3285" spans="1:7" x14ac:dyDescent="0.2">
      <c r="A3285" s="11">
        <v>42460.374305555553</v>
      </c>
      <c r="B3285" s="12"/>
      <c r="C3285" s="12">
        <v>1</v>
      </c>
      <c r="D3285" s="12"/>
      <c r="E3285" s="12"/>
      <c r="F3285" s="12"/>
      <c r="G3285" s="12">
        <v>1</v>
      </c>
    </row>
    <row r="3286" spans="1:7" x14ac:dyDescent="0.2">
      <c r="A3286" s="11">
        <v>42460.573611111111</v>
      </c>
      <c r="B3286" s="12"/>
      <c r="C3286" s="12"/>
      <c r="D3286" s="12"/>
      <c r="E3286" s="12">
        <v>1</v>
      </c>
      <c r="F3286" s="12"/>
      <c r="G3286" s="12">
        <v>1</v>
      </c>
    </row>
    <row r="3287" spans="1:7" x14ac:dyDescent="0.2">
      <c r="A3287" s="11">
        <v>42460.610520833332</v>
      </c>
      <c r="B3287" s="12"/>
      <c r="C3287" s="12">
        <v>1</v>
      </c>
      <c r="D3287" s="12"/>
      <c r="E3287" s="12"/>
      <c r="F3287" s="12"/>
      <c r="G3287" s="12">
        <v>1</v>
      </c>
    </row>
    <row r="3288" spans="1:7" x14ac:dyDescent="0.2">
      <c r="A3288" s="11">
        <v>42460.733530092592</v>
      </c>
      <c r="B3288" s="12"/>
      <c r="C3288" s="12"/>
      <c r="D3288" s="12"/>
      <c r="E3288" s="12">
        <v>1</v>
      </c>
      <c r="F3288" s="12"/>
      <c r="G3288" s="12">
        <v>1</v>
      </c>
    </row>
    <row r="3289" spans="1:7" x14ac:dyDescent="0.2">
      <c r="A3289" s="11">
        <v>42460.741747685184</v>
      </c>
      <c r="B3289" s="12"/>
      <c r="C3289" s="12"/>
      <c r="D3289" s="12"/>
      <c r="E3289" s="12">
        <v>1</v>
      </c>
      <c r="F3289" s="12"/>
      <c r="G3289" s="12">
        <v>1</v>
      </c>
    </row>
    <row r="3290" spans="1:7" x14ac:dyDescent="0.2">
      <c r="A3290" s="11">
        <v>42460.94222222222</v>
      </c>
      <c r="B3290" s="12"/>
      <c r="C3290" s="12"/>
      <c r="D3290" s="12"/>
      <c r="E3290" s="12">
        <v>1</v>
      </c>
      <c r="F3290" s="12"/>
      <c r="G3290" s="12">
        <v>1</v>
      </c>
    </row>
    <row r="3291" spans="1:7" x14ac:dyDescent="0.2">
      <c r="A3291" s="11">
        <v>42460.98192129629</v>
      </c>
      <c r="B3291" s="12"/>
      <c r="C3291" s="12">
        <v>1</v>
      </c>
      <c r="D3291" s="12"/>
      <c r="E3291" s="12"/>
      <c r="F3291" s="12"/>
      <c r="G3291" s="12">
        <v>1</v>
      </c>
    </row>
    <row r="3292" spans="1:7" x14ac:dyDescent="0.2">
      <c r="A3292" s="11">
        <v>42461.447662037041</v>
      </c>
      <c r="B3292" s="12"/>
      <c r="C3292" s="12">
        <v>1</v>
      </c>
      <c r="D3292" s="12"/>
      <c r="E3292" s="12"/>
      <c r="F3292" s="12"/>
      <c r="G3292" s="12">
        <v>1</v>
      </c>
    </row>
    <row r="3293" spans="1:7" x14ac:dyDescent="0.2">
      <c r="A3293" s="11">
        <v>42461.596273148149</v>
      </c>
      <c r="B3293" s="12"/>
      <c r="C3293" s="12">
        <v>1</v>
      </c>
      <c r="D3293" s="12"/>
      <c r="E3293" s="12"/>
      <c r="F3293" s="12"/>
      <c r="G3293" s="12">
        <v>1</v>
      </c>
    </row>
    <row r="3294" spans="1:7" x14ac:dyDescent="0.2">
      <c r="A3294" s="11">
        <v>42461.627511574072</v>
      </c>
      <c r="B3294" s="12"/>
      <c r="C3294" s="12"/>
      <c r="D3294" s="12"/>
      <c r="E3294" s="12">
        <v>1</v>
      </c>
      <c r="F3294" s="12"/>
      <c r="G3294" s="12">
        <v>1</v>
      </c>
    </row>
    <row r="3295" spans="1:7" x14ac:dyDescent="0.2">
      <c r="A3295" s="11">
        <v>42461.689745370371</v>
      </c>
      <c r="B3295" s="12"/>
      <c r="C3295" s="12"/>
      <c r="D3295" s="12"/>
      <c r="E3295" s="12">
        <v>1</v>
      </c>
      <c r="F3295" s="12"/>
      <c r="G3295" s="12">
        <v>1</v>
      </c>
    </row>
    <row r="3296" spans="1:7" x14ac:dyDescent="0.2">
      <c r="A3296" s="11">
        <v>42461.747199074074</v>
      </c>
      <c r="B3296" s="12"/>
      <c r="C3296" s="12"/>
      <c r="D3296" s="12"/>
      <c r="E3296" s="12">
        <v>1</v>
      </c>
      <c r="F3296" s="12"/>
      <c r="G3296" s="12">
        <v>1</v>
      </c>
    </row>
    <row r="3297" spans="1:7" x14ac:dyDescent="0.2">
      <c r="A3297" s="11">
        <v>42461.885138888887</v>
      </c>
      <c r="B3297" s="12"/>
      <c r="C3297" s="12"/>
      <c r="D3297" s="12"/>
      <c r="E3297" s="12">
        <v>1</v>
      </c>
      <c r="F3297" s="12"/>
      <c r="G3297" s="12">
        <v>1</v>
      </c>
    </row>
    <row r="3298" spans="1:7" x14ac:dyDescent="0.2">
      <c r="A3298" s="11">
        <v>42462.140868055561</v>
      </c>
      <c r="B3298" s="12"/>
      <c r="C3298" s="12"/>
      <c r="D3298" s="12"/>
      <c r="E3298" s="12">
        <v>1</v>
      </c>
      <c r="F3298" s="12"/>
      <c r="G3298" s="12">
        <v>1</v>
      </c>
    </row>
    <row r="3299" spans="1:7" x14ac:dyDescent="0.2">
      <c r="A3299" s="11">
        <v>42462.893495370372</v>
      </c>
      <c r="B3299" s="12"/>
      <c r="C3299" s="12"/>
      <c r="D3299" s="12"/>
      <c r="E3299" s="12">
        <v>1</v>
      </c>
      <c r="F3299" s="12"/>
      <c r="G3299" s="12">
        <v>1</v>
      </c>
    </row>
    <row r="3300" spans="1:7" x14ac:dyDescent="0.2">
      <c r="A3300" s="11">
        <v>42463.81385416667</v>
      </c>
      <c r="B3300" s="12"/>
      <c r="C3300" s="12"/>
      <c r="D3300" s="12"/>
      <c r="E3300" s="12">
        <v>1</v>
      </c>
      <c r="F3300" s="12"/>
      <c r="G3300" s="12">
        <v>1</v>
      </c>
    </row>
    <row r="3301" spans="1:7" x14ac:dyDescent="0.2">
      <c r="A3301" s="11">
        <v>42463.866666666669</v>
      </c>
      <c r="B3301" s="12">
        <v>1</v>
      </c>
      <c r="C3301" s="12"/>
      <c r="D3301" s="12"/>
      <c r="E3301" s="12"/>
      <c r="F3301" s="12"/>
      <c r="G3301" s="12">
        <v>1</v>
      </c>
    </row>
    <row r="3302" spans="1:7" x14ac:dyDescent="0.2">
      <c r="A3302" s="11">
        <v>42464.958912037036</v>
      </c>
      <c r="B3302" s="12">
        <v>1</v>
      </c>
      <c r="C3302" s="12"/>
      <c r="D3302" s="12"/>
      <c r="E3302" s="12"/>
      <c r="F3302" s="12"/>
      <c r="G3302" s="12">
        <v>1</v>
      </c>
    </row>
    <row r="3303" spans="1:7" x14ac:dyDescent="0.2">
      <c r="A3303" s="11">
        <v>42465.128391203703</v>
      </c>
      <c r="B3303" s="12"/>
      <c r="C3303" s="12">
        <v>1</v>
      </c>
      <c r="D3303" s="12"/>
      <c r="E3303" s="12"/>
      <c r="F3303" s="12"/>
      <c r="G3303" s="12">
        <v>1</v>
      </c>
    </row>
    <row r="3304" spans="1:7" x14ac:dyDescent="0.2">
      <c r="A3304" s="11">
        <v>42465.16851851852</v>
      </c>
      <c r="B3304" s="12"/>
      <c r="C3304" s="12"/>
      <c r="D3304" s="12"/>
      <c r="E3304" s="12">
        <v>1</v>
      </c>
      <c r="F3304" s="12"/>
      <c r="G3304" s="12">
        <v>1</v>
      </c>
    </row>
    <row r="3305" spans="1:7" x14ac:dyDescent="0.2">
      <c r="A3305" s="11">
        <v>42465.491435185191</v>
      </c>
      <c r="B3305" s="12"/>
      <c r="C3305" s="12"/>
      <c r="D3305" s="12"/>
      <c r="E3305" s="12">
        <v>1</v>
      </c>
      <c r="F3305" s="12"/>
      <c r="G3305" s="12">
        <v>1</v>
      </c>
    </row>
    <row r="3306" spans="1:7" x14ac:dyDescent="0.2">
      <c r="A3306" s="11">
        <v>42465.542905092589</v>
      </c>
      <c r="B3306" s="12"/>
      <c r="C3306" s="12"/>
      <c r="D3306" s="12"/>
      <c r="E3306" s="12">
        <v>1</v>
      </c>
      <c r="F3306" s="12"/>
      <c r="G3306" s="12">
        <v>1</v>
      </c>
    </row>
    <row r="3307" spans="1:7" x14ac:dyDescent="0.2">
      <c r="A3307" s="11">
        <v>42465.596585648149</v>
      </c>
      <c r="B3307" s="12"/>
      <c r="C3307" s="12"/>
      <c r="D3307" s="12"/>
      <c r="E3307" s="12">
        <v>1</v>
      </c>
      <c r="F3307" s="12"/>
      <c r="G3307" s="12">
        <v>1</v>
      </c>
    </row>
    <row r="3308" spans="1:7" x14ac:dyDescent="0.2">
      <c r="A3308" s="11">
        <v>42466.303715277783</v>
      </c>
      <c r="B3308" s="12"/>
      <c r="C3308" s="12"/>
      <c r="D3308" s="12"/>
      <c r="E3308" s="12">
        <v>1</v>
      </c>
      <c r="F3308" s="12"/>
      <c r="G3308" s="12">
        <v>1</v>
      </c>
    </row>
    <row r="3309" spans="1:7" x14ac:dyDescent="0.2">
      <c r="A3309" s="11">
        <v>42466.558796296296</v>
      </c>
      <c r="B3309" s="12"/>
      <c r="C3309" s="12"/>
      <c r="D3309" s="12"/>
      <c r="E3309" s="12">
        <v>1</v>
      </c>
      <c r="F3309" s="12"/>
      <c r="G3309" s="12">
        <v>1</v>
      </c>
    </row>
    <row r="3310" spans="1:7" x14ac:dyDescent="0.2">
      <c r="A3310" s="11">
        <v>42466.608310185184</v>
      </c>
      <c r="B3310" s="12"/>
      <c r="C3310" s="12"/>
      <c r="D3310" s="12"/>
      <c r="E3310" s="12">
        <v>1</v>
      </c>
      <c r="F3310" s="12"/>
      <c r="G3310" s="12">
        <v>1</v>
      </c>
    </row>
    <row r="3311" spans="1:7" x14ac:dyDescent="0.2">
      <c r="A3311" s="11">
        <v>42466.826180555552</v>
      </c>
      <c r="B3311" s="12"/>
      <c r="C3311" s="12"/>
      <c r="D3311" s="12"/>
      <c r="E3311" s="12">
        <v>1</v>
      </c>
      <c r="F3311" s="12"/>
      <c r="G3311" s="12">
        <v>1</v>
      </c>
    </row>
    <row r="3312" spans="1:7" x14ac:dyDescent="0.2">
      <c r="A3312" s="11">
        <v>42466.858888888892</v>
      </c>
      <c r="B3312" s="12">
        <v>1</v>
      </c>
      <c r="C3312" s="12"/>
      <c r="D3312" s="12"/>
      <c r="E3312" s="12"/>
      <c r="F3312" s="12"/>
      <c r="G3312" s="12">
        <v>1</v>
      </c>
    </row>
    <row r="3313" spans="1:7" x14ac:dyDescent="0.2">
      <c r="A3313" s="11">
        <v>42467.144166666665</v>
      </c>
      <c r="B3313" s="12"/>
      <c r="C3313" s="12"/>
      <c r="D3313" s="12"/>
      <c r="E3313" s="12">
        <v>1</v>
      </c>
      <c r="F3313" s="12"/>
      <c r="G3313" s="12">
        <v>1</v>
      </c>
    </row>
    <row r="3314" spans="1:7" x14ac:dyDescent="0.2">
      <c r="A3314" s="11">
        <v>42467.548541666663</v>
      </c>
      <c r="B3314" s="12"/>
      <c r="C3314" s="12">
        <v>1</v>
      </c>
      <c r="D3314" s="12"/>
      <c r="E3314" s="12"/>
      <c r="F3314" s="12"/>
      <c r="G3314" s="12">
        <v>1</v>
      </c>
    </row>
    <row r="3315" spans="1:7" x14ac:dyDescent="0.2">
      <c r="A3315" s="11">
        <v>42467.581388888888</v>
      </c>
      <c r="B3315" s="12"/>
      <c r="C3315" s="12"/>
      <c r="D3315" s="12"/>
      <c r="E3315" s="12">
        <v>1</v>
      </c>
      <c r="F3315" s="12"/>
      <c r="G3315" s="12">
        <v>1</v>
      </c>
    </row>
    <row r="3316" spans="1:7" x14ac:dyDescent="0.2">
      <c r="A3316" s="11">
        <v>42467.788194444445</v>
      </c>
      <c r="B3316" s="12"/>
      <c r="C3316" s="12"/>
      <c r="D3316" s="12"/>
      <c r="E3316" s="12">
        <v>1</v>
      </c>
      <c r="F3316" s="12"/>
      <c r="G3316" s="12">
        <v>1</v>
      </c>
    </row>
    <row r="3317" spans="1:7" x14ac:dyDescent="0.2">
      <c r="A3317" s="11">
        <v>42467.951979166668</v>
      </c>
      <c r="B3317" s="12"/>
      <c r="C3317" s="12"/>
      <c r="D3317" s="12"/>
      <c r="E3317" s="12">
        <v>1</v>
      </c>
      <c r="F3317" s="12"/>
      <c r="G3317" s="12">
        <v>1</v>
      </c>
    </row>
    <row r="3318" spans="1:7" x14ac:dyDescent="0.2">
      <c r="A3318" s="11">
        <v>42468.374606481477</v>
      </c>
      <c r="B3318" s="12"/>
      <c r="C3318" s="12"/>
      <c r="D3318" s="12"/>
      <c r="E3318" s="12">
        <v>1</v>
      </c>
      <c r="F3318" s="12"/>
      <c r="G3318" s="12">
        <v>1</v>
      </c>
    </row>
    <row r="3319" spans="1:7" x14ac:dyDescent="0.2">
      <c r="A3319" s="11">
        <v>42468.84174768519</v>
      </c>
      <c r="B3319" s="12"/>
      <c r="C3319" s="12">
        <v>1</v>
      </c>
      <c r="D3319" s="12"/>
      <c r="E3319" s="12"/>
      <c r="F3319" s="12"/>
      <c r="G3319" s="12">
        <v>1</v>
      </c>
    </row>
    <row r="3320" spans="1:7" x14ac:dyDescent="0.2">
      <c r="A3320" s="11">
        <v>42468.94458333333</v>
      </c>
      <c r="B3320" s="12"/>
      <c r="C3320" s="12"/>
      <c r="D3320" s="12"/>
      <c r="E3320" s="12">
        <v>1</v>
      </c>
      <c r="F3320" s="12"/>
      <c r="G3320" s="12">
        <v>1</v>
      </c>
    </row>
    <row r="3321" spans="1:7" x14ac:dyDescent="0.2">
      <c r="A3321" s="11">
        <v>42469.68414351852</v>
      </c>
      <c r="B3321" s="12"/>
      <c r="C3321" s="12">
        <v>1</v>
      </c>
      <c r="D3321" s="12"/>
      <c r="E3321" s="12"/>
      <c r="F3321" s="12"/>
      <c r="G3321" s="12">
        <v>1</v>
      </c>
    </row>
    <row r="3322" spans="1:7" x14ac:dyDescent="0.2">
      <c r="A3322" s="11">
        <v>42469.874907407408</v>
      </c>
      <c r="B3322" s="12"/>
      <c r="C3322" s="12"/>
      <c r="D3322" s="12"/>
      <c r="E3322" s="12">
        <v>1</v>
      </c>
      <c r="F3322" s="12"/>
      <c r="G3322" s="12">
        <v>1</v>
      </c>
    </row>
    <row r="3323" spans="1:7" x14ac:dyDescent="0.2">
      <c r="A3323" s="11">
        <v>42469.951284722221</v>
      </c>
      <c r="B3323" s="12">
        <v>1</v>
      </c>
      <c r="C3323" s="12"/>
      <c r="D3323" s="12"/>
      <c r="E3323" s="12"/>
      <c r="F3323" s="12"/>
      <c r="G3323" s="12">
        <v>1</v>
      </c>
    </row>
    <row r="3324" spans="1:7" x14ac:dyDescent="0.2">
      <c r="A3324" s="11">
        <v>42471.052152777775</v>
      </c>
      <c r="B3324" s="12"/>
      <c r="C3324" s="12">
        <v>1</v>
      </c>
      <c r="D3324" s="12"/>
      <c r="E3324" s="12"/>
      <c r="F3324" s="12"/>
      <c r="G3324" s="12">
        <v>1</v>
      </c>
    </row>
    <row r="3325" spans="1:7" x14ac:dyDescent="0.2">
      <c r="A3325" s="11">
        <v>42472.449467592596</v>
      </c>
      <c r="B3325" s="12"/>
      <c r="C3325" s="12">
        <v>1</v>
      </c>
      <c r="D3325" s="12"/>
      <c r="E3325" s="12"/>
      <c r="F3325" s="12"/>
      <c r="G3325" s="12">
        <v>1</v>
      </c>
    </row>
    <row r="3326" spans="1:7" x14ac:dyDescent="0.2">
      <c r="A3326" s="11">
        <v>42472.73265046296</v>
      </c>
      <c r="B3326" s="12"/>
      <c r="C3326" s="12"/>
      <c r="D3326" s="12"/>
      <c r="E3326" s="12">
        <v>1</v>
      </c>
      <c r="F3326" s="12"/>
      <c r="G3326" s="12">
        <v>1</v>
      </c>
    </row>
    <row r="3327" spans="1:7" x14ac:dyDescent="0.2">
      <c r="A3327" s="11">
        <v>42473.007037037038</v>
      </c>
      <c r="B3327" s="12"/>
      <c r="C3327" s="12"/>
      <c r="D3327" s="12"/>
      <c r="E3327" s="12">
        <v>1</v>
      </c>
      <c r="F3327" s="12"/>
      <c r="G3327" s="12">
        <v>1</v>
      </c>
    </row>
    <row r="3328" spans="1:7" x14ac:dyDescent="0.2">
      <c r="A3328" s="11">
        <v>42473.57</v>
      </c>
      <c r="B3328" s="12"/>
      <c r="C3328" s="12"/>
      <c r="D3328" s="12"/>
      <c r="E3328" s="12">
        <v>1</v>
      </c>
      <c r="F3328" s="12"/>
      <c r="G3328" s="12">
        <v>1</v>
      </c>
    </row>
    <row r="3329" spans="1:7" x14ac:dyDescent="0.2">
      <c r="A3329" s="11">
        <v>42473.604270833333</v>
      </c>
      <c r="B3329" s="12"/>
      <c r="C3329" s="12"/>
      <c r="D3329" s="12"/>
      <c r="E3329" s="12">
        <v>1</v>
      </c>
      <c r="F3329" s="12"/>
      <c r="G3329" s="12">
        <v>1</v>
      </c>
    </row>
    <row r="3330" spans="1:7" x14ac:dyDescent="0.2">
      <c r="A3330" s="11">
        <v>42473.794710648144</v>
      </c>
      <c r="B3330" s="12"/>
      <c r="C3330" s="12"/>
      <c r="D3330" s="12"/>
      <c r="E3330" s="12">
        <v>1</v>
      </c>
      <c r="F3330" s="12"/>
      <c r="G3330" s="12">
        <v>1</v>
      </c>
    </row>
    <row r="3331" spans="1:7" x14ac:dyDescent="0.2">
      <c r="A3331" s="11">
        <v>42474.637824074074</v>
      </c>
      <c r="B3331" s="12">
        <v>1</v>
      </c>
      <c r="C3331" s="12"/>
      <c r="D3331" s="12"/>
      <c r="E3331" s="12"/>
      <c r="F3331" s="12"/>
      <c r="G3331" s="12">
        <v>1</v>
      </c>
    </row>
    <row r="3332" spans="1:7" x14ac:dyDescent="0.2">
      <c r="A3332" s="11">
        <v>42474.86482638889</v>
      </c>
      <c r="B3332" s="12"/>
      <c r="C3332" s="12">
        <v>1</v>
      </c>
      <c r="D3332" s="12"/>
      <c r="E3332" s="12"/>
      <c r="F3332" s="12"/>
      <c r="G3332" s="12">
        <v>1</v>
      </c>
    </row>
    <row r="3333" spans="1:7" x14ac:dyDescent="0.2">
      <c r="A3333" s="11">
        <v>42475.057164351849</v>
      </c>
      <c r="B3333" s="12"/>
      <c r="C3333" s="12"/>
      <c r="D3333" s="12"/>
      <c r="E3333" s="12">
        <v>1</v>
      </c>
      <c r="F3333" s="12"/>
      <c r="G3333" s="12">
        <v>1</v>
      </c>
    </row>
    <row r="3334" spans="1:7" x14ac:dyDescent="0.2">
      <c r="A3334" s="11">
        <v>42475.848067129627</v>
      </c>
      <c r="B3334" s="12"/>
      <c r="C3334" s="12">
        <v>1</v>
      </c>
      <c r="D3334" s="12"/>
      <c r="E3334" s="12"/>
      <c r="F3334" s="12"/>
      <c r="G3334" s="12">
        <v>1</v>
      </c>
    </row>
    <row r="3335" spans="1:7" x14ac:dyDescent="0.2">
      <c r="A3335" s="11">
        <v>42477.729780092588</v>
      </c>
      <c r="B3335" s="12"/>
      <c r="C3335" s="12"/>
      <c r="D3335" s="12"/>
      <c r="E3335" s="12">
        <v>1</v>
      </c>
      <c r="F3335" s="12"/>
      <c r="G3335" s="12">
        <v>1</v>
      </c>
    </row>
    <row r="3336" spans="1:7" x14ac:dyDescent="0.2">
      <c r="A3336" s="11">
        <v>42479.039212962962</v>
      </c>
      <c r="B3336" s="12"/>
      <c r="C3336" s="12">
        <v>1</v>
      </c>
      <c r="D3336" s="12"/>
      <c r="E3336" s="12"/>
      <c r="F3336" s="12"/>
      <c r="G3336" s="12">
        <v>1</v>
      </c>
    </row>
    <row r="3337" spans="1:7" x14ac:dyDescent="0.2">
      <c r="A3337" s="11">
        <v>42479.22210648148</v>
      </c>
      <c r="B3337" s="12"/>
      <c r="C3337" s="12">
        <v>1</v>
      </c>
      <c r="D3337" s="12"/>
      <c r="E3337" s="12"/>
      <c r="F3337" s="12"/>
      <c r="G3337" s="12">
        <v>1</v>
      </c>
    </row>
    <row r="3338" spans="1:7" x14ac:dyDescent="0.2">
      <c r="A3338" s="11">
        <v>42479.318518518514</v>
      </c>
      <c r="B3338" s="12"/>
      <c r="C3338" s="12">
        <v>1</v>
      </c>
      <c r="D3338" s="12"/>
      <c r="E3338" s="12"/>
      <c r="F3338" s="12"/>
      <c r="G3338" s="12">
        <v>1</v>
      </c>
    </row>
    <row r="3339" spans="1:7" x14ac:dyDescent="0.2">
      <c r="A3339" s="11">
        <v>42479.432291666672</v>
      </c>
      <c r="B3339" s="12"/>
      <c r="C3339" s="12"/>
      <c r="D3339" s="12"/>
      <c r="E3339" s="12">
        <v>1</v>
      </c>
      <c r="F3339" s="12"/>
      <c r="G3339" s="12">
        <v>1</v>
      </c>
    </row>
    <row r="3340" spans="1:7" x14ac:dyDescent="0.2">
      <c r="A3340" s="11">
        <v>42479.465833333335</v>
      </c>
      <c r="B3340" s="12"/>
      <c r="C3340" s="12"/>
      <c r="D3340" s="12"/>
      <c r="E3340" s="12">
        <v>1</v>
      </c>
      <c r="F3340" s="12"/>
      <c r="G3340" s="12">
        <v>1</v>
      </c>
    </row>
    <row r="3341" spans="1:7" x14ac:dyDescent="0.2">
      <c r="A3341" s="11">
        <v>42479.566388888896</v>
      </c>
      <c r="B3341" s="12"/>
      <c r="C3341" s="12">
        <v>1</v>
      </c>
      <c r="D3341" s="12"/>
      <c r="E3341" s="12"/>
      <c r="F3341" s="12"/>
      <c r="G3341" s="12">
        <v>1</v>
      </c>
    </row>
    <row r="3342" spans="1:7" x14ac:dyDescent="0.2">
      <c r="A3342" s="11">
        <v>42479.626875000002</v>
      </c>
      <c r="B3342" s="12"/>
      <c r="C3342" s="12"/>
      <c r="D3342" s="12"/>
      <c r="E3342" s="12">
        <v>1</v>
      </c>
      <c r="F3342" s="12"/>
      <c r="G3342" s="12">
        <v>1</v>
      </c>
    </row>
    <row r="3343" spans="1:7" x14ac:dyDescent="0.2">
      <c r="A3343" s="11">
        <v>42480.078715277778</v>
      </c>
      <c r="B3343" s="12"/>
      <c r="C3343" s="12"/>
      <c r="D3343" s="12"/>
      <c r="E3343" s="12">
        <v>1</v>
      </c>
      <c r="F3343" s="12"/>
      <c r="G3343" s="12">
        <v>1</v>
      </c>
    </row>
    <row r="3344" spans="1:7" x14ac:dyDescent="0.2">
      <c r="A3344" s="11">
        <v>42480.479861111111</v>
      </c>
      <c r="B3344" s="12"/>
      <c r="C3344" s="12"/>
      <c r="D3344" s="12"/>
      <c r="E3344" s="12">
        <v>1</v>
      </c>
      <c r="F3344" s="12"/>
      <c r="G3344" s="12">
        <v>1</v>
      </c>
    </row>
    <row r="3345" spans="1:7" x14ac:dyDescent="0.2">
      <c r="A3345" s="11">
        <v>42480.653611111105</v>
      </c>
      <c r="B3345" s="12"/>
      <c r="C3345" s="12">
        <v>1</v>
      </c>
      <c r="D3345" s="12"/>
      <c r="E3345" s="12"/>
      <c r="F3345" s="12"/>
      <c r="G3345" s="12">
        <v>1</v>
      </c>
    </row>
    <row r="3346" spans="1:7" x14ac:dyDescent="0.2">
      <c r="A3346" s="11">
        <v>42480.800648148142</v>
      </c>
      <c r="B3346" s="12"/>
      <c r="C3346" s="12">
        <v>1</v>
      </c>
      <c r="D3346" s="12"/>
      <c r="E3346" s="12"/>
      <c r="F3346" s="12"/>
      <c r="G3346" s="12">
        <v>1</v>
      </c>
    </row>
    <row r="3347" spans="1:7" x14ac:dyDescent="0.2">
      <c r="A3347" s="11">
        <v>42481.376597222217</v>
      </c>
      <c r="B3347" s="12"/>
      <c r="C3347" s="12">
        <v>1</v>
      </c>
      <c r="D3347" s="12"/>
      <c r="E3347" s="12"/>
      <c r="F3347" s="12"/>
      <c r="G3347" s="12">
        <v>1</v>
      </c>
    </row>
    <row r="3348" spans="1:7" x14ac:dyDescent="0.2">
      <c r="A3348" s="11">
        <v>42482.048032407409</v>
      </c>
      <c r="B3348" s="12"/>
      <c r="C3348" s="12">
        <v>1</v>
      </c>
      <c r="D3348" s="12"/>
      <c r="E3348" s="12"/>
      <c r="F3348" s="12"/>
      <c r="G3348" s="12">
        <v>1</v>
      </c>
    </row>
    <row r="3349" spans="1:7" x14ac:dyDescent="0.2">
      <c r="A3349" s="11">
        <v>42482.43478009259</v>
      </c>
      <c r="B3349" s="12"/>
      <c r="C3349" s="12"/>
      <c r="D3349" s="12"/>
      <c r="E3349" s="12">
        <v>1</v>
      </c>
      <c r="F3349" s="12"/>
      <c r="G3349" s="12">
        <v>1</v>
      </c>
    </row>
    <row r="3350" spans="1:7" x14ac:dyDescent="0.2">
      <c r="A3350" s="11">
        <v>42482.624699074076</v>
      </c>
      <c r="B3350" s="12"/>
      <c r="C3350" s="12">
        <v>1</v>
      </c>
      <c r="D3350" s="12"/>
      <c r="E3350" s="12"/>
      <c r="F3350" s="12"/>
      <c r="G3350" s="12">
        <v>1</v>
      </c>
    </row>
    <row r="3351" spans="1:7" x14ac:dyDescent="0.2">
      <c r="A3351" s="11">
        <v>42483.015694444446</v>
      </c>
      <c r="B3351" s="12"/>
      <c r="C3351" s="12"/>
      <c r="D3351" s="12"/>
      <c r="E3351" s="12">
        <v>1</v>
      </c>
      <c r="F3351" s="12"/>
      <c r="G3351" s="12">
        <v>1</v>
      </c>
    </row>
    <row r="3352" spans="1:7" x14ac:dyDescent="0.2">
      <c r="A3352" s="11">
        <v>42483.675208333334</v>
      </c>
      <c r="B3352" s="12"/>
      <c r="C3352" s="12"/>
      <c r="D3352" s="12"/>
      <c r="E3352" s="12">
        <v>1</v>
      </c>
      <c r="F3352" s="12"/>
      <c r="G3352" s="12">
        <v>1</v>
      </c>
    </row>
    <row r="3353" spans="1:7" x14ac:dyDescent="0.2">
      <c r="A3353" s="11">
        <v>42483.797395833331</v>
      </c>
      <c r="B3353" s="12">
        <v>1</v>
      </c>
      <c r="C3353" s="12"/>
      <c r="D3353" s="12"/>
      <c r="E3353" s="12"/>
      <c r="F3353" s="12"/>
      <c r="G3353" s="12">
        <v>1</v>
      </c>
    </row>
    <row r="3354" spans="1:7" x14ac:dyDescent="0.2">
      <c r="A3354" s="11">
        <v>42484.551550925928</v>
      </c>
      <c r="B3354" s="12"/>
      <c r="C3354" s="12"/>
      <c r="D3354" s="12"/>
      <c r="E3354" s="12">
        <v>1</v>
      </c>
      <c r="F3354" s="12"/>
      <c r="G3354" s="12">
        <v>1</v>
      </c>
    </row>
    <row r="3355" spans="1:7" x14ac:dyDescent="0.2">
      <c r="A3355" s="11">
        <v>42484.829062500001</v>
      </c>
      <c r="B3355" s="12"/>
      <c r="C3355" s="12"/>
      <c r="D3355" s="12"/>
      <c r="E3355" s="12">
        <v>1</v>
      </c>
      <c r="F3355" s="12"/>
      <c r="G3355" s="12">
        <v>1</v>
      </c>
    </row>
    <row r="3356" spans="1:7" x14ac:dyDescent="0.2">
      <c r="A3356" s="11">
        <v>42485.64534722222</v>
      </c>
      <c r="B3356" s="12"/>
      <c r="C3356" s="12">
        <v>1</v>
      </c>
      <c r="D3356" s="12"/>
      <c r="E3356" s="12"/>
      <c r="F3356" s="12"/>
      <c r="G3356" s="12">
        <v>1</v>
      </c>
    </row>
    <row r="3357" spans="1:7" x14ac:dyDescent="0.2">
      <c r="A3357" s="11">
        <v>42485.724768518514</v>
      </c>
      <c r="B3357" s="12"/>
      <c r="C3357" s="12"/>
      <c r="D3357" s="12"/>
      <c r="E3357" s="12">
        <v>1</v>
      </c>
      <c r="F3357" s="12"/>
      <c r="G3357" s="12">
        <v>1</v>
      </c>
    </row>
    <row r="3358" spans="1:7" x14ac:dyDescent="0.2">
      <c r="A3358" s="11">
        <v>42485.754525462966</v>
      </c>
      <c r="B3358" s="12"/>
      <c r="C3358" s="12"/>
      <c r="D3358" s="12"/>
      <c r="E3358" s="12">
        <v>1</v>
      </c>
      <c r="F3358" s="12"/>
      <c r="G3358" s="12">
        <v>1</v>
      </c>
    </row>
    <row r="3359" spans="1:7" x14ac:dyDescent="0.2">
      <c r="A3359" s="11">
        <v>42486.748414351852</v>
      </c>
      <c r="B3359" s="12"/>
      <c r="C3359" s="12">
        <v>1</v>
      </c>
      <c r="D3359" s="12"/>
      <c r="E3359" s="12"/>
      <c r="F3359" s="12"/>
      <c r="G3359" s="12">
        <v>1</v>
      </c>
    </row>
    <row r="3360" spans="1:7" x14ac:dyDescent="0.2">
      <c r="A3360" s="11">
        <v>42487.037905092591</v>
      </c>
      <c r="B3360" s="12"/>
      <c r="C3360" s="12"/>
      <c r="D3360" s="12"/>
      <c r="E3360" s="12">
        <v>1</v>
      </c>
      <c r="F3360" s="12"/>
      <c r="G3360" s="12">
        <v>1</v>
      </c>
    </row>
    <row r="3361" spans="1:7" x14ac:dyDescent="0.2">
      <c r="A3361" s="11">
        <v>42487.62700231481</v>
      </c>
      <c r="B3361" s="12"/>
      <c r="C3361" s="12"/>
      <c r="D3361" s="12"/>
      <c r="E3361" s="12">
        <v>1</v>
      </c>
      <c r="F3361" s="12"/>
      <c r="G3361" s="12">
        <v>1</v>
      </c>
    </row>
    <row r="3362" spans="1:7" x14ac:dyDescent="0.2">
      <c r="A3362" s="11">
        <v>42487.825752314813</v>
      </c>
      <c r="B3362" s="12">
        <v>1</v>
      </c>
      <c r="C3362" s="12"/>
      <c r="D3362" s="12"/>
      <c r="E3362" s="12"/>
      <c r="F3362" s="12"/>
      <c r="G3362" s="12">
        <v>1</v>
      </c>
    </row>
    <row r="3363" spans="1:7" x14ac:dyDescent="0.2">
      <c r="A3363" s="11">
        <v>42488.848784722228</v>
      </c>
      <c r="B3363" s="12"/>
      <c r="C3363" s="12">
        <v>1</v>
      </c>
      <c r="D3363" s="12"/>
      <c r="E3363" s="12"/>
      <c r="F3363" s="12"/>
      <c r="G3363" s="12">
        <v>1</v>
      </c>
    </row>
    <row r="3364" spans="1:7" x14ac:dyDescent="0.2">
      <c r="A3364" s="11">
        <v>42489.099687499998</v>
      </c>
      <c r="B3364" s="12"/>
      <c r="C3364" s="12">
        <v>1</v>
      </c>
      <c r="D3364" s="12"/>
      <c r="E3364" s="12"/>
      <c r="F3364" s="12"/>
      <c r="G3364" s="12">
        <v>1</v>
      </c>
    </row>
    <row r="3365" spans="1:7" x14ac:dyDescent="0.2">
      <c r="A3365" s="11">
        <v>42489.619525462964</v>
      </c>
      <c r="B3365" s="12"/>
      <c r="C3365" s="12"/>
      <c r="D3365" s="12"/>
      <c r="E3365" s="12">
        <v>1</v>
      </c>
      <c r="F3365" s="12"/>
      <c r="G3365" s="12">
        <v>1</v>
      </c>
    </row>
    <row r="3366" spans="1:7" x14ac:dyDescent="0.2">
      <c r="A3366" s="11">
        <v>42489.696585648147</v>
      </c>
      <c r="B3366" s="12"/>
      <c r="C3366" s="12">
        <v>1</v>
      </c>
      <c r="D3366" s="12"/>
      <c r="E3366" s="12"/>
      <c r="F3366" s="12"/>
      <c r="G3366" s="12">
        <v>1</v>
      </c>
    </row>
    <row r="3367" spans="1:7" x14ac:dyDescent="0.2">
      <c r="A3367" s="11">
        <v>42489.772326388891</v>
      </c>
      <c r="B3367" s="12">
        <v>1</v>
      </c>
      <c r="C3367" s="12"/>
      <c r="D3367" s="12"/>
      <c r="E3367" s="12"/>
      <c r="F3367" s="12"/>
      <c r="G3367" s="12">
        <v>1</v>
      </c>
    </row>
    <row r="3368" spans="1:7" x14ac:dyDescent="0.2">
      <c r="A3368" s="11">
        <v>42490.133877314816</v>
      </c>
      <c r="B3368" s="12"/>
      <c r="C3368" s="12"/>
      <c r="D3368" s="12"/>
      <c r="E3368" s="12">
        <v>1</v>
      </c>
      <c r="F3368" s="12"/>
      <c r="G3368" s="12">
        <v>1</v>
      </c>
    </row>
    <row r="3369" spans="1:7" x14ac:dyDescent="0.2">
      <c r="A3369" s="11">
        <v>42491.781319444446</v>
      </c>
      <c r="B3369" s="12"/>
      <c r="C3369" s="12">
        <v>1</v>
      </c>
      <c r="D3369" s="12"/>
      <c r="E3369" s="12"/>
      <c r="F3369" s="12"/>
      <c r="G3369" s="12">
        <v>1</v>
      </c>
    </row>
    <row r="3370" spans="1:7" x14ac:dyDescent="0.2">
      <c r="A3370" s="11">
        <v>42491.80768518518</v>
      </c>
      <c r="B3370" s="12">
        <v>1</v>
      </c>
      <c r="C3370" s="12"/>
      <c r="D3370" s="12"/>
      <c r="E3370" s="12"/>
      <c r="F3370" s="12"/>
      <c r="G3370" s="12">
        <v>1</v>
      </c>
    </row>
    <row r="3371" spans="1:7" x14ac:dyDescent="0.2">
      <c r="A3371" s="11">
        <v>42491.92288194444</v>
      </c>
      <c r="B3371" s="12"/>
      <c r="C3371" s="12"/>
      <c r="D3371" s="12"/>
      <c r="E3371" s="12">
        <v>1</v>
      </c>
      <c r="F3371" s="12"/>
      <c r="G3371" s="12">
        <v>1</v>
      </c>
    </row>
    <row r="3372" spans="1:7" x14ac:dyDescent="0.2">
      <c r="A3372" s="11">
        <v>42492.717233796298</v>
      </c>
      <c r="B3372" s="12"/>
      <c r="C3372" s="12"/>
      <c r="D3372" s="12"/>
      <c r="E3372" s="12">
        <v>1</v>
      </c>
      <c r="F3372" s="12"/>
      <c r="G3372" s="12">
        <v>1</v>
      </c>
    </row>
    <row r="3373" spans="1:7" x14ac:dyDescent="0.2">
      <c r="A3373" s="11">
        <v>42492.737847222219</v>
      </c>
      <c r="B3373" s="12"/>
      <c r="C3373" s="12">
        <v>1</v>
      </c>
      <c r="D3373" s="12"/>
      <c r="E3373" s="12"/>
      <c r="F3373" s="12"/>
      <c r="G3373" s="12">
        <v>1</v>
      </c>
    </row>
    <row r="3374" spans="1:7" x14ac:dyDescent="0.2">
      <c r="A3374" s="11">
        <v>42492.98505787037</v>
      </c>
      <c r="B3374" s="12"/>
      <c r="C3374" s="12">
        <v>1</v>
      </c>
      <c r="D3374" s="12"/>
      <c r="E3374" s="12"/>
      <c r="F3374" s="12"/>
      <c r="G3374" s="12">
        <v>1</v>
      </c>
    </row>
    <row r="3375" spans="1:7" x14ac:dyDescent="0.2">
      <c r="A3375" s="11">
        <v>42493.167719907404</v>
      </c>
      <c r="B3375" s="12"/>
      <c r="C3375" s="12"/>
      <c r="D3375" s="12"/>
      <c r="E3375" s="12">
        <v>1</v>
      </c>
      <c r="F3375" s="12"/>
      <c r="G3375" s="12">
        <v>1</v>
      </c>
    </row>
    <row r="3376" spans="1:7" x14ac:dyDescent="0.2">
      <c r="A3376" s="11">
        <v>42493.219236111108</v>
      </c>
      <c r="B3376" s="12"/>
      <c r="C3376" s="12"/>
      <c r="D3376" s="12"/>
      <c r="E3376" s="12">
        <v>1</v>
      </c>
      <c r="F3376" s="12"/>
      <c r="G3376" s="12">
        <v>1</v>
      </c>
    </row>
    <row r="3377" spans="1:7" x14ac:dyDescent="0.2">
      <c r="A3377" s="11">
        <v>42493.546851851846</v>
      </c>
      <c r="B3377" s="12"/>
      <c r="C3377" s="12">
        <v>1</v>
      </c>
      <c r="D3377" s="12"/>
      <c r="E3377" s="12"/>
      <c r="F3377" s="12"/>
      <c r="G3377" s="12">
        <v>1</v>
      </c>
    </row>
    <row r="3378" spans="1:7" x14ac:dyDescent="0.2">
      <c r="A3378" s="11">
        <v>42493.597013888888</v>
      </c>
      <c r="B3378" s="12"/>
      <c r="C3378" s="12"/>
      <c r="D3378" s="12"/>
      <c r="E3378" s="12">
        <v>1</v>
      </c>
      <c r="F3378" s="12"/>
      <c r="G3378" s="12">
        <v>1</v>
      </c>
    </row>
    <row r="3379" spans="1:7" x14ac:dyDescent="0.2">
      <c r="A3379" s="11">
        <v>42493.600810185191</v>
      </c>
      <c r="B3379" s="12"/>
      <c r="C3379" s="12">
        <v>1</v>
      </c>
      <c r="D3379" s="12"/>
      <c r="E3379" s="12"/>
      <c r="F3379" s="12"/>
      <c r="G3379" s="12">
        <v>1</v>
      </c>
    </row>
    <row r="3380" spans="1:7" x14ac:dyDescent="0.2">
      <c r="A3380" s="11">
        <v>42493.857083333336</v>
      </c>
      <c r="B3380" s="12"/>
      <c r="C3380" s="12"/>
      <c r="D3380" s="12"/>
      <c r="E3380" s="12">
        <v>1</v>
      </c>
      <c r="F3380" s="12"/>
      <c r="G3380" s="12">
        <v>1</v>
      </c>
    </row>
    <row r="3381" spans="1:7" x14ac:dyDescent="0.2">
      <c r="A3381" s="11">
        <v>42494.061793981484</v>
      </c>
      <c r="B3381" s="12"/>
      <c r="C3381" s="12"/>
      <c r="D3381" s="12"/>
      <c r="E3381" s="12">
        <v>1</v>
      </c>
      <c r="F3381" s="12"/>
      <c r="G3381" s="12">
        <v>1</v>
      </c>
    </row>
    <row r="3382" spans="1:7" x14ac:dyDescent="0.2">
      <c r="A3382" s="11">
        <v>42494.471666666665</v>
      </c>
      <c r="B3382" s="12"/>
      <c r="C3382" s="12">
        <v>1</v>
      </c>
      <c r="D3382" s="12"/>
      <c r="E3382" s="12"/>
      <c r="F3382" s="12"/>
      <c r="G3382" s="12">
        <v>1</v>
      </c>
    </row>
    <row r="3383" spans="1:7" x14ac:dyDescent="0.2">
      <c r="A3383" s="11">
        <v>42494.563449074078</v>
      </c>
      <c r="B3383" s="12"/>
      <c r="C3383" s="12"/>
      <c r="D3383" s="12"/>
      <c r="E3383" s="12">
        <v>1</v>
      </c>
      <c r="F3383" s="12"/>
      <c r="G3383" s="12">
        <v>1</v>
      </c>
    </row>
    <row r="3384" spans="1:7" x14ac:dyDescent="0.2">
      <c r="A3384" s="11">
        <v>42494.683634259258</v>
      </c>
      <c r="B3384" s="12"/>
      <c r="C3384" s="12"/>
      <c r="D3384" s="12"/>
      <c r="E3384" s="12">
        <v>1</v>
      </c>
      <c r="F3384" s="12"/>
      <c r="G3384" s="12">
        <v>1</v>
      </c>
    </row>
    <row r="3385" spans="1:7" x14ac:dyDescent="0.2">
      <c r="A3385" s="11">
        <v>42495.434236111112</v>
      </c>
      <c r="B3385" s="12"/>
      <c r="C3385" s="12"/>
      <c r="D3385" s="12"/>
      <c r="E3385" s="12">
        <v>1</v>
      </c>
      <c r="F3385" s="12"/>
      <c r="G3385" s="12">
        <v>1</v>
      </c>
    </row>
    <row r="3386" spans="1:7" x14ac:dyDescent="0.2">
      <c r="A3386" s="11">
        <v>42495.722187499996</v>
      </c>
      <c r="B3386" s="12"/>
      <c r="C3386" s="12">
        <v>1</v>
      </c>
      <c r="D3386" s="12"/>
      <c r="E3386" s="12"/>
      <c r="F3386" s="12"/>
      <c r="G3386" s="12">
        <v>1</v>
      </c>
    </row>
    <row r="3387" spans="1:7" x14ac:dyDescent="0.2">
      <c r="A3387" s="11">
        <v>42495.871736111112</v>
      </c>
      <c r="B3387" s="12"/>
      <c r="C3387" s="12"/>
      <c r="D3387" s="12"/>
      <c r="E3387" s="12">
        <v>1</v>
      </c>
      <c r="F3387" s="12"/>
      <c r="G3387" s="12">
        <v>1</v>
      </c>
    </row>
    <row r="3388" spans="1:7" x14ac:dyDescent="0.2">
      <c r="A3388" s="11">
        <v>42495.956631944442</v>
      </c>
      <c r="B3388" s="12"/>
      <c r="C3388" s="12"/>
      <c r="D3388" s="12"/>
      <c r="E3388" s="12">
        <v>1</v>
      </c>
      <c r="F3388" s="12"/>
      <c r="G3388" s="12">
        <v>1</v>
      </c>
    </row>
    <row r="3389" spans="1:7" x14ac:dyDescent="0.2">
      <c r="A3389" s="11">
        <v>42495.992800925931</v>
      </c>
      <c r="B3389" s="12"/>
      <c r="C3389" s="12"/>
      <c r="D3389" s="12"/>
      <c r="E3389" s="12">
        <v>1</v>
      </c>
      <c r="F3389" s="12"/>
      <c r="G3389" s="12">
        <v>1</v>
      </c>
    </row>
    <row r="3390" spans="1:7" x14ac:dyDescent="0.2">
      <c r="A3390" s="11">
        <v>42496.264965277776</v>
      </c>
      <c r="B3390" s="12"/>
      <c r="C3390" s="12">
        <v>1</v>
      </c>
      <c r="D3390" s="12"/>
      <c r="E3390" s="12"/>
      <c r="F3390" s="12"/>
      <c r="G3390" s="12">
        <v>1</v>
      </c>
    </row>
    <row r="3391" spans="1:7" x14ac:dyDescent="0.2">
      <c r="A3391" s="11">
        <v>42496.447071759263</v>
      </c>
      <c r="B3391" s="12"/>
      <c r="C3391" s="12">
        <v>1</v>
      </c>
      <c r="D3391" s="12"/>
      <c r="E3391" s="12"/>
      <c r="F3391" s="12"/>
      <c r="G3391" s="12">
        <v>1</v>
      </c>
    </row>
    <row r="3392" spans="1:7" x14ac:dyDescent="0.2">
      <c r="A3392" s="11">
        <v>42496.529305555552</v>
      </c>
      <c r="B3392" s="12"/>
      <c r="C3392" s="12">
        <v>1</v>
      </c>
      <c r="D3392" s="12"/>
      <c r="E3392" s="12"/>
      <c r="F3392" s="12"/>
      <c r="G3392" s="12">
        <v>1</v>
      </c>
    </row>
    <row r="3393" spans="1:7" x14ac:dyDescent="0.2">
      <c r="A3393" s="11">
        <v>42496.582337962958</v>
      </c>
      <c r="B3393" s="12"/>
      <c r="C3393" s="12"/>
      <c r="D3393" s="12"/>
      <c r="E3393" s="12">
        <v>1</v>
      </c>
      <c r="F3393" s="12"/>
      <c r="G3393" s="12">
        <v>1</v>
      </c>
    </row>
    <row r="3394" spans="1:7" x14ac:dyDescent="0.2">
      <c r="A3394" s="11">
        <v>42496.968935185185</v>
      </c>
      <c r="B3394" s="12"/>
      <c r="C3394" s="12"/>
      <c r="D3394" s="12"/>
      <c r="E3394" s="12">
        <v>1</v>
      </c>
      <c r="F3394" s="12"/>
      <c r="G3394" s="12">
        <v>1</v>
      </c>
    </row>
    <row r="3395" spans="1:7" x14ac:dyDescent="0.2">
      <c r="A3395" s="11">
        <v>42496.981597222228</v>
      </c>
      <c r="B3395" s="12"/>
      <c r="C3395" s="12">
        <v>1</v>
      </c>
      <c r="D3395" s="12"/>
      <c r="E3395" s="12"/>
      <c r="F3395" s="12"/>
      <c r="G3395" s="12">
        <v>1</v>
      </c>
    </row>
    <row r="3396" spans="1:7" x14ac:dyDescent="0.2">
      <c r="A3396" s="11">
        <v>42497.070775462969</v>
      </c>
      <c r="B3396" s="12"/>
      <c r="C3396" s="12">
        <v>1</v>
      </c>
      <c r="D3396" s="12"/>
      <c r="E3396" s="12"/>
      <c r="F3396" s="12"/>
      <c r="G3396" s="12">
        <v>1</v>
      </c>
    </row>
    <row r="3397" spans="1:7" x14ac:dyDescent="0.2">
      <c r="A3397" s="11">
        <v>42497.275706018518</v>
      </c>
      <c r="B3397" s="12"/>
      <c r="C3397" s="12"/>
      <c r="D3397" s="12"/>
      <c r="E3397" s="12">
        <v>1</v>
      </c>
      <c r="F3397" s="12"/>
      <c r="G3397" s="12">
        <v>1</v>
      </c>
    </row>
    <row r="3398" spans="1:7" x14ac:dyDescent="0.2">
      <c r="A3398" s="11">
        <v>42498.008391203708</v>
      </c>
      <c r="B3398" s="12">
        <v>1</v>
      </c>
      <c r="C3398" s="12"/>
      <c r="D3398" s="12"/>
      <c r="E3398" s="12"/>
      <c r="F3398" s="12"/>
      <c r="G3398" s="12">
        <v>1</v>
      </c>
    </row>
    <row r="3399" spans="1:7" x14ac:dyDescent="0.2">
      <c r="A3399" s="11">
        <v>42498.341122685189</v>
      </c>
      <c r="B3399" s="12"/>
      <c r="C3399" s="12"/>
      <c r="D3399" s="12"/>
      <c r="E3399" s="12">
        <v>1</v>
      </c>
      <c r="F3399" s="12"/>
      <c r="G3399" s="12">
        <v>1</v>
      </c>
    </row>
    <row r="3400" spans="1:7" x14ac:dyDescent="0.2">
      <c r="A3400" s="11">
        <v>42498.899398148147</v>
      </c>
      <c r="B3400" s="12"/>
      <c r="C3400" s="12">
        <v>1</v>
      </c>
      <c r="D3400" s="12"/>
      <c r="E3400" s="12"/>
      <c r="F3400" s="12"/>
      <c r="G3400" s="12">
        <v>1</v>
      </c>
    </row>
    <row r="3401" spans="1:7" x14ac:dyDescent="0.2">
      <c r="A3401" s="11">
        <v>42499.039629629624</v>
      </c>
      <c r="B3401" s="12"/>
      <c r="C3401" s="12"/>
      <c r="D3401" s="12"/>
      <c r="E3401" s="12">
        <v>1</v>
      </c>
      <c r="F3401" s="12"/>
      <c r="G3401" s="12">
        <v>1</v>
      </c>
    </row>
    <row r="3402" spans="1:7" x14ac:dyDescent="0.2">
      <c r="A3402" s="11">
        <v>42499.629849537043</v>
      </c>
      <c r="B3402" s="12"/>
      <c r="C3402" s="12"/>
      <c r="D3402" s="12"/>
      <c r="E3402" s="12">
        <v>1</v>
      </c>
      <c r="F3402" s="12"/>
      <c r="G3402" s="12">
        <v>1</v>
      </c>
    </row>
    <row r="3403" spans="1:7" x14ac:dyDescent="0.2">
      <c r="A3403" s="11">
        <v>42499.731701388882</v>
      </c>
      <c r="B3403" s="12"/>
      <c r="C3403" s="12">
        <v>1</v>
      </c>
      <c r="D3403" s="12"/>
      <c r="E3403" s="12"/>
      <c r="F3403" s="12"/>
      <c r="G3403" s="12">
        <v>1</v>
      </c>
    </row>
    <row r="3404" spans="1:7" x14ac:dyDescent="0.2">
      <c r="A3404" s="11">
        <v>42499.842962962968</v>
      </c>
      <c r="B3404" s="12"/>
      <c r="C3404" s="12"/>
      <c r="D3404" s="12"/>
      <c r="E3404" s="12">
        <v>1</v>
      </c>
      <c r="F3404" s="12"/>
      <c r="G3404" s="12">
        <v>1</v>
      </c>
    </row>
    <row r="3405" spans="1:7" x14ac:dyDescent="0.2">
      <c r="A3405" s="11">
        <v>42499.960810185185</v>
      </c>
      <c r="B3405" s="12"/>
      <c r="C3405" s="12"/>
      <c r="D3405" s="12"/>
      <c r="E3405" s="12">
        <v>1</v>
      </c>
      <c r="F3405" s="12"/>
      <c r="G3405" s="12">
        <v>1</v>
      </c>
    </row>
    <row r="3406" spans="1:7" x14ac:dyDescent="0.2">
      <c r="A3406" s="11">
        <v>42500.041550925926</v>
      </c>
      <c r="B3406" s="12"/>
      <c r="C3406" s="12"/>
      <c r="D3406" s="12"/>
      <c r="E3406" s="12">
        <v>1</v>
      </c>
      <c r="F3406" s="12"/>
      <c r="G3406" s="12">
        <v>1</v>
      </c>
    </row>
    <row r="3407" spans="1:7" x14ac:dyDescent="0.2">
      <c r="A3407" s="11">
        <v>42502.250775462962</v>
      </c>
      <c r="B3407" s="12"/>
      <c r="C3407" s="12"/>
      <c r="D3407" s="12"/>
      <c r="E3407" s="12">
        <v>1</v>
      </c>
      <c r="F3407" s="12"/>
      <c r="G3407" s="12">
        <v>1</v>
      </c>
    </row>
    <row r="3408" spans="1:7" x14ac:dyDescent="0.2">
      <c r="A3408" s="11">
        <v>42502.569120370375</v>
      </c>
      <c r="B3408" s="12"/>
      <c r="C3408" s="12"/>
      <c r="D3408" s="12"/>
      <c r="E3408" s="12">
        <v>1</v>
      </c>
      <c r="F3408" s="12"/>
      <c r="G3408" s="12">
        <v>1</v>
      </c>
    </row>
    <row r="3409" spans="1:7" x14ac:dyDescent="0.2">
      <c r="A3409" s="11">
        <v>42502.807627314818</v>
      </c>
      <c r="B3409" s="12"/>
      <c r="C3409" s="12"/>
      <c r="D3409" s="12"/>
      <c r="E3409" s="12">
        <v>1</v>
      </c>
      <c r="F3409" s="12"/>
      <c r="G3409" s="12">
        <v>1</v>
      </c>
    </row>
    <row r="3410" spans="1:7" x14ac:dyDescent="0.2">
      <c r="A3410" s="11">
        <v>42502.868761574078</v>
      </c>
      <c r="B3410" s="12"/>
      <c r="C3410" s="12"/>
      <c r="D3410" s="12"/>
      <c r="E3410" s="12">
        <v>1</v>
      </c>
      <c r="F3410" s="12"/>
      <c r="G3410" s="12">
        <v>1</v>
      </c>
    </row>
    <row r="3411" spans="1:7" x14ac:dyDescent="0.2">
      <c r="A3411" s="11">
        <v>42502.913761574076</v>
      </c>
      <c r="B3411" s="12"/>
      <c r="C3411" s="12">
        <v>1</v>
      </c>
      <c r="D3411" s="12"/>
      <c r="E3411" s="12"/>
      <c r="F3411" s="12"/>
      <c r="G3411" s="12">
        <v>1</v>
      </c>
    </row>
    <row r="3412" spans="1:7" x14ac:dyDescent="0.2">
      <c r="A3412" s="11">
        <v>42503.353506944448</v>
      </c>
      <c r="B3412" s="12"/>
      <c r="C3412" s="12">
        <v>1</v>
      </c>
      <c r="D3412" s="12"/>
      <c r="E3412" s="12"/>
      <c r="F3412" s="12"/>
      <c r="G3412" s="12">
        <v>1</v>
      </c>
    </row>
    <row r="3413" spans="1:7" x14ac:dyDescent="0.2">
      <c r="A3413" s="11">
        <v>42503.539976851855</v>
      </c>
      <c r="B3413" s="12"/>
      <c r="C3413" s="12"/>
      <c r="D3413" s="12"/>
      <c r="E3413" s="12">
        <v>1</v>
      </c>
      <c r="F3413" s="12"/>
      <c r="G3413" s="12">
        <v>1</v>
      </c>
    </row>
    <row r="3414" spans="1:7" x14ac:dyDescent="0.2">
      <c r="A3414" s="11">
        <v>42503.559467592597</v>
      </c>
      <c r="B3414" s="12"/>
      <c r="C3414" s="12"/>
      <c r="D3414" s="12"/>
      <c r="E3414" s="12">
        <v>1</v>
      </c>
      <c r="F3414" s="12"/>
      <c r="G3414" s="12">
        <v>1</v>
      </c>
    </row>
    <row r="3415" spans="1:7" x14ac:dyDescent="0.2">
      <c r="A3415" s="11">
        <v>42503.66474537037</v>
      </c>
      <c r="B3415" s="12"/>
      <c r="C3415" s="12"/>
      <c r="D3415" s="12"/>
      <c r="E3415" s="12">
        <v>1</v>
      </c>
      <c r="F3415" s="12"/>
      <c r="G3415" s="12">
        <v>1</v>
      </c>
    </row>
    <row r="3416" spans="1:7" x14ac:dyDescent="0.2">
      <c r="A3416" s="11">
        <v>42503.740868055553</v>
      </c>
      <c r="B3416" s="12"/>
      <c r="C3416" s="12"/>
      <c r="D3416" s="12"/>
      <c r="E3416" s="12">
        <v>1</v>
      </c>
      <c r="F3416" s="12"/>
      <c r="G3416" s="12">
        <v>1</v>
      </c>
    </row>
    <row r="3417" spans="1:7" x14ac:dyDescent="0.2">
      <c r="A3417" s="11">
        <v>42504.403877314813</v>
      </c>
      <c r="B3417" s="12"/>
      <c r="C3417" s="12">
        <v>1</v>
      </c>
      <c r="D3417" s="12"/>
      <c r="E3417" s="12"/>
      <c r="F3417" s="12"/>
      <c r="G3417" s="12">
        <v>1</v>
      </c>
    </row>
    <row r="3418" spans="1:7" x14ac:dyDescent="0.2">
      <c r="A3418" s="11">
        <v>42504.801388888889</v>
      </c>
      <c r="B3418" s="12"/>
      <c r="C3418" s="12"/>
      <c r="D3418" s="12"/>
      <c r="E3418" s="12">
        <v>1</v>
      </c>
      <c r="F3418" s="12"/>
      <c r="G3418" s="12">
        <v>1</v>
      </c>
    </row>
    <row r="3419" spans="1:7" x14ac:dyDescent="0.2">
      <c r="A3419" s="11">
        <v>42505.738032407404</v>
      </c>
      <c r="B3419" s="12"/>
      <c r="C3419" s="12"/>
      <c r="D3419" s="12"/>
      <c r="E3419" s="12">
        <v>1</v>
      </c>
      <c r="F3419" s="12"/>
      <c r="G3419" s="12">
        <v>1</v>
      </c>
    </row>
    <row r="3420" spans="1:7" x14ac:dyDescent="0.2">
      <c r="A3420" s="11">
        <v>42505.774479166663</v>
      </c>
      <c r="B3420" s="12"/>
      <c r="C3420" s="12"/>
      <c r="D3420" s="12"/>
      <c r="E3420" s="12">
        <v>1</v>
      </c>
      <c r="F3420" s="12"/>
      <c r="G3420" s="12">
        <v>1</v>
      </c>
    </row>
    <row r="3421" spans="1:7" x14ac:dyDescent="0.2">
      <c r="A3421" s="11">
        <v>42505.936678240745</v>
      </c>
      <c r="B3421" s="12"/>
      <c r="C3421" s="12"/>
      <c r="D3421" s="12"/>
      <c r="E3421" s="12">
        <v>1</v>
      </c>
      <c r="F3421" s="12"/>
      <c r="G3421" s="12">
        <v>1</v>
      </c>
    </row>
    <row r="3422" spans="1:7" x14ac:dyDescent="0.2">
      <c r="A3422" s="11">
        <v>42505.955925925926</v>
      </c>
      <c r="B3422" s="12"/>
      <c r="C3422" s="12"/>
      <c r="D3422" s="12"/>
      <c r="E3422" s="12">
        <v>1</v>
      </c>
      <c r="F3422" s="12"/>
      <c r="G3422" s="12">
        <v>1</v>
      </c>
    </row>
    <row r="3423" spans="1:7" x14ac:dyDescent="0.2">
      <c r="A3423" s="11">
        <v>42506.416990740734</v>
      </c>
      <c r="B3423" s="12"/>
      <c r="C3423" s="12">
        <v>1</v>
      </c>
      <c r="D3423" s="12"/>
      <c r="E3423" s="12"/>
      <c r="F3423" s="12"/>
      <c r="G3423" s="12">
        <v>1</v>
      </c>
    </row>
    <row r="3424" spans="1:7" x14ac:dyDescent="0.2">
      <c r="A3424" s="11">
        <v>42506.709375000006</v>
      </c>
      <c r="B3424" s="12"/>
      <c r="C3424" s="12"/>
      <c r="D3424" s="12"/>
      <c r="E3424" s="12">
        <v>1</v>
      </c>
      <c r="F3424" s="12"/>
      <c r="G3424" s="12">
        <v>1</v>
      </c>
    </row>
    <row r="3425" spans="1:7" x14ac:dyDescent="0.2">
      <c r="A3425" s="11">
        <v>42506.709722222222</v>
      </c>
      <c r="B3425" s="12"/>
      <c r="C3425" s="12">
        <v>1</v>
      </c>
      <c r="D3425" s="12"/>
      <c r="E3425" s="12"/>
      <c r="F3425" s="12"/>
      <c r="G3425" s="12">
        <v>1</v>
      </c>
    </row>
    <row r="3426" spans="1:7" x14ac:dyDescent="0.2">
      <c r="A3426" s="11">
        <v>42506.760405092587</v>
      </c>
      <c r="B3426" s="12"/>
      <c r="C3426" s="12"/>
      <c r="D3426" s="12"/>
      <c r="E3426" s="12">
        <v>1</v>
      </c>
      <c r="F3426" s="12"/>
      <c r="G3426" s="12">
        <v>1</v>
      </c>
    </row>
    <row r="3427" spans="1:7" x14ac:dyDescent="0.2">
      <c r="A3427" s="11">
        <v>42507.264699074076</v>
      </c>
      <c r="B3427" s="12"/>
      <c r="C3427" s="12"/>
      <c r="D3427" s="12"/>
      <c r="E3427" s="12">
        <v>1</v>
      </c>
      <c r="F3427" s="12"/>
      <c r="G3427" s="12">
        <v>1</v>
      </c>
    </row>
    <row r="3428" spans="1:7" x14ac:dyDescent="0.2">
      <c r="A3428" s="11">
        <v>42507.29932870371</v>
      </c>
      <c r="B3428" s="12">
        <v>1</v>
      </c>
      <c r="C3428" s="12"/>
      <c r="D3428" s="12"/>
      <c r="E3428" s="12"/>
      <c r="F3428" s="12"/>
      <c r="G3428" s="12">
        <v>1</v>
      </c>
    </row>
    <row r="3429" spans="1:7" x14ac:dyDescent="0.2">
      <c r="A3429" s="11">
        <v>42507.581412037034</v>
      </c>
      <c r="B3429" s="12"/>
      <c r="C3429" s="12"/>
      <c r="D3429" s="12"/>
      <c r="E3429" s="12">
        <v>1</v>
      </c>
      <c r="F3429" s="12"/>
      <c r="G3429" s="12">
        <v>1</v>
      </c>
    </row>
    <row r="3430" spans="1:7" x14ac:dyDescent="0.2">
      <c r="A3430" s="11">
        <v>42507.71025462963</v>
      </c>
      <c r="B3430" s="12"/>
      <c r="C3430" s="12">
        <v>1</v>
      </c>
      <c r="D3430" s="12"/>
      <c r="E3430" s="12"/>
      <c r="F3430" s="12"/>
      <c r="G3430" s="12">
        <v>1</v>
      </c>
    </row>
    <row r="3431" spans="1:7" x14ac:dyDescent="0.2">
      <c r="A3431" s="11">
        <v>42507.860196759255</v>
      </c>
      <c r="B3431" s="12"/>
      <c r="C3431" s="12"/>
      <c r="D3431" s="12"/>
      <c r="E3431" s="12">
        <v>1</v>
      </c>
      <c r="F3431" s="12"/>
      <c r="G3431" s="12">
        <v>1</v>
      </c>
    </row>
    <row r="3432" spans="1:7" x14ac:dyDescent="0.2">
      <c r="A3432" s="11">
        <v>42508.179965277777</v>
      </c>
      <c r="B3432" s="12"/>
      <c r="C3432" s="12">
        <v>1</v>
      </c>
      <c r="D3432" s="12"/>
      <c r="E3432" s="12"/>
      <c r="F3432" s="12"/>
      <c r="G3432" s="12">
        <v>1</v>
      </c>
    </row>
    <row r="3433" spans="1:7" x14ac:dyDescent="0.2">
      <c r="A3433" s="11">
        <v>42508.541550925926</v>
      </c>
      <c r="B3433" s="12"/>
      <c r="C3433" s="12"/>
      <c r="D3433" s="12"/>
      <c r="E3433" s="12">
        <v>1</v>
      </c>
      <c r="F3433" s="12"/>
      <c r="G3433" s="12">
        <v>1</v>
      </c>
    </row>
    <row r="3434" spans="1:7" x14ac:dyDescent="0.2">
      <c r="A3434" s="11">
        <v>42508.677187499998</v>
      </c>
      <c r="B3434" s="12"/>
      <c r="C3434" s="12"/>
      <c r="D3434" s="12"/>
      <c r="E3434" s="12">
        <v>1</v>
      </c>
      <c r="F3434" s="12"/>
      <c r="G3434" s="12">
        <v>1</v>
      </c>
    </row>
    <row r="3435" spans="1:7" x14ac:dyDescent="0.2">
      <c r="A3435" s="11">
        <v>42509.374537037031</v>
      </c>
      <c r="B3435" s="12"/>
      <c r="C3435" s="12">
        <v>1</v>
      </c>
      <c r="D3435" s="12"/>
      <c r="E3435" s="12"/>
      <c r="F3435" s="12"/>
      <c r="G3435" s="12">
        <v>1</v>
      </c>
    </row>
    <row r="3436" spans="1:7" x14ac:dyDescent="0.2">
      <c r="A3436" s="11">
        <v>42509.724328703705</v>
      </c>
      <c r="B3436" s="12"/>
      <c r="C3436" s="12">
        <v>1</v>
      </c>
      <c r="D3436" s="12"/>
      <c r="E3436" s="12"/>
      <c r="F3436" s="12"/>
      <c r="G3436" s="12">
        <v>1</v>
      </c>
    </row>
    <row r="3437" spans="1:7" x14ac:dyDescent="0.2">
      <c r="A3437" s="11">
        <v>42509.814108796301</v>
      </c>
      <c r="B3437" s="12"/>
      <c r="C3437" s="12">
        <v>1</v>
      </c>
      <c r="D3437" s="12"/>
      <c r="E3437" s="12"/>
      <c r="F3437" s="12"/>
      <c r="G3437" s="12">
        <v>1</v>
      </c>
    </row>
    <row r="3438" spans="1:7" x14ac:dyDescent="0.2">
      <c r="A3438" s="11">
        <v>42510.341631944444</v>
      </c>
      <c r="B3438" s="12"/>
      <c r="C3438" s="12">
        <v>1</v>
      </c>
      <c r="D3438" s="12"/>
      <c r="E3438" s="12"/>
      <c r="F3438" s="12"/>
      <c r="G3438" s="12">
        <v>1</v>
      </c>
    </row>
    <row r="3439" spans="1:7" x14ac:dyDescent="0.2">
      <c r="A3439" s="11">
        <v>42510.604699074072</v>
      </c>
      <c r="B3439" s="12">
        <v>1</v>
      </c>
      <c r="C3439" s="12"/>
      <c r="D3439" s="12"/>
      <c r="E3439" s="12"/>
      <c r="F3439" s="12"/>
      <c r="G3439" s="12">
        <v>1</v>
      </c>
    </row>
    <row r="3440" spans="1:7" x14ac:dyDescent="0.2">
      <c r="A3440" s="11">
        <v>42510.798854166671</v>
      </c>
      <c r="B3440" s="12"/>
      <c r="C3440" s="12"/>
      <c r="D3440" s="12"/>
      <c r="E3440" s="12">
        <v>1</v>
      </c>
      <c r="F3440" s="12"/>
      <c r="G3440" s="12">
        <v>1</v>
      </c>
    </row>
    <row r="3441" spans="1:7" x14ac:dyDescent="0.2">
      <c r="A3441" s="11">
        <v>42510.938900462963</v>
      </c>
      <c r="B3441" s="12"/>
      <c r="C3441" s="12">
        <v>1</v>
      </c>
      <c r="D3441" s="12"/>
      <c r="E3441" s="12"/>
      <c r="F3441" s="12"/>
      <c r="G3441" s="12">
        <v>1</v>
      </c>
    </row>
    <row r="3442" spans="1:7" x14ac:dyDescent="0.2">
      <c r="A3442" s="11">
        <v>42511.362048611118</v>
      </c>
      <c r="B3442" s="12"/>
      <c r="C3442" s="12"/>
      <c r="D3442" s="12"/>
      <c r="E3442" s="12">
        <v>1</v>
      </c>
      <c r="F3442" s="12"/>
      <c r="G3442" s="12">
        <v>1</v>
      </c>
    </row>
    <row r="3443" spans="1:7" x14ac:dyDescent="0.2">
      <c r="A3443" s="11">
        <v>42511.698101851856</v>
      </c>
      <c r="B3443" s="12"/>
      <c r="C3443" s="12">
        <v>1</v>
      </c>
      <c r="D3443" s="12"/>
      <c r="E3443" s="12"/>
      <c r="F3443" s="12"/>
      <c r="G3443" s="12">
        <v>1</v>
      </c>
    </row>
    <row r="3444" spans="1:7" x14ac:dyDescent="0.2">
      <c r="A3444" s="11">
        <v>42511.741944444439</v>
      </c>
      <c r="B3444" s="12"/>
      <c r="C3444" s="12"/>
      <c r="D3444" s="12"/>
      <c r="E3444" s="12">
        <v>1</v>
      </c>
      <c r="F3444" s="12"/>
      <c r="G3444" s="12">
        <v>1</v>
      </c>
    </row>
    <row r="3445" spans="1:7" x14ac:dyDescent="0.2">
      <c r="A3445" s="11">
        <v>42512.58321759259</v>
      </c>
      <c r="B3445" s="12"/>
      <c r="C3445" s="12"/>
      <c r="D3445" s="12"/>
      <c r="E3445" s="12">
        <v>1</v>
      </c>
      <c r="F3445" s="12"/>
      <c r="G3445" s="12">
        <v>1</v>
      </c>
    </row>
    <row r="3446" spans="1:7" x14ac:dyDescent="0.2">
      <c r="A3446" s="11">
        <v>42512.626747685179</v>
      </c>
      <c r="B3446" s="12"/>
      <c r="C3446" s="12">
        <v>1</v>
      </c>
      <c r="D3446" s="12"/>
      <c r="E3446" s="12"/>
      <c r="F3446" s="12"/>
      <c r="G3446" s="12">
        <v>1</v>
      </c>
    </row>
    <row r="3447" spans="1:7" x14ac:dyDescent="0.2">
      <c r="A3447" s="11">
        <v>42512.698217592595</v>
      </c>
      <c r="B3447" s="12"/>
      <c r="C3447" s="12"/>
      <c r="D3447" s="12"/>
      <c r="E3447" s="12">
        <v>1</v>
      </c>
      <c r="F3447" s="12"/>
      <c r="G3447" s="12">
        <v>1</v>
      </c>
    </row>
    <row r="3448" spans="1:7" x14ac:dyDescent="0.2">
      <c r="A3448" s="11">
        <v>42513.045798611114</v>
      </c>
      <c r="B3448" s="12"/>
      <c r="C3448" s="12"/>
      <c r="D3448" s="12"/>
      <c r="E3448" s="12">
        <v>1</v>
      </c>
      <c r="F3448" s="12"/>
      <c r="G3448" s="12">
        <v>1</v>
      </c>
    </row>
    <row r="3449" spans="1:7" x14ac:dyDescent="0.2">
      <c r="A3449" s="11">
        <v>42513.110787037032</v>
      </c>
      <c r="B3449" s="12"/>
      <c r="C3449" s="12"/>
      <c r="D3449" s="12"/>
      <c r="E3449" s="12">
        <v>1</v>
      </c>
      <c r="F3449" s="12"/>
      <c r="G3449" s="12">
        <v>1</v>
      </c>
    </row>
    <row r="3450" spans="1:7" x14ac:dyDescent="0.2">
      <c r="A3450" s="11">
        <v>42513.976319444439</v>
      </c>
      <c r="B3450" s="12"/>
      <c r="C3450" s="12">
        <v>1</v>
      </c>
      <c r="D3450" s="12"/>
      <c r="E3450" s="12"/>
      <c r="F3450" s="12"/>
      <c r="G3450" s="12">
        <v>1</v>
      </c>
    </row>
    <row r="3451" spans="1:7" x14ac:dyDescent="0.2">
      <c r="A3451" s="11">
        <v>42514.434548611112</v>
      </c>
      <c r="B3451" s="12">
        <v>1</v>
      </c>
      <c r="C3451" s="12"/>
      <c r="D3451" s="12"/>
      <c r="E3451" s="12"/>
      <c r="F3451" s="12"/>
      <c r="G3451" s="12">
        <v>1</v>
      </c>
    </row>
    <row r="3452" spans="1:7" x14ac:dyDescent="0.2">
      <c r="A3452" s="11">
        <v>42514.666956018518</v>
      </c>
      <c r="B3452" s="12"/>
      <c r="C3452" s="12"/>
      <c r="D3452" s="12"/>
      <c r="E3452" s="12">
        <v>1</v>
      </c>
      <c r="F3452" s="12"/>
      <c r="G3452" s="12">
        <v>1</v>
      </c>
    </row>
    <row r="3453" spans="1:7" x14ac:dyDescent="0.2">
      <c r="A3453" s="11">
        <v>42514.671099537038</v>
      </c>
      <c r="B3453" s="12"/>
      <c r="C3453" s="12">
        <v>1</v>
      </c>
      <c r="D3453" s="12"/>
      <c r="E3453" s="12"/>
      <c r="F3453" s="12"/>
      <c r="G3453" s="12">
        <v>1</v>
      </c>
    </row>
    <row r="3454" spans="1:7" x14ac:dyDescent="0.2">
      <c r="A3454" s="11">
        <v>42515.061805555553</v>
      </c>
      <c r="B3454" s="12">
        <v>1</v>
      </c>
      <c r="C3454" s="12"/>
      <c r="D3454" s="12"/>
      <c r="E3454" s="12"/>
      <c r="F3454" s="12"/>
      <c r="G3454" s="12">
        <v>1</v>
      </c>
    </row>
    <row r="3455" spans="1:7" x14ac:dyDescent="0.2">
      <c r="A3455" s="11">
        <v>42515.078217592592</v>
      </c>
      <c r="B3455" s="12"/>
      <c r="C3455" s="12">
        <v>1</v>
      </c>
      <c r="D3455" s="12"/>
      <c r="E3455" s="12"/>
      <c r="F3455" s="12"/>
      <c r="G3455" s="12">
        <v>1</v>
      </c>
    </row>
    <row r="3456" spans="1:7" x14ac:dyDescent="0.2">
      <c r="A3456" s="11">
        <v>42515.439421296294</v>
      </c>
      <c r="B3456" s="12"/>
      <c r="C3456" s="12">
        <v>1</v>
      </c>
      <c r="D3456" s="12"/>
      <c r="E3456" s="12"/>
      <c r="F3456" s="12"/>
      <c r="G3456" s="12">
        <v>1</v>
      </c>
    </row>
    <row r="3457" spans="1:7" x14ac:dyDescent="0.2">
      <c r="A3457" s="11">
        <v>42515.71775462963</v>
      </c>
      <c r="B3457" s="12"/>
      <c r="C3457" s="12"/>
      <c r="D3457" s="12"/>
      <c r="E3457" s="12">
        <v>1</v>
      </c>
      <c r="F3457" s="12"/>
      <c r="G3457" s="12">
        <v>1</v>
      </c>
    </row>
    <row r="3458" spans="1:7" x14ac:dyDescent="0.2">
      <c r="A3458" s="11">
        <v>42515.727650462963</v>
      </c>
      <c r="B3458" s="12">
        <v>1</v>
      </c>
      <c r="C3458" s="12"/>
      <c r="D3458" s="12"/>
      <c r="E3458" s="12"/>
      <c r="F3458" s="12"/>
      <c r="G3458" s="12">
        <v>1</v>
      </c>
    </row>
    <row r="3459" spans="1:7" x14ac:dyDescent="0.2">
      <c r="A3459" s="11">
        <v>42515.866446759261</v>
      </c>
      <c r="B3459" s="12"/>
      <c r="C3459" s="12"/>
      <c r="D3459" s="12"/>
      <c r="E3459" s="12">
        <v>1</v>
      </c>
      <c r="F3459" s="12"/>
      <c r="G3459" s="12">
        <v>1</v>
      </c>
    </row>
    <row r="3460" spans="1:7" x14ac:dyDescent="0.2">
      <c r="A3460" s="11">
        <v>42516.047071759262</v>
      </c>
      <c r="B3460" s="12"/>
      <c r="C3460" s="12"/>
      <c r="D3460" s="12"/>
      <c r="E3460" s="12">
        <v>1</v>
      </c>
      <c r="F3460" s="12"/>
      <c r="G3460" s="12">
        <v>1</v>
      </c>
    </row>
    <row r="3461" spans="1:7" x14ac:dyDescent="0.2">
      <c r="A3461" s="11">
        <v>42517.003368055557</v>
      </c>
      <c r="B3461" s="12"/>
      <c r="C3461" s="12"/>
      <c r="D3461" s="12"/>
      <c r="E3461" s="12">
        <v>1</v>
      </c>
      <c r="F3461" s="12"/>
      <c r="G3461" s="12">
        <v>1</v>
      </c>
    </row>
    <row r="3462" spans="1:7" x14ac:dyDescent="0.2">
      <c r="A3462" s="11">
        <v>42519.6565162037</v>
      </c>
      <c r="B3462" s="12"/>
      <c r="C3462" s="12"/>
      <c r="D3462" s="12"/>
      <c r="E3462" s="12">
        <v>1</v>
      </c>
      <c r="F3462" s="12"/>
      <c r="G3462" s="12">
        <v>1</v>
      </c>
    </row>
    <row r="3463" spans="1:7" x14ac:dyDescent="0.2">
      <c r="A3463" s="11">
        <v>42520.235486111109</v>
      </c>
      <c r="B3463" s="12">
        <v>1</v>
      </c>
      <c r="C3463" s="12"/>
      <c r="D3463" s="12"/>
      <c r="E3463" s="12"/>
      <c r="F3463" s="12"/>
      <c r="G3463" s="12">
        <v>1</v>
      </c>
    </row>
    <row r="3464" spans="1:7" x14ac:dyDescent="0.2">
      <c r="A3464" s="11">
        <v>42520.847384259265</v>
      </c>
      <c r="B3464" s="12"/>
      <c r="C3464" s="12">
        <v>1</v>
      </c>
      <c r="D3464" s="12"/>
      <c r="E3464" s="12"/>
      <c r="F3464" s="12"/>
      <c r="G3464" s="12">
        <v>1</v>
      </c>
    </row>
    <row r="3465" spans="1:7" x14ac:dyDescent="0.2">
      <c r="A3465" s="11">
        <v>42521.010370370372</v>
      </c>
      <c r="B3465" s="12"/>
      <c r="C3465" s="12"/>
      <c r="D3465" s="12"/>
      <c r="E3465" s="12">
        <v>1</v>
      </c>
      <c r="F3465" s="12"/>
      <c r="G3465" s="12">
        <v>1</v>
      </c>
    </row>
    <row r="3466" spans="1:7" x14ac:dyDescent="0.2">
      <c r="A3466" s="11">
        <v>42521.291504629626</v>
      </c>
      <c r="B3466" s="12"/>
      <c r="C3466" s="12"/>
      <c r="D3466" s="12"/>
      <c r="E3466" s="12">
        <v>1</v>
      </c>
      <c r="F3466" s="12"/>
      <c r="G3466" s="12">
        <v>1</v>
      </c>
    </row>
    <row r="3467" spans="1:7" x14ac:dyDescent="0.2">
      <c r="A3467" s="11">
        <v>42521.654328703706</v>
      </c>
      <c r="B3467" s="12"/>
      <c r="C3467" s="12"/>
      <c r="D3467" s="12"/>
      <c r="E3467" s="12">
        <v>1</v>
      </c>
      <c r="F3467" s="12"/>
      <c r="G3467" s="12">
        <v>1</v>
      </c>
    </row>
    <row r="3468" spans="1:7" x14ac:dyDescent="0.2">
      <c r="A3468" s="11">
        <v>42522.276724537034</v>
      </c>
      <c r="B3468" s="12">
        <v>1</v>
      </c>
      <c r="C3468" s="12"/>
      <c r="D3468" s="12"/>
      <c r="E3468" s="12"/>
      <c r="F3468" s="12"/>
      <c r="G3468" s="12">
        <v>1</v>
      </c>
    </row>
    <row r="3469" spans="1:7" x14ac:dyDescent="0.2">
      <c r="A3469" s="11">
        <v>42522.347812499997</v>
      </c>
      <c r="B3469" s="12"/>
      <c r="C3469" s="12"/>
      <c r="D3469" s="12"/>
      <c r="E3469" s="12">
        <v>1</v>
      </c>
      <c r="F3469" s="12"/>
      <c r="G3469" s="12">
        <v>1</v>
      </c>
    </row>
    <row r="3470" spans="1:7" x14ac:dyDescent="0.2">
      <c r="A3470" s="11">
        <v>42522.789803240739</v>
      </c>
      <c r="B3470" s="12"/>
      <c r="C3470" s="12"/>
      <c r="D3470" s="12"/>
      <c r="E3470" s="12">
        <v>1</v>
      </c>
      <c r="F3470" s="12"/>
      <c r="G3470" s="12">
        <v>1</v>
      </c>
    </row>
    <row r="3471" spans="1:7" x14ac:dyDescent="0.2">
      <c r="A3471" s="11">
        <v>42522.880243055552</v>
      </c>
      <c r="B3471" s="12"/>
      <c r="C3471" s="12"/>
      <c r="D3471" s="12"/>
      <c r="E3471" s="12">
        <v>1</v>
      </c>
      <c r="F3471" s="12"/>
      <c r="G3471" s="12">
        <v>1</v>
      </c>
    </row>
    <row r="3472" spans="1:7" x14ac:dyDescent="0.2">
      <c r="A3472" s="11">
        <v>42523.025231481486</v>
      </c>
      <c r="B3472" s="12"/>
      <c r="C3472" s="12">
        <v>1</v>
      </c>
      <c r="D3472" s="12"/>
      <c r="E3472" s="12"/>
      <c r="F3472" s="12"/>
      <c r="G3472" s="12">
        <v>1</v>
      </c>
    </row>
    <row r="3473" spans="1:7" x14ac:dyDescent="0.2">
      <c r="A3473" s="11">
        <v>42523.248715277776</v>
      </c>
      <c r="B3473" s="12"/>
      <c r="C3473" s="12"/>
      <c r="D3473" s="12"/>
      <c r="E3473" s="12">
        <v>1</v>
      </c>
      <c r="F3473" s="12"/>
      <c r="G3473" s="12">
        <v>1</v>
      </c>
    </row>
    <row r="3474" spans="1:7" x14ac:dyDescent="0.2">
      <c r="A3474" s="11">
        <v>42523.333310185189</v>
      </c>
      <c r="B3474" s="12"/>
      <c r="C3474" s="12"/>
      <c r="D3474" s="12"/>
      <c r="E3474" s="12">
        <v>1</v>
      </c>
      <c r="F3474" s="12"/>
      <c r="G3474" s="12">
        <v>1</v>
      </c>
    </row>
    <row r="3475" spans="1:7" x14ac:dyDescent="0.2">
      <c r="A3475" s="11">
        <v>42523.739212962959</v>
      </c>
      <c r="B3475" s="12"/>
      <c r="C3475" s="12">
        <v>1</v>
      </c>
      <c r="D3475" s="12"/>
      <c r="E3475" s="12"/>
      <c r="F3475" s="12"/>
      <c r="G3475" s="12">
        <v>1</v>
      </c>
    </row>
    <row r="3476" spans="1:7" x14ac:dyDescent="0.2">
      <c r="A3476" s="11">
        <v>42524.105462962965</v>
      </c>
      <c r="B3476" s="12"/>
      <c r="C3476" s="12"/>
      <c r="D3476" s="12"/>
      <c r="E3476" s="12">
        <v>1</v>
      </c>
      <c r="F3476" s="12"/>
      <c r="G3476" s="12">
        <v>1</v>
      </c>
    </row>
    <row r="3477" spans="1:7" x14ac:dyDescent="0.2">
      <c r="A3477" s="11">
        <v>42524.318703703699</v>
      </c>
      <c r="B3477" s="12"/>
      <c r="C3477" s="12">
        <v>1</v>
      </c>
      <c r="D3477" s="12"/>
      <c r="E3477" s="12"/>
      <c r="F3477" s="12"/>
      <c r="G3477" s="12">
        <v>1</v>
      </c>
    </row>
    <row r="3478" spans="1:7" x14ac:dyDescent="0.2">
      <c r="A3478" s="11">
        <v>42524.36650462963</v>
      </c>
      <c r="B3478" s="12"/>
      <c r="C3478" s="12">
        <v>1</v>
      </c>
      <c r="D3478" s="12"/>
      <c r="E3478" s="12"/>
      <c r="F3478" s="12"/>
      <c r="G3478" s="12">
        <v>1</v>
      </c>
    </row>
    <row r="3479" spans="1:7" x14ac:dyDescent="0.2">
      <c r="A3479" s="11">
        <v>42524.53800925926</v>
      </c>
      <c r="B3479" s="12"/>
      <c r="C3479" s="12"/>
      <c r="D3479" s="12"/>
      <c r="E3479" s="12">
        <v>1</v>
      </c>
      <c r="F3479" s="12"/>
      <c r="G3479" s="12">
        <v>1</v>
      </c>
    </row>
    <row r="3480" spans="1:7" x14ac:dyDescent="0.2">
      <c r="A3480" s="11">
        <v>42524.667662037042</v>
      </c>
      <c r="B3480" s="12"/>
      <c r="C3480" s="12">
        <v>1</v>
      </c>
      <c r="D3480" s="12"/>
      <c r="E3480" s="12"/>
      <c r="F3480" s="12"/>
      <c r="G3480" s="12">
        <v>1</v>
      </c>
    </row>
    <row r="3481" spans="1:7" x14ac:dyDescent="0.2">
      <c r="A3481" s="11">
        <v>42524.782638888893</v>
      </c>
      <c r="B3481" s="12"/>
      <c r="C3481" s="12"/>
      <c r="D3481" s="12"/>
      <c r="E3481" s="12">
        <v>1</v>
      </c>
      <c r="F3481" s="12"/>
      <c r="G3481" s="12">
        <v>1</v>
      </c>
    </row>
    <row r="3482" spans="1:7" x14ac:dyDescent="0.2">
      <c r="A3482" s="11">
        <v>42525.153055555551</v>
      </c>
      <c r="B3482" s="12"/>
      <c r="C3482" s="12">
        <v>1</v>
      </c>
      <c r="D3482" s="12"/>
      <c r="E3482" s="12"/>
      <c r="F3482" s="12"/>
      <c r="G3482" s="12">
        <v>1</v>
      </c>
    </row>
    <row r="3483" spans="1:7" x14ac:dyDescent="0.2">
      <c r="A3483" s="11">
        <v>42525.656944444447</v>
      </c>
      <c r="B3483" s="12"/>
      <c r="C3483" s="12">
        <v>1</v>
      </c>
      <c r="D3483" s="12"/>
      <c r="E3483" s="12"/>
      <c r="F3483" s="12"/>
      <c r="G3483" s="12">
        <v>1</v>
      </c>
    </row>
    <row r="3484" spans="1:7" x14ac:dyDescent="0.2">
      <c r="A3484" s="11">
        <v>42526.871331018512</v>
      </c>
      <c r="B3484" s="12"/>
      <c r="C3484" s="12">
        <v>1</v>
      </c>
      <c r="D3484" s="12"/>
      <c r="E3484" s="12"/>
      <c r="F3484" s="12"/>
      <c r="G3484" s="12">
        <v>1</v>
      </c>
    </row>
    <row r="3485" spans="1:7" x14ac:dyDescent="0.2">
      <c r="A3485" s="11">
        <v>42526.874236111107</v>
      </c>
      <c r="B3485" s="12"/>
      <c r="C3485" s="12"/>
      <c r="D3485" s="12"/>
      <c r="E3485" s="12">
        <v>1</v>
      </c>
      <c r="F3485" s="12"/>
      <c r="G3485" s="12">
        <v>1</v>
      </c>
    </row>
    <row r="3486" spans="1:7" x14ac:dyDescent="0.2">
      <c r="A3486" s="11">
        <v>42527.007326388892</v>
      </c>
      <c r="B3486" s="12"/>
      <c r="C3486" s="12">
        <v>1</v>
      </c>
      <c r="D3486" s="12"/>
      <c r="E3486" s="12"/>
      <c r="F3486" s="12"/>
      <c r="G3486" s="12">
        <v>1</v>
      </c>
    </row>
    <row r="3487" spans="1:7" x14ac:dyDescent="0.2">
      <c r="A3487" s="11">
        <v>42527.00953703704</v>
      </c>
      <c r="B3487" s="12"/>
      <c r="C3487" s="12">
        <v>1</v>
      </c>
      <c r="D3487" s="12"/>
      <c r="E3487" s="12"/>
      <c r="F3487" s="12"/>
      <c r="G3487" s="12">
        <v>1</v>
      </c>
    </row>
    <row r="3488" spans="1:7" x14ac:dyDescent="0.2">
      <c r="A3488" s="11">
        <v>42527.625671296293</v>
      </c>
      <c r="B3488" s="12"/>
      <c r="C3488" s="12">
        <v>1</v>
      </c>
      <c r="D3488" s="12"/>
      <c r="E3488" s="12"/>
      <c r="F3488" s="12"/>
      <c r="G3488" s="12">
        <v>1</v>
      </c>
    </row>
    <row r="3489" spans="1:7" x14ac:dyDescent="0.2">
      <c r="A3489" s="11">
        <v>42527.650995370372</v>
      </c>
      <c r="B3489" s="12"/>
      <c r="C3489" s="12">
        <v>1</v>
      </c>
      <c r="D3489" s="12"/>
      <c r="E3489" s="12"/>
      <c r="F3489" s="12"/>
      <c r="G3489" s="12">
        <v>1</v>
      </c>
    </row>
    <row r="3490" spans="1:7" x14ac:dyDescent="0.2">
      <c r="A3490" s="11">
        <v>42528.542627314819</v>
      </c>
      <c r="B3490" s="12"/>
      <c r="C3490" s="12">
        <v>1</v>
      </c>
      <c r="D3490" s="12"/>
      <c r="E3490" s="12"/>
      <c r="F3490" s="12"/>
      <c r="G3490" s="12">
        <v>1</v>
      </c>
    </row>
    <row r="3491" spans="1:7" x14ac:dyDescent="0.2">
      <c r="A3491" s="11">
        <v>42528.626620370371</v>
      </c>
      <c r="B3491" s="12">
        <v>1</v>
      </c>
      <c r="C3491" s="12"/>
      <c r="D3491" s="12"/>
      <c r="E3491" s="12"/>
      <c r="F3491" s="12"/>
      <c r="G3491" s="12">
        <v>1</v>
      </c>
    </row>
    <row r="3492" spans="1:7" x14ac:dyDescent="0.2">
      <c r="A3492" s="11">
        <v>42528.899398148147</v>
      </c>
      <c r="B3492" s="12"/>
      <c r="C3492" s="12">
        <v>1</v>
      </c>
      <c r="D3492" s="12"/>
      <c r="E3492" s="12"/>
      <c r="F3492" s="12"/>
      <c r="G3492" s="12">
        <v>1</v>
      </c>
    </row>
    <row r="3493" spans="1:7" x14ac:dyDescent="0.2">
      <c r="A3493" s="11">
        <v>42528.987696759257</v>
      </c>
      <c r="B3493" s="12">
        <v>1</v>
      </c>
      <c r="C3493" s="12"/>
      <c r="D3493" s="12"/>
      <c r="E3493" s="12"/>
      <c r="F3493" s="12"/>
      <c r="G3493" s="12">
        <v>1</v>
      </c>
    </row>
    <row r="3494" spans="1:7" x14ac:dyDescent="0.2">
      <c r="A3494" s="11">
        <v>42529.022013888884</v>
      </c>
      <c r="B3494" s="12"/>
      <c r="C3494" s="12"/>
      <c r="D3494" s="12"/>
      <c r="E3494" s="12">
        <v>1</v>
      </c>
      <c r="F3494" s="12"/>
      <c r="G3494" s="12">
        <v>1</v>
      </c>
    </row>
    <row r="3495" spans="1:7" x14ac:dyDescent="0.2">
      <c r="A3495" s="11">
        <v>42529.632754629631</v>
      </c>
      <c r="B3495" s="12"/>
      <c r="C3495" s="12">
        <v>1</v>
      </c>
      <c r="D3495" s="12"/>
      <c r="E3495" s="12"/>
      <c r="F3495" s="12"/>
      <c r="G3495" s="12">
        <v>1</v>
      </c>
    </row>
    <row r="3496" spans="1:7" x14ac:dyDescent="0.2">
      <c r="A3496" s="11">
        <v>42529.730717592596</v>
      </c>
      <c r="B3496" s="12"/>
      <c r="C3496" s="12">
        <v>1</v>
      </c>
      <c r="D3496" s="12"/>
      <c r="E3496" s="12"/>
      <c r="F3496" s="12"/>
      <c r="G3496" s="12">
        <v>1</v>
      </c>
    </row>
    <row r="3497" spans="1:7" x14ac:dyDescent="0.2">
      <c r="A3497" s="11">
        <v>42529.969131944439</v>
      </c>
      <c r="B3497" s="12"/>
      <c r="C3497" s="12">
        <v>1</v>
      </c>
      <c r="D3497" s="12"/>
      <c r="E3497" s="12"/>
      <c r="F3497" s="12"/>
      <c r="G3497" s="12">
        <v>1</v>
      </c>
    </row>
    <row r="3498" spans="1:7" x14ac:dyDescent="0.2">
      <c r="A3498" s="11">
        <v>42529.979108796295</v>
      </c>
      <c r="B3498" s="12"/>
      <c r="C3498" s="12"/>
      <c r="D3498" s="12"/>
      <c r="E3498" s="12">
        <v>1</v>
      </c>
      <c r="F3498" s="12"/>
      <c r="G3498" s="12">
        <v>1</v>
      </c>
    </row>
    <row r="3499" spans="1:7" x14ac:dyDescent="0.2">
      <c r="A3499" s="11">
        <v>42530.993032407408</v>
      </c>
      <c r="B3499" s="12">
        <v>1</v>
      </c>
      <c r="C3499" s="12"/>
      <c r="D3499" s="12"/>
      <c r="E3499" s="12"/>
      <c r="F3499" s="12"/>
      <c r="G3499" s="12">
        <v>1</v>
      </c>
    </row>
    <row r="3500" spans="1:7" x14ac:dyDescent="0.2">
      <c r="A3500" s="11">
        <v>42531.195277777777</v>
      </c>
      <c r="B3500" s="12"/>
      <c r="C3500" s="12">
        <v>1</v>
      </c>
      <c r="D3500" s="12"/>
      <c r="E3500" s="12"/>
      <c r="F3500" s="12"/>
      <c r="G3500" s="12">
        <v>1</v>
      </c>
    </row>
    <row r="3501" spans="1:7" x14ac:dyDescent="0.2">
      <c r="A3501" s="11">
        <v>42531.228437500002</v>
      </c>
      <c r="B3501" s="12"/>
      <c r="C3501" s="12">
        <v>1</v>
      </c>
      <c r="D3501" s="12"/>
      <c r="E3501" s="12"/>
      <c r="F3501" s="12"/>
      <c r="G3501" s="12">
        <v>1</v>
      </c>
    </row>
    <row r="3502" spans="1:7" x14ac:dyDescent="0.2">
      <c r="A3502" s="11">
        <v>42531.980694444443</v>
      </c>
      <c r="B3502" s="12"/>
      <c r="C3502" s="12"/>
      <c r="D3502" s="12"/>
      <c r="E3502" s="12">
        <v>1</v>
      </c>
      <c r="F3502" s="12"/>
      <c r="G3502" s="12">
        <v>1</v>
      </c>
    </row>
    <row r="3503" spans="1:7" x14ac:dyDescent="0.2">
      <c r="A3503" s="11">
        <v>42532.052523148144</v>
      </c>
      <c r="B3503" s="12"/>
      <c r="C3503" s="12"/>
      <c r="D3503" s="12"/>
      <c r="E3503" s="12">
        <v>1</v>
      </c>
      <c r="F3503" s="12"/>
      <c r="G3503" s="12">
        <v>1</v>
      </c>
    </row>
    <row r="3504" spans="1:7" x14ac:dyDescent="0.2">
      <c r="A3504" s="11">
        <v>42532.774745370371</v>
      </c>
      <c r="B3504" s="12">
        <v>1</v>
      </c>
      <c r="C3504" s="12"/>
      <c r="D3504" s="12"/>
      <c r="E3504" s="12"/>
      <c r="F3504" s="12"/>
      <c r="G3504" s="12">
        <v>1</v>
      </c>
    </row>
    <row r="3505" spans="1:7" x14ac:dyDescent="0.2">
      <c r="A3505" s="11">
        <v>42534.180717592593</v>
      </c>
      <c r="B3505" s="12"/>
      <c r="C3505" s="12">
        <v>1</v>
      </c>
      <c r="D3505" s="12"/>
      <c r="E3505" s="12"/>
      <c r="F3505" s="12"/>
      <c r="G3505" s="12">
        <v>1</v>
      </c>
    </row>
    <row r="3506" spans="1:7" x14ac:dyDescent="0.2">
      <c r="A3506" s="11">
        <v>42534.284710648149</v>
      </c>
      <c r="B3506" s="12"/>
      <c r="C3506" s="12">
        <v>1</v>
      </c>
      <c r="D3506" s="12"/>
      <c r="E3506" s="12"/>
      <c r="F3506" s="12"/>
      <c r="G3506" s="12">
        <v>1</v>
      </c>
    </row>
    <row r="3507" spans="1:7" x14ac:dyDescent="0.2">
      <c r="A3507" s="11">
        <v>42534.631481481483</v>
      </c>
      <c r="B3507" s="12"/>
      <c r="C3507" s="12">
        <v>1</v>
      </c>
      <c r="D3507" s="12"/>
      <c r="E3507" s="12"/>
      <c r="F3507" s="12"/>
      <c r="G3507" s="12">
        <v>1</v>
      </c>
    </row>
    <row r="3508" spans="1:7" x14ac:dyDescent="0.2">
      <c r="A3508" s="11">
        <v>42534.649571759262</v>
      </c>
      <c r="B3508" s="12"/>
      <c r="C3508" s="12">
        <v>1</v>
      </c>
      <c r="D3508" s="12"/>
      <c r="E3508" s="12"/>
      <c r="F3508" s="12"/>
      <c r="G3508" s="12">
        <v>1</v>
      </c>
    </row>
    <row r="3509" spans="1:7" x14ac:dyDescent="0.2">
      <c r="A3509" s="11">
        <v>42534.866875</v>
      </c>
      <c r="B3509" s="12"/>
      <c r="C3509" s="12">
        <v>1</v>
      </c>
      <c r="D3509" s="12"/>
      <c r="E3509" s="12"/>
      <c r="F3509" s="12"/>
      <c r="G3509" s="12">
        <v>1</v>
      </c>
    </row>
    <row r="3510" spans="1:7" x14ac:dyDescent="0.2">
      <c r="A3510" s="11">
        <v>42534.895625000005</v>
      </c>
      <c r="B3510" s="12"/>
      <c r="C3510" s="12"/>
      <c r="D3510" s="12"/>
      <c r="E3510" s="12">
        <v>1</v>
      </c>
      <c r="F3510" s="12"/>
      <c r="G3510" s="12">
        <v>1</v>
      </c>
    </row>
    <row r="3511" spans="1:7" x14ac:dyDescent="0.2">
      <c r="A3511" s="11">
        <v>42534.933321759265</v>
      </c>
      <c r="B3511" s="12"/>
      <c r="C3511" s="12">
        <v>1</v>
      </c>
      <c r="D3511" s="12"/>
      <c r="E3511" s="12"/>
      <c r="F3511" s="12"/>
      <c r="G3511" s="12">
        <v>1</v>
      </c>
    </row>
    <row r="3512" spans="1:7" x14ac:dyDescent="0.2">
      <c r="A3512" s="11">
        <v>42535.049849537041</v>
      </c>
      <c r="B3512" s="12"/>
      <c r="C3512" s="12"/>
      <c r="D3512" s="12"/>
      <c r="E3512" s="12">
        <v>1</v>
      </c>
      <c r="F3512" s="12"/>
      <c r="G3512" s="12">
        <v>1</v>
      </c>
    </row>
    <row r="3513" spans="1:7" x14ac:dyDescent="0.2">
      <c r="A3513" s="11">
        <v>42535.327476851846</v>
      </c>
      <c r="B3513" s="12"/>
      <c r="C3513" s="12">
        <v>1</v>
      </c>
      <c r="D3513" s="12"/>
      <c r="E3513" s="12"/>
      <c r="F3513" s="12"/>
      <c r="G3513" s="12">
        <v>1</v>
      </c>
    </row>
    <row r="3514" spans="1:7" x14ac:dyDescent="0.2">
      <c r="A3514" s="11">
        <v>42535.492280092592</v>
      </c>
      <c r="B3514" s="12">
        <v>1</v>
      </c>
      <c r="C3514" s="12"/>
      <c r="D3514" s="12"/>
      <c r="E3514" s="12"/>
      <c r="F3514" s="12"/>
      <c r="G3514" s="12">
        <v>1</v>
      </c>
    </row>
    <row r="3515" spans="1:7" x14ac:dyDescent="0.2">
      <c r="A3515" s="11">
        <v>42535.68440972222</v>
      </c>
      <c r="B3515" s="12"/>
      <c r="C3515" s="12">
        <v>1</v>
      </c>
      <c r="D3515" s="12"/>
      <c r="E3515" s="12"/>
      <c r="F3515" s="12"/>
      <c r="G3515" s="12">
        <v>1</v>
      </c>
    </row>
    <row r="3516" spans="1:7" x14ac:dyDescent="0.2">
      <c r="A3516" s="11">
        <v>42535.809490740736</v>
      </c>
      <c r="B3516" s="12"/>
      <c r="C3516" s="12"/>
      <c r="D3516" s="12"/>
      <c r="E3516" s="12">
        <v>1</v>
      </c>
      <c r="F3516" s="12"/>
      <c r="G3516" s="12">
        <v>1</v>
      </c>
    </row>
    <row r="3517" spans="1:7" x14ac:dyDescent="0.2">
      <c r="A3517" s="11">
        <v>42535.97865740741</v>
      </c>
      <c r="B3517" s="12"/>
      <c r="C3517" s="12"/>
      <c r="D3517" s="12"/>
      <c r="E3517" s="12">
        <v>1</v>
      </c>
      <c r="F3517" s="12"/>
      <c r="G3517" s="12">
        <v>1</v>
      </c>
    </row>
    <row r="3518" spans="1:7" x14ac:dyDescent="0.2">
      <c r="A3518" s="11">
        <v>42536.246620370366</v>
      </c>
      <c r="B3518" s="12"/>
      <c r="C3518" s="12">
        <v>1</v>
      </c>
      <c r="D3518" s="12"/>
      <c r="E3518" s="12"/>
      <c r="F3518" s="12"/>
      <c r="G3518" s="12">
        <v>1</v>
      </c>
    </row>
    <row r="3519" spans="1:7" x14ac:dyDescent="0.2">
      <c r="A3519" s="11">
        <v>42536.60701388889</v>
      </c>
      <c r="B3519" s="12"/>
      <c r="C3519" s="12"/>
      <c r="D3519" s="12"/>
      <c r="E3519" s="12">
        <v>1</v>
      </c>
      <c r="F3519" s="12"/>
      <c r="G3519" s="12">
        <v>1</v>
      </c>
    </row>
    <row r="3520" spans="1:7" x14ac:dyDescent="0.2">
      <c r="A3520" s="11">
        <v>42536.815648148149</v>
      </c>
      <c r="B3520" s="12"/>
      <c r="C3520" s="12"/>
      <c r="D3520" s="12"/>
      <c r="E3520" s="12">
        <v>1</v>
      </c>
      <c r="F3520" s="12"/>
      <c r="G3520" s="12">
        <v>1</v>
      </c>
    </row>
    <row r="3521" spans="1:7" x14ac:dyDescent="0.2">
      <c r="A3521" s="11">
        <v>42536.862800925926</v>
      </c>
      <c r="B3521" s="12"/>
      <c r="C3521" s="12">
        <v>1</v>
      </c>
      <c r="D3521" s="12"/>
      <c r="E3521" s="12"/>
      <c r="F3521" s="12"/>
      <c r="G3521" s="12">
        <v>1</v>
      </c>
    </row>
    <row r="3522" spans="1:7" x14ac:dyDescent="0.2">
      <c r="A3522" s="11">
        <v>42538.73583333334</v>
      </c>
      <c r="B3522" s="12"/>
      <c r="C3522" s="12"/>
      <c r="D3522" s="12"/>
      <c r="E3522" s="12">
        <v>1</v>
      </c>
      <c r="F3522" s="12"/>
      <c r="G3522" s="12">
        <v>1</v>
      </c>
    </row>
    <row r="3523" spans="1:7" x14ac:dyDescent="0.2">
      <c r="A3523" s="11">
        <v>42538.742893518516</v>
      </c>
      <c r="B3523" s="12"/>
      <c r="C3523" s="12">
        <v>1</v>
      </c>
      <c r="D3523" s="12"/>
      <c r="E3523" s="12"/>
      <c r="F3523" s="12"/>
      <c r="G3523" s="12">
        <v>1</v>
      </c>
    </row>
    <row r="3524" spans="1:7" x14ac:dyDescent="0.2">
      <c r="A3524" s="11">
        <v>42538.755428240736</v>
      </c>
      <c r="B3524" s="12"/>
      <c r="C3524" s="12">
        <v>1</v>
      </c>
      <c r="D3524" s="12"/>
      <c r="E3524" s="12"/>
      <c r="F3524" s="12"/>
      <c r="G3524" s="12">
        <v>1</v>
      </c>
    </row>
    <row r="3525" spans="1:7" x14ac:dyDescent="0.2">
      <c r="A3525" s="11">
        <v>42538.75680555556</v>
      </c>
      <c r="B3525" s="12"/>
      <c r="C3525" s="12">
        <v>1</v>
      </c>
      <c r="D3525" s="12"/>
      <c r="E3525" s="12"/>
      <c r="F3525" s="12"/>
      <c r="G3525" s="12">
        <v>1</v>
      </c>
    </row>
    <row r="3526" spans="1:7" x14ac:dyDescent="0.2">
      <c r="A3526" s="11">
        <v>42538.77243055556</v>
      </c>
      <c r="B3526" s="12"/>
      <c r="C3526" s="12">
        <v>1</v>
      </c>
      <c r="D3526" s="12"/>
      <c r="E3526" s="12"/>
      <c r="F3526" s="12"/>
      <c r="G3526" s="12">
        <v>1</v>
      </c>
    </row>
    <row r="3527" spans="1:7" x14ac:dyDescent="0.2">
      <c r="A3527" s="11">
        <v>42538.968310185184</v>
      </c>
      <c r="B3527" s="12"/>
      <c r="C3527" s="12">
        <v>1</v>
      </c>
      <c r="D3527" s="12"/>
      <c r="E3527" s="12"/>
      <c r="F3527" s="12"/>
      <c r="G3527" s="12">
        <v>1</v>
      </c>
    </row>
    <row r="3528" spans="1:7" x14ac:dyDescent="0.2">
      <c r="A3528" s="11">
        <v>42539.849768518514</v>
      </c>
      <c r="B3528" s="12"/>
      <c r="C3528" s="12"/>
      <c r="D3528" s="12"/>
      <c r="E3528" s="12">
        <v>1</v>
      </c>
      <c r="F3528" s="12"/>
      <c r="G3528" s="12">
        <v>1</v>
      </c>
    </row>
    <row r="3529" spans="1:7" x14ac:dyDescent="0.2">
      <c r="A3529" s="11">
        <v>42540.593530092592</v>
      </c>
      <c r="B3529" s="12"/>
      <c r="C3529" s="12">
        <v>1</v>
      </c>
      <c r="D3529" s="12"/>
      <c r="E3529" s="12"/>
      <c r="F3529" s="12"/>
      <c r="G3529" s="12">
        <v>1</v>
      </c>
    </row>
    <row r="3530" spans="1:7" x14ac:dyDescent="0.2">
      <c r="A3530" s="11">
        <v>42541.501516203702</v>
      </c>
      <c r="B3530" s="12"/>
      <c r="C3530" s="12"/>
      <c r="D3530" s="12"/>
      <c r="E3530" s="12">
        <v>1</v>
      </c>
      <c r="F3530" s="12"/>
      <c r="G3530" s="12">
        <v>1</v>
      </c>
    </row>
    <row r="3531" spans="1:7" x14ac:dyDescent="0.2">
      <c r="A3531" s="11">
        <v>42541.837511574078</v>
      </c>
      <c r="B3531" s="12">
        <v>1</v>
      </c>
      <c r="C3531" s="12"/>
      <c r="D3531" s="12"/>
      <c r="E3531" s="12"/>
      <c r="F3531" s="12"/>
      <c r="G3531" s="12">
        <v>1</v>
      </c>
    </row>
    <row r="3532" spans="1:7" x14ac:dyDescent="0.2">
      <c r="A3532" s="11">
        <v>42542.526423611111</v>
      </c>
      <c r="B3532" s="12">
        <v>1</v>
      </c>
      <c r="C3532" s="12"/>
      <c r="D3532" s="12"/>
      <c r="E3532" s="12"/>
      <c r="F3532" s="12"/>
      <c r="G3532" s="12">
        <v>1</v>
      </c>
    </row>
    <row r="3533" spans="1:7" x14ac:dyDescent="0.2">
      <c r="A3533" s="11">
        <v>42543.665601851855</v>
      </c>
      <c r="B3533" s="12">
        <v>1</v>
      </c>
      <c r="C3533" s="12"/>
      <c r="D3533" s="12"/>
      <c r="E3533" s="12"/>
      <c r="F3533" s="12"/>
      <c r="G3533" s="12">
        <v>1</v>
      </c>
    </row>
    <row r="3534" spans="1:7" x14ac:dyDescent="0.2">
      <c r="A3534" s="11">
        <v>42543.788564814815</v>
      </c>
      <c r="B3534" s="12"/>
      <c r="C3534" s="12">
        <v>1</v>
      </c>
      <c r="D3534" s="12"/>
      <c r="E3534" s="12"/>
      <c r="F3534" s="12"/>
      <c r="G3534" s="12">
        <v>1</v>
      </c>
    </row>
    <row r="3535" spans="1:7" x14ac:dyDescent="0.2">
      <c r="A3535" s="11">
        <v>42543.862777777773</v>
      </c>
      <c r="B3535" s="12"/>
      <c r="C3535" s="12"/>
      <c r="D3535" s="12"/>
      <c r="E3535" s="12">
        <v>1</v>
      </c>
      <c r="F3535" s="12"/>
      <c r="G3535" s="12">
        <v>1</v>
      </c>
    </row>
    <row r="3536" spans="1:7" x14ac:dyDescent="0.2">
      <c r="A3536" s="11">
        <v>42544.814328703709</v>
      </c>
      <c r="B3536" s="12"/>
      <c r="C3536" s="12"/>
      <c r="D3536" s="12"/>
      <c r="E3536" s="12">
        <v>1</v>
      </c>
      <c r="F3536" s="12"/>
      <c r="G3536" s="12">
        <v>1</v>
      </c>
    </row>
    <row r="3537" spans="1:7" x14ac:dyDescent="0.2">
      <c r="A3537" s="11">
        <v>42545.125196759262</v>
      </c>
      <c r="B3537" s="12"/>
      <c r="C3537" s="12"/>
      <c r="D3537" s="12"/>
      <c r="E3537" s="12">
        <v>1</v>
      </c>
      <c r="F3537" s="12"/>
      <c r="G3537" s="12">
        <v>1</v>
      </c>
    </row>
    <row r="3538" spans="1:7" x14ac:dyDescent="0.2">
      <c r="A3538" s="11">
        <v>42545.478333333333</v>
      </c>
      <c r="B3538" s="12"/>
      <c r="C3538" s="12"/>
      <c r="D3538" s="12"/>
      <c r="E3538" s="12">
        <v>1</v>
      </c>
      <c r="F3538" s="12"/>
      <c r="G3538" s="12">
        <v>1</v>
      </c>
    </row>
    <row r="3539" spans="1:7" x14ac:dyDescent="0.2">
      <c r="A3539" s="11">
        <v>42545.705266203702</v>
      </c>
      <c r="B3539" s="12"/>
      <c r="C3539" s="12">
        <v>1</v>
      </c>
      <c r="D3539" s="12"/>
      <c r="E3539" s="12"/>
      <c r="F3539" s="12"/>
      <c r="G3539" s="12">
        <v>1</v>
      </c>
    </row>
    <row r="3540" spans="1:7" x14ac:dyDescent="0.2">
      <c r="A3540" s="11">
        <v>42545.774189814809</v>
      </c>
      <c r="B3540" s="12"/>
      <c r="C3540" s="12"/>
      <c r="D3540" s="12"/>
      <c r="E3540" s="12">
        <v>1</v>
      </c>
      <c r="F3540" s="12"/>
      <c r="G3540" s="12">
        <v>1</v>
      </c>
    </row>
    <row r="3541" spans="1:7" x14ac:dyDescent="0.2">
      <c r="A3541" s="11">
        <v>42546.862233796302</v>
      </c>
      <c r="B3541" s="12"/>
      <c r="C3541" s="12"/>
      <c r="D3541" s="12"/>
      <c r="E3541" s="12">
        <v>1</v>
      </c>
      <c r="F3541" s="12"/>
      <c r="G3541" s="12">
        <v>1</v>
      </c>
    </row>
    <row r="3542" spans="1:7" x14ac:dyDescent="0.2">
      <c r="A3542" s="11">
        <v>42548.192997685182</v>
      </c>
      <c r="B3542" s="12"/>
      <c r="C3542" s="12">
        <v>1</v>
      </c>
      <c r="D3542" s="12"/>
      <c r="E3542" s="12"/>
      <c r="F3542" s="12"/>
      <c r="G3542" s="12">
        <v>1</v>
      </c>
    </row>
    <row r="3543" spans="1:7" x14ac:dyDescent="0.2">
      <c r="A3543" s="11">
        <v>42548.269861111112</v>
      </c>
      <c r="B3543" s="12"/>
      <c r="C3543" s="12"/>
      <c r="D3543" s="12"/>
      <c r="E3543" s="12">
        <v>1</v>
      </c>
      <c r="F3543" s="12"/>
      <c r="G3543" s="12">
        <v>1</v>
      </c>
    </row>
    <row r="3544" spans="1:7" x14ac:dyDescent="0.2">
      <c r="A3544" s="11">
        <v>42548.449861111112</v>
      </c>
      <c r="B3544" s="12"/>
      <c r="C3544" s="12">
        <v>1</v>
      </c>
      <c r="D3544" s="12"/>
      <c r="E3544" s="12"/>
      <c r="F3544" s="12"/>
      <c r="G3544" s="12">
        <v>1</v>
      </c>
    </row>
    <row r="3545" spans="1:7" x14ac:dyDescent="0.2">
      <c r="A3545" s="11">
        <v>42548.63853009259</v>
      </c>
      <c r="B3545" s="12"/>
      <c r="C3545" s="12"/>
      <c r="D3545" s="12"/>
      <c r="E3545" s="12">
        <v>1</v>
      </c>
      <c r="F3545" s="12"/>
      <c r="G3545" s="12">
        <v>1</v>
      </c>
    </row>
    <row r="3546" spans="1:7" x14ac:dyDescent="0.2">
      <c r="A3546" s="11">
        <v>42548.876192129625</v>
      </c>
      <c r="B3546" s="12"/>
      <c r="C3546" s="12">
        <v>1</v>
      </c>
      <c r="D3546" s="12"/>
      <c r="E3546" s="12"/>
      <c r="F3546" s="12"/>
      <c r="G3546" s="12">
        <v>1</v>
      </c>
    </row>
    <row r="3547" spans="1:7" x14ac:dyDescent="0.2">
      <c r="A3547" s="11">
        <v>42549.076157407413</v>
      </c>
      <c r="B3547" s="12"/>
      <c r="C3547" s="12"/>
      <c r="D3547" s="12"/>
      <c r="E3547" s="12">
        <v>1</v>
      </c>
      <c r="F3547" s="12"/>
      <c r="G3547" s="12">
        <v>1</v>
      </c>
    </row>
    <row r="3548" spans="1:7" x14ac:dyDescent="0.2">
      <c r="A3548" s="11">
        <v>42549.665717592594</v>
      </c>
      <c r="B3548" s="12"/>
      <c r="C3548" s="12"/>
      <c r="D3548" s="12"/>
      <c r="E3548" s="12">
        <v>1</v>
      </c>
      <c r="F3548" s="12"/>
      <c r="G3548" s="12">
        <v>1</v>
      </c>
    </row>
    <row r="3549" spans="1:7" x14ac:dyDescent="0.2">
      <c r="A3549" s="11">
        <v>42549.722962962958</v>
      </c>
      <c r="B3549" s="12"/>
      <c r="C3549" s="12"/>
      <c r="D3549" s="12"/>
      <c r="E3549" s="12">
        <v>1</v>
      </c>
      <c r="F3549" s="12"/>
      <c r="G3549" s="12">
        <v>1</v>
      </c>
    </row>
    <row r="3550" spans="1:7" x14ac:dyDescent="0.2">
      <c r="A3550" s="11">
        <v>42549.916712962964</v>
      </c>
      <c r="B3550" s="12">
        <v>1</v>
      </c>
      <c r="C3550" s="12"/>
      <c r="D3550" s="12"/>
      <c r="E3550" s="12"/>
      <c r="F3550" s="12"/>
      <c r="G3550" s="12">
        <v>1</v>
      </c>
    </row>
    <row r="3551" spans="1:7" x14ac:dyDescent="0.2">
      <c r="A3551" s="11">
        <v>42550.048449074078</v>
      </c>
      <c r="B3551" s="12"/>
      <c r="C3551" s="12">
        <v>1</v>
      </c>
      <c r="D3551" s="12"/>
      <c r="E3551" s="12"/>
      <c r="F3551" s="12"/>
      <c r="G3551" s="12">
        <v>1</v>
      </c>
    </row>
    <row r="3552" spans="1:7" x14ac:dyDescent="0.2">
      <c r="A3552" s="11">
        <v>42550.701886574068</v>
      </c>
      <c r="B3552" s="12"/>
      <c r="C3552" s="12"/>
      <c r="D3552" s="12"/>
      <c r="E3552" s="12">
        <v>1</v>
      </c>
      <c r="F3552" s="12"/>
      <c r="G3552" s="12">
        <v>1</v>
      </c>
    </row>
    <row r="3553" spans="1:7" x14ac:dyDescent="0.2">
      <c r="A3553" s="11">
        <v>42551.102314814809</v>
      </c>
      <c r="B3553" s="12"/>
      <c r="C3553" s="12">
        <v>1</v>
      </c>
      <c r="D3553" s="12"/>
      <c r="E3553" s="12"/>
      <c r="F3553" s="12"/>
      <c r="G3553" s="12">
        <v>1</v>
      </c>
    </row>
    <row r="3554" spans="1:7" x14ac:dyDescent="0.2">
      <c r="A3554" s="11">
        <v>42551.884189814817</v>
      </c>
      <c r="B3554" s="12">
        <v>1</v>
      </c>
      <c r="C3554" s="12"/>
      <c r="D3554" s="12"/>
      <c r="E3554" s="12"/>
      <c r="F3554" s="12"/>
      <c r="G3554" s="12">
        <v>1</v>
      </c>
    </row>
    <row r="3555" spans="1:7" x14ac:dyDescent="0.2">
      <c r="A3555" s="11">
        <v>42551.928854166668</v>
      </c>
      <c r="B3555" s="12">
        <v>1</v>
      </c>
      <c r="C3555" s="12"/>
      <c r="D3555" s="12"/>
      <c r="E3555" s="12"/>
      <c r="F3555" s="12"/>
      <c r="G3555" s="12">
        <v>1</v>
      </c>
    </row>
    <row r="3556" spans="1:7" x14ac:dyDescent="0.2">
      <c r="A3556" s="11">
        <v>42551.961689814809</v>
      </c>
      <c r="B3556" s="12"/>
      <c r="C3556" s="12">
        <v>1</v>
      </c>
      <c r="D3556" s="12"/>
      <c r="E3556" s="12"/>
      <c r="F3556" s="12"/>
      <c r="G3556" s="12">
        <v>1</v>
      </c>
    </row>
    <row r="3557" spans="1:7" x14ac:dyDescent="0.2">
      <c r="A3557" s="11">
        <v>42552.048356481479</v>
      </c>
      <c r="B3557" s="12"/>
      <c r="C3557" s="12"/>
      <c r="D3557" s="12"/>
      <c r="E3557" s="12">
        <v>1</v>
      </c>
      <c r="F3557" s="12"/>
      <c r="G3557" s="12">
        <v>1</v>
      </c>
    </row>
    <row r="3558" spans="1:7" x14ac:dyDescent="0.2">
      <c r="A3558" s="11">
        <v>42552.315127314811</v>
      </c>
      <c r="B3558" s="12"/>
      <c r="C3558" s="12"/>
      <c r="D3558" s="12"/>
      <c r="E3558" s="12">
        <v>1</v>
      </c>
      <c r="F3558" s="12"/>
      <c r="G3558" s="12">
        <v>1</v>
      </c>
    </row>
    <row r="3559" spans="1:7" x14ac:dyDescent="0.2">
      <c r="A3559" s="11">
        <v>42552.653993055559</v>
      </c>
      <c r="B3559" s="12"/>
      <c r="C3559" s="12">
        <v>1</v>
      </c>
      <c r="D3559" s="12"/>
      <c r="E3559" s="12"/>
      <c r="F3559" s="12"/>
      <c r="G3559" s="12">
        <v>1</v>
      </c>
    </row>
    <row r="3560" spans="1:7" x14ac:dyDescent="0.2">
      <c r="A3560" s="11">
        <v>42553.54414351852</v>
      </c>
      <c r="B3560" s="12"/>
      <c r="C3560" s="12"/>
      <c r="D3560" s="12"/>
      <c r="E3560" s="12">
        <v>1</v>
      </c>
      <c r="F3560" s="12"/>
      <c r="G3560" s="12">
        <v>1</v>
      </c>
    </row>
    <row r="3561" spans="1:7" x14ac:dyDescent="0.2">
      <c r="A3561" s="11">
        <v>42553.583425925928</v>
      </c>
      <c r="B3561" s="12"/>
      <c r="C3561" s="12"/>
      <c r="D3561" s="12"/>
      <c r="E3561" s="12">
        <v>1</v>
      </c>
      <c r="F3561" s="12"/>
      <c r="G3561" s="12">
        <v>1</v>
      </c>
    </row>
    <row r="3562" spans="1:7" x14ac:dyDescent="0.2">
      <c r="A3562" s="11">
        <v>42553.681979166664</v>
      </c>
      <c r="B3562" s="12"/>
      <c r="C3562" s="12"/>
      <c r="D3562" s="12"/>
      <c r="E3562" s="12">
        <v>1</v>
      </c>
      <c r="F3562" s="12"/>
      <c r="G3562" s="12">
        <v>1</v>
      </c>
    </row>
    <row r="3563" spans="1:7" x14ac:dyDescent="0.2">
      <c r="A3563" s="11">
        <v>42553.926527777774</v>
      </c>
      <c r="B3563" s="12"/>
      <c r="C3563" s="12"/>
      <c r="D3563" s="12"/>
      <c r="E3563" s="12">
        <v>1</v>
      </c>
      <c r="F3563" s="12"/>
      <c r="G3563" s="12">
        <v>1</v>
      </c>
    </row>
    <row r="3564" spans="1:7" x14ac:dyDescent="0.2">
      <c r="A3564" s="11">
        <v>42554.917488425926</v>
      </c>
      <c r="B3564" s="12"/>
      <c r="C3564" s="12">
        <v>1</v>
      </c>
      <c r="D3564" s="12"/>
      <c r="E3564" s="12"/>
      <c r="F3564" s="12"/>
      <c r="G3564" s="12">
        <v>1</v>
      </c>
    </row>
    <row r="3565" spans="1:7" x14ac:dyDescent="0.2">
      <c r="A3565" s="11">
        <v>42555.166712962964</v>
      </c>
      <c r="B3565" s="12"/>
      <c r="C3565" s="12"/>
      <c r="D3565" s="12"/>
      <c r="E3565" s="12">
        <v>1</v>
      </c>
      <c r="F3565" s="12"/>
      <c r="G3565" s="12">
        <v>1</v>
      </c>
    </row>
    <row r="3566" spans="1:7" x14ac:dyDescent="0.2">
      <c r="A3566" s="11">
        <v>42555.340486111112</v>
      </c>
      <c r="B3566" s="12"/>
      <c r="C3566" s="12">
        <v>1</v>
      </c>
      <c r="D3566" s="12"/>
      <c r="E3566" s="12"/>
      <c r="F3566" s="12"/>
      <c r="G3566" s="12">
        <v>1</v>
      </c>
    </row>
    <row r="3567" spans="1:7" x14ac:dyDescent="0.2">
      <c r="A3567" s="11">
        <v>42555.671944444446</v>
      </c>
      <c r="B3567" s="12"/>
      <c r="C3567" s="12"/>
      <c r="D3567" s="12"/>
      <c r="E3567" s="12">
        <v>1</v>
      </c>
      <c r="F3567" s="12"/>
      <c r="G3567" s="12">
        <v>1</v>
      </c>
    </row>
    <row r="3568" spans="1:7" x14ac:dyDescent="0.2">
      <c r="A3568" s="11">
        <v>42555.698738425926</v>
      </c>
      <c r="B3568" s="12"/>
      <c r="C3568" s="12">
        <v>1</v>
      </c>
      <c r="D3568" s="12"/>
      <c r="E3568" s="12"/>
      <c r="F3568" s="12"/>
      <c r="G3568" s="12">
        <v>1</v>
      </c>
    </row>
    <row r="3569" spans="1:7" x14ac:dyDescent="0.2">
      <c r="A3569" s="11">
        <v>42556.504490740743</v>
      </c>
      <c r="B3569" s="12"/>
      <c r="C3569" s="12"/>
      <c r="D3569" s="12"/>
      <c r="E3569" s="12">
        <v>1</v>
      </c>
      <c r="F3569" s="12"/>
      <c r="G3569" s="12">
        <v>1</v>
      </c>
    </row>
    <row r="3570" spans="1:7" x14ac:dyDescent="0.2">
      <c r="A3570" s="11">
        <v>42556.583368055552</v>
      </c>
      <c r="B3570" s="12"/>
      <c r="C3570" s="12">
        <v>1</v>
      </c>
      <c r="D3570" s="12"/>
      <c r="E3570" s="12"/>
      <c r="F3570" s="12"/>
      <c r="G3570" s="12">
        <v>1</v>
      </c>
    </row>
    <row r="3571" spans="1:7" x14ac:dyDescent="0.2">
      <c r="A3571" s="11">
        <v>42556.667245370365</v>
      </c>
      <c r="B3571" s="12">
        <v>1</v>
      </c>
      <c r="C3571" s="12"/>
      <c r="D3571" s="12"/>
      <c r="E3571" s="12"/>
      <c r="F3571" s="12"/>
      <c r="G3571" s="12">
        <v>1</v>
      </c>
    </row>
    <row r="3572" spans="1:7" x14ac:dyDescent="0.2">
      <c r="A3572" s="11">
        <v>42556.690706018519</v>
      </c>
      <c r="B3572" s="12"/>
      <c r="C3572" s="12">
        <v>1</v>
      </c>
      <c r="D3572" s="12"/>
      <c r="E3572" s="12"/>
      <c r="F3572" s="12"/>
      <c r="G3572" s="12">
        <v>1</v>
      </c>
    </row>
    <row r="3573" spans="1:7" x14ac:dyDescent="0.2">
      <c r="A3573" s="11">
        <v>42556.695706018523</v>
      </c>
      <c r="B3573" s="12"/>
      <c r="C3573" s="12">
        <v>1</v>
      </c>
      <c r="D3573" s="12"/>
      <c r="E3573" s="12"/>
      <c r="F3573" s="12"/>
      <c r="G3573" s="12">
        <v>1</v>
      </c>
    </row>
    <row r="3574" spans="1:7" x14ac:dyDescent="0.2">
      <c r="A3574" s="11">
        <v>42556.807187500002</v>
      </c>
      <c r="B3574" s="12">
        <v>1</v>
      </c>
      <c r="C3574" s="12"/>
      <c r="D3574" s="12"/>
      <c r="E3574" s="12"/>
      <c r="F3574" s="12"/>
      <c r="G3574" s="12">
        <v>1</v>
      </c>
    </row>
    <row r="3575" spans="1:7" x14ac:dyDescent="0.2">
      <c r="A3575" s="11">
        <v>42556.873020833329</v>
      </c>
      <c r="B3575" s="12"/>
      <c r="C3575" s="12"/>
      <c r="D3575" s="12"/>
      <c r="E3575" s="12">
        <v>1</v>
      </c>
      <c r="F3575" s="12"/>
      <c r="G3575" s="12">
        <v>1</v>
      </c>
    </row>
    <row r="3576" spans="1:7" x14ac:dyDescent="0.2">
      <c r="A3576" s="11">
        <v>42557.792453703703</v>
      </c>
      <c r="B3576" s="12"/>
      <c r="C3576" s="12"/>
      <c r="D3576" s="12"/>
      <c r="E3576" s="12">
        <v>1</v>
      </c>
      <c r="F3576" s="12"/>
      <c r="G3576" s="12">
        <v>1</v>
      </c>
    </row>
    <row r="3577" spans="1:7" x14ac:dyDescent="0.2">
      <c r="A3577" s="11">
        <v>42558.189432870371</v>
      </c>
      <c r="B3577" s="12"/>
      <c r="C3577" s="12"/>
      <c r="D3577" s="12"/>
      <c r="E3577" s="12">
        <v>1</v>
      </c>
      <c r="F3577" s="12"/>
      <c r="G3577" s="12">
        <v>1</v>
      </c>
    </row>
    <row r="3578" spans="1:7" x14ac:dyDescent="0.2">
      <c r="A3578" s="11">
        <v>42558.989513888882</v>
      </c>
      <c r="B3578" s="12"/>
      <c r="C3578" s="12">
        <v>1</v>
      </c>
      <c r="D3578" s="12"/>
      <c r="E3578" s="12"/>
      <c r="F3578" s="12"/>
      <c r="G3578" s="12">
        <v>1</v>
      </c>
    </row>
    <row r="3579" spans="1:7" x14ac:dyDescent="0.2">
      <c r="A3579" s="11">
        <v>42559.064143518524</v>
      </c>
      <c r="B3579" s="12">
        <v>1</v>
      </c>
      <c r="C3579" s="12"/>
      <c r="D3579" s="12"/>
      <c r="E3579" s="12"/>
      <c r="F3579" s="12"/>
      <c r="G3579" s="12">
        <v>1</v>
      </c>
    </row>
    <row r="3580" spans="1:7" x14ac:dyDescent="0.2">
      <c r="A3580" s="11">
        <v>42559.431203703702</v>
      </c>
      <c r="B3580" s="12"/>
      <c r="C3580" s="12"/>
      <c r="D3580" s="12"/>
      <c r="E3580" s="12">
        <v>1</v>
      </c>
      <c r="F3580" s="12"/>
      <c r="G3580" s="12">
        <v>1</v>
      </c>
    </row>
    <row r="3581" spans="1:7" x14ac:dyDescent="0.2">
      <c r="A3581" s="11">
        <v>42559.474004629628</v>
      </c>
      <c r="B3581" s="12"/>
      <c r="C3581" s="12">
        <v>1</v>
      </c>
      <c r="D3581" s="12"/>
      <c r="E3581" s="12"/>
      <c r="F3581" s="12"/>
      <c r="G3581" s="12">
        <v>1</v>
      </c>
    </row>
    <row r="3582" spans="1:7" x14ac:dyDescent="0.2">
      <c r="A3582" s="11">
        <v>42559.755671296298</v>
      </c>
      <c r="B3582" s="12"/>
      <c r="C3582" s="12"/>
      <c r="D3582" s="12"/>
      <c r="E3582" s="12">
        <v>1</v>
      </c>
      <c r="F3582" s="12"/>
      <c r="G3582" s="12">
        <v>1</v>
      </c>
    </row>
    <row r="3583" spans="1:7" x14ac:dyDescent="0.2">
      <c r="A3583" s="11">
        <v>42559.776724537034</v>
      </c>
      <c r="B3583" s="12"/>
      <c r="C3583" s="12"/>
      <c r="D3583" s="12"/>
      <c r="E3583" s="12">
        <v>1</v>
      </c>
      <c r="F3583" s="12"/>
      <c r="G3583" s="12">
        <v>1</v>
      </c>
    </row>
    <row r="3584" spans="1:7" x14ac:dyDescent="0.2">
      <c r="A3584" s="11">
        <v>42559.814178240747</v>
      </c>
      <c r="B3584" s="12"/>
      <c r="C3584" s="12">
        <v>1</v>
      </c>
      <c r="D3584" s="12"/>
      <c r="E3584" s="12"/>
      <c r="F3584" s="12"/>
      <c r="G3584" s="12">
        <v>1</v>
      </c>
    </row>
    <row r="3585" spans="1:7" x14ac:dyDescent="0.2">
      <c r="A3585" s="11">
        <v>42561.154664351852</v>
      </c>
      <c r="B3585" s="12"/>
      <c r="C3585" s="12"/>
      <c r="D3585" s="12"/>
      <c r="E3585" s="12">
        <v>1</v>
      </c>
      <c r="F3585" s="12"/>
      <c r="G3585" s="12">
        <v>1</v>
      </c>
    </row>
    <row r="3586" spans="1:7" x14ac:dyDescent="0.2">
      <c r="A3586" s="11">
        <v>42561.783877314811</v>
      </c>
      <c r="B3586" s="12"/>
      <c r="C3586" s="12"/>
      <c r="D3586" s="12"/>
      <c r="E3586" s="12">
        <v>1</v>
      </c>
      <c r="F3586" s="12"/>
      <c r="G3586" s="12">
        <v>1</v>
      </c>
    </row>
    <row r="3587" spans="1:7" x14ac:dyDescent="0.2">
      <c r="A3587" s="11">
        <v>42561.829421296294</v>
      </c>
      <c r="B3587" s="12">
        <v>1</v>
      </c>
      <c r="C3587" s="12"/>
      <c r="D3587" s="12"/>
      <c r="E3587" s="12"/>
      <c r="F3587" s="12"/>
      <c r="G3587" s="12">
        <v>1</v>
      </c>
    </row>
    <row r="3588" spans="1:7" x14ac:dyDescent="0.2">
      <c r="A3588" s="11">
        <v>42563.932951388888</v>
      </c>
      <c r="B3588" s="12"/>
      <c r="C3588" s="12"/>
      <c r="D3588" s="12"/>
      <c r="E3588" s="12">
        <v>1</v>
      </c>
      <c r="F3588" s="12"/>
      <c r="G3588" s="12">
        <v>1</v>
      </c>
    </row>
    <row r="3589" spans="1:7" x14ac:dyDescent="0.2">
      <c r="A3589" s="11">
        <v>42564.026319444441</v>
      </c>
      <c r="B3589" s="12"/>
      <c r="C3589" s="12"/>
      <c r="D3589" s="12"/>
      <c r="E3589" s="12">
        <v>1</v>
      </c>
      <c r="F3589" s="12"/>
      <c r="G3589" s="12">
        <v>1</v>
      </c>
    </row>
    <row r="3590" spans="1:7" x14ac:dyDescent="0.2">
      <c r="A3590" s="11">
        <v>42564.881076388891</v>
      </c>
      <c r="B3590" s="12"/>
      <c r="C3590" s="12"/>
      <c r="D3590" s="12"/>
      <c r="E3590" s="12">
        <v>1</v>
      </c>
      <c r="F3590" s="12"/>
      <c r="G3590" s="12">
        <v>1</v>
      </c>
    </row>
    <row r="3591" spans="1:7" x14ac:dyDescent="0.2">
      <c r="A3591" s="11">
        <v>42564.95380787037</v>
      </c>
      <c r="B3591" s="12"/>
      <c r="C3591" s="12"/>
      <c r="D3591" s="12"/>
      <c r="E3591" s="12">
        <v>1</v>
      </c>
      <c r="F3591" s="12"/>
      <c r="G3591" s="12">
        <v>1</v>
      </c>
    </row>
    <row r="3592" spans="1:7" x14ac:dyDescent="0.2">
      <c r="A3592" s="11">
        <v>42565.009097222224</v>
      </c>
      <c r="B3592" s="12"/>
      <c r="C3592" s="12"/>
      <c r="D3592" s="12"/>
      <c r="E3592" s="12">
        <v>1</v>
      </c>
      <c r="F3592" s="12"/>
      <c r="G3592" s="12">
        <v>1</v>
      </c>
    </row>
    <row r="3593" spans="1:7" x14ac:dyDescent="0.2">
      <c r="A3593" s="11">
        <v>42565.480983796297</v>
      </c>
      <c r="B3593" s="12"/>
      <c r="C3593" s="12"/>
      <c r="D3593" s="12"/>
      <c r="E3593" s="12">
        <v>1</v>
      </c>
      <c r="F3593" s="12"/>
      <c r="G3593" s="12">
        <v>1</v>
      </c>
    </row>
    <row r="3594" spans="1:7" x14ac:dyDescent="0.2">
      <c r="A3594" s="11">
        <v>42566.441203703704</v>
      </c>
      <c r="B3594" s="12"/>
      <c r="C3594" s="12"/>
      <c r="D3594" s="12"/>
      <c r="E3594" s="12">
        <v>1</v>
      </c>
      <c r="F3594" s="12"/>
      <c r="G3594" s="12">
        <v>1</v>
      </c>
    </row>
    <row r="3595" spans="1:7" x14ac:dyDescent="0.2">
      <c r="A3595" s="11">
        <v>42566.604826388888</v>
      </c>
      <c r="B3595" s="12"/>
      <c r="C3595" s="12"/>
      <c r="D3595" s="12"/>
      <c r="E3595" s="12">
        <v>1</v>
      </c>
      <c r="F3595" s="12"/>
      <c r="G3595" s="12">
        <v>1</v>
      </c>
    </row>
    <row r="3596" spans="1:7" x14ac:dyDescent="0.2">
      <c r="A3596" s="11">
        <v>42566.948414351849</v>
      </c>
      <c r="B3596" s="12"/>
      <c r="C3596" s="12">
        <v>1</v>
      </c>
      <c r="D3596" s="12"/>
      <c r="E3596" s="12"/>
      <c r="F3596" s="12"/>
      <c r="G3596" s="12">
        <v>1</v>
      </c>
    </row>
    <row r="3597" spans="1:7" x14ac:dyDescent="0.2">
      <c r="A3597" s="11">
        <v>42567.004432870366</v>
      </c>
      <c r="B3597" s="12"/>
      <c r="C3597" s="12">
        <v>1</v>
      </c>
      <c r="D3597" s="12"/>
      <c r="E3597" s="12"/>
      <c r="F3597" s="12"/>
      <c r="G3597" s="12">
        <v>1</v>
      </c>
    </row>
    <row r="3598" spans="1:7" x14ac:dyDescent="0.2">
      <c r="A3598" s="11">
        <v>42567.264178240745</v>
      </c>
      <c r="B3598" s="12"/>
      <c r="C3598" s="12"/>
      <c r="D3598" s="12"/>
      <c r="E3598" s="12">
        <v>1</v>
      </c>
      <c r="F3598" s="12"/>
      <c r="G3598" s="12">
        <v>1</v>
      </c>
    </row>
    <row r="3599" spans="1:7" x14ac:dyDescent="0.2">
      <c r="A3599" s="11">
        <v>42567.531157407408</v>
      </c>
      <c r="B3599" s="12"/>
      <c r="C3599" s="12">
        <v>1</v>
      </c>
      <c r="D3599" s="12"/>
      <c r="E3599" s="12"/>
      <c r="F3599" s="12"/>
      <c r="G3599" s="12">
        <v>1</v>
      </c>
    </row>
    <row r="3600" spans="1:7" x14ac:dyDescent="0.2">
      <c r="A3600" s="11">
        <v>42567.840069444443</v>
      </c>
      <c r="B3600" s="12"/>
      <c r="C3600" s="12"/>
      <c r="D3600" s="12"/>
      <c r="E3600" s="12">
        <v>1</v>
      </c>
      <c r="F3600" s="12"/>
      <c r="G3600" s="12">
        <v>1</v>
      </c>
    </row>
    <row r="3601" spans="1:7" x14ac:dyDescent="0.2">
      <c r="A3601" s="11">
        <v>42568.759374999994</v>
      </c>
      <c r="B3601" s="12"/>
      <c r="C3601" s="12"/>
      <c r="D3601" s="12"/>
      <c r="E3601" s="12">
        <v>1</v>
      </c>
      <c r="F3601" s="12"/>
      <c r="G3601" s="12">
        <v>1</v>
      </c>
    </row>
    <row r="3602" spans="1:7" x14ac:dyDescent="0.2">
      <c r="A3602" s="11">
        <v>42569.50409722222</v>
      </c>
      <c r="B3602" s="12">
        <v>1</v>
      </c>
      <c r="C3602" s="12"/>
      <c r="D3602" s="12"/>
      <c r="E3602" s="12"/>
      <c r="F3602" s="12"/>
      <c r="G3602" s="12">
        <v>1</v>
      </c>
    </row>
    <row r="3603" spans="1:7" x14ac:dyDescent="0.2">
      <c r="A3603" s="11">
        <v>42569.605393518519</v>
      </c>
      <c r="B3603" s="12"/>
      <c r="C3603" s="12"/>
      <c r="D3603" s="12"/>
      <c r="E3603" s="12">
        <v>1</v>
      </c>
      <c r="F3603" s="12"/>
      <c r="G3603" s="12">
        <v>1</v>
      </c>
    </row>
    <row r="3604" spans="1:7" x14ac:dyDescent="0.2">
      <c r="A3604" s="11">
        <v>42570.110243055555</v>
      </c>
      <c r="B3604" s="12"/>
      <c r="C3604" s="12"/>
      <c r="D3604" s="12"/>
      <c r="E3604" s="12">
        <v>1</v>
      </c>
      <c r="F3604" s="12"/>
      <c r="G3604" s="12">
        <v>1</v>
      </c>
    </row>
    <row r="3605" spans="1:7" x14ac:dyDescent="0.2">
      <c r="A3605" s="11">
        <v>42570.702986111108</v>
      </c>
      <c r="B3605" s="12"/>
      <c r="C3605" s="12"/>
      <c r="D3605" s="12"/>
      <c r="E3605" s="12">
        <v>1</v>
      </c>
      <c r="F3605" s="12"/>
      <c r="G3605" s="12">
        <v>1</v>
      </c>
    </row>
    <row r="3606" spans="1:7" x14ac:dyDescent="0.2">
      <c r="A3606" s="11">
        <v>42570.850381944445</v>
      </c>
      <c r="B3606" s="12"/>
      <c r="C3606" s="12">
        <v>1</v>
      </c>
      <c r="D3606" s="12"/>
      <c r="E3606" s="12"/>
      <c r="F3606" s="12"/>
      <c r="G3606" s="12">
        <v>1</v>
      </c>
    </row>
    <row r="3607" spans="1:7" x14ac:dyDescent="0.2">
      <c r="A3607" s="11">
        <v>42570.91133101852</v>
      </c>
      <c r="B3607" s="12"/>
      <c r="C3607" s="12">
        <v>1</v>
      </c>
      <c r="D3607" s="12"/>
      <c r="E3607" s="12"/>
      <c r="F3607" s="12"/>
      <c r="G3607" s="12">
        <v>1</v>
      </c>
    </row>
    <row r="3608" spans="1:7" x14ac:dyDescent="0.2">
      <c r="A3608" s="11">
        <v>42570.996423611112</v>
      </c>
      <c r="B3608" s="12"/>
      <c r="C3608" s="12"/>
      <c r="D3608" s="12"/>
      <c r="E3608" s="12">
        <v>1</v>
      </c>
      <c r="F3608" s="12"/>
      <c r="G3608" s="12">
        <v>1</v>
      </c>
    </row>
    <row r="3609" spans="1:7" x14ac:dyDescent="0.2">
      <c r="A3609" s="11">
        <v>42571.167465277773</v>
      </c>
      <c r="B3609" s="12"/>
      <c r="C3609" s="12"/>
      <c r="D3609" s="12"/>
      <c r="E3609" s="12">
        <v>1</v>
      </c>
      <c r="F3609" s="12"/>
      <c r="G3609" s="12">
        <v>1</v>
      </c>
    </row>
    <row r="3610" spans="1:7" x14ac:dyDescent="0.2">
      <c r="A3610" s="11">
        <v>42571.420601851853</v>
      </c>
      <c r="B3610" s="12"/>
      <c r="C3610" s="12"/>
      <c r="D3610" s="12"/>
      <c r="E3610" s="12">
        <v>1</v>
      </c>
      <c r="F3610" s="12"/>
      <c r="G3610" s="12">
        <v>1</v>
      </c>
    </row>
    <row r="3611" spans="1:7" x14ac:dyDescent="0.2">
      <c r="A3611" s="11">
        <v>42571.626192129625</v>
      </c>
      <c r="B3611" s="12"/>
      <c r="C3611" s="12"/>
      <c r="D3611" s="12"/>
      <c r="E3611" s="12">
        <v>1</v>
      </c>
      <c r="F3611" s="12"/>
      <c r="G3611" s="12">
        <v>1</v>
      </c>
    </row>
    <row r="3612" spans="1:7" x14ac:dyDescent="0.2">
      <c r="A3612" s="11">
        <v>42572.61681712963</v>
      </c>
      <c r="B3612" s="12"/>
      <c r="C3612" s="12"/>
      <c r="D3612" s="12"/>
      <c r="E3612" s="12">
        <v>1</v>
      </c>
      <c r="F3612" s="12"/>
      <c r="G3612" s="12">
        <v>1</v>
      </c>
    </row>
    <row r="3613" spans="1:7" x14ac:dyDescent="0.2">
      <c r="A3613" s="11">
        <v>42572.778495370367</v>
      </c>
      <c r="B3613" s="12"/>
      <c r="C3613" s="12"/>
      <c r="D3613" s="12"/>
      <c r="E3613" s="12">
        <v>1</v>
      </c>
      <c r="F3613" s="12"/>
      <c r="G3613" s="12">
        <v>1</v>
      </c>
    </row>
    <row r="3614" spans="1:7" x14ac:dyDescent="0.2">
      <c r="A3614" s="11">
        <v>42573.327986111108</v>
      </c>
      <c r="B3614" s="12"/>
      <c r="C3614" s="12"/>
      <c r="D3614" s="12"/>
      <c r="E3614" s="12">
        <v>1</v>
      </c>
      <c r="F3614" s="12"/>
      <c r="G3614" s="12">
        <v>1</v>
      </c>
    </row>
    <row r="3615" spans="1:7" x14ac:dyDescent="0.2">
      <c r="A3615" s="11">
        <v>42573.65662037037</v>
      </c>
      <c r="B3615" s="12"/>
      <c r="C3615" s="12">
        <v>1</v>
      </c>
      <c r="D3615" s="12"/>
      <c r="E3615" s="12"/>
      <c r="F3615" s="12"/>
      <c r="G3615" s="12">
        <v>1</v>
      </c>
    </row>
    <row r="3616" spans="1:7" x14ac:dyDescent="0.2">
      <c r="A3616" s="11">
        <v>42574.667650462965</v>
      </c>
      <c r="B3616" s="12"/>
      <c r="C3616" s="12">
        <v>1</v>
      </c>
      <c r="D3616" s="12"/>
      <c r="E3616" s="12"/>
      <c r="F3616" s="12"/>
      <c r="G3616" s="12">
        <v>1</v>
      </c>
    </row>
    <row r="3617" spans="1:7" x14ac:dyDescent="0.2">
      <c r="A3617" s="11">
        <v>42575.130057870367</v>
      </c>
      <c r="B3617" s="12"/>
      <c r="C3617" s="12"/>
      <c r="D3617" s="12"/>
      <c r="E3617" s="12">
        <v>1</v>
      </c>
      <c r="F3617" s="12"/>
      <c r="G3617" s="12">
        <v>1</v>
      </c>
    </row>
    <row r="3618" spans="1:7" x14ac:dyDescent="0.2">
      <c r="A3618" s="11">
        <v>42576.278715277775</v>
      </c>
      <c r="B3618" s="12"/>
      <c r="C3618" s="12"/>
      <c r="D3618" s="12"/>
      <c r="E3618" s="12">
        <v>1</v>
      </c>
      <c r="F3618" s="12"/>
      <c r="G3618" s="12">
        <v>1</v>
      </c>
    </row>
    <row r="3619" spans="1:7" x14ac:dyDescent="0.2">
      <c r="A3619" s="11">
        <v>42576.452731481477</v>
      </c>
      <c r="B3619" s="12"/>
      <c r="C3619" s="12"/>
      <c r="D3619" s="12"/>
      <c r="E3619" s="12">
        <v>1</v>
      </c>
      <c r="F3619" s="12"/>
      <c r="G3619" s="12">
        <v>1</v>
      </c>
    </row>
    <row r="3620" spans="1:7" x14ac:dyDescent="0.2">
      <c r="A3620" s="11">
        <v>42576.697569444441</v>
      </c>
      <c r="B3620" s="12"/>
      <c r="C3620" s="12"/>
      <c r="D3620" s="12"/>
      <c r="E3620" s="12">
        <v>1</v>
      </c>
      <c r="F3620" s="12"/>
      <c r="G3620" s="12">
        <v>1</v>
      </c>
    </row>
    <row r="3621" spans="1:7" x14ac:dyDescent="0.2">
      <c r="A3621" s="11">
        <v>42577.607361111113</v>
      </c>
      <c r="B3621" s="12">
        <v>1</v>
      </c>
      <c r="C3621" s="12"/>
      <c r="D3621" s="12"/>
      <c r="E3621" s="12"/>
      <c r="F3621" s="12"/>
      <c r="G3621" s="12">
        <v>1</v>
      </c>
    </row>
    <row r="3622" spans="1:7" x14ac:dyDescent="0.2">
      <c r="A3622" s="11">
        <v>42578.205972222218</v>
      </c>
      <c r="B3622" s="12"/>
      <c r="C3622" s="12"/>
      <c r="D3622" s="12"/>
      <c r="E3622" s="12">
        <v>1</v>
      </c>
      <c r="F3622" s="12"/>
      <c r="G3622" s="12">
        <v>1</v>
      </c>
    </row>
    <row r="3623" spans="1:7" x14ac:dyDescent="0.2">
      <c r="A3623" s="11">
        <v>42579.634733796294</v>
      </c>
      <c r="B3623" s="12"/>
      <c r="C3623" s="12">
        <v>1</v>
      </c>
      <c r="D3623" s="12"/>
      <c r="E3623" s="12"/>
      <c r="F3623" s="12"/>
      <c r="G3623" s="12">
        <v>1</v>
      </c>
    </row>
    <row r="3624" spans="1:7" x14ac:dyDescent="0.2">
      <c r="A3624" s="11">
        <v>42579.708437499998</v>
      </c>
      <c r="B3624" s="12">
        <v>1</v>
      </c>
      <c r="C3624" s="12"/>
      <c r="D3624" s="12"/>
      <c r="E3624" s="12"/>
      <c r="F3624" s="12"/>
      <c r="G3624" s="12">
        <v>1</v>
      </c>
    </row>
    <row r="3625" spans="1:7" x14ac:dyDescent="0.2">
      <c r="A3625" s="11">
        <v>42581.397546296299</v>
      </c>
      <c r="B3625" s="12"/>
      <c r="C3625" s="12"/>
      <c r="D3625" s="12"/>
      <c r="E3625" s="12">
        <v>1</v>
      </c>
      <c r="F3625" s="12"/>
      <c r="G3625" s="12">
        <v>1</v>
      </c>
    </row>
    <row r="3626" spans="1:7" x14ac:dyDescent="0.2">
      <c r="A3626" s="11">
        <v>42583.030810185184</v>
      </c>
      <c r="B3626" s="12">
        <v>1</v>
      </c>
      <c r="C3626" s="12"/>
      <c r="D3626" s="12"/>
      <c r="E3626" s="12"/>
      <c r="F3626" s="12"/>
      <c r="G3626" s="12">
        <v>1</v>
      </c>
    </row>
    <row r="3627" spans="1:7" x14ac:dyDescent="0.2">
      <c r="A3627" s="11">
        <v>42583.615081018521</v>
      </c>
      <c r="B3627" s="12"/>
      <c r="C3627" s="12"/>
      <c r="D3627" s="12"/>
      <c r="E3627" s="12">
        <v>1</v>
      </c>
      <c r="F3627" s="12"/>
      <c r="G3627" s="12">
        <v>1</v>
      </c>
    </row>
    <row r="3628" spans="1:7" x14ac:dyDescent="0.2">
      <c r="A3628" s="11">
        <v>42584.123865740738</v>
      </c>
      <c r="B3628" s="12"/>
      <c r="C3628" s="12">
        <v>1</v>
      </c>
      <c r="D3628" s="12"/>
      <c r="E3628" s="12"/>
      <c r="F3628" s="12"/>
      <c r="G3628" s="12">
        <v>1</v>
      </c>
    </row>
    <row r="3629" spans="1:7" x14ac:dyDescent="0.2">
      <c r="A3629" s="11">
        <v>42584.666597222225</v>
      </c>
      <c r="B3629" s="12">
        <v>1</v>
      </c>
      <c r="C3629" s="12"/>
      <c r="D3629" s="12"/>
      <c r="E3629" s="12"/>
      <c r="F3629" s="12"/>
      <c r="G3629" s="12">
        <v>1</v>
      </c>
    </row>
    <row r="3630" spans="1:7" x14ac:dyDescent="0.2">
      <c r="A3630" s="11">
        <v>42584.846828703703</v>
      </c>
      <c r="B3630" s="12"/>
      <c r="C3630" s="12"/>
      <c r="D3630" s="12"/>
      <c r="E3630" s="12">
        <v>1</v>
      </c>
      <c r="F3630" s="12"/>
      <c r="G3630" s="12">
        <v>1</v>
      </c>
    </row>
    <row r="3631" spans="1:7" x14ac:dyDescent="0.2">
      <c r="A3631" s="11">
        <v>42585.031782407401</v>
      </c>
      <c r="B3631" s="12">
        <v>1</v>
      </c>
      <c r="C3631" s="12"/>
      <c r="D3631" s="12"/>
      <c r="E3631" s="12"/>
      <c r="F3631" s="12"/>
      <c r="G3631" s="12">
        <v>1</v>
      </c>
    </row>
    <row r="3632" spans="1:7" x14ac:dyDescent="0.2">
      <c r="A3632" s="11">
        <v>42585.523842592593</v>
      </c>
      <c r="B3632" s="12"/>
      <c r="C3632" s="12"/>
      <c r="D3632" s="12"/>
      <c r="E3632" s="12">
        <v>1</v>
      </c>
      <c r="F3632" s="12"/>
      <c r="G3632" s="12">
        <v>1</v>
      </c>
    </row>
    <row r="3633" spans="1:7" x14ac:dyDescent="0.2">
      <c r="A3633" s="11">
        <v>42585.691898148143</v>
      </c>
      <c r="B3633" s="12"/>
      <c r="C3633" s="12">
        <v>1</v>
      </c>
      <c r="D3633" s="12"/>
      <c r="E3633" s="12"/>
      <c r="F3633" s="12"/>
      <c r="G3633" s="12">
        <v>1</v>
      </c>
    </row>
    <row r="3634" spans="1:7" x14ac:dyDescent="0.2">
      <c r="A3634" s="11">
        <v>42585.7106712963</v>
      </c>
      <c r="B3634" s="12"/>
      <c r="C3634" s="12">
        <v>1</v>
      </c>
      <c r="D3634" s="12"/>
      <c r="E3634" s="12"/>
      <c r="F3634" s="12"/>
      <c r="G3634" s="12">
        <v>1</v>
      </c>
    </row>
    <row r="3635" spans="1:7" x14ac:dyDescent="0.2">
      <c r="A3635" s="11">
        <v>42586.066076388888</v>
      </c>
      <c r="B3635" s="12"/>
      <c r="C3635" s="12"/>
      <c r="D3635" s="12"/>
      <c r="E3635" s="12">
        <v>1</v>
      </c>
      <c r="F3635" s="12"/>
      <c r="G3635" s="12">
        <v>1</v>
      </c>
    </row>
    <row r="3636" spans="1:7" x14ac:dyDescent="0.2">
      <c r="A3636" s="11">
        <v>42586.295138888891</v>
      </c>
      <c r="B3636" s="12"/>
      <c r="C3636" s="12">
        <v>1</v>
      </c>
      <c r="D3636" s="12"/>
      <c r="E3636" s="12"/>
      <c r="F3636" s="12"/>
      <c r="G3636" s="12">
        <v>1</v>
      </c>
    </row>
    <row r="3637" spans="1:7" x14ac:dyDescent="0.2">
      <c r="A3637" s="11">
        <v>42586.925636574073</v>
      </c>
      <c r="B3637" s="12"/>
      <c r="C3637" s="12"/>
      <c r="D3637" s="12"/>
      <c r="E3637" s="12">
        <v>1</v>
      </c>
      <c r="F3637" s="12"/>
      <c r="G3637" s="12">
        <v>1</v>
      </c>
    </row>
    <row r="3638" spans="1:7" x14ac:dyDescent="0.2">
      <c r="A3638" s="11">
        <v>42590.472685185188</v>
      </c>
      <c r="B3638" s="12"/>
      <c r="C3638" s="12"/>
      <c r="D3638" s="12"/>
      <c r="E3638" s="12">
        <v>1</v>
      </c>
      <c r="F3638" s="12"/>
      <c r="G3638" s="12">
        <v>1</v>
      </c>
    </row>
    <row r="3639" spans="1:7" x14ac:dyDescent="0.2">
      <c r="A3639" s="11">
        <v>42590.677152777775</v>
      </c>
      <c r="B3639" s="12"/>
      <c r="C3639" s="12">
        <v>1</v>
      </c>
      <c r="D3639" s="12"/>
      <c r="E3639" s="12"/>
      <c r="F3639" s="12"/>
      <c r="G3639" s="12">
        <v>1</v>
      </c>
    </row>
    <row r="3640" spans="1:7" x14ac:dyDescent="0.2">
      <c r="A3640" s="11">
        <v>42590.90425925926</v>
      </c>
      <c r="B3640" s="12"/>
      <c r="C3640" s="12"/>
      <c r="D3640" s="12"/>
      <c r="E3640" s="12">
        <v>1</v>
      </c>
      <c r="F3640" s="12"/>
      <c r="G3640" s="12">
        <v>1</v>
      </c>
    </row>
    <row r="3641" spans="1:7" x14ac:dyDescent="0.2">
      <c r="A3641" s="11">
        <v>42591.31858796296</v>
      </c>
      <c r="B3641" s="12"/>
      <c r="C3641" s="12">
        <v>1</v>
      </c>
      <c r="D3641" s="12"/>
      <c r="E3641" s="12"/>
      <c r="F3641" s="12"/>
      <c r="G3641" s="12">
        <v>1</v>
      </c>
    </row>
    <row r="3642" spans="1:7" x14ac:dyDescent="0.2">
      <c r="A3642" s="11">
        <v>42591.899988425925</v>
      </c>
      <c r="B3642" s="12"/>
      <c r="C3642" s="12"/>
      <c r="D3642" s="12"/>
      <c r="E3642" s="12">
        <v>1</v>
      </c>
      <c r="F3642" s="12"/>
      <c r="G3642" s="12">
        <v>1</v>
      </c>
    </row>
    <row r="3643" spans="1:7" x14ac:dyDescent="0.2">
      <c r="A3643" s="11">
        <v>42592.066921296297</v>
      </c>
      <c r="B3643" s="12"/>
      <c r="C3643" s="12"/>
      <c r="D3643" s="12"/>
      <c r="E3643" s="12">
        <v>1</v>
      </c>
      <c r="F3643" s="12"/>
      <c r="G3643" s="12">
        <v>1</v>
      </c>
    </row>
    <row r="3644" spans="1:7" x14ac:dyDescent="0.2">
      <c r="A3644" s="11">
        <v>42592.750555555554</v>
      </c>
      <c r="B3644" s="12"/>
      <c r="C3644" s="12">
        <v>1</v>
      </c>
      <c r="D3644" s="12"/>
      <c r="E3644" s="12"/>
      <c r="F3644" s="12"/>
      <c r="G3644" s="12">
        <v>1</v>
      </c>
    </row>
    <row r="3645" spans="1:7" x14ac:dyDescent="0.2">
      <c r="A3645" s="11">
        <v>42592.836076388892</v>
      </c>
      <c r="B3645" s="12">
        <v>1</v>
      </c>
      <c r="C3645" s="12"/>
      <c r="D3645" s="12"/>
      <c r="E3645" s="12"/>
      <c r="F3645" s="12"/>
      <c r="G3645" s="12">
        <v>1</v>
      </c>
    </row>
    <row r="3646" spans="1:7" x14ac:dyDescent="0.2">
      <c r="A3646" s="11">
        <v>42593.011782407411</v>
      </c>
      <c r="B3646" s="12"/>
      <c r="C3646" s="12">
        <v>1</v>
      </c>
      <c r="D3646" s="12"/>
      <c r="E3646" s="12"/>
      <c r="F3646" s="12"/>
      <c r="G3646" s="12">
        <v>1</v>
      </c>
    </row>
    <row r="3647" spans="1:7" x14ac:dyDescent="0.2">
      <c r="A3647" s="11">
        <v>42593.431793981479</v>
      </c>
      <c r="B3647" s="12">
        <v>1</v>
      </c>
      <c r="C3647" s="12"/>
      <c r="D3647" s="12"/>
      <c r="E3647" s="12"/>
      <c r="F3647" s="12"/>
      <c r="G3647" s="12">
        <v>1</v>
      </c>
    </row>
    <row r="3648" spans="1:7" x14ac:dyDescent="0.2">
      <c r="A3648" s="11">
        <v>42593.865405092598</v>
      </c>
      <c r="B3648" s="12"/>
      <c r="C3648" s="12"/>
      <c r="D3648" s="12"/>
      <c r="E3648" s="12">
        <v>1</v>
      </c>
      <c r="F3648" s="12"/>
      <c r="G3648" s="12">
        <v>1</v>
      </c>
    </row>
    <row r="3649" spans="1:7" x14ac:dyDescent="0.2">
      <c r="A3649" s="11">
        <v>42594.524756944447</v>
      </c>
      <c r="B3649" s="12">
        <v>1</v>
      </c>
      <c r="C3649" s="12"/>
      <c r="D3649" s="12"/>
      <c r="E3649" s="12"/>
      <c r="F3649" s="12"/>
      <c r="G3649" s="12">
        <v>1</v>
      </c>
    </row>
    <row r="3650" spans="1:7" x14ac:dyDescent="0.2">
      <c r="A3650" s="11">
        <v>42595.585358796292</v>
      </c>
      <c r="B3650" s="12"/>
      <c r="C3650" s="12">
        <v>1</v>
      </c>
      <c r="D3650" s="12"/>
      <c r="E3650" s="12"/>
      <c r="F3650" s="12"/>
      <c r="G3650" s="12">
        <v>1</v>
      </c>
    </row>
    <row r="3651" spans="1:7" x14ac:dyDescent="0.2">
      <c r="A3651" s="11">
        <v>42596.03506944445</v>
      </c>
      <c r="B3651" s="12"/>
      <c r="C3651" s="12">
        <v>1</v>
      </c>
      <c r="D3651" s="12"/>
      <c r="E3651" s="12"/>
      <c r="F3651" s="12"/>
      <c r="G3651" s="12">
        <v>1</v>
      </c>
    </row>
    <row r="3652" spans="1:7" x14ac:dyDescent="0.2">
      <c r="A3652" s="11">
        <v>42596.644699074073</v>
      </c>
      <c r="B3652" s="12"/>
      <c r="C3652" s="12"/>
      <c r="D3652" s="12"/>
      <c r="E3652" s="12">
        <v>1</v>
      </c>
      <c r="F3652" s="12"/>
      <c r="G3652" s="12">
        <v>1</v>
      </c>
    </row>
    <row r="3653" spans="1:7" x14ac:dyDescent="0.2">
      <c r="A3653" s="11">
        <v>42597.617418981477</v>
      </c>
      <c r="B3653" s="12"/>
      <c r="C3653" s="12">
        <v>1</v>
      </c>
      <c r="D3653" s="12"/>
      <c r="E3653" s="12"/>
      <c r="F3653" s="12"/>
      <c r="G3653" s="12">
        <v>1</v>
      </c>
    </row>
    <row r="3654" spans="1:7" x14ac:dyDescent="0.2">
      <c r="A3654" s="11">
        <v>42597.882488425923</v>
      </c>
      <c r="B3654" s="12"/>
      <c r="C3654" s="12"/>
      <c r="D3654" s="12"/>
      <c r="E3654" s="12">
        <v>1</v>
      </c>
      <c r="F3654" s="12"/>
      <c r="G3654" s="12">
        <v>1</v>
      </c>
    </row>
    <row r="3655" spans="1:7" x14ac:dyDescent="0.2">
      <c r="A3655" s="11">
        <v>42598.053113425922</v>
      </c>
      <c r="B3655" s="12">
        <v>1</v>
      </c>
      <c r="C3655" s="12"/>
      <c r="D3655" s="12"/>
      <c r="E3655" s="12"/>
      <c r="F3655" s="12"/>
      <c r="G3655" s="12">
        <v>1</v>
      </c>
    </row>
    <row r="3656" spans="1:7" x14ac:dyDescent="0.2">
      <c r="A3656" s="11">
        <v>42598.749155092592</v>
      </c>
      <c r="B3656" s="12"/>
      <c r="C3656" s="12">
        <v>1</v>
      </c>
      <c r="D3656" s="12"/>
      <c r="E3656" s="12"/>
      <c r="F3656" s="12"/>
      <c r="G3656" s="12">
        <v>1</v>
      </c>
    </row>
    <row r="3657" spans="1:7" x14ac:dyDescent="0.2">
      <c r="A3657" s="11">
        <v>42599.965324074074</v>
      </c>
      <c r="B3657" s="12"/>
      <c r="C3657" s="12">
        <v>1</v>
      </c>
      <c r="D3657" s="12"/>
      <c r="E3657" s="12"/>
      <c r="F3657" s="12"/>
      <c r="G3657" s="12">
        <v>1</v>
      </c>
    </row>
    <row r="3658" spans="1:7" x14ac:dyDescent="0.2">
      <c r="A3658" s="11">
        <v>42600.278749999998</v>
      </c>
      <c r="B3658" s="12"/>
      <c r="C3658" s="12"/>
      <c r="D3658" s="12"/>
      <c r="E3658" s="12">
        <v>1</v>
      </c>
      <c r="F3658" s="12"/>
      <c r="G3658" s="12">
        <v>1</v>
      </c>
    </row>
    <row r="3659" spans="1:7" x14ac:dyDescent="0.2">
      <c r="A3659" s="11">
        <v>42600.756041666667</v>
      </c>
      <c r="B3659" s="12"/>
      <c r="C3659" s="12"/>
      <c r="D3659" s="12"/>
      <c r="E3659" s="12">
        <v>1</v>
      </c>
      <c r="F3659" s="12"/>
      <c r="G3659" s="12">
        <v>1</v>
      </c>
    </row>
    <row r="3660" spans="1:7" x14ac:dyDescent="0.2">
      <c r="A3660" s="11">
        <v>42601.827141203699</v>
      </c>
      <c r="B3660" s="12"/>
      <c r="C3660" s="12">
        <v>1</v>
      </c>
      <c r="D3660" s="12"/>
      <c r="E3660" s="12"/>
      <c r="F3660" s="12"/>
      <c r="G3660" s="12">
        <v>1</v>
      </c>
    </row>
    <row r="3661" spans="1:7" x14ac:dyDescent="0.2">
      <c r="A3661" s="11">
        <v>42601.851678240739</v>
      </c>
      <c r="B3661" s="12"/>
      <c r="C3661" s="12">
        <v>1</v>
      </c>
      <c r="D3661" s="12"/>
      <c r="E3661" s="12"/>
      <c r="F3661" s="12"/>
      <c r="G3661" s="12">
        <v>1</v>
      </c>
    </row>
    <row r="3662" spans="1:7" x14ac:dyDescent="0.2">
      <c r="A3662" s="11">
        <v>42601.854699074072</v>
      </c>
      <c r="B3662" s="12"/>
      <c r="C3662" s="12">
        <v>1</v>
      </c>
      <c r="D3662" s="12"/>
      <c r="E3662" s="12"/>
      <c r="F3662" s="12"/>
      <c r="G3662" s="12">
        <v>1</v>
      </c>
    </row>
    <row r="3663" spans="1:7" x14ac:dyDescent="0.2">
      <c r="A3663" s="11">
        <v>42602.576712962968</v>
      </c>
      <c r="B3663" s="12"/>
      <c r="C3663" s="12"/>
      <c r="D3663" s="12"/>
      <c r="E3663" s="12">
        <v>1</v>
      </c>
      <c r="F3663" s="12"/>
      <c r="G3663" s="12">
        <v>1</v>
      </c>
    </row>
    <row r="3664" spans="1:7" x14ac:dyDescent="0.2">
      <c r="A3664" s="11">
        <v>42603.354131944448</v>
      </c>
      <c r="B3664" s="12"/>
      <c r="C3664" s="12">
        <v>1</v>
      </c>
      <c r="D3664" s="12"/>
      <c r="E3664" s="12"/>
      <c r="F3664" s="12"/>
      <c r="G3664" s="12">
        <v>1</v>
      </c>
    </row>
    <row r="3665" spans="1:7" x14ac:dyDescent="0.2">
      <c r="A3665" s="11">
        <v>42603.870520833334</v>
      </c>
      <c r="B3665" s="12"/>
      <c r="C3665" s="12">
        <v>1</v>
      </c>
      <c r="D3665" s="12"/>
      <c r="E3665" s="12"/>
      <c r="F3665" s="12"/>
      <c r="G3665" s="12">
        <v>1</v>
      </c>
    </row>
    <row r="3666" spans="1:7" x14ac:dyDescent="0.2">
      <c r="A3666" s="11">
        <v>42604.239629629628</v>
      </c>
      <c r="B3666" s="12"/>
      <c r="C3666" s="12">
        <v>1</v>
      </c>
      <c r="D3666" s="12"/>
      <c r="E3666" s="12"/>
      <c r="F3666" s="12"/>
      <c r="G3666" s="12">
        <v>1</v>
      </c>
    </row>
    <row r="3667" spans="1:7" x14ac:dyDescent="0.2">
      <c r="A3667" s="11">
        <v>42604.669675925921</v>
      </c>
      <c r="B3667" s="12">
        <v>1</v>
      </c>
      <c r="C3667" s="12"/>
      <c r="D3667" s="12"/>
      <c r="E3667" s="12"/>
      <c r="F3667" s="12"/>
      <c r="G3667" s="12">
        <v>1</v>
      </c>
    </row>
    <row r="3668" spans="1:7" x14ac:dyDescent="0.2">
      <c r="A3668" s="11">
        <v>42604.730567129634</v>
      </c>
      <c r="B3668" s="12"/>
      <c r="C3668" s="12"/>
      <c r="D3668" s="12"/>
      <c r="E3668" s="12">
        <v>1</v>
      </c>
      <c r="F3668" s="12"/>
      <c r="G3668" s="12">
        <v>1</v>
      </c>
    </row>
    <row r="3669" spans="1:7" x14ac:dyDescent="0.2">
      <c r="A3669" s="11">
        <v>42605.053993055553</v>
      </c>
      <c r="B3669" s="12"/>
      <c r="C3669" s="12">
        <v>1</v>
      </c>
      <c r="D3669" s="12"/>
      <c r="E3669" s="12"/>
      <c r="F3669" s="12"/>
      <c r="G3669" s="12">
        <v>1</v>
      </c>
    </row>
    <row r="3670" spans="1:7" x14ac:dyDescent="0.2">
      <c r="A3670" s="11">
        <v>42605.70857638889</v>
      </c>
      <c r="B3670" s="12"/>
      <c r="C3670" s="12"/>
      <c r="D3670" s="12"/>
      <c r="E3670" s="12">
        <v>1</v>
      </c>
      <c r="F3670" s="12"/>
      <c r="G3670" s="12">
        <v>1</v>
      </c>
    </row>
    <row r="3671" spans="1:7" x14ac:dyDescent="0.2">
      <c r="A3671" s="11">
        <v>42605.765381944439</v>
      </c>
      <c r="B3671" s="12"/>
      <c r="C3671" s="12"/>
      <c r="D3671" s="12"/>
      <c r="E3671" s="12">
        <v>1</v>
      </c>
      <c r="F3671" s="12"/>
      <c r="G3671" s="12">
        <v>1</v>
      </c>
    </row>
    <row r="3672" spans="1:7" x14ac:dyDescent="0.2">
      <c r="A3672" s="11">
        <v>42605.908182870371</v>
      </c>
      <c r="B3672" s="12"/>
      <c r="C3672" s="12">
        <v>1</v>
      </c>
      <c r="D3672" s="12"/>
      <c r="E3672" s="12"/>
      <c r="F3672" s="12"/>
      <c r="G3672" s="12">
        <v>1</v>
      </c>
    </row>
    <row r="3673" spans="1:7" x14ac:dyDescent="0.2">
      <c r="A3673" s="11">
        <v>42606.056863425925</v>
      </c>
      <c r="B3673" s="12"/>
      <c r="C3673" s="12">
        <v>1</v>
      </c>
      <c r="D3673" s="12"/>
      <c r="E3673" s="12"/>
      <c r="F3673" s="12"/>
      <c r="G3673" s="12">
        <v>1</v>
      </c>
    </row>
    <row r="3674" spans="1:7" x14ac:dyDescent="0.2">
      <c r="A3674" s="11">
        <v>42606.347233796296</v>
      </c>
      <c r="B3674" s="12"/>
      <c r="C3674" s="12"/>
      <c r="D3674" s="12"/>
      <c r="E3674" s="12">
        <v>1</v>
      </c>
      <c r="F3674" s="12"/>
      <c r="G3674" s="12">
        <v>1</v>
      </c>
    </row>
    <row r="3675" spans="1:7" x14ac:dyDescent="0.2">
      <c r="A3675" s="11">
        <v>42607.226701388892</v>
      </c>
      <c r="B3675" s="12"/>
      <c r="C3675" s="12"/>
      <c r="D3675" s="12"/>
      <c r="E3675" s="12">
        <v>1</v>
      </c>
      <c r="F3675" s="12"/>
      <c r="G3675" s="12">
        <v>1</v>
      </c>
    </row>
    <row r="3676" spans="1:7" x14ac:dyDescent="0.2">
      <c r="A3676" s="11">
        <v>42607.316122685181</v>
      </c>
      <c r="B3676" s="12"/>
      <c r="C3676" s="12"/>
      <c r="D3676" s="12"/>
      <c r="E3676" s="12">
        <v>1</v>
      </c>
      <c r="F3676" s="12"/>
      <c r="G3676" s="12">
        <v>1</v>
      </c>
    </row>
    <row r="3677" spans="1:7" x14ac:dyDescent="0.2">
      <c r="A3677" s="11">
        <v>42608.36583333333</v>
      </c>
      <c r="B3677" s="12"/>
      <c r="C3677" s="12"/>
      <c r="D3677" s="12"/>
      <c r="E3677" s="12">
        <v>1</v>
      </c>
      <c r="F3677" s="12"/>
      <c r="G3677" s="12">
        <v>1</v>
      </c>
    </row>
    <row r="3678" spans="1:7" x14ac:dyDescent="0.2">
      <c r="A3678" s="11">
        <v>42609.311990740738</v>
      </c>
      <c r="B3678" s="12"/>
      <c r="C3678" s="12"/>
      <c r="D3678" s="12"/>
      <c r="E3678" s="12">
        <v>1</v>
      </c>
      <c r="F3678" s="12"/>
      <c r="G3678" s="12">
        <v>1</v>
      </c>
    </row>
    <row r="3679" spans="1:7" x14ac:dyDescent="0.2">
      <c r="A3679" s="11">
        <v>42609.442465277782</v>
      </c>
      <c r="B3679" s="12"/>
      <c r="C3679" s="12"/>
      <c r="D3679" s="12"/>
      <c r="E3679" s="12">
        <v>1</v>
      </c>
      <c r="F3679" s="12"/>
      <c r="G3679" s="12">
        <v>1</v>
      </c>
    </row>
    <row r="3680" spans="1:7" x14ac:dyDescent="0.2">
      <c r="A3680" s="11">
        <v>42611.261064814811</v>
      </c>
      <c r="B3680" s="12"/>
      <c r="C3680" s="12">
        <v>1</v>
      </c>
      <c r="D3680" s="12"/>
      <c r="E3680" s="12"/>
      <c r="F3680" s="12"/>
      <c r="G3680" s="12">
        <v>1</v>
      </c>
    </row>
    <row r="3681" spans="1:7" x14ac:dyDescent="0.2">
      <c r="A3681" s="11">
        <v>42611.483206018514</v>
      </c>
      <c r="B3681" s="12"/>
      <c r="C3681" s="12"/>
      <c r="D3681" s="12"/>
      <c r="E3681" s="12">
        <v>1</v>
      </c>
      <c r="F3681" s="12"/>
      <c r="G3681" s="12">
        <v>1</v>
      </c>
    </row>
    <row r="3682" spans="1:7" x14ac:dyDescent="0.2">
      <c r="A3682" s="11">
        <v>42611.613564814819</v>
      </c>
      <c r="B3682" s="12">
        <v>1</v>
      </c>
      <c r="C3682" s="12"/>
      <c r="D3682" s="12"/>
      <c r="E3682" s="12"/>
      <c r="F3682" s="12"/>
      <c r="G3682" s="12">
        <v>1</v>
      </c>
    </row>
    <row r="3683" spans="1:7" x14ac:dyDescent="0.2">
      <c r="A3683" s="11">
        <v>42611.801412037035</v>
      </c>
      <c r="B3683" s="12"/>
      <c r="C3683" s="12"/>
      <c r="D3683" s="12"/>
      <c r="E3683" s="12">
        <v>1</v>
      </c>
      <c r="F3683" s="12"/>
      <c r="G3683" s="12">
        <v>1</v>
      </c>
    </row>
    <row r="3684" spans="1:7" x14ac:dyDescent="0.2">
      <c r="A3684" s="11">
        <v>42611.933969907404</v>
      </c>
      <c r="B3684" s="12"/>
      <c r="C3684" s="12">
        <v>1</v>
      </c>
      <c r="D3684" s="12"/>
      <c r="E3684" s="12"/>
      <c r="F3684" s="12"/>
      <c r="G3684" s="12">
        <v>1</v>
      </c>
    </row>
    <row r="3685" spans="1:7" x14ac:dyDescent="0.2">
      <c r="A3685" s="11">
        <v>42612.149780092594</v>
      </c>
      <c r="B3685" s="12"/>
      <c r="C3685" s="12"/>
      <c r="D3685" s="12"/>
      <c r="E3685" s="12">
        <v>1</v>
      </c>
      <c r="F3685" s="12"/>
      <c r="G3685" s="12">
        <v>1</v>
      </c>
    </row>
    <row r="3686" spans="1:7" x14ac:dyDescent="0.2">
      <c r="A3686" s="11">
        <v>42612.600520833337</v>
      </c>
      <c r="B3686" s="12"/>
      <c r="C3686" s="12">
        <v>1</v>
      </c>
      <c r="D3686" s="12"/>
      <c r="E3686" s="12"/>
      <c r="F3686" s="12"/>
      <c r="G3686" s="12">
        <v>1</v>
      </c>
    </row>
    <row r="3687" spans="1:7" x14ac:dyDescent="0.2">
      <c r="A3687" s="11">
        <v>42612.624039351853</v>
      </c>
      <c r="B3687" s="12">
        <v>1</v>
      </c>
      <c r="C3687" s="12"/>
      <c r="D3687" s="12"/>
      <c r="E3687" s="12"/>
      <c r="F3687" s="12"/>
      <c r="G3687" s="12">
        <v>1</v>
      </c>
    </row>
    <row r="3688" spans="1:7" x14ac:dyDescent="0.2">
      <c r="A3688" s="11">
        <v>42612.642754629633</v>
      </c>
      <c r="B3688" s="12">
        <v>1</v>
      </c>
      <c r="C3688" s="12"/>
      <c r="D3688" s="12"/>
      <c r="E3688" s="12"/>
      <c r="F3688" s="12"/>
      <c r="G3688" s="12">
        <v>1</v>
      </c>
    </row>
    <row r="3689" spans="1:7" x14ac:dyDescent="0.2">
      <c r="A3689" s="11">
        <v>42612.656493055561</v>
      </c>
      <c r="B3689" s="12"/>
      <c r="C3689" s="12"/>
      <c r="D3689" s="12"/>
      <c r="E3689" s="12">
        <v>1</v>
      </c>
      <c r="F3689" s="12"/>
      <c r="G3689" s="12">
        <v>1</v>
      </c>
    </row>
    <row r="3690" spans="1:7" x14ac:dyDescent="0.2">
      <c r="A3690" s="11">
        <v>42612.911712962959</v>
      </c>
      <c r="B3690" s="12"/>
      <c r="C3690" s="12">
        <v>1</v>
      </c>
      <c r="D3690" s="12"/>
      <c r="E3690" s="12"/>
      <c r="F3690" s="12"/>
      <c r="G3690" s="12">
        <v>1</v>
      </c>
    </row>
    <row r="3691" spans="1:7" x14ac:dyDescent="0.2">
      <c r="A3691" s="11">
        <v>42612.918807870374</v>
      </c>
      <c r="B3691" s="12"/>
      <c r="C3691" s="12"/>
      <c r="D3691" s="12"/>
      <c r="E3691" s="12">
        <v>1</v>
      </c>
      <c r="F3691" s="12"/>
      <c r="G3691" s="12">
        <v>1</v>
      </c>
    </row>
    <row r="3692" spans="1:7" x14ac:dyDescent="0.2">
      <c r="A3692" s="11">
        <v>42613.841261574074</v>
      </c>
      <c r="B3692" s="12"/>
      <c r="C3692" s="12">
        <v>1</v>
      </c>
      <c r="D3692" s="12"/>
      <c r="E3692" s="12"/>
      <c r="F3692" s="12"/>
      <c r="G3692" s="12">
        <v>1</v>
      </c>
    </row>
    <row r="3693" spans="1:7" x14ac:dyDescent="0.2">
      <c r="A3693" s="11">
        <v>42614.268796296295</v>
      </c>
      <c r="B3693" s="12"/>
      <c r="C3693" s="12">
        <v>1</v>
      </c>
      <c r="D3693" s="12"/>
      <c r="E3693" s="12"/>
      <c r="F3693" s="12"/>
      <c r="G3693" s="12">
        <v>1</v>
      </c>
    </row>
    <row r="3694" spans="1:7" x14ac:dyDescent="0.2">
      <c r="A3694" s="11">
        <v>42614.356770833328</v>
      </c>
      <c r="B3694" s="12"/>
      <c r="C3694" s="12">
        <v>1</v>
      </c>
      <c r="D3694" s="12"/>
      <c r="E3694" s="12"/>
      <c r="F3694" s="12"/>
      <c r="G3694" s="12">
        <v>1</v>
      </c>
    </row>
    <row r="3695" spans="1:7" x14ac:dyDescent="0.2">
      <c r="A3695" s="11">
        <v>42614.675625000003</v>
      </c>
      <c r="B3695" s="12"/>
      <c r="C3695" s="12">
        <v>1</v>
      </c>
      <c r="D3695" s="12"/>
      <c r="E3695" s="12"/>
      <c r="F3695" s="12"/>
      <c r="G3695" s="12">
        <v>1</v>
      </c>
    </row>
    <row r="3696" spans="1:7" x14ac:dyDescent="0.2">
      <c r="A3696" s="11">
        <v>42614.722013888888</v>
      </c>
      <c r="B3696" s="12"/>
      <c r="C3696" s="12"/>
      <c r="D3696" s="12"/>
      <c r="E3696" s="12">
        <v>1</v>
      </c>
      <c r="F3696" s="12"/>
      <c r="G3696" s="12">
        <v>1</v>
      </c>
    </row>
    <row r="3697" spans="1:7" x14ac:dyDescent="0.2">
      <c r="A3697" s="11">
        <v>42614.760937500003</v>
      </c>
      <c r="B3697" s="12"/>
      <c r="C3697" s="12"/>
      <c r="D3697" s="12"/>
      <c r="E3697" s="12">
        <v>1</v>
      </c>
      <c r="F3697" s="12"/>
      <c r="G3697" s="12">
        <v>1</v>
      </c>
    </row>
    <row r="3698" spans="1:7" x14ac:dyDescent="0.2">
      <c r="A3698" s="11">
        <v>42615.121921296297</v>
      </c>
      <c r="B3698" s="12"/>
      <c r="C3698" s="12">
        <v>1</v>
      </c>
      <c r="D3698" s="12"/>
      <c r="E3698" s="12"/>
      <c r="F3698" s="12"/>
      <c r="G3698" s="12">
        <v>1</v>
      </c>
    </row>
    <row r="3699" spans="1:7" x14ac:dyDescent="0.2">
      <c r="A3699" s="11">
        <v>42615.142870370371</v>
      </c>
      <c r="B3699" s="12"/>
      <c r="C3699" s="12">
        <v>1</v>
      </c>
      <c r="D3699" s="12"/>
      <c r="E3699" s="12"/>
      <c r="F3699" s="12"/>
      <c r="G3699" s="12">
        <v>1</v>
      </c>
    </row>
    <row r="3700" spans="1:7" x14ac:dyDescent="0.2">
      <c r="A3700" s="11">
        <v>42615.346817129626</v>
      </c>
      <c r="B3700" s="12">
        <v>1</v>
      </c>
      <c r="C3700" s="12"/>
      <c r="D3700" s="12"/>
      <c r="E3700" s="12"/>
      <c r="F3700" s="12"/>
      <c r="G3700" s="12">
        <v>1</v>
      </c>
    </row>
    <row r="3701" spans="1:7" x14ac:dyDescent="0.2">
      <c r="A3701" s="11">
        <v>42615.753310185188</v>
      </c>
      <c r="B3701" s="12"/>
      <c r="C3701" s="12">
        <v>1</v>
      </c>
      <c r="D3701" s="12"/>
      <c r="E3701" s="12"/>
      <c r="F3701" s="12"/>
      <c r="G3701" s="12">
        <v>1</v>
      </c>
    </row>
    <row r="3702" spans="1:7" x14ac:dyDescent="0.2">
      <c r="A3702" s="11">
        <v>42615.79896990741</v>
      </c>
      <c r="B3702" s="12">
        <v>1</v>
      </c>
      <c r="C3702" s="12"/>
      <c r="D3702" s="12"/>
      <c r="E3702" s="12"/>
      <c r="F3702" s="12"/>
      <c r="G3702" s="12">
        <v>1</v>
      </c>
    </row>
    <row r="3703" spans="1:7" x14ac:dyDescent="0.2">
      <c r="A3703" s="11">
        <v>42616.049849537041</v>
      </c>
      <c r="B3703" s="12">
        <v>1</v>
      </c>
      <c r="C3703" s="12"/>
      <c r="D3703" s="12"/>
      <c r="E3703" s="12"/>
      <c r="F3703" s="12"/>
      <c r="G3703" s="12">
        <v>1</v>
      </c>
    </row>
    <row r="3704" spans="1:7" x14ac:dyDescent="0.2">
      <c r="A3704" s="11">
        <v>42618.625428240746</v>
      </c>
      <c r="B3704" s="12"/>
      <c r="C3704" s="12"/>
      <c r="D3704" s="12"/>
      <c r="E3704" s="12">
        <v>1</v>
      </c>
      <c r="F3704" s="12"/>
      <c r="G3704" s="12">
        <v>1</v>
      </c>
    </row>
    <row r="3705" spans="1:7" x14ac:dyDescent="0.2">
      <c r="A3705" s="11">
        <v>42618.827013888891</v>
      </c>
      <c r="B3705" s="12"/>
      <c r="C3705" s="12">
        <v>1</v>
      </c>
      <c r="D3705" s="12"/>
      <c r="E3705" s="12"/>
      <c r="F3705" s="12"/>
      <c r="G3705" s="12">
        <v>1</v>
      </c>
    </row>
    <row r="3706" spans="1:7" x14ac:dyDescent="0.2">
      <c r="A3706" s="11">
        <v>42619.466342592597</v>
      </c>
      <c r="B3706" s="12"/>
      <c r="C3706" s="12"/>
      <c r="D3706" s="12"/>
      <c r="E3706" s="12">
        <v>1</v>
      </c>
      <c r="F3706" s="12"/>
      <c r="G3706" s="12">
        <v>1</v>
      </c>
    </row>
    <row r="3707" spans="1:7" x14ac:dyDescent="0.2">
      <c r="A3707" s="11">
        <v>42619.635787037041</v>
      </c>
      <c r="B3707" s="12"/>
      <c r="C3707" s="12">
        <v>1</v>
      </c>
      <c r="D3707" s="12"/>
      <c r="E3707" s="12"/>
      <c r="F3707" s="12"/>
      <c r="G3707" s="12">
        <v>1</v>
      </c>
    </row>
    <row r="3708" spans="1:7" x14ac:dyDescent="0.2">
      <c r="A3708" s="11">
        <v>42619.802488425921</v>
      </c>
      <c r="B3708" s="12"/>
      <c r="C3708" s="12"/>
      <c r="D3708" s="12"/>
      <c r="E3708" s="12">
        <v>1</v>
      </c>
      <c r="F3708" s="12"/>
      <c r="G3708" s="12">
        <v>1</v>
      </c>
    </row>
    <row r="3709" spans="1:7" x14ac:dyDescent="0.2">
      <c r="A3709" s="11">
        <v>42619.935694444444</v>
      </c>
      <c r="B3709" s="12"/>
      <c r="C3709" s="12"/>
      <c r="D3709" s="12"/>
      <c r="E3709" s="12">
        <v>1</v>
      </c>
      <c r="F3709" s="12"/>
      <c r="G3709" s="12">
        <v>1</v>
      </c>
    </row>
    <row r="3710" spans="1:7" x14ac:dyDescent="0.2">
      <c r="A3710" s="11">
        <v>42620.143564814818</v>
      </c>
      <c r="B3710" s="12"/>
      <c r="C3710" s="12"/>
      <c r="D3710" s="12"/>
      <c r="E3710" s="12">
        <v>1</v>
      </c>
      <c r="F3710" s="12"/>
      <c r="G3710" s="12">
        <v>1</v>
      </c>
    </row>
    <row r="3711" spans="1:7" x14ac:dyDescent="0.2">
      <c r="A3711" s="11">
        <v>42620.91097222222</v>
      </c>
      <c r="B3711" s="12"/>
      <c r="C3711" s="12">
        <v>1</v>
      </c>
      <c r="D3711" s="12"/>
      <c r="E3711" s="12"/>
      <c r="F3711" s="12"/>
      <c r="G3711" s="12">
        <v>1</v>
      </c>
    </row>
    <row r="3712" spans="1:7" x14ac:dyDescent="0.2">
      <c r="A3712" s="11">
        <v>42621.389340277776</v>
      </c>
      <c r="B3712" s="12"/>
      <c r="C3712" s="12">
        <v>1</v>
      </c>
      <c r="D3712" s="12"/>
      <c r="E3712" s="12"/>
      <c r="F3712" s="12"/>
      <c r="G3712" s="12">
        <v>1</v>
      </c>
    </row>
    <row r="3713" spans="1:7" x14ac:dyDescent="0.2">
      <c r="A3713" s="11">
        <v>42622.436412037037</v>
      </c>
      <c r="B3713" s="12"/>
      <c r="C3713" s="12">
        <v>1</v>
      </c>
      <c r="D3713" s="12"/>
      <c r="E3713" s="12"/>
      <c r="F3713" s="12"/>
      <c r="G3713" s="12">
        <v>1</v>
      </c>
    </row>
    <row r="3714" spans="1:7" x14ac:dyDescent="0.2">
      <c r="A3714" s="11">
        <v>42622.456238425926</v>
      </c>
      <c r="B3714" s="12"/>
      <c r="C3714" s="12">
        <v>1</v>
      </c>
      <c r="D3714" s="12"/>
      <c r="E3714" s="12"/>
      <c r="F3714" s="12"/>
      <c r="G3714" s="12">
        <v>1</v>
      </c>
    </row>
    <row r="3715" spans="1:7" x14ac:dyDescent="0.2">
      <c r="A3715" s="11">
        <v>42622.767476851848</v>
      </c>
      <c r="B3715" s="12"/>
      <c r="C3715" s="12"/>
      <c r="D3715" s="12"/>
      <c r="E3715" s="12">
        <v>1</v>
      </c>
      <c r="F3715" s="12"/>
      <c r="G3715" s="12">
        <v>1</v>
      </c>
    </row>
    <row r="3716" spans="1:7" x14ac:dyDescent="0.2">
      <c r="A3716" s="11">
        <v>42623.606134259258</v>
      </c>
      <c r="B3716" s="12"/>
      <c r="C3716" s="12">
        <v>1</v>
      </c>
      <c r="D3716" s="12"/>
      <c r="E3716" s="12"/>
      <c r="F3716" s="12"/>
      <c r="G3716" s="12">
        <v>1</v>
      </c>
    </row>
    <row r="3717" spans="1:7" x14ac:dyDescent="0.2">
      <c r="A3717" s="11">
        <v>42625.635636574079</v>
      </c>
      <c r="B3717" s="12"/>
      <c r="C3717" s="12">
        <v>1</v>
      </c>
      <c r="D3717" s="12"/>
      <c r="E3717" s="12"/>
      <c r="F3717" s="12"/>
      <c r="G3717" s="12">
        <v>1</v>
      </c>
    </row>
    <row r="3718" spans="1:7" x14ac:dyDescent="0.2">
      <c r="A3718" s="11">
        <v>42626.633703703701</v>
      </c>
      <c r="B3718" s="12">
        <v>1</v>
      </c>
      <c r="C3718" s="12"/>
      <c r="D3718" s="12"/>
      <c r="E3718" s="12"/>
      <c r="F3718" s="12"/>
      <c r="G3718" s="12">
        <v>1</v>
      </c>
    </row>
    <row r="3719" spans="1:7" x14ac:dyDescent="0.2">
      <c r="A3719" s="11">
        <v>42626.668888888889</v>
      </c>
      <c r="B3719" s="12"/>
      <c r="C3719" s="12"/>
      <c r="D3719" s="12"/>
      <c r="E3719" s="12">
        <v>1</v>
      </c>
      <c r="F3719" s="12"/>
      <c r="G3719" s="12">
        <v>1</v>
      </c>
    </row>
    <row r="3720" spans="1:7" x14ac:dyDescent="0.2">
      <c r="A3720" s="11">
        <v>42626.7503125</v>
      </c>
      <c r="B3720" s="12"/>
      <c r="C3720" s="12"/>
      <c r="D3720" s="12"/>
      <c r="E3720" s="12">
        <v>1</v>
      </c>
      <c r="F3720" s="12"/>
      <c r="G3720" s="12">
        <v>1</v>
      </c>
    </row>
    <row r="3721" spans="1:7" x14ac:dyDescent="0.2">
      <c r="A3721" s="11">
        <v>42627.253263888888</v>
      </c>
      <c r="B3721" s="12"/>
      <c r="C3721" s="12"/>
      <c r="D3721" s="12"/>
      <c r="E3721" s="12">
        <v>1</v>
      </c>
      <c r="F3721" s="12"/>
      <c r="G3721" s="12">
        <v>1</v>
      </c>
    </row>
    <row r="3722" spans="1:7" x14ac:dyDescent="0.2">
      <c r="A3722" s="11">
        <v>42627.307303240741</v>
      </c>
      <c r="B3722" s="12"/>
      <c r="C3722" s="12"/>
      <c r="D3722" s="12"/>
      <c r="E3722" s="12">
        <v>1</v>
      </c>
      <c r="F3722" s="12"/>
      <c r="G3722" s="12">
        <v>1</v>
      </c>
    </row>
    <row r="3723" spans="1:7" x14ac:dyDescent="0.2">
      <c r="A3723" s="11">
        <v>42627.454097222217</v>
      </c>
      <c r="B3723" s="12"/>
      <c r="C3723" s="12"/>
      <c r="D3723" s="12"/>
      <c r="E3723" s="12">
        <v>1</v>
      </c>
      <c r="F3723" s="12"/>
      <c r="G3723" s="12">
        <v>1</v>
      </c>
    </row>
    <row r="3724" spans="1:7" x14ac:dyDescent="0.2">
      <c r="A3724" s="11">
        <v>42627.955104166671</v>
      </c>
      <c r="B3724" s="12"/>
      <c r="C3724" s="12">
        <v>1</v>
      </c>
      <c r="D3724" s="12"/>
      <c r="E3724" s="12"/>
      <c r="F3724" s="12"/>
      <c r="G3724" s="12">
        <v>1</v>
      </c>
    </row>
    <row r="3725" spans="1:7" x14ac:dyDescent="0.2">
      <c r="A3725" s="11">
        <v>42628.22792824074</v>
      </c>
      <c r="B3725" s="12">
        <v>1</v>
      </c>
      <c r="C3725" s="12"/>
      <c r="D3725" s="12"/>
      <c r="E3725" s="12"/>
      <c r="F3725" s="12"/>
      <c r="G3725" s="12">
        <v>1</v>
      </c>
    </row>
    <row r="3726" spans="1:7" x14ac:dyDescent="0.2">
      <c r="A3726" s="11">
        <v>42628.288668981477</v>
      </c>
      <c r="B3726" s="12"/>
      <c r="C3726" s="12">
        <v>1</v>
      </c>
      <c r="D3726" s="12"/>
      <c r="E3726" s="12"/>
      <c r="F3726" s="12"/>
      <c r="G3726" s="12">
        <v>1</v>
      </c>
    </row>
    <row r="3727" spans="1:7" x14ac:dyDescent="0.2">
      <c r="A3727" s="11">
        <v>42628.650208333333</v>
      </c>
      <c r="B3727" s="12"/>
      <c r="C3727" s="12"/>
      <c r="D3727" s="12"/>
      <c r="E3727" s="12">
        <v>1</v>
      </c>
      <c r="F3727" s="12"/>
      <c r="G3727" s="12">
        <v>1</v>
      </c>
    </row>
    <row r="3728" spans="1:7" x14ac:dyDescent="0.2">
      <c r="A3728" s="11">
        <v>42628.690266203703</v>
      </c>
      <c r="B3728" s="12">
        <v>1</v>
      </c>
      <c r="C3728" s="12"/>
      <c r="D3728" s="12"/>
      <c r="E3728" s="12"/>
      <c r="F3728" s="12"/>
      <c r="G3728" s="12">
        <v>1</v>
      </c>
    </row>
    <row r="3729" spans="1:7" x14ac:dyDescent="0.2">
      <c r="A3729" s="11">
        <v>42628.849120370374</v>
      </c>
      <c r="B3729" s="12"/>
      <c r="C3729" s="12"/>
      <c r="D3729" s="12"/>
      <c r="E3729" s="12">
        <v>1</v>
      </c>
      <c r="F3729" s="12"/>
      <c r="G3729" s="12">
        <v>1</v>
      </c>
    </row>
    <row r="3730" spans="1:7" x14ac:dyDescent="0.2">
      <c r="A3730" s="11">
        <v>42629.503483796296</v>
      </c>
      <c r="B3730" s="12"/>
      <c r="C3730" s="12">
        <v>1</v>
      </c>
      <c r="D3730" s="12"/>
      <c r="E3730" s="12"/>
      <c r="F3730" s="12"/>
      <c r="G3730" s="12">
        <v>1</v>
      </c>
    </row>
    <row r="3731" spans="1:7" x14ac:dyDescent="0.2">
      <c r="A3731" s="11">
        <v>42629.655046296291</v>
      </c>
      <c r="B3731" s="12"/>
      <c r="C3731" s="12"/>
      <c r="D3731" s="12"/>
      <c r="E3731" s="12">
        <v>1</v>
      </c>
      <c r="F3731" s="12"/>
      <c r="G3731" s="12">
        <v>1</v>
      </c>
    </row>
    <row r="3732" spans="1:7" x14ac:dyDescent="0.2">
      <c r="A3732" s="11">
        <v>42630.922893518517</v>
      </c>
      <c r="B3732" s="12"/>
      <c r="C3732" s="12">
        <v>1</v>
      </c>
      <c r="D3732" s="12"/>
      <c r="E3732" s="12"/>
      <c r="F3732" s="12"/>
      <c r="G3732" s="12">
        <v>1</v>
      </c>
    </row>
    <row r="3733" spans="1:7" x14ac:dyDescent="0.2">
      <c r="A3733" s="11">
        <v>42631.769513888896</v>
      </c>
      <c r="B3733" s="12"/>
      <c r="C3733" s="12">
        <v>1</v>
      </c>
      <c r="D3733" s="12"/>
      <c r="E3733" s="12"/>
      <c r="F3733" s="12"/>
      <c r="G3733" s="12">
        <v>1</v>
      </c>
    </row>
    <row r="3734" spans="1:7" x14ac:dyDescent="0.2">
      <c r="A3734" s="11">
        <v>42632.328784722224</v>
      </c>
      <c r="B3734" s="12"/>
      <c r="C3734" s="12">
        <v>1</v>
      </c>
      <c r="D3734" s="12"/>
      <c r="E3734" s="12"/>
      <c r="F3734" s="12"/>
      <c r="G3734" s="12">
        <v>1</v>
      </c>
    </row>
    <row r="3735" spans="1:7" x14ac:dyDescent="0.2">
      <c r="A3735" s="11">
        <v>42632.348310185189</v>
      </c>
      <c r="B3735" s="12"/>
      <c r="C3735" s="12"/>
      <c r="D3735" s="12"/>
      <c r="E3735" s="12">
        <v>1</v>
      </c>
      <c r="F3735" s="12"/>
      <c r="G3735" s="12">
        <v>1</v>
      </c>
    </row>
    <row r="3736" spans="1:7" x14ac:dyDescent="0.2">
      <c r="A3736" s="11">
        <v>42632.373414351852</v>
      </c>
      <c r="B3736" s="12"/>
      <c r="C3736" s="12">
        <v>1</v>
      </c>
      <c r="D3736" s="12"/>
      <c r="E3736" s="12"/>
      <c r="F3736" s="12"/>
      <c r="G3736" s="12">
        <v>1</v>
      </c>
    </row>
    <row r="3737" spans="1:7" x14ac:dyDescent="0.2">
      <c r="A3737" s="11">
        <v>42632.443368055552</v>
      </c>
      <c r="B3737" s="12"/>
      <c r="C3737" s="12">
        <v>1</v>
      </c>
      <c r="D3737" s="12"/>
      <c r="E3737" s="12"/>
      <c r="F3737" s="12"/>
      <c r="G3737" s="12">
        <v>1</v>
      </c>
    </row>
    <row r="3738" spans="1:7" x14ac:dyDescent="0.2">
      <c r="A3738" s="11">
        <v>42633.116851851853</v>
      </c>
      <c r="B3738" s="12"/>
      <c r="C3738" s="12"/>
      <c r="D3738" s="12"/>
      <c r="E3738" s="12">
        <v>1</v>
      </c>
      <c r="F3738" s="12"/>
      <c r="G3738" s="12">
        <v>1</v>
      </c>
    </row>
    <row r="3739" spans="1:7" x14ac:dyDescent="0.2">
      <c r="A3739" s="11">
        <v>42633.461956018517</v>
      </c>
      <c r="B3739" s="12"/>
      <c r="C3739" s="12"/>
      <c r="D3739" s="12"/>
      <c r="E3739" s="12">
        <v>1</v>
      </c>
      <c r="F3739" s="12"/>
      <c r="G3739" s="12">
        <v>1</v>
      </c>
    </row>
    <row r="3740" spans="1:7" x14ac:dyDescent="0.2">
      <c r="A3740" s="11">
        <v>42633.586122685185</v>
      </c>
      <c r="B3740" s="12"/>
      <c r="C3740" s="12"/>
      <c r="D3740" s="12"/>
      <c r="E3740" s="12">
        <v>1</v>
      </c>
      <c r="F3740" s="12"/>
      <c r="G3740" s="12">
        <v>1</v>
      </c>
    </row>
    <row r="3741" spans="1:7" x14ac:dyDescent="0.2">
      <c r="A3741" s="11">
        <v>42633.841608796298</v>
      </c>
      <c r="B3741" s="12"/>
      <c r="C3741" s="12"/>
      <c r="D3741" s="12"/>
      <c r="E3741" s="12">
        <v>1</v>
      </c>
      <c r="F3741" s="12"/>
      <c r="G3741" s="12">
        <v>1</v>
      </c>
    </row>
    <row r="3742" spans="1:7" x14ac:dyDescent="0.2">
      <c r="A3742" s="11">
        <v>42634.614780092597</v>
      </c>
      <c r="B3742" s="12"/>
      <c r="C3742" s="12"/>
      <c r="D3742" s="12"/>
      <c r="E3742" s="12">
        <v>1</v>
      </c>
      <c r="F3742" s="12"/>
      <c r="G3742" s="12">
        <v>1</v>
      </c>
    </row>
    <row r="3743" spans="1:7" x14ac:dyDescent="0.2">
      <c r="A3743" s="11">
        <v>42634.900046296301</v>
      </c>
      <c r="B3743" s="12"/>
      <c r="C3743" s="12">
        <v>1</v>
      </c>
      <c r="D3743" s="12"/>
      <c r="E3743" s="12"/>
      <c r="F3743" s="12"/>
      <c r="G3743" s="12">
        <v>1</v>
      </c>
    </row>
    <row r="3744" spans="1:7" x14ac:dyDescent="0.2">
      <c r="A3744" s="11">
        <v>42636.614745370374</v>
      </c>
      <c r="B3744" s="12"/>
      <c r="C3744" s="12"/>
      <c r="D3744" s="12"/>
      <c r="E3744" s="12">
        <v>1</v>
      </c>
      <c r="F3744" s="12"/>
      <c r="G3744" s="12">
        <v>1</v>
      </c>
    </row>
    <row r="3745" spans="1:7" x14ac:dyDescent="0.2">
      <c r="A3745" s="11">
        <v>42636.645358796297</v>
      </c>
      <c r="B3745" s="12"/>
      <c r="C3745" s="12">
        <v>1</v>
      </c>
      <c r="D3745" s="12"/>
      <c r="E3745" s="12"/>
      <c r="F3745" s="12"/>
      <c r="G3745" s="12">
        <v>1</v>
      </c>
    </row>
    <row r="3746" spans="1:7" x14ac:dyDescent="0.2">
      <c r="A3746" s="11">
        <v>42636.868518518517</v>
      </c>
      <c r="B3746" s="12"/>
      <c r="C3746" s="12"/>
      <c r="D3746" s="12"/>
      <c r="E3746" s="12">
        <v>1</v>
      </c>
      <c r="F3746" s="12"/>
      <c r="G3746" s="12">
        <v>1</v>
      </c>
    </row>
    <row r="3747" spans="1:7" x14ac:dyDescent="0.2">
      <c r="A3747" s="11">
        <v>42637.016736111109</v>
      </c>
      <c r="B3747" s="12"/>
      <c r="C3747" s="12">
        <v>1</v>
      </c>
      <c r="D3747" s="12"/>
      <c r="E3747" s="12"/>
      <c r="F3747" s="12"/>
      <c r="G3747" s="12">
        <v>1</v>
      </c>
    </row>
    <row r="3748" spans="1:7" x14ac:dyDescent="0.2">
      <c r="A3748" s="11">
        <v>42639.421493055561</v>
      </c>
      <c r="B3748" s="12"/>
      <c r="C3748" s="12"/>
      <c r="D3748" s="12"/>
      <c r="E3748" s="12">
        <v>1</v>
      </c>
      <c r="F3748" s="12"/>
      <c r="G3748" s="12">
        <v>1</v>
      </c>
    </row>
    <row r="3749" spans="1:7" x14ac:dyDescent="0.2">
      <c r="A3749" s="11">
        <v>42639.441932870366</v>
      </c>
      <c r="B3749" s="12"/>
      <c r="C3749" s="12">
        <v>1</v>
      </c>
      <c r="D3749" s="12"/>
      <c r="E3749" s="12"/>
      <c r="F3749" s="12"/>
      <c r="G3749" s="12">
        <v>1</v>
      </c>
    </row>
    <row r="3750" spans="1:7" x14ac:dyDescent="0.2">
      <c r="A3750" s="11">
        <v>42639.549479166672</v>
      </c>
      <c r="B3750" s="12"/>
      <c r="C3750" s="12"/>
      <c r="D3750" s="12"/>
      <c r="E3750" s="12">
        <v>1</v>
      </c>
      <c r="F3750" s="12"/>
      <c r="G3750" s="12">
        <v>1</v>
      </c>
    </row>
    <row r="3751" spans="1:7" x14ac:dyDescent="0.2">
      <c r="A3751" s="11">
        <v>42639.805601851855</v>
      </c>
      <c r="B3751" s="12"/>
      <c r="C3751" s="12">
        <v>1</v>
      </c>
      <c r="D3751" s="12"/>
      <c r="E3751" s="12"/>
      <c r="F3751" s="12"/>
      <c r="G3751" s="12">
        <v>1</v>
      </c>
    </row>
    <row r="3752" spans="1:7" x14ac:dyDescent="0.2">
      <c r="A3752" s="11">
        <v>42640.278171296297</v>
      </c>
      <c r="B3752" s="12"/>
      <c r="C3752" s="12">
        <v>1</v>
      </c>
      <c r="D3752" s="12"/>
      <c r="E3752" s="12"/>
      <c r="F3752" s="12"/>
      <c r="G3752" s="12">
        <v>1</v>
      </c>
    </row>
    <row r="3753" spans="1:7" x14ac:dyDescent="0.2">
      <c r="A3753" s="11">
        <v>42640.917939814812</v>
      </c>
      <c r="B3753" s="12"/>
      <c r="C3753" s="12"/>
      <c r="D3753" s="12"/>
      <c r="E3753" s="12">
        <v>1</v>
      </c>
      <c r="F3753" s="12"/>
      <c r="G3753" s="12">
        <v>1</v>
      </c>
    </row>
    <row r="3754" spans="1:7" x14ac:dyDescent="0.2">
      <c r="A3754" s="11">
        <v>42642.988819444443</v>
      </c>
      <c r="B3754" s="12"/>
      <c r="C3754" s="12">
        <v>1</v>
      </c>
      <c r="D3754" s="12"/>
      <c r="E3754" s="12"/>
      <c r="F3754" s="12"/>
      <c r="G3754" s="12">
        <v>1</v>
      </c>
    </row>
    <row r="3755" spans="1:7" x14ac:dyDescent="0.2">
      <c r="A3755" s="11">
        <v>42643.632858796293</v>
      </c>
      <c r="B3755" s="12"/>
      <c r="C3755" s="12"/>
      <c r="D3755" s="12"/>
      <c r="E3755" s="12">
        <v>1</v>
      </c>
      <c r="F3755" s="12"/>
      <c r="G3755" s="12">
        <v>1</v>
      </c>
    </row>
    <row r="3756" spans="1:7" x14ac:dyDescent="0.2">
      <c r="A3756" s="11">
        <v>42643.642800925925</v>
      </c>
      <c r="B3756" s="12"/>
      <c r="C3756" s="12"/>
      <c r="D3756" s="12"/>
      <c r="E3756" s="12">
        <v>1</v>
      </c>
      <c r="F3756" s="12"/>
      <c r="G3756" s="12">
        <v>1</v>
      </c>
    </row>
    <row r="3757" spans="1:7" x14ac:dyDescent="0.2">
      <c r="A3757" s="11">
        <v>42644.535358796296</v>
      </c>
      <c r="B3757" s="12"/>
      <c r="C3757" s="12"/>
      <c r="D3757" s="12"/>
      <c r="E3757" s="12">
        <v>1</v>
      </c>
      <c r="F3757" s="12"/>
      <c r="G3757" s="12">
        <v>1</v>
      </c>
    </row>
    <row r="3758" spans="1:7" x14ac:dyDescent="0.2">
      <c r="A3758" s="11">
        <v>42644.667534722219</v>
      </c>
      <c r="B3758" s="12"/>
      <c r="C3758" s="12"/>
      <c r="D3758" s="12"/>
      <c r="E3758" s="12">
        <v>1</v>
      </c>
      <c r="F3758" s="12"/>
      <c r="G3758" s="12">
        <v>1</v>
      </c>
    </row>
    <row r="3759" spans="1:7" x14ac:dyDescent="0.2">
      <c r="A3759" s="11">
        <v>42645.367442129631</v>
      </c>
      <c r="B3759" s="12"/>
      <c r="C3759" s="12">
        <v>1</v>
      </c>
      <c r="D3759" s="12"/>
      <c r="E3759" s="12"/>
      <c r="F3759" s="12"/>
      <c r="G3759" s="12">
        <v>1</v>
      </c>
    </row>
    <row r="3760" spans="1:7" x14ac:dyDescent="0.2">
      <c r="A3760" s="11">
        <v>42646.092812499999</v>
      </c>
      <c r="B3760" s="12"/>
      <c r="C3760" s="12"/>
      <c r="D3760" s="12"/>
      <c r="E3760" s="12">
        <v>1</v>
      </c>
      <c r="F3760" s="12"/>
      <c r="G3760" s="12">
        <v>1</v>
      </c>
    </row>
    <row r="3761" spans="1:7" x14ac:dyDescent="0.2">
      <c r="A3761" s="11">
        <v>42646.896898148145</v>
      </c>
      <c r="B3761" s="12"/>
      <c r="C3761" s="12">
        <v>1</v>
      </c>
      <c r="D3761" s="12"/>
      <c r="E3761" s="12"/>
      <c r="F3761" s="12"/>
      <c r="G3761" s="12">
        <v>1</v>
      </c>
    </row>
    <row r="3762" spans="1:7" x14ac:dyDescent="0.2">
      <c r="A3762" s="11">
        <v>42647.446597222224</v>
      </c>
      <c r="B3762" s="12"/>
      <c r="C3762" s="12"/>
      <c r="D3762" s="12"/>
      <c r="E3762" s="12">
        <v>1</v>
      </c>
      <c r="F3762" s="12"/>
      <c r="G3762" s="12">
        <v>1</v>
      </c>
    </row>
    <row r="3763" spans="1:7" x14ac:dyDescent="0.2">
      <c r="A3763" s="11">
        <v>42647.750092592592</v>
      </c>
      <c r="B3763" s="12"/>
      <c r="C3763" s="12">
        <v>1</v>
      </c>
      <c r="D3763" s="12"/>
      <c r="E3763" s="12"/>
      <c r="F3763" s="12"/>
      <c r="G3763" s="12">
        <v>1</v>
      </c>
    </row>
    <row r="3764" spans="1:7" x14ac:dyDescent="0.2">
      <c r="A3764" s="11">
        <v>42647.818819444445</v>
      </c>
      <c r="B3764" s="12"/>
      <c r="C3764" s="12"/>
      <c r="D3764" s="12"/>
      <c r="E3764" s="12">
        <v>1</v>
      </c>
      <c r="F3764" s="12"/>
      <c r="G3764" s="12">
        <v>1</v>
      </c>
    </row>
    <row r="3765" spans="1:7" x14ac:dyDescent="0.2">
      <c r="A3765" s="11">
        <v>42648.546111111107</v>
      </c>
      <c r="B3765" s="12"/>
      <c r="C3765" s="12"/>
      <c r="D3765" s="12"/>
      <c r="E3765" s="12">
        <v>1</v>
      </c>
      <c r="F3765" s="12"/>
      <c r="G3765" s="12">
        <v>1</v>
      </c>
    </row>
    <row r="3766" spans="1:7" x14ac:dyDescent="0.2">
      <c r="A3766" s="11">
        <v>42649.54923611111</v>
      </c>
      <c r="B3766" s="12"/>
      <c r="C3766" s="12"/>
      <c r="D3766" s="12"/>
      <c r="E3766" s="12">
        <v>1</v>
      </c>
      <c r="F3766" s="12"/>
      <c r="G3766" s="12">
        <v>1</v>
      </c>
    </row>
    <row r="3767" spans="1:7" x14ac:dyDescent="0.2">
      <c r="A3767" s="11">
        <v>42649.562118055561</v>
      </c>
      <c r="B3767" s="12"/>
      <c r="C3767" s="12">
        <v>1</v>
      </c>
      <c r="D3767" s="12"/>
      <c r="E3767" s="12"/>
      <c r="F3767" s="12"/>
      <c r="G3767" s="12">
        <v>1</v>
      </c>
    </row>
    <row r="3768" spans="1:7" x14ac:dyDescent="0.2">
      <c r="A3768" s="11">
        <v>42649.623460648145</v>
      </c>
      <c r="B3768" s="12"/>
      <c r="C3768" s="12">
        <v>1</v>
      </c>
      <c r="D3768" s="12"/>
      <c r="E3768" s="12"/>
      <c r="F3768" s="12"/>
      <c r="G3768" s="12">
        <v>1</v>
      </c>
    </row>
    <row r="3769" spans="1:7" x14ac:dyDescent="0.2">
      <c r="A3769" s="11">
        <v>42649.742210648154</v>
      </c>
      <c r="B3769" s="12"/>
      <c r="C3769" s="12">
        <v>1</v>
      </c>
      <c r="D3769" s="12"/>
      <c r="E3769" s="12"/>
      <c r="F3769" s="12"/>
      <c r="G3769" s="12">
        <v>1</v>
      </c>
    </row>
    <row r="3770" spans="1:7" x14ac:dyDescent="0.2">
      <c r="A3770" s="11">
        <v>42649.924907407403</v>
      </c>
      <c r="B3770" s="12"/>
      <c r="C3770" s="12">
        <v>1</v>
      </c>
      <c r="D3770" s="12"/>
      <c r="E3770" s="12"/>
      <c r="F3770" s="12"/>
      <c r="G3770" s="12">
        <v>1</v>
      </c>
    </row>
    <row r="3771" spans="1:7" x14ac:dyDescent="0.2">
      <c r="A3771" s="11">
        <v>42651.006273148145</v>
      </c>
      <c r="B3771" s="12"/>
      <c r="C3771" s="12">
        <v>1</v>
      </c>
      <c r="D3771" s="12"/>
      <c r="E3771" s="12"/>
      <c r="F3771" s="12"/>
      <c r="G3771" s="12">
        <v>1</v>
      </c>
    </row>
    <row r="3772" spans="1:7" x14ac:dyDescent="0.2">
      <c r="A3772" s="11">
        <v>42651.420567129629</v>
      </c>
      <c r="B3772" s="12"/>
      <c r="C3772" s="12"/>
      <c r="D3772" s="12"/>
      <c r="E3772" s="12">
        <v>1</v>
      </c>
      <c r="F3772" s="12"/>
      <c r="G3772" s="12">
        <v>1</v>
      </c>
    </row>
    <row r="3773" spans="1:7" x14ac:dyDescent="0.2">
      <c r="A3773" s="11">
        <v>42652.964907407411</v>
      </c>
      <c r="B3773" s="12"/>
      <c r="C3773" s="12">
        <v>1</v>
      </c>
      <c r="D3773" s="12"/>
      <c r="E3773" s="12"/>
      <c r="F3773" s="12"/>
      <c r="G3773" s="12">
        <v>1</v>
      </c>
    </row>
    <row r="3774" spans="1:7" x14ac:dyDescent="0.2">
      <c r="A3774" s="11">
        <v>42654.177187499998</v>
      </c>
      <c r="B3774" s="12"/>
      <c r="C3774" s="12"/>
      <c r="D3774" s="12"/>
      <c r="E3774" s="12">
        <v>1</v>
      </c>
      <c r="F3774" s="12"/>
      <c r="G3774" s="12">
        <v>1</v>
      </c>
    </row>
    <row r="3775" spans="1:7" x14ac:dyDescent="0.2">
      <c r="A3775" s="11">
        <v>42654.469826388886</v>
      </c>
      <c r="B3775" s="12"/>
      <c r="C3775" s="12"/>
      <c r="D3775" s="12"/>
      <c r="E3775" s="12">
        <v>1</v>
      </c>
      <c r="F3775" s="12"/>
      <c r="G3775" s="12">
        <v>1</v>
      </c>
    </row>
    <row r="3776" spans="1:7" x14ac:dyDescent="0.2">
      <c r="A3776" s="11">
        <v>42654.525775462964</v>
      </c>
      <c r="B3776" s="12"/>
      <c r="C3776" s="12"/>
      <c r="D3776" s="12"/>
      <c r="E3776" s="12">
        <v>1</v>
      </c>
      <c r="F3776" s="12"/>
      <c r="G3776" s="12">
        <v>1</v>
      </c>
    </row>
    <row r="3777" spans="1:7" x14ac:dyDescent="0.2">
      <c r="A3777" s="11">
        <v>42654.973703703698</v>
      </c>
      <c r="B3777" s="12"/>
      <c r="C3777" s="12"/>
      <c r="D3777" s="12"/>
      <c r="E3777" s="12">
        <v>1</v>
      </c>
      <c r="F3777" s="12"/>
      <c r="G3777" s="12">
        <v>1</v>
      </c>
    </row>
    <row r="3778" spans="1:7" x14ac:dyDescent="0.2">
      <c r="A3778" s="11">
        <v>42655.465891203698</v>
      </c>
      <c r="B3778" s="12"/>
      <c r="C3778" s="12"/>
      <c r="D3778" s="12"/>
      <c r="E3778" s="12">
        <v>1</v>
      </c>
      <c r="F3778" s="12"/>
      <c r="G3778" s="12">
        <v>1</v>
      </c>
    </row>
    <row r="3779" spans="1:7" x14ac:dyDescent="0.2">
      <c r="A3779" s="11">
        <v>42655.736956018518</v>
      </c>
      <c r="B3779" s="12"/>
      <c r="C3779" s="12">
        <v>1</v>
      </c>
      <c r="D3779" s="12"/>
      <c r="E3779" s="12"/>
      <c r="F3779" s="12"/>
      <c r="G3779" s="12">
        <v>1</v>
      </c>
    </row>
    <row r="3780" spans="1:7" x14ac:dyDescent="0.2">
      <c r="A3780" s="11">
        <v>42656.005173611105</v>
      </c>
      <c r="B3780" s="12"/>
      <c r="C3780" s="12"/>
      <c r="D3780" s="12"/>
      <c r="E3780" s="12">
        <v>1</v>
      </c>
      <c r="F3780" s="12"/>
      <c r="G3780" s="12">
        <v>1</v>
      </c>
    </row>
    <row r="3781" spans="1:7" x14ac:dyDescent="0.2">
      <c r="A3781" s="11">
        <v>42656.717303240745</v>
      </c>
      <c r="B3781" s="12"/>
      <c r="C3781" s="12">
        <v>1</v>
      </c>
      <c r="D3781" s="12"/>
      <c r="E3781" s="12"/>
      <c r="F3781" s="12"/>
      <c r="G3781" s="12">
        <v>1</v>
      </c>
    </row>
    <row r="3782" spans="1:7" x14ac:dyDescent="0.2">
      <c r="A3782" s="11">
        <v>42656.805497685185</v>
      </c>
      <c r="B3782" s="12"/>
      <c r="C3782" s="12"/>
      <c r="D3782" s="12"/>
      <c r="E3782" s="12">
        <v>1</v>
      </c>
      <c r="F3782" s="12"/>
      <c r="G3782" s="12">
        <v>1</v>
      </c>
    </row>
    <row r="3783" spans="1:7" x14ac:dyDescent="0.2">
      <c r="A3783" s="11">
        <v>42656.86137731481</v>
      </c>
      <c r="B3783" s="12"/>
      <c r="C3783" s="12">
        <v>1</v>
      </c>
      <c r="D3783" s="12"/>
      <c r="E3783" s="12"/>
      <c r="F3783" s="12"/>
      <c r="G3783" s="12">
        <v>1</v>
      </c>
    </row>
    <row r="3784" spans="1:7" x14ac:dyDescent="0.2">
      <c r="A3784" s="11">
        <v>42657.38726851852</v>
      </c>
      <c r="B3784" s="12"/>
      <c r="C3784" s="12">
        <v>1</v>
      </c>
      <c r="D3784" s="12"/>
      <c r="E3784" s="12"/>
      <c r="F3784" s="12"/>
      <c r="G3784" s="12">
        <v>1</v>
      </c>
    </row>
    <row r="3785" spans="1:7" x14ac:dyDescent="0.2">
      <c r="A3785" s="11">
        <v>42658.690532407403</v>
      </c>
      <c r="B3785" s="12"/>
      <c r="C3785" s="12">
        <v>1</v>
      </c>
      <c r="D3785" s="12"/>
      <c r="E3785" s="12"/>
      <c r="F3785" s="12"/>
      <c r="G3785" s="12">
        <v>1</v>
      </c>
    </row>
    <row r="3786" spans="1:7" x14ac:dyDescent="0.2">
      <c r="A3786" s="11">
        <v>42658.810277777782</v>
      </c>
      <c r="B3786" s="12"/>
      <c r="C3786" s="12"/>
      <c r="D3786" s="12"/>
      <c r="E3786" s="12">
        <v>1</v>
      </c>
      <c r="F3786" s="12"/>
      <c r="G3786" s="12">
        <v>1</v>
      </c>
    </row>
    <row r="3787" spans="1:7" x14ac:dyDescent="0.2">
      <c r="A3787" s="11">
        <v>42660.552465277782</v>
      </c>
      <c r="B3787" s="12"/>
      <c r="C3787" s="12">
        <v>1</v>
      </c>
      <c r="D3787" s="12"/>
      <c r="E3787" s="12"/>
      <c r="F3787" s="12"/>
      <c r="G3787" s="12">
        <v>1</v>
      </c>
    </row>
    <row r="3788" spans="1:7" x14ac:dyDescent="0.2">
      <c r="A3788" s="11">
        <v>42660.618854166663</v>
      </c>
      <c r="B3788" s="12"/>
      <c r="C3788" s="12"/>
      <c r="D3788" s="12"/>
      <c r="E3788" s="12">
        <v>1</v>
      </c>
      <c r="F3788" s="12"/>
      <c r="G3788" s="12">
        <v>1</v>
      </c>
    </row>
    <row r="3789" spans="1:7" x14ac:dyDescent="0.2">
      <c r="A3789" s="11">
        <v>42661.132245370376</v>
      </c>
      <c r="B3789" s="12"/>
      <c r="C3789" s="12"/>
      <c r="D3789" s="12"/>
      <c r="E3789" s="12">
        <v>1</v>
      </c>
      <c r="F3789" s="12"/>
      <c r="G3789" s="12">
        <v>1</v>
      </c>
    </row>
    <row r="3790" spans="1:7" x14ac:dyDescent="0.2">
      <c r="A3790" s="11">
        <v>42661.176817129628</v>
      </c>
      <c r="B3790" s="12"/>
      <c r="C3790" s="12"/>
      <c r="D3790" s="12"/>
      <c r="E3790" s="12">
        <v>1</v>
      </c>
      <c r="F3790" s="12"/>
      <c r="G3790" s="12">
        <v>1</v>
      </c>
    </row>
    <row r="3791" spans="1:7" x14ac:dyDescent="0.2">
      <c r="A3791" s="11">
        <v>42661.323414351849</v>
      </c>
      <c r="B3791" s="12"/>
      <c r="C3791" s="12"/>
      <c r="D3791" s="12"/>
      <c r="E3791" s="12">
        <v>1</v>
      </c>
      <c r="F3791" s="12"/>
      <c r="G3791" s="12">
        <v>1</v>
      </c>
    </row>
    <row r="3792" spans="1:7" x14ac:dyDescent="0.2">
      <c r="A3792" s="11">
        <v>42661.442060185189</v>
      </c>
      <c r="B3792" s="12"/>
      <c r="C3792" s="12"/>
      <c r="D3792" s="12"/>
      <c r="E3792" s="12">
        <v>1</v>
      </c>
      <c r="F3792" s="12"/>
      <c r="G3792" s="12">
        <v>1</v>
      </c>
    </row>
    <row r="3793" spans="1:7" x14ac:dyDescent="0.2">
      <c r="A3793" s="11">
        <v>42662.021539351852</v>
      </c>
      <c r="B3793" s="12"/>
      <c r="C3793" s="12"/>
      <c r="D3793" s="12"/>
      <c r="E3793" s="12">
        <v>1</v>
      </c>
      <c r="F3793" s="12"/>
      <c r="G3793" s="12">
        <v>1</v>
      </c>
    </row>
    <row r="3794" spans="1:7" x14ac:dyDescent="0.2">
      <c r="A3794" s="11">
        <v>42662.613564814819</v>
      </c>
      <c r="B3794" s="12"/>
      <c r="C3794" s="12">
        <v>1</v>
      </c>
      <c r="D3794" s="12"/>
      <c r="E3794" s="12"/>
      <c r="F3794" s="12"/>
      <c r="G3794" s="12">
        <v>1</v>
      </c>
    </row>
    <row r="3795" spans="1:7" x14ac:dyDescent="0.2">
      <c r="A3795" s="11">
        <v>42662.752199074079</v>
      </c>
      <c r="B3795" s="12"/>
      <c r="C3795" s="12">
        <v>1</v>
      </c>
      <c r="D3795" s="12"/>
      <c r="E3795" s="12"/>
      <c r="F3795" s="12"/>
      <c r="G3795" s="12">
        <v>1</v>
      </c>
    </row>
    <row r="3796" spans="1:7" x14ac:dyDescent="0.2">
      <c r="A3796" s="11">
        <v>42663.468078703707</v>
      </c>
      <c r="B3796" s="12"/>
      <c r="C3796" s="12">
        <v>1</v>
      </c>
      <c r="D3796" s="12"/>
      <c r="E3796" s="12"/>
      <c r="F3796" s="12"/>
      <c r="G3796" s="12">
        <v>1</v>
      </c>
    </row>
    <row r="3797" spans="1:7" x14ac:dyDescent="0.2">
      <c r="A3797" s="11">
        <v>42664.405925925923</v>
      </c>
      <c r="B3797" s="12"/>
      <c r="C3797" s="12"/>
      <c r="D3797" s="12"/>
      <c r="E3797" s="12">
        <v>1</v>
      </c>
      <c r="F3797" s="12"/>
      <c r="G3797" s="12">
        <v>1</v>
      </c>
    </row>
    <row r="3798" spans="1:7" x14ac:dyDescent="0.2">
      <c r="A3798" s="11">
        <v>42664.809560185182</v>
      </c>
      <c r="B3798" s="12"/>
      <c r="C3798" s="12"/>
      <c r="D3798" s="12"/>
      <c r="E3798" s="12">
        <v>1</v>
      </c>
      <c r="F3798" s="12"/>
      <c r="G3798" s="12">
        <v>1</v>
      </c>
    </row>
    <row r="3799" spans="1:7" x14ac:dyDescent="0.2">
      <c r="A3799" s="11">
        <v>42665.150347222225</v>
      </c>
      <c r="B3799" s="12"/>
      <c r="C3799" s="12">
        <v>1</v>
      </c>
      <c r="D3799" s="12"/>
      <c r="E3799" s="12"/>
      <c r="F3799" s="12"/>
      <c r="G3799" s="12">
        <v>1</v>
      </c>
    </row>
    <row r="3800" spans="1:7" x14ac:dyDescent="0.2">
      <c r="A3800" s="11">
        <v>42665.451736111107</v>
      </c>
      <c r="B3800" s="12"/>
      <c r="C3800" s="12"/>
      <c r="D3800" s="12"/>
      <c r="E3800" s="12">
        <v>1</v>
      </c>
      <c r="F3800" s="12"/>
      <c r="G3800" s="12">
        <v>1</v>
      </c>
    </row>
    <row r="3801" spans="1:7" x14ac:dyDescent="0.2">
      <c r="A3801" s="11">
        <v>42665.970347222217</v>
      </c>
      <c r="B3801" s="12"/>
      <c r="C3801" s="12">
        <v>1</v>
      </c>
      <c r="D3801" s="12"/>
      <c r="E3801" s="12"/>
      <c r="F3801" s="12"/>
      <c r="G3801" s="12">
        <v>1</v>
      </c>
    </row>
    <row r="3802" spans="1:7" x14ac:dyDescent="0.2">
      <c r="A3802" s="11">
        <v>42666.666932870372</v>
      </c>
      <c r="B3802" s="12"/>
      <c r="C3802" s="12">
        <v>1</v>
      </c>
      <c r="D3802" s="12"/>
      <c r="E3802" s="12"/>
      <c r="F3802" s="12"/>
      <c r="G3802" s="12">
        <v>1</v>
      </c>
    </row>
    <row r="3803" spans="1:7" x14ac:dyDescent="0.2">
      <c r="A3803" s="11">
        <v>42668.176701388889</v>
      </c>
      <c r="B3803" s="12"/>
      <c r="C3803" s="12"/>
      <c r="D3803" s="12"/>
      <c r="E3803" s="12">
        <v>1</v>
      </c>
      <c r="F3803" s="12"/>
      <c r="G3803" s="12">
        <v>1</v>
      </c>
    </row>
    <row r="3804" spans="1:7" x14ac:dyDescent="0.2">
      <c r="A3804" s="11">
        <v>42668.726701388892</v>
      </c>
      <c r="B3804" s="12"/>
      <c r="C3804" s="12">
        <v>1</v>
      </c>
      <c r="D3804" s="12"/>
      <c r="E3804" s="12"/>
      <c r="F3804" s="12"/>
      <c r="G3804" s="12">
        <v>1</v>
      </c>
    </row>
    <row r="3805" spans="1:7" x14ac:dyDescent="0.2">
      <c r="A3805" s="11">
        <v>42669.594837962963</v>
      </c>
      <c r="B3805" s="12"/>
      <c r="C3805" s="12">
        <v>1</v>
      </c>
      <c r="D3805" s="12"/>
      <c r="E3805" s="12"/>
      <c r="F3805" s="12"/>
      <c r="G3805" s="12">
        <v>1</v>
      </c>
    </row>
    <row r="3806" spans="1:7" x14ac:dyDescent="0.2">
      <c r="A3806" s="11">
        <v>42669.802303240736</v>
      </c>
      <c r="B3806" s="12">
        <v>1</v>
      </c>
      <c r="C3806" s="12"/>
      <c r="D3806" s="12"/>
      <c r="E3806" s="12"/>
      <c r="F3806" s="12"/>
      <c r="G3806" s="12">
        <v>1</v>
      </c>
    </row>
    <row r="3807" spans="1:7" x14ac:dyDescent="0.2">
      <c r="A3807" s="11">
        <v>42669.870173611111</v>
      </c>
      <c r="B3807" s="12">
        <v>1</v>
      </c>
      <c r="C3807" s="12"/>
      <c r="D3807" s="12"/>
      <c r="E3807" s="12"/>
      <c r="F3807" s="12"/>
      <c r="G3807" s="12">
        <v>1</v>
      </c>
    </row>
    <row r="3808" spans="1:7" x14ac:dyDescent="0.2">
      <c r="A3808" s="11">
        <v>42670.602673611109</v>
      </c>
      <c r="B3808" s="12"/>
      <c r="C3808" s="12"/>
      <c r="D3808" s="12"/>
      <c r="E3808" s="12">
        <v>1</v>
      </c>
      <c r="F3808" s="12"/>
      <c r="G3808" s="12">
        <v>1</v>
      </c>
    </row>
    <row r="3809" spans="1:7" x14ac:dyDescent="0.2">
      <c r="A3809" s="11">
        <v>42670.764039351852</v>
      </c>
      <c r="B3809" s="12"/>
      <c r="C3809" s="12">
        <v>1</v>
      </c>
      <c r="D3809" s="12"/>
      <c r="E3809" s="12"/>
      <c r="F3809" s="12"/>
      <c r="G3809" s="12">
        <v>1</v>
      </c>
    </row>
    <row r="3810" spans="1:7" x14ac:dyDescent="0.2">
      <c r="A3810" s="11">
        <v>42672.955138888887</v>
      </c>
      <c r="B3810" s="12"/>
      <c r="C3810" s="12">
        <v>1</v>
      </c>
      <c r="D3810" s="12"/>
      <c r="E3810" s="12"/>
      <c r="F3810" s="12"/>
      <c r="G3810" s="12">
        <v>1</v>
      </c>
    </row>
    <row r="3811" spans="1:7" x14ac:dyDescent="0.2">
      <c r="A3811" s="11">
        <v>42673.577534722222</v>
      </c>
      <c r="B3811" s="12"/>
      <c r="C3811" s="12">
        <v>1</v>
      </c>
      <c r="D3811" s="12"/>
      <c r="E3811" s="12"/>
      <c r="F3811" s="12"/>
      <c r="G3811" s="12">
        <v>1</v>
      </c>
    </row>
    <row r="3812" spans="1:7" x14ac:dyDescent="0.2">
      <c r="A3812" s="11">
        <v>42673.625868055555</v>
      </c>
      <c r="B3812" s="12"/>
      <c r="C3812" s="12">
        <v>1</v>
      </c>
      <c r="D3812" s="12"/>
      <c r="E3812" s="12"/>
      <c r="F3812" s="12"/>
      <c r="G3812" s="12">
        <v>1</v>
      </c>
    </row>
    <row r="3813" spans="1:7" x14ac:dyDescent="0.2">
      <c r="A3813" s="11">
        <v>42673.66788194445</v>
      </c>
      <c r="B3813" s="12"/>
      <c r="C3813" s="12">
        <v>1</v>
      </c>
      <c r="D3813" s="12"/>
      <c r="E3813" s="12"/>
      <c r="F3813" s="12"/>
      <c r="G3813" s="12">
        <v>1</v>
      </c>
    </row>
    <row r="3814" spans="1:7" x14ac:dyDescent="0.2">
      <c r="A3814" s="11">
        <v>42675.057997685188</v>
      </c>
      <c r="B3814" s="12"/>
      <c r="C3814" s="12"/>
      <c r="D3814" s="12"/>
      <c r="E3814" s="12">
        <v>1</v>
      </c>
      <c r="F3814" s="12"/>
      <c r="G3814" s="12">
        <v>1</v>
      </c>
    </row>
    <row r="3815" spans="1:7" x14ac:dyDescent="0.2">
      <c r="A3815" s="11">
        <v>42675.171076388884</v>
      </c>
      <c r="B3815" s="12"/>
      <c r="C3815" s="12">
        <v>1</v>
      </c>
      <c r="D3815" s="12"/>
      <c r="E3815" s="12"/>
      <c r="F3815" s="12"/>
      <c r="G3815" s="12">
        <v>1</v>
      </c>
    </row>
    <row r="3816" spans="1:7" x14ac:dyDescent="0.2">
      <c r="A3816" s="11">
        <v>42675.262962962966</v>
      </c>
      <c r="B3816" s="12"/>
      <c r="C3816" s="12">
        <v>1</v>
      </c>
      <c r="D3816" s="12"/>
      <c r="E3816" s="12"/>
      <c r="F3816" s="12"/>
      <c r="G3816" s="12">
        <v>1</v>
      </c>
    </row>
    <row r="3817" spans="1:7" x14ac:dyDescent="0.2">
      <c r="A3817" s="11">
        <v>42675.438946759255</v>
      </c>
      <c r="B3817" s="12"/>
      <c r="C3817" s="12"/>
      <c r="D3817" s="12"/>
      <c r="E3817" s="12">
        <v>1</v>
      </c>
      <c r="F3817" s="12"/>
      <c r="G3817" s="12">
        <v>1</v>
      </c>
    </row>
    <row r="3818" spans="1:7" x14ac:dyDescent="0.2">
      <c r="A3818" s="11">
        <v>42675.487291666665</v>
      </c>
      <c r="B3818" s="12"/>
      <c r="C3818" s="12"/>
      <c r="D3818" s="12"/>
      <c r="E3818" s="12">
        <v>1</v>
      </c>
      <c r="F3818" s="12"/>
      <c r="G3818" s="12">
        <v>1</v>
      </c>
    </row>
    <row r="3819" spans="1:7" x14ac:dyDescent="0.2">
      <c r="A3819" s="11">
        <v>42675.66778935185</v>
      </c>
      <c r="B3819" s="12"/>
      <c r="C3819" s="12">
        <v>1</v>
      </c>
      <c r="D3819" s="12"/>
      <c r="E3819" s="12"/>
      <c r="F3819" s="12"/>
      <c r="G3819" s="12">
        <v>1</v>
      </c>
    </row>
    <row r="3820" spans="1:7" x14ac:dyDescent="0.2">
      <c r="A3820" s="11">
        <v>42675.690393518518</v>
      </c>
      <c r="B3820" s="12"/>
      <c r="C3820" s="12"/>
      <c r="D3820" s="12"/>
      <c r="E3820" s="12">
        <v>1</v>
      </c>
      <c r="F3820" s="12"/>
      <c r="G3820" s="12">
        <v>1</v>
      </c>
    </row>
    <row r="3821" spans="1:7" x14ac:dyDescent="0.2">
      <c r="A3821" s="11">
        <v>42675.694236111114</v>
      </c>
      <c r="B3821" s="12"/>
      <c r="C3821" s="12"/>
      <c r="D3821" s="12"/>
      <c r="E3821" s="12">
        <v>1</v>
      </c>
      <c r="F3821" s="12"/>
      <c r="G3821" s="12">
        <v>1</v>
      </c>
    </row>
    <row r="3822" spans="1:7" x14ac:dyDescent="0.2">
      <c r="A3822" s="11">
        <v>42675.832465277781</v>
      </c>
      <c r="B3822" s="12"/>
      <c r="C3822" s="12"/>
      <c r="D3822" s="12"/>
      <c r="E3822" s="12">
        <v>1</v>
      </c>
      <c r="F3822" s="12"/>
      <c r="G3822" s="12">
        <v>1</v>
      </c>
    </row>
    <row r="3823" spans="1:7" x14ac:dyDescent="0.2">
      <c r="A3823" s="11">
        <v>42676.065150462964</v>
      </c>
      <c r="B3823" s="12"/>
      <c r="C3823" s="12"/>
      <c r="D3823" s="12"/>
      <c r="E3823" s="12">
        <v>1</v>
      </c>
      <c r="F3823" s="12"/>
      <c r="G3823" s="12">
        <v>1</v>
      </c>
    </row>
    <row r="3824" spans="1:7" x14ac:dyDescent="0.2">
      <c r="A3824" s="11">
        <v>42676.583599537036</v>
      </c>
      <c r="B3824" s="12">
        <v>1</v>
      </c>
      <c r="C3824" s="12"/>
      <c r="D3824" s="12"/>
      <c r="E3824" s="12"/>
      <c r="F3824" s="12"/>
      <c r="G3824" s="12">
        <v>1</v>
      </c>
    </row>
    <row r="3825" spans="1:7" x14ac:dyDescent="0.2">
      <c r="A3825" s="11">
        <v>42676.586979166663</v>
      </c>
      <c r="B3825" s="12"/>
      <c r="C3825" s="12"/>
      <c r="D3825" s="12"/>
      <c r="E3825" s="12">
        <v>1</v>
      </c>
      <c r="F3825" s="12"/>
      <c r="G3825" s="12">
        <v>1</v>
      </c>
    </row>
    <row r="3826" spans="1:7" x14ac:dyDescent="0.2">
      <c r="A3826" s="11">
        <v>42676.717615740738</v>
      </c>
      <c r="B3826" s="12"/>
      <c r="C3826" s="12">
        <v>1</v>
      </c>
      <c r="D3826" s="12"/>
      <c r="E3826" s="12"/>
      <c r="F3826" s="12"/>
      <c r="G3826" s="12">
        <v>1</v>
      </c>
    </row>
    <row r="3827" spans="1:7" x14ac:dyDescent="0.2">
      <c r="A3827" s="11">
        <v>42676.942164351851</v>
      </c>
      <c r="B3827" s="12"/>
      <c r="C3827" s="12">
        <v>1</v>
      </c>
      <c r="D3827" s="12"/>
      <c r="E3827" s="12"/>
      <c r="F3827" s="12"/>
      <c r="G3827" s="12">
        <v>1</v>
      </c>
    </row>
    <row r="3828" spans="1:7" x14ac:dyDescent="0.2">
      <c r="A3828" s="11">
        <v>42676.995173611111</v>
      </c>
      <c r="B3828" s="12"/>
      <c r="C3828" s="12">
        <v>1</v>
      </c>
      <c r="D3828" s="12"/>
      <c r="E3828" s="12"/>
      <c r="F3828" s="12"/>
      <c r="G3828" s="12">
        <v>1</v>
      </c>
    </row>
    <row r="3829" spans="1:7" x14ac:dyDescent="0.2">
      <c r="A3829" s="11">
        <v>42677.005474537036</v>
      </c>
      <c r="B3829" s="12"/>
      <c r="C3829" s="12"/>
      <c r="D3829" s="12"/>
      <c r="E3829" s="12">
        <v>1</v>
      </c>
      <c r="F3829" s="12"/>
      <c r="G3829" s="12">
        <v>1</v>
      </c>
    </row>
    <row r="3830" spans="1:7" x14ac:dyDescent="0.2">
      <c r="A3830" s="11">
        <v>42677.669050925921</v>
      </c>
      <c r="B3830" s="12"/>
      <c r="C3830" s="12"/>
      <c r="D3830" s="12"/>
      <c r="E3830" s="12">
        <v>1</v>
      </c>
      <c r="F3830" s="12"/>
      <c r="G3830" s="12">
        <v>1</v>
      </c>
    </row>
    <row r="3831" spans="1:7" x14ac:dyDescent="0.2">
      <c r="A3831" s="11">
        <v>42678.459120370375</v>
      </c>
      <c r="B3831" s="12"/>
      <c r="C3831" s="12">
        <v>1</v>
      </c>
      <c r="D3831" s="12"/>
      <c r="E3831" s="12"/>
      <c r="F3831" s="12"/>
      <c r="G3831" s="12">
        <v>1</v>
      </c>
    </row>
    <row r="3832" spans="1:7" x14ac:dyDescent="0.2">
      <c r="A3832" s="11">
        <v>42678.586655092593</v>
      </c>
      <c r="B3832" s="12"/>
      <c r="C3832" s="12">
        <v>1</v>
      </c>
      <c r="D3832" s="12"/>
      <c r="E3832" s="12"/>
      <c r="F3832" s="12"/>
      <c r="G3832" s="12">
        <v>1</v>
      </c>
    </row>
    <row r="3833" spans="1:7" x14ac:dyDescent="0.2">
      <c r="A3833" s="11">
        <v>42678.871331018512</v>
      </c>
      <c r="B3833" s="12">
        <v>1</v>
      </c>
      <c r="C3833" s="12"/>
      <c r="D3833" s="12"/>
      <c r="E3833" s="12"/>
      <c r="F3833" s="12"/>
      <c r="G3833" s="12">
        <v>1</v>
      </c>
    </row>
    <row r="3834" spans="1:7" x14ac:dyDescent="0.2">
      <c r="A3834" s="11">
        <v>42678.932083333333</v>
      </c>
      <c r="B3834" s="12">
        <v>1</v>
      </c>
      <c r="C3834" s="12"/>
      <c r="D3834" s="12"/>
      <c r="E3834" s="12"/>
      <c r="F3834" s="12"/>
      <c r="G3834" s="12">
        <v>1</v>
      </c>
    </row>
    <row r="3835" spans="1:7" x14ac:dyDescent="0.2">
      <c r="A3835" s="11">
        <v>42679.958472222221</v>
      </c>
      <c r="B3835" s="12"/>
      <c r="C3835" s="12">
        <v>1</v>
      </c>
      <c r="D3835" s="12"/>
      <c r="E3835" s="12"/>
      <c r="F3835" s="12"/>
      <c r="G3835" s="12">
        <v>1</v>
      </c>
    </row>
    <row r="3836" spans="1:7" x14ac:dyDescent="0.2">
      <c r="A3836" s="11">
        <v>42680.47555555556</v>
      </c>
      <c r="B3836" s="12"/>
      <c r="C3836" s="12"/>
      <c r="D3836" s="12"/>
      <c r="E3836" s="12">
        <v>1</v>
      </c>
      <c r="F3836" s="12"/>
      <c r="G3836" s="12">
        <v>1</v>
      </c>
    </row>
    <row r="3837" spans="1:7" x14ac:dyDescent="0.2">
      <c r="A3837" s="11">
        <v>42681.35157407407</v>
      </c>
      <c r="B3837" s="12"/>
      <c r="C3837" s="12"/>
      <c r="D3837" s="12"/>
      <c r="E3837" s="12">
        <v>1</v>
      </c>
      <c r="F3837" s="12"/>
      <c r="G3837" s="12">
        <v>1</v>
      </c>
    </row>
    <row r="3838" spans="1:7" x14ac:dyDescent="0.2">
      <c r="A3838" s="11">
        <v>42682.451921296291</v>
      </c>
      <c r="B3838" s="12"/>
      <c r="C3838" s="12"/>
      <c r="D3838" s="12"/>
      <c r="E3838" s="12">
        <v>1</v>
      </c>
      <c r="F3838" s="12"/>
      <c r="G3838" s="12">
        <v>1</v>
      </c>
    </row>
    <row r="3839" spans="1:7" x14ac:dyDescent="0.2">
      <c r="A3839" s="11">
        <v>42682.616967592592</v>
      </c>
      <c r="B3839" s="12"/>
      <c r="C3839" s="12"/>
      <c r="D3839" s="12"/>
      <c r="E3839" s="12">
        <v>1</v>
      </c>
      <c r="F3839" s="12"/>
      <c r="G3839" s="12">
        <v>1</v>
      </c>
    </row>
    <row r="3840" spans="1:7" x14ac:dyDescent="0.2">
      <c r="A3840" s="11">
        <v>42682.67768518519</v>
      </c>
      <c r="B3840" s="12">
        <v>1</v>
      </c>
      <c r="C3840" s="12"/>
      <c r="D3840" s="12"/>
      <c r="E3840" s="12"/>
      <c r="F3840" s="12"/>
      <c r="G3840" s="12">
        <v>1</v>
      </c>
    </row>
    <row r="3841" spans="1:7" x14ac:dyDescent="0.2">
      <c r="A3841" s="11">
        <v>42683.151331018518</v>
      </c>
      <c r="B3841" s="12"/>
      <c r="C3841" s="12">
        <v>1</v>
      </c>
      <c r="D3841" s="12"/>
      <c r="E3841" s="12"/>
      <c r="F3841" s="12"/>
      <c r="G3841" s="12">
        <v>1</v>
      </c>
    </row>
    <row r="3842" spans="1:7" x14ac:dyDescent="0.2">
      <c r="A3842" s="11">
        <v>42683.420312500006</v>
      </c>
      <c r="B3842" s="12"/>
      <c r="C3842" s="12"/>
      <c r="D3842" s="12"/>
      <c r="E3842" s="12">
        <v>1</v>
      </c>
      <c r="F3842" s="12"/>
      <c r="G3842" s="12">
        <v>1</v>
      </c>
    </row>
    <row r="3843" spans="1:7" x14ac:dyDescent="0.2">
      <c r="A3843" s="11">
        <v>42684.000046296293</v>
      </c>
      <c r="B3843" s="12"/>
      <c r="C3843" s="12"/>
      <c r="D3843" s="12"/>
      <c r="E3843" s="12">
        <v>1</v>
      </c>
      <c r="F3843" s="12"/>
      <c r="G3843" s="12">
        <v>1</v>
      </c>
    </row>
    <row r="3844" spans="1:7" x14ac:dyDescent="0.2">
      <c r="A3844" s="11">
        <v>42685.680648148147</v>
      </c>
      <c r="B3844" s="12"/>
      <c r="C3844" s="12">
        <v>1</v>
      </c>
      <c r="D3844" s="12"/>
      <c r="E3844" s="12"/>
      <c r="F3844" s="12"/>
      <c r="G3844" s="12">
        <v>1</v>
      </c>
    </row>
    <row r="3845" spans="1:7" x14ac:dyDescent="0.2">
      <c r="A3845" s="11">
        <v>42685.974004629628</v>
      </c>
      <c r="B3845" s="12"/>
      <c r="C3845" s="12"/>
      <c r="D3845" s="12"/>
      <c r="E3845" s="12">
        <v>1</v>
      </c>
      <c r="F3845" s="12"/>
      <c r="G3845" s="12">
        <v>1</v>
      </c>
    </row>
    <row r="3846" spans="1:7" x14ac:dyDescent="0.2">
      <c r="A3846" s="11">
        <v>42687.875775462962</v>
      </c>
      <c r="B3846" s="12"/>
      <c r="C3846" s="12"/>
      <c r="D3846" s="12"/>
      <c r="E3846" s="12">
        <v>1</v>
      </c>
      <c r="F3846" s="12"/>
      <c r="G3846" s="12">
        <v>1</v>
      </c>
    </row>
    <row r="3847" spans="1:7" x14ac:dyDescent="0.2">
      <c r="A3847" s="11">
        <v>42688.711354166662</v>
      </c>
      <c r="B3847" s="12"/>
      <c r="C3847" s="12">
        <v>1</v>
      </c>
      <c r="D3847" s="12"/>
      <c r="E3847" s="12"/>
      <c r="F3847" s="12"/>
      <c r="G3847" s="12">
        <v>1</v>
      </c>
    </row>
    <row r="3848" spans="1:7" x14ac:dyDescent="0.2">
      <c r="A3848" s="11">
        <v>42688.732407407413</v>
      </c>
      <c r="B3848" s="12"/>
      <c r="C3848" s="12"/>
      <c r="D3848" s="12"/>
      <c r="E3848" s="12">
        <v>1</v>
      </c>
      <c r="F3848" s="12"/>
      <c r="G3848" s="12">
        <v>1</v>
      </c>
    </row>
    <row r="3849" spans="1:7" x14ac:dyDescent="0.2">
      <c r="A3849" s="11">
        <v>42688.875902777778</v>
      </c>
      <c r="B3849" s="12"/>
      <c r="C3849" s="12"/>
      <c r="D3849" s="12"/>
      <c r="E3849" s="12">
        <v>1</v>
      </c>
      <c r="F3849" s="12"/>
      <c r="G3849" s="12">
        <v>1</v>
      </c>
    </row>
    <row r="3850" spans="1:7" x14ac:dyDescent="0.2">
      <c r="A3850" s="11">
        <v>42689.029583333337</v>
      </c>
      <c r="B3850" s="12"/>
      <c r="C3850" s="12">
        <v>1</v>
      </c>
      <c r="D3850" s="12"/>
      <c r="E3850" s="12"/>
      <c r="F3850" s="12"/>
      <c r="G3850" s="12">
        <v>1</v>
      </c>
    </row>
    <row r="3851" spans="1:7" x14ac:dyDescent="0.2">
      <c r="A3851" s="11">
        <v>42689.187881944439</v>
      </c>
      <c r="B3851" s="12"/>
      <c r="C3851" s="12"/>
      <c r="D3851" s="12"/>
      <c r="E3851" s="12">
        <v>1</v>
      </c>
      <c r="F3851" s="12"/>
      <c r="G3851" s="12">
        <v>1</v>
      </c>
    </row>
    <row r="3852" spans="1:7" x14ac:dyDescent="0.2">
      <c r="A3852" s="11">
        <v>42689.214988425927</v>
      </c>
      <c r="B3852" s="12"/>
      <c r="C3852" s="12"/>
      <c r="D3852" s="12"/>
      <c r="E3852" s="12">
        <v>1</v>
      </c>
      <c r="F3852" s="12"/>
      <c r="G3852" s="12">
        <v>1</v>
      </c>
    </row>
    <row r="3853" spans="1:7" x14ac:dyDescent="0.2">
      <c r="A3853" s="11">
        <v>42689.565671296295</v>
      </c>
      <c r="B3853" s="12"/>
      <c r="C3853" s="12"/>
      <c r="D3853" s="12"/>
      <c r="E3853" s="12">
        <v>1</v>
      </c>
      <c r="F3853" s="12"/>
      <c r="G3853" s="12">
        <v>1</v>
      </c>
    </row>
    <row r="3854" spans="1:7" x14ac:dyDescent="0.2">
      <c r="A3854" s="11">
        <v>42689.56931712963</v>
      </c>
      <c r="B3854" s="12"/>
      <c r="C3854" s="12">
        <v>1</v>
      </c>
      <c r="D3854" s="12"/>
      <c r="E3854" s="12"/>
      <c r="F3854" s="12"/>
      <c r="G3854" s="12">
        <v>1</v>
      </c>
    </row>
    <row r="3855" spans="1:7" x14ac:dyDescent="0.2">
      <c r="A3855" s="11">
        <v>42689.582349537035</v>
      </c>
      <c r="B3855" s="12">
        <v>1</v>
      </c>
      <c r="C3855" s="12"/>
      <c r="D3855" s="12"/>
      <c r="E3855" s="12"/>
      <c r="F3855" s="12"/>
      <c r="G3855" s="12">
        <v>1</v>
      </c>
    </row>
    <row r="3856" spans="1:7" x14ac:dyDescent="0.2">
      <c r="A3856" s="11">
        <v>42689.74324074074</v>
      </c>
      <c r="B3856" s="12"/>
      <c r="C3856" s="12"/>
      <c r="D3856" s="12"/>
      <c r="E3856" s="12">
        <v>1</v>
      </c>
      <c r="F3856" s="12"/>
      <c r="G3856" s="12">
        <v>1</v>
      </c>
    </row>
    <row r="3857" spans="1:7" x14ac:dyDescent="0.2">
      <c r="A3857" s="11">
        <v>42689.853090277778</v>
      </c>
      <c r="B3857" s="12"/>
      <c r="C3857" s="12"/>
      <c r="D3857" s="12"/>
      <c r="E3857" s="12">
        <v>1</v>
      </c>
      <c r="F3857" s="12"/>
      <c r="G3857" s="12">
        <v>1</v>
      </c>
    </row>
    <row r="3858" spans="1:7" x14ac:dyDescent="0.2">
      <c r="A3858" s="11">
        <v>42690.041435185187</v>
      </c>
      <c r="B3858" s="12"/>
      <c r="C3858" s="12"/>
      <c r="D3858" s="12"/>
      <c r="E3858" s="12">
        <v>1</v>
      </c>
      <c r="F3858" s="12"/>
      <c r="G3858" s="12">
        <v>1</v>
      </c>
    </row>
    <row r="3859" spans="1:7" x14ac:dyDescent="0.2">
      <c r="A3859" s="11">
        <v>42690.259699074071</v>
      </c>
      <c r="B3859" s="12"/>
      <c r="C3859" s="12"/>
      <c r="D3859" s="12"/>
      <c r="E3859" s="12">
        <v>1</v>
      </c>
      <c r="F3859" s="12"/>
      <c r="G3859" s="12">
        <v>1</v>
      </c>
    </row>
    <row r="3860" spans="1:7" x14ac:dyDescent="0.2">
      <c r="A3860" s="11">
        <v>42690.334317129629</v>
      </c>
      <c r="B3860" s="12"/>
      <c r="C3860" s="12"/>
      <c r="D3860" s="12"/>
      <c r="E3860" s="12">
        <v>1</v>
      </c>
      <c r="F3860" s="12"/>
      <c r="G3860" s="12">
        <v>1</v>
      </c>
    </row>
    <row r="3861" spans="1:7" x14ac:dyDescent="0.2">
      <c r="A3861" s="11">
        <v>42690.733437499999</v>
      </c>
      <c r="B3861" s="12"/>
      <c r="C3861" s="12">
        <v>1</v>
      </c>
      <c r="D3861" s="12"/>
      <c r="E3861" s="12"/>
      <c r="F3861" s="12"/>
      <c r="G3861" s="12">
        <v>1</v>
      </c>
    </row>
    <row r="3862" spans="1:7" x14ac:dyDescent="0.2">
      <c r="A3862" s="11">
        <v>42690.858449074076</v>
      </c>
      <c r="B3862" s="12"/>
      <c r="C3862" s="12">
        <v>1</v>
      </c>
      <c r="D3862" s="12"/>
      <c r="E3862" s="12"/>
      <c r="F3862" s="12"/>
      <c r="G3862" s="12">
        <v>1</v>
      </c>
    </row>
    <row r="3863" spans="1:7" x14ac:dyDescent="0.2">
      <c r="A3863" s="11">
        <v>42691.8512037037</v>
      </c>
      <c r="B3863" s="12"/>
      <c r="C3863" s="12"/>
      <c r="D3863" s="12"/>
      <c r="E3863" s="12">
        <v>1</v>
      </c>
      <c r="F3863" s="12"/>
      <c r="G3863" s="12">
        <v>1</v>
      </c>
    </row>
    <row r="3864" spans="1:7" x14ac:dyDescent="0.2">
      <c r="A3864" s="11">
        <v>42692.109328703707</v>
      </c>
      <c r="B3864" s="12"/>
      <c r="C3864" s="12"/>
      <c r="D3864" s="12"/>
      <c r="E3864" s="12">
        <v>1</v>
      </c>
      <c r="F3864" s="12"/>
      <c r="G3864" s="12">
        <v>1</v>
      </c>
    </row>
    <row r="3865" spans="1:7" x14ac:dyDescent="0.2">
      <c r="A3865" s="11">
        <v>42692.256550925929</v>
      </c>
      <c r="B3865" s="12"/>
      <c r="C3865" s="12"/>
      <c r="D3865" s="12"/>
      <c r="E3865" s="12">
        <v>1</v>
      </c>
      <c r="F3865" s="12"/>
      <c r="G3865" s="12">
        <v>1</v>
      </c>
    </row>
    <row r="3866" spans="1:7" x14ac:dyDescent="0.2">
      <c r="A3866" s="11">
        <v>42692.389062500006</v>
      </c>
      <c r="B3866" s="12"/>
      <c r="C3866" s="12">
        <v>1</v>
      </c>
      <c r="D3866" s="12"/>
      <c r="E3866" s="12"/>
      <c r="F3866" s="12"/>
      <c r="G3866" s="12">
        <v>1</v>
      </c>
    </row>
    <row r="3867" spans="1:7" x14ac:dyDescent="0.2">
      <c r="A3867" s="11">
        <v>42692.771493055552</v>
      </c>
      <c r="B3867" s="12"/>
      <c r="C3867" s="12"/>
      <c r="D3867" s="12"/>
      <c r="E3867" s="12">
        <v>1</v>
      </c>
      <c r="F3867" s="12"/>
      <c r="G3867" s="12">
        <v>1</v>
      </c>
    </row>
    <row r="3868" spans="1:7" x14ac:dyDescent="0.2">
      <c r="A3868" s="11">
        <v>42692.79987268518</v>
      </c>
      <c r="B3868" s="12"/>
      <c r="C3868" s="12"/>
      <c r="D3868" s="12"/>
      <c r="E3868" s="12">
        <v>1</v>
      </c>
      <c r="F3868" s="12"/>
      <c r="G3868" s="12">
        <v>1</v>
      </c>
    </row>
    <row r="3869" spans="1:7" x14ac:dyDescent="0.2">
      <c r="A3869" s="11">
        <v>42693.016180555554</v>
      </c>
      <c r="B3869" s="12">
        <v>1</v>
      </c>
      <c r="C3869" s="12"/>
      <c r="D3869" s="12"/>
      <c r="E3869" s="12"/>
      <c r="F3869" s="12"/>
      <c r="G3869" s="12">
        <v>1</v>
      </c>
    </row>
    <row r="3870" spans="1:7" x14ac:dyDescent="0.2">
      <c r="A3870" s="11">
        <v>42693.031828703708</v>
      </c>
      <c r="B3870" s="12"/>
      <c r="C3870" s="12">
        <v>1</v>
      </c>
      <c r="D3870" s="12"/>
      <c r="E3870" s="12"/>
      <c r="F3870" s="12"/>
      <c r="G3870" s="12">
        <v>1</v>
      </c>
    </row>
    <row r="3871" spans="1:7" x14ac:dyDescent="0.2">
      <c r="A3871" s="11">
        <v>42693.742604166662</v>
      </c>
      <c r="B3871" s="12"/>
      <c r="C3871" s="12"/>
      <c r="D3871" s="12"/>
      <c r="E3871" s="12">
        <v>1</v>
      </c>
      <c r="F3871" s="12"/>
      <c r="G3871" s="12">
        <v>1</v>
      </c>
    </row>
    <row r="3872" spans="1:7" x14ac:dyDescent="0.2">
      <c r="A3872" s="11">
        <v>42694.110185185185</v>
      </c>
      <c r="B3872" s="12"/>
      <c r="C3872" s="12"/>
      <c r="D3872" s="12"/>
      <c r="E3872" s="12">
        <v>1</v>
      </c>
      <c r="F3872" s="12"/>
      <c r="G3872" s="12">
        <v>1</v>
      </c>
    </row>
    <row r="3873" spans="1:7" x14ac:dyDescent="0.2">
      <c r="A3873" s="11">
        <v>42694.98128472222</v>
      </c>
      <c r="B3873" s="12"/>
      <c r="C3873" s="12">
        <v>1</v>
      </c>
      <c r="D3873" s="12"/>
      <c r="E3873" s="12"/>
      <c r="F3873" s="12"/>
      <c r="G3873" s="12">
        <v>1</v>
      </c>
    </row>
    <row r="3874" spans="1:7" x14ac:dyDescent="0.2">
      <c r="A3874" s="11">
        <v>42695.257870370369</v>
      </c>
      <c r="B3874" s="12"/>
      <c r="C3874" s="12"/>
      <c r="D3874" s="12"/>
      <c r="E3874" s="12">
        <v>1</v>
      </c>
      <c r="F3874" s="12"/>
      <c r="G3874" s="12">
        <v>1</v>
      </c>
    </row>
    <row r="3875" spans="1:7" x14ac:dyDescent="0.2">
      <c r="A3875" s="11">
        <v>42695.624340277776</v>
      </c>
      <c r="B3875" s="12">
        <v>1</v>
      </c>
      <c r="C3875" s="12"/>
      <c r="D3875" s="12"/>
      <c r="E3875" s="12"/>
      <c r="F3875" s="12"/>
      <c r="G3875" s="12">
        <v>1</v>
      </c>
    </row>
    <row r="3876" spans="1:7" x14ac:dyDescent="0.2">
      <c r="A3876" s="11">
        <v>42695.7105787037</v>
      </c>
      <c r="B3876" s="12"/>
      <c r="C3876" s="12">
        <v>1</v>
      </c>
      <c r="D3876" s="12"/>
      <c r="E3876" s="12"/>
      <c r="F3876" s="12"/>
      <c r="G3876" s="12">
        <v>1</v>
      </c>
    </row>
    <row r="3877" spans="1:7" x14ac:dyDescent="0.2">
      <c r="A3877" s="11">
        <v>42696.37572916667</v>
      </c>
      <c r="B3877" s="12"/>
      <c r="C3877" s="12">
        <v>1</v>
      </c>
      <c r="D3877" s="12"/>
      <c r="E3877" s="12"/>
      <c r="F3877" s="12"/>
      <c r="G3877" s="12">
        <v>1</v>
      </c>
    </row>
    <row r="3878" spans="1:7" x14ac:dyDescent="0.2">
      <c r="A3878" s="11">
        <v>42696.624444444446</v>
      </c>
      <c r="B3878" s="12"/>
      <c r="C3878" s="12"/>
      <c r="D3878" s="12"/>
      <c r="E3878" s="12">
        <v>1</v>
      </c>
      <c r="F3878" s="12"/>
      <c r="G3878" s="12">
        <v>1</v>
      </c>
    </row>
    <row r="3879" spans="1:7" x14ac:dyDescent="0.2">
      <c r="A3879" s="11">
        <v>42696.663506944446</v>
      </c>
      <c r="B3879" s="12"/>
      <c r="C3879" s="12">
        <v>1</v>
      </c>
      <c r="D3879" s="12"/>
      <c r="E3879" s="12"/>
      <c r="F3879" s="12"/>
      <c r="G3879" s="12">
        <v>1</v>
      </c>
    </row>
    <row r="3880" spans="1:7" x14ac:dyDescent="0.2">
      <c r="A3880" s="11">
        <v>42697.010520833333</v>
      </c>
      <c r="B3880" s="12"/>
      <c r="C3880" s="12">
        <v>1</v>
      </c>
      <c r="D3880" s="12"/>
      <c r="E3880" s="12"/>
      <c r="F3880" s="12"/>
      <c r="G3880" s="12">
        <v>1</v>
      </c>
    </row>
    <row r="3881" spans="1:7" x14ac:dyDescent="0.2">
      <c r="A3881" s="11">
        <v>42697.082673611112</v>
      </c>
      <c r="B3881" s="12"/>
      <c r="C3881" s="12"/>
      <c r="D3881" s="12"/>
      <c r="E3881" s="12">
        <v>1</v>
      </c>
      <c r="F3881" s="12"/>
      <c r="G3881" s="12">
        <v>1</v>
      </c>
    </row>
    <row r="3882" spans="1:7" x14ac:dyDescent="0.2">
      <c r="A3882" s="11">
        <v>42697.32136574074</v>
      </c>
      <c r="B3882" s="12"/>
      <c r="C3882" s="12"/>
      <c r="D3882" s="12"/>
      <c r="E3882" s="12">
        <v>1</v>
      </c>
      <c r="F3882" s="12"/>
      <c r="G3882" s="12">
        <v>1</v>
      </c>
    </row>
    <row r="3883" spans="1:7" x14ac:dyDescent="0.2">
      <c r="A3883" s="11">
        <v>42697.74927083333</v>
      </c>
      <c r="B3883" s="12">
        <v>1</v>
      </c>
      <c r="C3883" s="12"/>
      <c r="D3883" s="12"/>
      <c r="E3883" s="12"/>
      <c r="F3883" s="12"/>
      <c r="G3883" s="12">
        <v>1</v>
      </c>
    </row>
    <row r="3884" spans="1:7" x14ac:dyDescent="0.2">
      <c r="A3884" s="11">
        <v>42697.850844907407</v>
      </c>
      <c r="B3884" s="12"/>
      <c r="C3884" s="12"/>
      <c r="D3884" s="12"/>
      <c r="E3884" s="12">
        <v>1</v>
      </c>
      <c r="F3884" s="12"/>
      <c r="G3884" s="12">
        <v>1</v>
      </c>
    </row>
    <row r="3885" spans="1:7" x14ac:dyDescent="0.2">
      <c r="A3885" s="11">
        <v>42700.804756944446</v>
      </c>
      <c r="B3885" s="12"/>
      <c r="C3885" s="12">
        <v>1</v>
      </c>
      <c r="D3885" s="12"/>
      <c r="E3885" s="12"/>
      <c r="F3885" s="12"/>
      <c r="G3885" s="12">
        <v>1</v>
      </c>
    </row>
    <row r="3886" spans="1:7" x14ac:dyDescent="0.2">
      <c r="A3886" s="11">
        <v>42701.166365740741</v>
      </c>
      <c r="B3886" s="12"/>
      <c r="C3886" s="12">
        <v>1</v>
      </c>
      <c r="D3886" s="12"/>
      <c r="E3886" s="12"/>
      <c r="F3886" s="12"/>
      <c r="G3886" s="12">
        <v>1</v>
      </c>
    </row>
    <row r="3887" spans="1:7" x14ac:dyDescent="0.2">
      <c r="A3887" s="11">
        <v>42701.908807870372</v>
      </c>
      <c r="B3887" s="12"/>
      <c r="C3887" s="12">
        <v>1</v>
      </c>
      <c r="D3887" s="12"/>
      <c r="E3887" s="12"/>
      <c r="F3887" s="12"/>
      <c r="G3887" s="12">
        <v>1</v>
      </c>
    </row>
    <row r="3888" spans="1:7" x14ac:dyDescent="0.2">
      <c r="A3888" s="11">
        <v>42702.212337962963</v>
      </c>
      <c r="B3888" s="12"/>
      <c r="C3888" s="12"/>
      <c r="D3888" s="12"/>
      <c r="E3888" s="12">
        <v>1</v>
      </c>
      <c r="F3888" s="12"/>
      <c r="G3888" s="12">
        <v>1</v>
      </c>
    </row>
    <row r="3889" spans="1:7" x14ac:dyDescent="0.2">
      <c r="A3889" s="11">
        <v>42702.770729166667</v>
      </c>
      <c r="B3889" s="12"/>
      <c r="C3889" s="12">
        <v>1</v>
      </c>
      <c r="D3889" s="12"/>
      <c r="E3889" s="12"/>
      <c r="F3889" s="12"/>
      <c r="G3889" s="12">
        <v>1</v>
      </c>
    </row>
    <row r="3890" spans="1:7" x14ac:dyDescent="0.2">
      <c r="A3890" s="11">
        <v>42702.804814814815</v>
      </c>
      <c r="B3890" s="12"/>
      <c r="C3890" s="12"/>
      <c r="D3890" s="12"/>
      <c r="E3890" s="12">
        <v>1</v>
      </c>
      <c r="F3890" s="12"/>
      <c r="G3890" s="12">
        <v>1</v>
      </c>
    </row>
    <row r="3891" spans="1:7" x14ac:dyDescent="0.2">
      <c r="A3891" s="11">
        <v>42702.809201388889</v>
      </c>
      <c r="B3891" s="12">
        <v>1</v>
      </c>
      <c r="C3891" s="12"/>
      <c r="D3891" s="12"/>
      <c r="E3891" s="12"/>
      <c r="F3891" s="12"/>
      <c r="G3891" s="12">
        <v>1</v>
      </c>
    </row>
    <row r="3892" spans="1:7" x14ac:dyDescent="0.2">
      <c r="A3892" s="11">
        <v>42702.917048611111</v>
      </c>
      <c r="B3892" s="12"/>
      <c r="C3892" s="12"/>
      <c r="D3892" s="12"/>
      <c r="E3892" s="12">
        <v>1</v>
      </c>
      <c r="F3892" s="12"/>
      <c r="G3892" s="12">
        <v>1</v>
      </c>
    </row>
    <row r="3893" spans="1:7" x14ac:dyDescent="0.2">
      <c r="A3893" s="11">
        <v>42703.214409722219</v>
      </c>
      <c r="B3893" s="12"/>
      <c r="C3893" s="12"/>
      <c r="D3893" s="12"/>
      <c r="E3893" s="12">
        <v>1</v>
      </c>
      <c r="F3893" s="12"/>
      <c r="G3893" s="12">
        <v>1</v>
      </c>
    </row>
    <row r="3894" spans="1:7" x14ac:dyDescent="0.2">
      <c r="A3894" s="11">
        <v>42703.917824074073</v>
      </c>
      <c r="B3894" s="12"/>
      <c r="C3894" s="12">
        <v>1</v>
      </c>
      <c r="D3894" s="12"/>
      <c r="E3894" s="12"/>
      <c r="F3894" s="12"/>
      <c r="G3894" s="12">
        <v>1</v>
      </c>
    </row>
    <row r="3895" spans="1:7" x14ac:dyDescent="0.2">
      <c r="A3895" s="11">
        <v>42704.086053240739</v>
      </c>
      <c r="B3895" s="12">
        <v>1</v>
      </c>
      <c r="C3895" s="12"/>
      <c r="D3895" s="12"/>
      <c r="E3895" s="12"/>
      <c r="F3895" s="12"/>
      <c r="G3895" s="12">
        <v>1</v>
      </c>
    </row>
    <row r="3896" spans="1:7" x14ac:dyDescent="0.2">
      <c r="A3896" s="11">
        <v>42704.187118055561</v>
      </c>
      <c r="B3896" s="12"/>
      <c r="C3896" s="12"/>
      <c r="D3896" s="12"/>
      <c r="E3896" s="12">
        <v>1</v>
      </c>
      <c r="F3896" s="12"/>
      <c r="G3896" s="12">
        <v>1</v>
      </c>
    </row>
    <row r="3897" spans="1:7" x14ac:dyDescent="0.2">
      <c r="A3897" s="11">
        <v>42704.335810185185</v>
      </c>
      <c r="B3897" s="12"/>
      <c r="C3897" s="12"/>
      <c r="D3897" s="12"/>
      <c r="E3897" s="12">
        <v>1</v>
      </c>
      <c r="F3897" s="12"/>
      <c r="G3897" s="12">
        <v>1</v>
      </c>
    </row>
    <row r="3898" spans="1:7" x14ac:dyDescent="0.2">
      <c r="A3898" s="11">
        <v>42704.857094907406</v>
      </c>
      <c r="B3898" s="12"/>
      <c r="C3898" s="12"/>
      <c r="D3898" s="12"/>
      <c r="E3898" s="12">
        <v>1</v>
      </c>
      <c r="F3898" s="12"/>
      <c r="G3898" s="12">
        <v>1</v>
      </c>
    </row>
    <row r="3899" spans="1:7" x14ac:dyDescent="0.2">
      <c r="A3899" s="11">
        <v>42704.95177083333</v>
      </c>
      <c r="B3899" s="12"/>
      <c r="C3899" s="12"/>
      <c r="D3899" s="12"/>
      <c r="E3899" s="12">
        <v>1</v>
      </c>
      <c r="F3899" s="12"/>
      <c r="G3899" s="12">
        <v>1</v>
      </c>
    </row>
    <row r="3900" spans="1:7" x14ac:dyDescent="0.2">
      <c r="A3900" s="11">
        <v>42705.662118055552</v>
      </c>
      <c r="B3900" s="12"/>
      <c r="C3900" s="12">
        <v>1</v>
      </c>
      <c r="D3900" s="12"/>
      <c r="E3900" s="12"/>
      <c r="F3900" s="12"/>
      <c r="G3900" s="12">
        <v>1</v>
      </c>
    </row>
    <row r="3901" spans="1:7" x14ac:dyDescent="0.2">
      <c r="A3901" s="11">
        <v>42705.690347222218</v>
      </c>
      <c r="B3901" s="12">
        <v>1</v>
      </c>
      <c r="C3901" s="12"/>
      <c r="D3901" s="12"/>
      <c r="E3901" s="12"/>
      <c r="F3901" s="12"/>
      <c r="G3901" s="12">
        <v>1</v>
      </c>
    </row>
    <row r="3902" spans="1:7" x14ac:dyDescent="0.2">
      <c r="A3902" s="11">
        <v>42705.764513888891</v>
      </c>
      <c r="B3902" s="12"/>
      <c r="C3902" s="12"/>
      <c r="D3902" s="12"/>
      <c r="E3902" s="12">
        <v>1</v>
      </c>
      <c r="F3902" s="12"/>
      <c r="G3902" s="12">
        <v>1</v>
      </c>
    </row>
    <row r="3903" spans="1:7" x14ac:dyDescent="0.2">
      <c r="A3903" s="11">
        <v>42705.919201388882</v>
      </c>
      <c r="B3903" s="12"/>
      <c r="C3903" s="12"/>
      <c r="D3903" s="12"/>
      <c r="E3903" s="12">
        <v>1</v>
      </c>
      <c r="F3903" s="12"/>
      <c r="G3903" s="12">
        <v>1</v>
      </c>
    </row>
    <row r="3904" spans="1:7" x14ac:dyDescent="0.2">
      <c r="A3904" s="11">
        <v>42706.115405092598</v>
      </c>
      <c r="B3904" s="12"/>
      <c r="C3904" s="12">
        <v>1</v>
      </c>
      <c r="D3904" s="12"/>
      <c r="E3904" s="12"/>
      <c r="F3904" s="12"/>
      <c r="G3904" s="12">
        <v>1</v>
      </c>
    </row>
    <row r="3905" spans="1:7" x14ac:dyDescent="0.2">
      <c r="A3905" s="11">
        <v>42707.074976851851</v>
      </c>
      <c r="B3905" s="12"/>
      <c r="C3905" s="12"/>
      <c r="D3905" s="12"/>
      <c r="E3905" s="12">
        <v>1</v>
      </c>
      <c r="F3905" s="12"/>
      <c r="G3905" s="12">
        <v>1</v>
      </c>
    </row>
    <row r="3906" spans="1:7" x14ac:dyDescent="0.2">
      <c r="A3906" s="11">
        <v>42707.895462962959</v>
      </c>
      <c r="B3906" s="12"/>
      <c r="C3906" s="12">
        <v>1</v>
      </c>
      <c r="D3906" s="12"/>
      <c r="E3906" s="12"/>
      <c r="F3906" s="12"/>
      <c r="G3906" s="12">
        <v>1</v>
      </c>
    </row>
    <row r="3907" spans="1:7" x14ac:dyDescent="0.2">
      <c r="A3907" s="11">
        <v>42707.926030092596</v>
      </c>
      <c r="B3907" s="12"/>
      <c r="C3907" s="12">
        <v>1</v>
      </c>
      <c r="D3907" s="12"/>
      <c r="E3907" s="12"/>
      <c r="F3907" s="12"/>
      <c r="G3907" s="12">
        <v>1</v>
      </c>
    </row>
    <row r="3908" spans="1:7" x14ac:dyDescent="0.2">
      <c r="A3908" s="11">
        <v>42708.25309027778</v>
      </c>
      <c r="B3908" s="12"/>
      <c r="C3908" s="12">
        <v>1</v>
      </c>
      <c r="D3908" s="12"/>
      <c r="E3908" s="12"/>
      <c r="F3908" s="12"/>
      <c r="G3908" s="12">
        <v>1</v>
      </c>
    </row>
    <row r="3909" spans="1:7" x14ac:dyDescent="0.2">
      <c r="A3909" s="11">
        <v>42708.668576388889</v>
      </c>
      <c r="B3909" s="12">
        <v>1</v>
      </c>
      <c r="C3909" s="12"/>
      <c r="D3909" s="12"/>
      <c r="E3909" s="12"/>
      <c r="F3909" s="12"/>
      <c r="G3909" s="12">
        <v>1</v>
      </c>
    </row>
    <row r="3910" spans="1:7" x14ac:dyDescent="0.2">
      <c r="A3910" s="11">
        <v>42708.842245370368</v>
      </c>
      <c r="B3910" s="12">
        <v>1</v>
      </c>
      <c r="C3910" s="12"/>
      <c r="D3910" s="12"/>
      <c r="E3910" s="12"/>
      <c r="F3910" s="12"/>
      <c r="G3910" s="12">
        <v>1</v>
      </c>
    </row>
    <row r="3911" spans="1:7" x14ac:dyDescent="0.2">
      <c r="A3911" s="11">
        <v>42709.002881944441</v>
      </c>
      <c r="B3911" s="12"/>
      <c r="C3911" s="12">
        <v>1</v>
      </c>
      <c r="D3911" s="12"/>
      <c r="E3911" s="12"/>
      <c r="F3911" s="12"/>
      <c r="G3911" s="12">
        <v>1</v>
      </c>
    </row>
    <row r="3912" spans="1:7" x14ac:dyDescent="0.2">
      <c r="A3912" s="11">
        <v>42709.134780092587</v>
      </c>
      <c r="B3912" s="12"/>
      <c r="C3912" s="12"/>
      <c r="D3912" s="12"/>
      <c r="E3912" s="12">
        <v>1</v>
      </c>
      <c r="F3912" s="12"/>
      <c r="G3912" s="12">
        <v>1</v>
      </c>
    </row>
    <row r="3913" spans="1:7" x14ac:dyDescent="0.2">
      <c r="A3913" s="11">
        <v>42709.546064814815</v>
      </c>
      <c r="B3913" s="12"/>
      <c r="C3913" s="12">
        <v>1</v>
      </c>
      <c r="D3913" s="12"/>
      <c r="E3913" s="12"/>
      <c r="F3913" s="12"/>
      <c r="G3913" s="12">
        <v>1</v>
      </c>
    </row>
    <row r="3914" spans="1:7" x14ac:dyDescent="0.2">
      <c r="A3914" s="11">
        <v>42709.993981481486</v>
      </c>
      <c r="B3914" s="12">
        <v>1</v>
      </c>
      <c r="C3914" s="12"/>
      <c r="D3914" s="12"/>
      <c r="E3914" s="12"/>
      <c r="F3914" s="12"/>
      <c r="G3914" s="12">
        <v>1</v>
      </c>
    </row>
    <row r="3915" spans="1:7" x14ac:dyDescent="0.2">
      <c r="A3915" s="11">
        <v>42710.824618055558</v>
      </c>
      <c r="B3915" s="12"/>
      <c r="C3915" s="12"/>
      <c r="D3915" s="12"/>
      <c r="E3915" s="12">
        <v>1</v>
      </c>
      <c r="F3915" s="12"/>
      <c r="G3915" s="12">
        <v>1</v>
      </c>
    </row>
    <row r="3916" spans="1:7" x14ac:dyDescent="0.2">
      <c r="A3916" s="11">
        <v>42710.876967592587</v>
      </c>
      <c r="B3916" s="12"/>
      <c r="C3916" s="12"/>
      <c r="D3916" s="12"/>
      <c r="E3916" s="12">
        <v>1</v>
      </c>
      <c r="F3916" s="12"/>
      <c r="G3916" s="12">
        <v>1</v>
      </c>
    </row>
    <row r="3917" spans="1:7" x14ac:dyDescent="0.2">
      <c r="A3917" s="11">
        <v>42711.545196759253</v>
      </c>
      <c r="B3917" s="12"/>
      <c r="C3917" s="12"/>
      <c r="D3917" s="12"/>
      <c r="E3917" s="12">
        <v>1</v>
      </c>
      <c r="F3917" s="12"/>
      <c r="G3917" s="12">
        <v>1</v>
      </c>
    </row>
    <row r="3918" spans="1:7" x14ac:dyDescent="0.2">
      <c r="A3918" s="11">
        <v>42711.700694444444</v>
      </c>
      <c r="B3918" s="12"/>
      <c r="C3918" s="12"/>
      <c r="D3918" s="12"/>
      <c r="E3918" s="12">
        <v>1</v>
      </c>
      <c r="F3918" s="12"/>
      <c r="G3918" s="12">
        <v>1</v>
      </c>
    </row>
    <row r="3919" spans="1:7" x14ac:dyDescent="0.2">
      <c r="A3919" s="11">
        <v>42711.750613425931</v>
      </c>
      <c r="B3919" s="12"/>
      <c r="C3919" s="12">
        <v>1</v>
      </c>
      <c r="D3919" s="12"/>
      <c r="E3919" s="12"/>
      <c r="F3919" s="12"/>
      <c r="G3919" s="12">
        <v>1</v>
      </c>
    </row>
    <row r="3920" spans="1:7" x14ac:dyDescent="0.2">
      <c r="A3920" s="11">
        <v>42711.795138888891</v>
      </c>
      <c r="B3920" s="12"/>
      <c r="C3920" s="12"/>
      <c r="D3920" s="12"/>
      <c r="E3920" s="12">
        <v>1</v>
      </c>
      <c r="F3920" s="12"/>
      <c r="G3920" s="12">
        <v>1</v>
      </c>
    </row>
    <row r="3921" spans="1:7" x14ac:dyDescent="0.2">
      <c r="A3921" s="11">
        <v>42711.950798611113</v>
      </c>
      <c r="B3921" s="12"/>
      <c r="C3921" s="12">
        <v>1</v>
      </c>
      <c r="D3921" s="12"/>
      <c r="E3921" s="12"/>
      <c r="F3921" s="12"/>
      <c r="G3921" s="12">
        <v>1</v>
      </c>
    </row>
    <row r="3922" spans="1:7" x14ac:dyDescent="0.2">
      <c r="A3922" s="11">
        <v>42712.011944444443</v>
      </c>
      <c r="B3922" s="12"/>
      <c r="C3922" s="12">
        <v>1</v>
      </c>
      <c r="D3922" s="12"/>
      <c r="E3922" s="12"/>
      <c r="F3922" s="12"/>
      <c r="G3922" s="12">
        <v>1</v>
      </c>
    </row>
    <row r="3923" spans="1:7" x14ac:dyDescent="0.2">
      <c r="A3923" s="11">
        <v>42712.23474537037</v>
      </c>
      <c r="B3923" s="12"/>
      <c r="C3923" s="12"/>
      <c r="D3923" s="12"/>
      <c r="E3923" s="12">
        <v>1</v>
      </c>
      <c r="F3923" s="12"/>
      <c r="G3923" s="12">
        <v>1</v>
      </c>
    </row>
    <row r="3924" spans="1:7" x14ac:dyDescent="0.2">
      <c r="A3924" s="11">
        <v>42712.300567129627</v>
      </c>
      <c r="B3924" s="12"/>
      <c r="C3924" s="12">
        <v>1</v>
      </c>
      <c r="D3924" s="12"/>
      <c r="E3924" s="12"/>
      <c r="F3924" s="12"/>
      <c r="G3924" s="12">
        <v>1</v>
      </c>
    </row>
    <row r="3925" spans="1:7" x14ac:dyDescent="0.2">
      <c r="A3925" s="11">
        <v>42713.941099537042</v>
      </c>
      <c r="B3925" s="12"/>
      <c r="C3925" s="12">
        <v>1</v>
      </c>
      <c r="D3925" s="12"/>
      <c r="E3925" s="12"/>
      <c r="F3925" s="12"/>
      <c r="G3925" s="12">
        <v>1</v>
      </c>
    </row>
    <row r="3926" spans="1:7" x14ac:dyDescent="0.2">
      <c r="A3926" s="11">
        <v>42713.962499999994</v>
      </c>
      <c r="B3926" s="12"/>
      <c r="C3926" s="12">
        <v>1</v>
      </c>
      <c r="D3926" s="12"/>
      <c r="E3926" s="12"/>
      <c r="F3926" s="12"/>
      <c r="G3926" s="12">
        <v>1</v>
      </c>
    </row>
    <row r="3927" spans="1:7" x14ac:dyDescent="0.2">
      <c r="A3927" s="11">
        <v>42714.054398148146</v>
      </c>
      <c r="B3927" s="12"/>
      <c r="C3927" s="12">
        <v>1</v>
      </c>
      <c r="D3927" s="12"/>
      <c r="E3927" s="12"/>
      <c r="F3927" s="12"/>
      <c r="G3927" s="12">
        <v>1</v>
      </c>
    </row>
    <row r="3928" spans="1:7" x14ac:dyDescent="0.2">
      <c r="A3928" s="11">
        <v>42714.440416666665</v>
      </c>
      <c r="B3928" s="12">
        <v>1</v>
      </c>
      <c r="C3928" s="12"/>
      <c r="D3928" s="12"/>
      <c r="E3928" s="12"/>
      <c r="F3928" s="12"/>
      <c r="G3928" s="12">
        <v>1</v>
      </c>
    </row>
    <row r="3929" spans="1:7" x14ac:dyDescent="0.2">
      <c r="A3929" s="11">
        <v>42715.688437500001</v>
      </c>
      <c r="B3929" s="12"/>
      <c r="C3929" s="12">
        <v>1</v>
      </c>
      <c r="D3929" s="12"/>
      <c r="E3929" s="12"/>
      <c r="F3929" s="12"/>
      <c r="G3929" s="12">
        <v>1</v>
      </c>
    </row>
    <row r="3930" spans="1:7" x14ac:dyDescent="0.2">
      <c r="A3930" s="11">
        <v>42716.7424537037</v>
      </c>
      <c r="B3930" s="12"/>
      <c r="C3930" s="12">
        <v>1</v>
      </c>
      <c r="D3930" s="12"/>
      <c r="E3930" s="12"/>
      <c r="F3930" s="12"/>
      <c r="G3930" s="12">
        <v>1</v>
      </c>
    </row>
    <row r="3931" spans="1:7" x14ac:dyDescent="0.2">
      <c r="A3931" s="11">
        <v>42717.121377314819</v>
      </c>
      <c r="B3931" s="12">
        <v>1</v>
      </c>
      <c r="C3931" s="12"/>
      <c r="D3931" s="12"/>
      <c r="E3931" s="12"/>
      <c r="F3931" s="12"/>
      <c r="G3931" s="12">
        <v>1</v>
      </c>
    </row>
    <row r="3932" spans="1:7" x14ac:dyDescent="0.2">
      <c r="A3932" s="11">
        <v>42718.963599537034</v>
      </c>
      <c r="B3932" s="12"/>
      <c r="C3932" s="12">
        <v>1</v>
      </c>
      <c r="D3932" s="12"/>
      <c r="E3932" s="12"/>
      <c r="F3932" s="12"/>
      <c r="G3932" s="12">
        <v>1</v>
      </c>
    </row>
    <row r="3933" spans="1:7" x14ac:dyDescent="0.2">
      <c r="A3933" s="11">
        <v>42719.90834490741</v>
      </c>
      <c r="B3933" s="12"/>
      <c r="C3933" s="12"/>
      <c r="D3933" s="12"/>
      <c r="E3933" s="12">
        <v>1</v>
      </c>
      <c r="F3933" s="12"/>
      <c r="G3933" s="12">
        <v>1</v>
      </c>
    </row>
    <row r="3934" spans="1:7" x14ac:dyDescent="0.2">
      <c r="A3934" s="11">
        <v>42720.066192129627</v>
      </c>
      <c r="B3934" s="12"/>
      <c r="C3934" s="12"/>
      <c r="D3934" s="12"/>
      <c r="E3934" s="12">
        <v>1</v>
      </c>
      <c r="F3934" s="12"/>
      <c r="G3934" s="12">
        <v>1</v>
      </c>
    </row>
    <row r="3935" spans="1:7" x14ac:dyDescent="0.2">
      <c r="A3935" s="11">
        <v>42720.720057870371</v>
      </c>
      <c r="B3935" s="12">
        <v>1</v>
      </c>
      <c r="C3935" s="12"/>
      <c r="D3935" s="12"/>
      <c r="E3935" s="12"/>
      <c r="F3935" s="12"/>
      <c r="G3935" s="12">
        <v>1</v>
      </c>
    </row>
    <row r="3936" spans="1:7" x14ac:dyDescent="0.2">
      <c r="A3936" s="11">
        <v>42721.075949074075</v>
      </c>
      <c r="B3936" s="12"/>
      <c r="C3936" s="12">
        <v>1</v>
      </c>
      <c r="D3936" s="12"/>
      <c r="E3936" s="12"/>
      <c r="F3936" s="12"/>
      <c r="G3936" s="12">
        <v>1</v>
      </c>
    </row>
    <row r="3937" spans="1:7" x14ac:dyDescent="0.2">
      <c r="A3937" s="11">
        <v>42721.198877314819</v>
      </c>
      <c r="B3937" s="12"/>
      <c r="C3937" s="12"/>
      <c r="D3937" s="12"/>
      <c r="E3937" s="12">
        <v>1</v>
      </c>
      <c r="F3937" s="12"/>
      <c r="G3937" s="12">
        <v>1</v>
      </c>
    </row>
    <row r="3938" spans="1:7" x14ac:dyDescent="0.2">
      <c r="A3938" s="11">
        <v>42721.220520833333</v>
      </c>
      <c r="B3938" s="12"/>
      <c r="C3938" s="12">
        <v>1</v>
      </c>
      <c r="D3938" s="12"/>
      <c r="E3938" s="12"/>
      <c r="F3938" s="12"/>
      <c r="G3938" s="12">
        <v>1</v>
      </c>
    </row>
    <row r="3939" spans="1:7" x14ac:dyDescent="0.2">
      <c r="A3939" s="11">
        <v>42722.84474537037</v>
      </c>
      <c r="B3939" s="12"/>
      <c r="C3939" s="12">
        <v>1</v>
      </c>
      <c r="D3939" s="12"/>
      <c r="E3939" s="12"/>
      <c r="F3939" s="12"/>
      <c r="G3939" s="12">
        <v>1</v>
      </c>
    </row>
    <row r="3940" spans="1:7" x14ac:dyDescent="0.2">
      <c r="A3940" s="11">
        <v>42722.882361111115</v>
      </c>
      <c r="B3940" s="12"/>
      <c r="C3940" s="12"/>
      <c r="D3940" s="12"/>
      <c r="E3940" s="12">
        <v>1</v>
      </c>
      <c r="F3940" s="12"/>
      <c r="G3940" s="12">
        <v>1</v>
      </c>
    </row>
    <row r="3941" spans="1:7" x14ac:dyDescent="0.2">
      <c r="A3941" s="11">
        <v>42723.63653935185</v>
      </c>
      <c r="B3941" s="12"/>
      <c r="C3941" s="12"/>
      <c r="D3941" s="12"/>
      <c r="E3941" s="12">
        <v>1</v>
      </c>
      <c r="F3941" s="12"/>
      <c r="G3941" s="12">
        <v>1</v>
      </c>
    </row>
    <row r="3942" spans="1:7" x14ac:dyDescent="0.2">
      <c r="A3942" s="11">
        <v>42724.665173611109</v>
      </c>
      <c r="B3942" s="12"/>
      <c r="C3942" s="12"/>
      <c r="D3942" s="12"/>
      <c r="E3942" s="12">
        <v>1</v>
      </c>
      <c r="F3942" s="12"/>
      <c r="G3942" s="12">
        <v>1</v>
      </c>
    </row>
    <row r="3943" spans="1:7" x14ac:dyDescent="0.2">
      <c r="A3943" s="11">
        <v>42725.031180555554</v>
      </c>
      <c r="B3943" s="12"/>
      <c r="C3943" s="12"/>
      <c r="D3943" s="12"/>
      <c r="E3943" s="12">
        <v>1</v>
      </c>
      <c r="F3943" s="12"/>
      <c r="G3943" s="12">
        <v>1</v>
      </c>
    </row>
    <row r="3944" spans="1:7" x14ac:dyDescent="0.2">
      <c r="A3944" s="11">
        <v>42725.869363425925</v>
      </c>
      <c r="B3944" s="12"/>
      <c r="C3944" s="12"/>
      <c r="D3944" s="12"/>
      <c r="E3944" s="12">
        <v>1</v>
      </c>
      <c r="F3944" s="12"/>
      <c r="G3944" s="12">
        <v>1</v>
      </c>
    </row>
    <row r="3945" spans="1:7" x14ac:dyDescent="0.2">
      <c r="A3945" s="11">
        <v>42726.192916666667</v>
      </c>
      <c r="B3945" s="12"/>
      <c r="C3945" s="12">
        <v>1</v>
      </c>
      <c r="D3945" s="12"/>
      <c r="E3945" s="12"/>
      <c r="F3945" s="12"/>
      <c r="G3945" s="12">
        <v>1</v>
      </c>
    </row>
    <row r="3946" spans="1:7" x14ac:dyDescent="0.2">
      <c r="A3946" s="11">
        <v>42726.491643518515</v>
      </c>
      <c r="B3946" s="12"/>
      <c r="C3946" s="12">
        <v>1</v>
      </c>
      <c r="D3946" s="12"/>
      <c r="E3946" s="12"/>
      <c r="F3946" s="12"/>
      <c r="G3946" s="12">
        <v>1</v>
      </c>
    </row>
    <row r="3947" spans="1:7" x14ac:dyDescent="0.2">
      <c r="A3947" s="11">
        <v>42726.920081018514</v>
      </c>
      <c r="B3947" s="12"/>
      <c r="C3947" s="12">
        <v>1</v>
      </c>
      <c r="D3947" s="12"/>
      <c r="E3947" s="12"/>
      <c r="F3947" s="12"/>
      <c r="G3947" s="12">
        <v>1</v>
      </c>
    </row>
    <row r="3948" spans="1:7" x14ac:dyDescent="0.2">
      <c r="A3948" s="11">
        <v>42728.71230324074</v>
      </c>
      <c r="B3948" s="12"/>
      <c r="C3948" s="12"/>
      <c r="D3948" s="12"/>
      <c r="E3948" s="12">
        <v>1</v>
      </c>
      <c r="F3948" s="12"/>
      <c r="G3948" s="12">
        <v>1</v>
      </c>
    </row>
    <row r="3949" spans="1:7" x14ac:dyDescent="0.2">
      <c r="A3949" s="11">
        <v>42728.827407407407</v>
      </c>
      <c r="B3949" s="12"/>
      <c r="C3949" s="12">
        <v>1</v>
      </c>
      <c r="D3949" s="12"/>
      <c r="E3949" s="12"/>
      <c r="F3949" s="12"/>
      <c r="G3949" s="12">
        <v>1</v>
      </c>
    </row>
    <row r="3950" spans="1:7" x14ac:dyDescent="0.2">
      <c r="A3950" s="11">
        <v>42730.903726851851</v>
      </c>
      <c r="B3950" s="12"/>
      <c r="C3950" s="12">
        <v>1</v>
      </c>
      <c r="D3950" s="12"/>
      <c r="E3950" s="12"/>
      <c r="F3950" s="12"/>
      <c r="G3950" s="12">
        <v>1</v>
      </c>
    </row>
    <row r="3951" spans="1:7" x14ac:dyDescent="0.2">
      <c r="A3951" s="11">
        <v>42731.755787037036</v>
      </c>
      <c r="B3951" s="12"/>
      <c r="C3951" s="12"/>
      <c r="D3951" s="12"/>
      <c r="E3951" s="12">
        <v>1</v>
      </c>
      <c r="F3951" s="12"/>
      <c r="G3951" s="12">
        <v>1</v>
      </c>
    </row>
    <row r="3952" spans="1:7" x14ac:dyDescent="0.2">
      <c r="A3952" s="11">
        <v>42732.00681712963</v>
      </c>
      <c r="B3952" s="12"/>
      <c r="C3952" s="12">
        <v>1</v>
      </c>
      <c r="D3952" s="12"/>
      <c r="E3952" s="12"/>
      <c r="F3952" s="12"/>
      <c r="G3952" s="12">
        <v>1</v>
      </c>
    </row>
    <row r="3953" spans="1:7" x14ac:dyDescent="0.2">
      <c r="A3953" s="11">
        <v>42732.060277777782</v>
      </c>
      <c r="B3953" s="12">
        <v>1</v>
      </c>
      <c r="C3953" s="12"/>
      <c r="D3953" s="12"/>
      <c r="E3953" s="12"/>
      <c r="F3953" s="12"/>
      <c r="G3953" s="12">
        <v>1</v>
      </c>
    </row>
    <row r="3954" spans="1:7" x14ac:dyDescent="0.2">
      <c r="A3954" s="11">
        <v>42732.787523148145</v>
      </c>
      <c r="B3954" s="12"/>
      <c r="C3954" s="12">
        <v>1</v>
      </c>
      <c r="D3954" s="12"/>
      <c r="E3954" s="12"/>
      <c r="F3954" s="12"/>
      <c r="G3954" s="12">
        <v>1</v>
      </c>
    </row>
    <row r="3955" spans="1:7" x14ac:dyDescent="0.2">
      <c r="A3955" s="11">
        <v>42732.872986111113</v>
      </c>
      <c r="B3955" s="12"/>
      <c r="C3955" s="12">
        <v>1</v>
      </c>
      <c r="D3955" s="12"/>
      <c r="E3955" s="12"/>
      <c r="F3955" s="12"/>
      <c r="G3955" s="12">
        <v>1</v>
      </c>
    </row>
    <row r="3956" spans="1:7" x14ac:dyDescent="0.2">
      <c r="A3956" s="11">
        <v>42733.50136574074</v>
      </c>
      <c r="B3956" s="12"/>
      <c r="C3956" s="12"/>
      <c r="D3956" s="12"/>
      <c r="E3956" s="12">
        <v>1</v>
      </c>
      <c r="F3956" s="12"/>
      <c r="G3956" s="12">
        <v>1</v>
      </c>
    </row>
    <row r="3957" spans="1:7" x14ac:dyDescent="0.2">
      <c r="A3957" s="11">
        <v>42733.827349537038</v>
      </c>
      <c r="B3957" s="12"/>
      <c r="C3957" s="12"/>
      <c r="D3957" s="12"/>
      <c r="E3957" s="12">
        <v>1</v>
      </c>
      <c r="F3957" s="12"/>
      <c r="G3957" s="12">
        <v>1</v>
      </c>
    </row>
    <row r="3958" spans="1:7" x14ac:dyDescent="0.2">
      <c r="A3958" s="11">
        <v>42733.94131944445</v>
      </c>
      <c r="B3958" s="12"/>
      <c r="C3958" s="12"/>
      <c r="D3958" s="12"/>
      <c r="E3958" s="12">
        <v>1</v>
      </c>
      <c r="F3958" s="12"/>
      <c r="G3958" s="12">
        <v>1</v>
      </c>
    </row>
    <row r="3959" spans="1:7" x14ac:dyDescent="0.2">
      <c r="A3959" s="11">
        <v>42734.787986111114</v>
      </c>
      <c r="B3959" s="12"/>
      <c r="C3959" s="12">
        <v>1</v>
      </c>
      <c r="D3959" s="12"/>
      <c r="E3959" s="12"/>
      <c r="F3959" s="12"/>
      <c r="G3959" s="12">
        <v>1</v>
      </c>
    </row>
    <row r="3960" spans="1:7" x14ac:dyDescent="0.2">
      <c r="A3960" s="11">
        <v>42734.789444444439</v>
      </c>
      <c r="B3960" s="12"/>
      <c r="C3960" s="12"/>
      <c r="D3960" s="12"/>
      <c r="E3960" s="12">
        <v>1</v>
      </c>
      <c r="F3960" s="12"/>
      <c r="G3960" s="12">
        <v>1</v>
      </c>
    </row>
    <row r="3961" spans="1:7" x14ac:dyDescent="0.2">
      <c r="A3961" s="11">
        <v>42734.879236111112</v>
      </c>
      <c r="B3961" s="12"/>
      <c r="C3961" s="12">
        <v>1</v>
      </c>
      <c r="D3961" s="12"/>
      <c r="E3961" s="12"/>
      <c r="F3961" s="12"/>
      <c r="G3961" s="12">
        <v>1</v>
      </c>
    </row>
    <row r="3962" spans="1:7" x14ac:dyDescent="0.2">
      <c r="A3962" s="11">
        <v>42736.732893518521</v>
      </c>
      <c r="B3962" s="12"/>
      <c r="C3962" s="12"/>
      <c r="D3962" s="12"/>
      <c r="E3962" s="12">
        <v>1</v>
      </c>
      <c r="F3962" s="12"/>
      <c r="G3962" s="12">
        <v>1</v>
      </c>
    </row>
    <row r="3963" spans="1:7" x14ac:dyDescent="0.2">
      <c r="A3963" s="11">
        <v>42736.9066087963</v>
      </c>
      <c r="B3963" s="12"/>
      <c r="C3963" s="12">
        <v>1</v>
      </c>
      <c r="D3963" s="12"/>
      <c r="E3963" s="12"/>
      <c r="F3963" s="12"/>
      <c r="G3963" s="12">
        <v>1</v>
      </c>
    </row>
    <row r="3964" spans="1:7" x14ac:dyDescent="0.2">
      <c r="A3964" s="11">
        <v>42737.545358796298</v>
      </c>
      <c r="B3964" s="12"/>
      <c r="C3964" s="12">
        <v>1</v>
      </c>
      <c r="D3964" s="12"/>
      <c r="E3964" s="12"/>
      <c r="F3964" s="12"/>
      <c r="G3964" s="12">
        <v>1</v>
      </c>
    </row>
    <row r="3965" spans="1:7" x14ac:dyDescent="0.2">
      <c r="A3965" s="11">
        <v>42737.663877314815</v>
      </c>
      <c r="B3965" s="12"/>
      <c r="C3965" s="12">
        <v>1</v>
      </c>
      <c r="D3965" s="12"/>
      <c r="E3965" s="12"/>
      <c r="F3965" s="12"/>
      <c r="G3965" s="12">
        <v>1</v>
      </c>
    </row>
    <row r="3966" spans="1:7" x14ac:dyDescent="0.2">
      <c r="A3966" s="11">
        <v>42737.910138888896</v>
      </c>
      <c r="B3966" s="12"/>
      <c r="C3966" s="12"/>
      <c r="D3966" s="12"/>
      <c r="E3966" s="12">
        <v>1</v>
      </c>
      <c r="F3966" s="12"/>
      <c r="G3966" s="12">
        <v>1</v>
      </c>
    </row>
    <row r="3967" spans="1:7" x14ac:dyDescent="0.2">
      <c r="A3967" s="11">
        <v>42738.615289351852</v>
      </c>
      <c r="B3967" s="12"/>
      <c r="C3967" s="12">
        <v>1</v>
      </c>
      <c r="D3967" s="12"/>
      <c r="E3967" s="12"/>
      <c r="F3967" s="12"/>
      <c r="G3967" s="12">
        <v>1</v>
      </c>
    </row>
    <row r="3968" spans="1:7" x14ac:dyDescent="0.2">
      <c r="A3968" s="11">
        <v>42738.692233796297</v>
      </c>
      <c r="B3968" s="12"/>
      <c r="C3968" s="12"/>
      <c r="D3968" s="12"/>
      <c r="E3968" s="12">
        <v>1</v>
      </c>
      <c r="F3968" s="12"/>
      <c r="G3968" s="12">
        <v>1</v>
      </c>
    </row>
    <row r="3969" spans="1:7" x14ac:dyDescent="0.2">
      <c r="A3969" s="11">
        <v>42740.693692129629</v>
      </c>
      <c r="B3969" s="12"/>
      <c r="C3969" s="12">
        <v>1</v>
      </c>
      <c r="D3969" s="12"/>
      <c r="E3969" s="12"/>
      <c r="F3969" s="12"/>
      <c r="G3969" s="12">
        <v>1</v>
      </c>
    </row>
    <row r="3970" spans="1:7" x14ac:dyDescent="0.2">
      <c r="A3970" s="11">
        <v>42740.837152777778</v>
      </c>
      <c r="B3970" s="12"/>
      <c r="C3970" s="12"/>
      <c r="D3970" s="12"/>
      <c r="E3970" s="12">
        <v>1</v>
      </c>
      <c r="F3970" s="12"/>
      <c r="G3970" s="12">
        <v>1</v>
      </c>
    </row>
    <row r="3971" spans="1:7" x14ac:dyDescent="0.2">
      <c r="A3971" s="11">
        <v>42741.599664351852</v>
      </c>
      <c r="B3971" s="12"/>
      <c r="C3971" s="12"/>
      <c r="D3971" s="12"/>
      <c r="E3971" s="12">
        <v>1</v>
      </c>
      <c r="F3971" s="12"/>
      <c r="G3971" s="12">
        <v>1</v>
      </c>
    </row>
    <row r="3972" spans="1:7" x14ac:dyDescent="0.2">
      <c r="A3972" s="11">
        <v>42741.684479166666</v>
      </c>
      <c r="B3972" s="12"/>
      <c r="C3972" s="12"/>
      <c r="D3972" s="12"/>
      <c r="E3972" s="12">
        <v>1</v>
      </c>
      <c r="F3972" s="12"/>
      <c r="G3972" s="12">
        <v>1</v>
      </c>
    </row>
    <row r="3973" spans="1:7" x14ac:dyDescent="0.2">
      <c r="A3973" s="11">
        <v>42741.848379629635</v>
      </c>
      <c r="B3973" s="12"/>
      <c r="C3973" s="12">
        <v>1</v>
      </c>
      <c r="D3973" s="12"/>
      <c r="E3973" s="12"/>
      <c r="F3973" s="12"/>
      <c r="G3973" s="12">
        <v>1</v>
      </c>
    </row>
    <row r="3974" spans="1:7" x14ac:dyDescent="0.2">
      <c r="A3974" s="11">
        <v>42742.246493055558</v>
      </c>
      <c r="B3974" s="12"/>
      <c r="C3974" s="12">
        <v>1</v>
      </c>
      <c r="D3974" s="12"/>
      <c r="E3974" s="12"/>
      <c r="F3974" s="12"/>
      <c r="G3974" s="12">
        <v>1</v>
      </c>
    </row>
    <row r="3975" spans="1:7" x14ac:dyDescent="0.2">
      <c r="A3975" s="11">
        <v>42742.30332175926</v>
      </c>
      <c r="B3975" s="12"/>
      <c r="C3975" s="12">
        <v>1</v>
      </c>
      <c r="D3975" s="12"/>
      <c r="E3975" s="12"/>
      <c r="F3975" s="12"/>
      <c r="G3975" s="12">
        <v>1</v>
      </c>
    </row>
    <row r="3976" spans="1:7" x14ac:dyDescent="0.2">
      <c r="A3976" s="11">
        <v>42742.680902777778</v>
      </c>
      <c r="B3976" s="12"/>
      <c r="C3976" s="12">
        <v>1</v>
      </c>
      <c r="D3976" s="12"/>
      <c r="E3976" s="12"/>
      <c r="F3976" s="12"/>
      <c r="G3976" s="12">
        <v>1</v>
      </c>
    </row>
    <row r="3977" spans="1:7" x14ac:dyDescent="0.2">
      <c r="A3977" s="11">
        <v>42744.416030092587</v>
      </c>
      <c r="B3977" s="12"/>
      <c r="C3977" s="12">
        <v>1</v>
      </c>
      <c r="D3977" s="12"/>
      <c r="E3977" s="12"/>
      <c r="F3977" s="12"/>
      <c r="G3977" s="12">
        <v>1</v>
      </c>
    </row>
    <row r="3978" spans="1:7" x14ac:dyDescent="0.2">
      <c r="A3978" s="11">
        <v>42744.903182870374</v>
      </c>
      <c r="B3978" s="12">
        <v>1</v>
      </c>
      <c r="C3978" s="12"/>
      <c r="D3978" s="12"/>
      <c r="E3978" s="12"/>
      <c r="F3978" s="12"/>
      <c r="G3978" s="12">
        <v>1</v>
      </c>
    </row>
    <row r="3979" spans="1:7" x14ac:dyDescent="0.2">
      <c r="A3979" s="11">
        <v>42745.031469907408</v>
      </c>
      <c r="B3979" s="12"/>
      <c r="C3979" s="12">
        <v>1</v>
      </c>
      <c r="D3979" s="12"/>
      <c r="E3979" s="12"/>
      <c r="F3979" s="12"/>
      <c r="G3979" s="12">
        <v>1</v>
      </c>
    </row>
    <row r="3980" spans="1:7" x14ac:dyDescent="0.2">
      <c r="A3980" s="11">
        <v>42745.365474537044</v>
      </c>
      <c r="B3980" s="12"/>
      <c r="C3980" s="12"/>
      <c r="D3980" s="12"/>
      <c r="E3980" s="12">
        <v>1</v>
      </c>
      <c r="F3980" s="12"/>
      <c r="G3980" s="12">
        <v>1</v>
      </c>
    </row>
    <row r="3981" spans="1:7" x14ac:dyDescent="0.2">
      <c r="A3981" s="11">
        <v>42745.600243055553</v>
      </c>
      <c r="B3981" s="12"/>
      <c r="C3981" s="12"/>
      <c r="D3981" s="12"/>
      <c r="E3981" s="12">
        <v>1</v>
      </c>
      <c r="F3981" s="12"/>
      <c r="G3981" s="12">
        <v>1</v>
      </c>
    </row>
    <row r="3982" spans="1:7" x14ac:dyDescent="0.2">
      <c r="A3982" s="11">
        <v>42745.744618055556</v>
      </c>
      <c r="B3982" s="12"/>
      <c r="C3982" s="12"/>
      <c r="D3982" s="12"/>
      <c r="E3982" s="12">
        <v>1</v>
      </c>
      <c r="F3982" s="12"/>
      <c r="G3982" s="12">
        <v>1</v>
      </c>
    </row>
    <row r="3983" spans="1:7" x14ac:dyDescent="0.2">
      <c r="A3983" s="11">
        <v>42746.019652777773</v>
      </c>
      <c r="B3983" s="12"/>
      <c r="C3983" s="12">
        <v>1</v>
      </c>
      <c r="D3983" s="12"/>
      <c r="E3983" s="12"/>
      <c r="F3983" s="12"/>
      <c r="G3983" s="12">
        <v>1</v>
      </c>
    </row>
    <row r="3984" spans="1:7" x14ac:dyDescent="0.2">
      <c r="A3984" s="11">
        <v>42746.057106481487</v>
      </c>
      <c r="B3984" s="12"/>
      <c r="C3984" s="12"/>
      <c r="D3984" s="12"/>
      <c r="E3984" s="12">
        <v>1</v>
      </c>
      <c r="F3984" s="12"/>
      <c r="G3984" s="12">
        <v>1</v>
      </c>
    </row>
    <row r="3985" spans="1:7" x14ac:dyDescent="0.2">
      <c r="A3985" s="11">
        <v>42746.096585648149</v>
      </c>
      <c r="B3985" s="12"/>
      <c r="C3985" s="12">
        <v>1</v>
      </c>
      <c r="D3985" s="12"/>
      <c r="E3985" s="12"/>
      <c r="F3985" s="12"/>
      <c r="G3985" s="12">
        <v>1</v>
      </c>
    </row>
    <row r="3986" spans="1:7" x14ac:dyDescent="0.2">
      <c r="A3986" s="11">
        <v>42746.261782407411</v>
      </c>
      <c r="B3986" s="12"/>
      <c r="C3986" s="12"/>
      <c r="D3986" s="12"/>
      <c r="E3986" s="12">
        <v>1</v>
      </c>
      <c r="F3986" s="12"/>
      <c r="G3986" s="12">
        <v>1</v>
      </c>
    </row>
    <row r="3987" spans="1:7" x14ac:dyDescent="0.2">
      <c r="A3987" s="11">
        <v>42746.270057870366</v>
      </c>
      <c r="B3987" s="12"/>
      <c r="C3987" s="12">
        <v>1</v>
      </c>
      <c r="D3987" s="12"/>
      <c r="E3987" s="12"/>
      <c r="F3987" s="12"/>
      <c r="G3987" s="12">
        <v>1</v>
      </c>
    </row>
    <row r="3988" spans="1:7" x14ac:dyDescent="0.2">
      <c r="A3988" s="11">
        <v>42747.194502314815</v>
      </c>
      <c r="B3988" s="12">
        <v>1</v>
      </c>
      <c r="C3988" s="12"/>
      <c r="D3988" s="12"/>
      <c r="E3988" s="12"/>
      <c r="F3988" s="12"/>
      <c r="G3988" s="12">
        <v>1</v>
      </c>
    </row>
    <row r="3989" spans="1:7" x14ac:dyDescent="0.2">
      <c r="A3989" s="11">
        <v>42747.219560185185</v>
      </c>
      <c r="B3989" s="12"/>
      <c r="C3989" s="12"/>
      <c r="D3989" s="12"/>
      <c r="E3989" s="12">
        <v>1</v>
      </c>
      <c r="F3989" s="12"/>
      <c r="G3989" s="12">
        <v>1</v>
      </c>
    </row>
    <row r="3990" spans="1:7" x14ac:dyDescent="0.2">
      <c r="A3990" s="11">
        <v>42747.506689814814</v>
      </c>
      <c r="B3990" s="12"/>
      <c r="C3990" s="12"/>
      <c r="D3990" s="12"/>
      <c r="E3990" s="12">
        <v>1</v>
      </c>
      <c r="F3990" s="12"/>
      <c r="G3990" s="12">
        <v>1</v>
      </c>
    </row>
    <row r="3991" spans="1:7" x14ac:dyDescent="0.2">
      <c r="A3991" s="11">
        <v>42749.059722222228</v>
      </c>
      <c r="B3991" s="12">
        <v>1</v>
      </c>
      <c r="C3991" s="12"/>
      <c r="D3991" s="12"/>
      <c r="E3991" s="12"/>
      <c r="F3991" s="12"/>
      <c r="G3991" s="12">
        <v>1</v>
      </c>
    </row>
    <row r="3992" spans="1:7" x14ac:dyDescent="0.2">
      <c r="A3992" s="11">
        <v>42750.530312499999</v>
      </c>
      <c r="B3992" s="12"/>
      <c r="C3992" s="12">
        <v>1</v>
      </c>
      <c r="D3992" s="12"/>
      <c r="E3992" s="12"/>
      <c r="F3992" s="12"/>
      <c r="G3992" s="12">
        <v>1</v>
      </c>
    </row>
    <row r="3993" spans="1:7" x14ac:dyDescent="0.2">
      <c r="A3993" s="11">
        <v>42751.533391203702</v>
      </c>
      <c r="B3993" s="12"/>
      <c r="C3993" s="12"/>
      <c r="D3993" s="12"/>
      <c r="E3993" s="12">
        <v>1</v>
      </c>
      <c r="F3993" s="12"/>
      <c r="G3993" s="12">
        <v>1</v>
      </c>
    </row>
    <row r="3994" spans="1:7" x14ac:dyDescent="0.2">
      <c r="A3994" s="11">
        <v>42752.144976851851</v>
      </c>
      <c r="B3994" s="12"/>
      <c r="C3994" s="12"/>
      <c r="D3994" s="12"/>
      <c r="E3994" s="12">
        <v>1</v>
      </c>
      <c r="F3994" s="12"/>
      <c r="G3994" s="12">
        <v>1</v>
      </c>
    </row>
    <row r="3995" spans="1:7" x14ac:dyDescent="0.2">
      <c r="A3995" s="11">
        <v>42752.647777777776</v>
      </c>
      <c r="B3995" s="12"/>
      <c r="C3995" s="12"/>
      <c r="D3995" s="12"/>
      <c r="E3995" s="12">
        <v>1</v>
      </c>
      <c r="F3995" s="12"/>
      <c r="G3995" s="12">
        <v>1</v>
      </c>
    </row>
    <row r="3996" spans="1:7" x14ac:dyDescent="0.2">
      <c r="A3996" s="11">
        <v>42752.827199074076</v>
      </c>
      <c r="B3996" s="12"/>
      <c r="C3996" s="12"/>
      <c r="D3996" s="12"/>
      <c r="E3996" s="12">
        <v>1</v>
      </c>
      <c r="F3996" s="12"/>
      <c r="G3996" s="12">
        <v>1</v>
      </c>
    </row>
    <row r="3997" spans="1:7" x14ac:dyDescent="0.2">
      <c r="A3997" s="11">
        <v>42752.845451388886</v>
      </c>
      <c r="B3997" s="12"/>
      <c r="C3997" s="12">
        <v>1</v>
      </c>
      <c r="D3997" s="12"/>
      <c r="E3997" s="12"/>
      <c r="F3997" s="12"/>
      <c r="G3997" s="12">
        <v>1</v>
      </c>
    </row>
    <row r="3998" spans="1:7" x14ac:dyDescent="0.2">
      <c r="A3998" s="11">
        <v>42753.205625000002</v>
      </c>
      <c r="B3998" s="12"/>
      <c r="C3998" s="12"/>
      <c r="D3998" s="12"/>
      <c r="E3998" s="12">
        <v>1</v>
      </c>
      <c r="F3998" s="12"/>
      <c r="G3998" s="12">
        <v>1</v>
      </c>
    </row>
    <row r="3999" spans="1:7" x14ac:dyDescent="0.2">
      <c r="A3999" s="11">
        <v>42753.329039351855</v>
      </c>
      <c r="B3999" s="12"/>
      <c r="C3999" s="12">
        <v>1</v>
      </c>
      <c r="D3999" s="12"/>
      <c r="E3999" s="12"/>
      <c r="F3999" s="12"/>
      <c r="G3999" s="12">
        <v>1</v>
      </c>
    </row>
    <row r="4000" spans="1:7" x14ac:dyDescent="0.2">
      <c r="A4000" s="11">
        <v>42753.678761574076</v>
      </c>
      <c r="B4000" s="12"/>
      <c r="C4000" s="12">
        <v>1</v>
      </c>
      <c r="D4000" s="12"/>
      <c r="E4000" s="12"/>
      <c r="F4000" s="12"/>
      <c r="G4000" s="12">
        <v>1</v>
      </c>
    </row>
    <row r="4001" spans="1:7" x14ac:dyDescent="0.2">
      <c r="A4001" s="11">
        <v>42754.693842592591</v>
      </c>
      <c r="B4001" s="12"/>
      <c r="C4001" s="12"/>
      <c r="D4001" s="12"/>
      <c r="E4001" s="12">
        <v>1</v>
      </c>
      <c r="F4001" s="12"/>
      <c r="G4001" s="12">
        <v>1</v>
      </c>
    </row>
    <row r="4002" spans="1:7" x14ac:dyDescent="0.2">
      <c r="A4002" s="11">
        <v>42755.492754629624</v>
      </c>
      <c r="B4002" s="12"/>
      <c r="C4002" s="12">
        <v>1</v>
      </c>
      <c r="D4002" s="12"/>
      <c r="E4002" s="12"/>
      <c r="F4002" s="12"/>
      <c r="G4002" s="12">
        <v>1</v>
      </c>
    </row>
    <row r="4003" spans="1:7" x14ac:dyDescent="0.2">
      <c r="A4003" s="11">
        <v>42755.627372685187</v>
      </c>
      <c r="B4003" s="12"/>
      <c r="C4003" s="12"/>
      <c r="D4003" s="12"/>
      <c r="E4003" s="12">
        <v>1</v>
      </c>
      <c r="F4003" s="12"/>
      <c r="G4003" s="12">
        <v>1</v>
      </c>
    </row>
    <row r="4004" spans="1:7" x14ac:dyDescent="0.2">
      <c r="A4004" s="11">
        <v>42756.018506944441</v>
      </c>
      <c r="B4004" s="12">
        <v>1</v>
      </c>
      <c r="C4004" s="12"/>
      <c r="D4004" s="12"/>
      <c r="E4004" s="12"/>
      <c r="F4004" s="12"/>
      <c r="G4004" s="12">
        <v>1</v>
      </c>
    </row>
    <row r="4005" spans="1:7" x14ac:dyDescent="0.2">
      <c r="A4005" s="11">
        <v>42756.501041666663</v>
      </c>
      <c r="B4005" s="12"/>
      <c r="C4005" s="12"/>
      <c r="D4005" s="12"/>
      <c r="E4005" s="12">
        <v>1</v>
      </c>
      <c r="F4005" s="12"/>
      <c r="G4005" s="12">
        <v>1</v>
      </c>
    </row>
    <row r="4006" spans="1:7" x14ac:dyDescent="0.2">
      <c r="A4006" s="11">
        <v>42756.690162037034</v>
      </c>
      <c r="B4006" s="12"/>
      <c r="C4006" s="12"/>
      <c r="D4006" s="12">
        <v>1</v>
      </c>
      <c r="E4006" s="12"/>
      <c r="F4006" s="12"/>
      <c r="G4006" s="12">
        <v>1</v>
      </c>
    </row>
    <row r="4007" spans="1:7" x14ac:dyDescent="0.2">
      <c r="A4007" s="11">
        <v>42758.197013888886</v>
      </c>
      <c r="B4007" s="12"/>
      <c r="C4007" s="12"/>
      <c r="D4007" s="12"/>
      <c r="E4007" s="12">
        <v>1</v>
      </c>
      <c r="F4007" s="12"/>
      <c r="G4007" s="12">
        <v>1</v>
      </c>
    </row>
    <row r="4008" spans="1:7" x14ac:dyDescent="0.2">
      <c r="A4008" s="11">
        <v>42758.368078703701</v>
      </c>
      <c r="B4008" s="12"/>
      <c r="C4008" s="12"/>
      <c r="D4008" s="12"/>
      <c r="E4008" s="12">
        <v>1</v>
      </c>
      <c r="F4008" s="12"/>
      <c r="G4008" s="12">
        <v>1</v>
      </c>
    </row>
    <row r="4009" spans="1:7" x14ac:dyDescent="0.2">
      <c r="A4009" s="11">
        <v>42758.559629629628</v>
      </c>
      <c r="B4009" s="12"/>
      <c r="C4009" s="12"/>
      <c r="D4009" s="12"/>
      <c r="E4009" s="12">
        <v>1</v>
      </c>
      <c r="F4009" s="12"/>
      <c r="G4009" s="12">
        <v>1</v>
      </c>
    </row>
    <row r="4010" spans="1:7" x14ac:dyDescent="0.2">
      <c r="A4010" s="11">
        <v>42758.975937499999</v>
      </c>
      <c r="B4010" s="12"/>
      <c r="C4010" s="12"/>
      <c r="D4010" s="12"/>
      <c r="E4010" s="12">
        <v>1</v>
      </c>
      <c r="F4010" s="12"/>
      <c r="G4010" s="12">
        <v>1</v>
      </c>
    </row>
    <row r="4011" spans="1:7" x14ac:dyDescent="0.2">
      <c r="A4011" s="11">
        <v>42759.244166666671</v>
      </c>
      <c r="B4011" s="12"/>
      <c r="C4011" s="12"/>
      <c r="D4011" s="12"/>
      <c r="E4011" s="12">
        <v>1</v>
      </c>
      <c r="F4011" s="12"/>
      <c r="G4011" s="12">
        <v>1</v>
      </c>
    </row>
    <row r="4012" spans="1:7" x14ac:dyDescent="0.2">
      <c r="A4012" s="11">
        <v>42759.593310185184</v>
      </c>
      <c r="B4012" s="12">
        <v>1</v>
      </c>
      <c r="C4012" s="12"/>
      <c r="D4012" s="12"/>
      <c r="E4012" s="12"/>
      <c r="F4012" s="12"/>
      <c r="G4012" s="12">
        <v>1</v>
      </c>
    </row>
    <row r="4013" spans="1:7" x14ac:dyDescent="0.2">
      <c r="A4013" s="11">
        <v>42759.628599537042</v>
      </c>
      <c r="B4013" s="12"/>
      <c r="C4013" s="12"/>
      <c r="D4013" s="12"/>
      <c r="E4013" s="12">
        <v>1</v>
      </c>
      <c r="F4013" s="12"/>
      <c r="G4013" s="12">
        <v>1</v>
      </c>
    </row>
    <row r="4014" spans="1:7" x14ac:dyDescent="0.2">
      <c r="A4014" s="11">
        <v>42759.724768518514</v>
      </c>
      <c r="B4014" s="12"/>
      <c r="C4014" s="12"/>
      <c r="D4014" s="12"/>
      <c r="E4014" s="12">
        <v>1</v>
      </c>
      <c r="F4014" s="12"/>
      <c r="G4014" s="12">
        <v>1</v>
      </c>
    </row>
    <row r="4015" spans="1:7" x14ac:dyDescent="0.2">
      <c r="A4015" s="11">
        <v>42760.244212962964</v>
      </c>
      <c r="B4015" s="12"/>
      <c r="C4015" s="12">
        <v>1</v>
      </c>
      <c r="D4015" s="12"/>
      <c r="E4015" s="12"/>
      <c r="F4015" s="12"/>
      <c r="G4015" s="12">
        <v>1</v>
      </c>
    </row>
    <row r="4016" spans="1:7" x14ac:dyDescent="0.2">
      <c r="A4016" s="11">
        <v>42760.498935185184</v>
      </c>
      <c r="B4016" s="12"/>
      <c r="C4016" s="12"/>
      <c r="D4016" s="12"/>
      <c r="E4016" s="12">
        <v>1</v>
      </c>
      <c r="F4016" s="12"/>
      <c r="G4016" s="12">
        <v>1</v>
      </c>
    </row>
    <row r="4017" spans="1:7" x14ac:dyDescent="0.2">
      <c r="A4017" s="11">
        <v>42761.376238425932</v>
      </c>
      <c r="B4017" s="12">
        <v>1</v>
      </c>
      <c r="C4017" s="12"/>
      <c r="D4017" s="12"/>
      <c r="E4017" s="12"/>
      <c r="F4017" s="12"/>
      <c r="G4017" s="12">
        <v>1</v>
      </c>
    </row>
    <row r="4018" spans="1:7" x14ac:dyDescent="0.2">
      <c r="A4018" s="11">
        <v>42761.846122685187</v>
      </c>
      <c r="B4018" s="12"/>
      <c r="C4018" s="12"/>
      <c r="D4018" s="12"/>
      <c r="E4018" s="12">
        <v>1</v>
      </c>
      <c r="F4018" s="12"/>
      <c r="G4018" s="12">
        <v>1</v>
      </c>
    </row>
    <row r="4019" spans="1:7" x14ac:dyDescent="0.2">
      <c r="A4019" s="11">
        <v>42761.961099537039</v>
      </c>
      <c r="B4019" s="12"/>
      <c r="C4019" s="12"/>
      <c r="D4019" s="12"/>
      <c r="E4019" s="12">
        <v>1</v>
      </c>
      <c r="F4019" s="12"/>
      <c r="G4019" s="12">
        <v>1</v>
      </c>
    </row>
    <row r="4020" spans="1:7" x14ac:dyDescent="0.2">
      <c r="A4020" s="11">
        <v>42762.040902777779</v>
      </c>
      <c r="B4020" s="12"/>
      <c r="C4020" s="12"/>
      <c r="D4020" s="12">
        <v>1</v>
      </c>
      <c r="E4020" s="12"/>
      <c r="F4020" s="12"/>
      <c r="G4020" s="12">
        <v>1</v>
      </c>
    </row>
    <row r="4021" spans="1:7" x14ac:dyDescent="0.2">
      <c r="A4021" s="11">
        <v>42762.545810185184</v>
      </c>
      <c r="B4021" s="12"/>
      <c r="C4021" s="12">
        <v>1</v>
      </c>
      <c r="D4021" s="12"/>
      <c r="E4021" s="12"/>
      <c r="F4021" s="12"/>
      <c r="G4021" s="12">
        <v>1</v>
      </c>
    </row>
    <row r="4022" spans="1:7" x14ac:dyDescent="0.2">
      <c r="A4022" s="11">
        <v>42762.942430555559</v>
      </c>
      <c r="B4022" s="12"/>
      <c r="C4022" s="12"/>
      <c r="D4022" s="12"/>
      <c r="E4022" s="12">
        <v>1</v>
      </c>
      <c r="F4022" s="12"/>
      <c r="G4022" s="12">
        <v>1</v>
      </c>
    </row>
    <row r="4023" spans="1:7" x14ac:dyDescent="0.2">
      <c r="A4023" s="11">
        <v>42762.962013888886</v>
      </c>
      <c r="B4023" s="12">
        <v>1</v>
      </c>
      <c r="C4023" s="12"/>
      <c r="D4023" s="12"/>
      <c r="E4023" s="12"/>
      <c r="F4023" s="12"/>
      <c r="G4023" s="12">
        <v>1</v>
      </c>
    </row>
    <row r="4024" spans="1:7" x14ac:dyDescent="0.2">
      <c r="A4024" s="11">
        <v>42763.780671296292</v>
      </c>
      <c r="B4024" s="12">
        <v>1</v>
      </c>
      <c r="C4024" s="12"/>
      <c r="D4024" s="12"/>
      <c r="E4024" s="12"/>
      <c r="F4024" s="12"/>
      <c r="G4024" s="12">
        <v>1</v>
      </c>
    </row>
    <row r="4025" spans="1:7" x14ac:dyDescent="0.2">
      <c r="A4025" s="11">
        <v>42766.600497685184</v>
      </c>
      <c r="B4025" s="12"/>
      <c r="C4025" s="12"/>
      <c r="D4025" s="12"/>
      <c r="E4025" s="12">
        <v>1</v>
      </c>
      <c r="F4025" s="12"/>
      <c r="G4025" s="12">
        <v>1</v>
      </c>
    </row>
    <row r="4026" spans="1:7" x14ac:dyDescent="0.2">
      <c r="A4026" s="11">
        <v>42766.626793981486</v>
      </c>
      <c r="B4026" s="12"/>
      <c r="C4026" s="12">
        <v>1</v>
      </c>
      <c r="D4026" s="12"/>
      <c r="E4026" s="12"/>
      <c r="F4026" s="12"/>
      <c r="G4026" s="12">
        <v>1</v>
      </c>
    </row>
    <row r="4027" spans="1:7" x14ac:dyDescent="0.2">
      <c r="A4027" s="11">
        <v>42766.805034722223</v>
      </c>
      <c r="B4027" s="12"/>
      <c r="C4027" s="12"/>
      <c r="D4027" s="12"/>
      <c r="E4027" s="12">
        <v>1</v>
      </c>
      <c r="F4027" s="12"/>
      <c r="G4027" s="12">
        <v>1</v>
      </c>
    </row>
    <row r="4028" spans="1:7" x14ac:dyDescent="0.2">
      <c r="A4028" s="11">
        <v>42766.827546296292</v>
      </c>
      <c r="B4028" s="12"/>
      <c r="C4028" s="12"/>
      <c r="D4028" s="12"/>
      <c r="E4028" s="12">
        <v>1</v>
      </c>
      <c r="F4028" s="12"/>
      <c r="G4028" s="12">
        <v>1</v>
      </c>
    </row>
    <row r="4029" spans="1:7" x14ac:dyDescent="0.2">
      <c r="A4029" s="11">
        <v>42766.956921296296</v>
      </c>
      <c r="B4029" s="12"/>
      <c r="C4029" s="12">
        <v>1</v>
      </c>
      <c r="D4029" s="12"/>
      <c r="E4029" s="12"/>
      <c r="F4029" s="12"/>
      <c r="G4029" s="12">
        <v>1</v>
      </c>
    </row>
    <row r="4030" spans="1:7" x14ac:dyDescent="0.2">
      <c r="A4030" s="11">
        <v>42767.031678240746</v>
      </c>
      <c r="B4030" s="12"/>
      <c r="C4030" s="12">
        <v>1</v>
      </c>
      <c r="D4030" s="12"/>
      <c r="E4030" s="12"/>
      <c r="F4030" s="12"/>
      <c r="G4030" s="12">
        <v>1</v>
      </c>
    </row>
    <row r="4031" spans="1:7" x14ac:dyDescent="0.2">
      <c r="A4031" s="11">
        <v>42767.577303240745</v>
      </c>
      <c r="B4031" s="12">
        <v>1</v>
      </c>
      <c r="C4031" s="12"/>
      <c r="D4031" s="12"/>
      <c r="E4031" s="12"/>
      <c r="F4031" s="12"/>
      <c r="G4031" s="12">
        <v>1</v>
      </c>
    </row>
    <row r="4032" spans="1:7" x14ac:dyDescent="0.2">
      <c r="A4032" s="11">
        <v>42767.688518518517</v>
      </c>
      <c r="B4032" s="12">
        <v>1</v>
      </c>
      <c r="C4032" s="12"/>
      <c r="D4032" s="12"/>
      <c r="E4032" s="12"/>
      <c r="F4032" s="12"/>
      <c r="G4032" s="12">
        <v>1</v>
      </c>
    </row>
    <row r="4033" spans="1:7" x14ac:dyDescent="0.2">
      <c r="A4033" s="11">
        <v>42767.801712962959</v>
      </c>
      <c r="B4033" s="12"/>
      <c r="C4033" s="12"/>
      <c r="D4033" s="12"/>
      <c r="E4033" s="12">
        <v>1</v>
      </c>
      <c r="F4033" s="12"/>
      <c r="G4033" s="12">
        <v>1</v>
      </c>
    </row>
    <row r="4034" spans="1:7" x14ac:dyDescent="0.2">
      <c r="A4034" s="11">
        <v>42767.812893518523</v>
      </c>
      <c r="B4034" s="12"/>
      <c r="C4034" s="12">
        <v>1</v>
      </c>
      <c r="D4034" s="12"/>
      <c r="E4034" s="12"/>
      <c r="F4034" s="12"/>
      <c r="G4034" s="12">
        <v>1</v>
      </c>
    </row>
    <row r="4035" spans="1:7" x14ac:dyDescent="0.2">
      <c r="A4035" s="11">
        <v>42768.425370370373</v>
      </c>
      <c r="B4035" s="12"/>
      <c r="C4035" s="12"/>
      <c r="D4035" s="12"/>
      <c r="E4035" s="12">
        <v>1</v>
      </c>
      <c r="F4035" s="12"/>
      <c r="G4035" s="12">
        <v>1</v>
      </c>
    </row>
    <row r="4036" spans="1:7" x14ac:dyDescent="0.2">
      <c r="A4036" s="11">
        <v>42768.833645833336</v>
      </c>
      <c r="B4036" s="12"/>
      <c r="C4036" s="12"/>
      <c r="D4036" s="12"/>
      <c r="E4036" s="12">
        <v>1</v>
      </c>
      <c r="F4036" s="12"/>
      <c r="G4036" s="12">
        <v>1</v>
      </c>
    </row>
    <row r="4037" spans="1:7" x14ac:dyDescent="0.2">
      <c r="A4037" s="11">
        <v>42768.97084490741</v>
      </c>
      <c r="B4037" s="12"/>
      <c r="C4037" s="12">
        <v>1</v>
      </c>
      <c r="D4037" s="12"/>
      <c r="E4037" s="12"/>
      <c r="F4037" s="12"/>
      <c r="G4037" s="12">
        <v>1</v>
      </c>
    </row>
    <row r="4038" spans="1:7" x14ac:dyDescent="0.2">
      <c r="A4038" s="11">
        <v>42769.574999999997</v>
      </c>
      <c r="B4038" s="12"/>
      <c r="C4038" s="12"/>
      <c r="D4038" s="12"/>
      <c r="E4038" s="12">
        <v>1</v>
      </c>
      <c r="F4038" s="12"/>
      <c r="G4038" s="12">
        <v>1</v>
      </c>
    </row>
    <row r="4039" spans="1:7" x14ac:dyDescent="0.2">
      <c r="A4039" s="11">
        <v>42769.809965277775</v>
      </c>
      <c r="B4039" s="12"/>
      <c r="C4039" s="12"/>
      <c r="D4039" s="12"/>
      <c r="E4039" s="12">
        <v>1</v>
      </c>
      <c r="F4039" s="12"/>
      <c r="G4039" s="12">
        <v>1</v>
      </c>
    </row>
    <row r="4040" spans="1:7" x14ac:dyDescent="0.2">
      <c r="A4040" s="11">
        <v>42770.201481481476</v>
      </c>
      <c r="B4040" s="12"/>
      <c r="C4040" s="12"/>
      <c r="D4040" s="12"/>
      <c r="E4040" s="12">
        <v>1</v>
      </c>
      <c r="F4040" s="12"/>
      <c r="G4040" s="12">
        <v>1</v>
      </c>
    </row>
    <row r="4041" spans="1:7" x14ac:dyDescent="0.2">
      <c r="A4041" s="11">
        <v>42770.290590277778</v>
      </c>
      <c r="B4041" s="12"/>
      <c r="C4041" s="12">
        <v>1</v>
      </c>
      <c r="D4041" s="12"/>
      <c r="E4041" s="12"/>
      <c r="F4041" s="12"/>
      <c r="G4041" s="12">
        <v>1</v>
      </c>
    </row>
    <row r="4042" spans="1:7" x14ac:dyDescent="0.2">
      <c r="A4042" s="11">
        <v>42772.669062500005</v>
      </c>
      <c r="B4042" s="12"/>
      <c r="C4042" s="12"/>
      <c r="D4042" s="12"/>
      <c r="E4042" s="12">
        <v>1</v>
      </c>
      <c r="F4042" s="12"/>
      <c r="G4042" s="12">
        <v>1</v>
      </c>
    </row>
    <row r="4043" spans="1:7" x14ac:dyDescent="0.2">
      <c r="A4043" s="11">
        <v>42772.776076388895</v>
      </c>
      <c r="B4043" s="12"/>
      <c r="C4043" s="12"/>
      <c r="D4043" s="12"/>
      <c r="E4043" s="12">
        <v>1</v>
      </c>
      <c r="F4043" s="12"/>
      <c r="G4043" s="12">
        <v>1</v>
      </c>
    </row>
    <row r="4044" spans="1:7" x14ac:dyDescent="0.2">
      <c r="A4044" s="11">
        <v>42772.833379629628</v>
      </c>
      <c r="B4044" s="12"/>
      <c r="C4044" s="12"/>
      <c r="D4044" s="12"/>
      <c r="E4044" s="12">
        <v>1</v>
      </c>
      <c r="F4044" s="12"/>
      <c r="G4044" s="12">
        <v>1</v>
      </c>
    </row>
    <row r="4045" spans="1:7" x14ac:dyDescent="0.2">
      <c r="A4045" s="11">
        <v>42773.005243055552</v>
      </c>
      <c r="B4045" s="12"/>
      <c r="C4045" s="12"/>
      <c r="D4045" s="12"/>
      <c r="E4045" s="12">
        <v>1</v>
      </c>
      <c r="F4045" s="12"/>
      <c r="G4045" s="12">
        <v>1</v>
      </c>
    </row>
    <row r="4046" spans="1:7" x14ac:dyDescent="0.2">
      <c r="A4046" s="11">
        <v>42773.916180555556</v>
      </c>
      <c r="B4046" s="12"/>
      <c r="C4046" s="12"/>
      <c r="D4046" s="12">
        <v>1</v>
      </c>
      <c r="E4046" s="12"/>
      <c r="F4046" s="12"/>
      <c r="G4046" s="12">
        <v>1</v>
      </c>
    </row>
    <row r="4047" spans="1:7" x14ac:dyDescent="0.2">
      <c r="A4047" s="11">
        <v>42774.121342592596</v>
      </c>
      <c r="B4047" s="12"/>
      <c r="C4047" s="12"/>
      <c r="D4047" s="12">
        <v>1</v>
      </c>
      <c r="E4047" s="12"/>
      <c r="F4047" s="12"/>
      <c r="G4047" s="12">
        <v>1</v>
      </c>
    </row>
    <row r="4048" spans="1:7" x14ac:dyDescent="0.2">
      <c r="A4048" s="11">
        <v>42774.447777777779</v>
      </c>
      <c r="B4048" s="12"/>
      <c r="C4048" s="12">
        <v>1</v>
      </c>
      <c r="D4048" s="12"/>
      <c r="E4048" s="12"/>
      <c r="F4048" s="12"/>
      <c r="G4048" s="12">
        <v>1</v>
      </c>
    </row>
    <row r="4049" spans="1:7" x14ac:dyDescent="0.2">
      <c r="A4049" s="11">
        <v>42774.621712962966</v>
      </c>
      <c r="B4049" s="12"/>
      <c r="C4049" s="12"/>
      <c r="D4049" s="12"/>
      <c r="E4049" s="12">
        <v>1</v>
      </c>
      <c r="F4049" s="12"/>
      <c r="G4049" s="12">
        <v>1</v>
      </c>
    </row>
    <row r="4050" spans="1:7" x14ac:dyDescent="0.2">
      <c r="A4050" s="11">
        <v>42774.792071759264</v>
      </c>
      <c r="B4050" s="12">
        <v>1</v>
      </c>
      <c r="C4050" s="12"/>
      <c r="D4050" s="12"/>
      <c r="E4050" s="12"/>
      <c r="F4050" s="12"/>
      <c r="G4050" s="12">
        <v>1</v>
      </c>
    </row>
    <row r="4051" spans="1:7" x14ac:dyDescent="0.2">
      <c r="A4051" s="11">
        <v>42775.172824074078</v>
      </c>
      <c r="B4051" s="12">
        <v>1</v>
      </c>
      <c r="C4051" s="12"/>
      <c r="D4051" s="12"/>
      <c r="E4051" s="12"/>
      <c r="F4051" s="12"/>
      <c r="G4051" s="12">
        <v>1</v>
      </c>
    </row>
    <row r="4052" spans="1:7" x14ac:dyDescent="0.2">
      <c r="A4052" s="11">
        <v>42775.314884259264</v>
      </c>
      <c r="B4052" s="12"/>
      <c r="C4052" s="12"/>
      <c r="D4052" s="12"/>
      <c r="E4052" s="12">
        <v>1</v>
      </c>
      <c r="F4052" s="12"/>
      <c r="G4052" s="12">
        <v>1</v>
      </c>
    </row>
    <row r="4053" spans="1:7" x14ac:dyDescent="0.2">
      <c r="A4053" s="11">
        <v>42775.51494212963</v>
      </c>
      <c r="B4053" s="12"/>
      <c r="C4053" s="12"/>
      <c r="D4053" s="12"/>
      <c r="E4053" s="12">
        <v>1</v>
      </c>
      <c r="F4053" s="12"/>
      <c r="G4053" s="12">
        <v>1</v>
      </c>
    </row>
    <row r="4054" spans="1:7" x14ac:dyDescent="0.2">
      <c r="A4054" s="11">
        <v>42775.733715277776</v>
      </c>
      <c r="B4054" s="12"/>
      <c r="C4054" s="12"/>
      <c r="D4054" s="12"/>
      <c r="E4054" s="12">
        <v>1</v>
      </c>
      <c r="F4054" s="12"/>
      <c r="G4054" s="12">
        <v>1</v>
      </c>
    </row>
    <row r="4055" spans="1:7" x14ac:dyDescent="0.2">
      <c r="A4055" s="11">
        <v>42775.964212962965</v>
      </c>
      <c r="B4055" s="12"/>
      <c r="C4055" s="12">
        <v>1</v>
      </c>
      <c r="D4055" s="12"/>
      <c r="E4055" s="12"/>
      <c r="F4055" s="12"/>
      <c r="G4055" s="12">
        <v>1</v>
      </c>
    </row>
    <row r="4056" spans="1:7" x14ac:dyDescent="0.2">
      <c r="A4056" s="11">
        <v>42776.082349537035</v>
      </c>
      <c r="B4056" s="12"/>
      <c r="C4056" s="12"/>
      <c r="D4056" s="12"/>
      <c r="E4056" s="12">
        <v>1</v>
      </c>
      <c r="F4056" s="12"/>
      <c r="G4056" s="12">
        <v>1</v>
      </c>
    </row>
    <row r="4057" spans="1:7" x14ac:dyDescent="0.2">
      <c r="A4057" s="11">
        <v>42776.704432870371</v>
      </c>
      <c r="B4057" s="12"/>
      <c r="C4057" s="12"/>
      <c r="D4057" s="12"/>
      <c r="E4057" s="12">
        <v>1</v>
      </c>
      <c r="F4057" s="12"/>
      <c r="G4057" s="12">
        <v>1</v>
      </c>
    </row>
    <row r="4058" spans="1:7" x14ac:dyDescent="0.2">
      <c r="A4058" s="11">
        <v>42778.765300925923</v>
      </c>
      <c r="B4058" s="12"/>
      <c r="C4058" s="12">
        <v>1</v>
      </c>
      <c r="D4058" s="12"/>
      <c r="E4058" s="12"/>
      <c r="F4058" s="12"/>
      <c r="G4058" s="12">
        <v>1</v>
      </c>
    </row>
    <row r="4059" spans="1:7" x14ac:dyDescent="0.2">
      <c r="A4059" s="11">
        <v>42779.21365740741</v>
      </c>
      <c r="B4059" s="12"/>
      <c r="C4059" s="12"/>
      <c r="D4059" s="12">
        <v>1</v>
      </c>
      <c r="E4059" s="12"/>
      <c r="F4059" s="12"/>
      <c r="G4059" s="12">
        <v>1</v>
      </c>
    </row>
    <row r="4060" spans="1:7" x14ac:dyDescent="0.2">
      <c r="A4060" s="11">
        <v>42779.610289351855</v>
      </c>
      <c r="B4060" s="12"/>
      <c r="C4060" s="12"/>
      <c r="D4060" s="12"/>
      <c r="E4060" s="12">
        <v>1</v>
      </c>
      <c r="F4060" s="12"/>
      <c r="G4060" s="12">
        <v>1</v>
      </c>
    </row>
    <row r="4061" spans="1:7" x14ac:dyDescent="0.2">
      <c r="A4061" s="11">
        <v>42779.908449074079</v>
      </c>
      <c r="B4061" s="12"/>
      <c r="C4061" s="12"/>
      <c r="D4061" s="12"/>
      <c r="E4061" s="12">
        <v>1</v>
      </c>
      <c r="F4061" s="12"/>
      <c r="G4061" s="12">
        <v>1</v>
      </c>
    </row>
    <row r="4062" spans="1:7" x14ac:dyDescent="0.2">
      <c r="A4062" s="11">
        <v>42780.600532407407</v>
      </c>
      <c r="B4062" s="12"/>
      <c r="C4062" s="12"/>
      <c r="D4062" s="12"/>
      <c r="E4062" s="12">
        <v>1</v>
      </c>
      <c r="F4062" s="12"/>
      <c r="G4062" s="12">
        <v>1</v>
      </c>
    </row>
    <row r="4063" spans="1:7" x14ac:dyDescent="0.2">
      <c r="A4063" s="11">
        <v>42780.709039351852</v>
      </c>
      <c r="B4063" s="12">
        <v>1</v>
      </c>
      <c r="C4063" s="12"/>
      <c r="D4063" s="12"/>
      <c r="E4063" s="12"/>
      <c r="F4063" s="12"/>
      <c r="G4063" s="12">
        <v>1</v>
      </c>
    </row>
    <row r="4064" spans="1:7" x14ac:dyDescent="0.2">
      <c r="A4064" s="11">
        <v>42780.740277777775</v>
      </c>
      <c r="B4064" s="12"/>
      <c r="C4064" s="12"/>
      <c r="D4064" s="12"/>
      <c r="E4064" s="12">
        <v>1</v>
      </c>
      <c r="F4064" s="12"/>
      <c r="G4064" s="12">
        <v>1</v>
      </c>
    </row>
    <row r="4065" spans="1:7" x14ac:dyDescent="0.2">
      <c r="A4065" s="11">
        <v>42780.825706018513</v>
      </c>
      <c r="B4065" s="12"/>
      <c r="C4065" s="12"/>
      <c r="D4065" s="12">
        <v>1</v>
      </c>
      <c r="E4065" s="12"/>
      <c r="F4065" s="12"/>
      <c r="G4065" s="12">
        <v>1</v>
      </c>
    </row>
    <row r="4066" spans="1:7" x14ac:dyDescent="0.2">
      <c r="A4066" s="11">
        <v>42780.942476851851</v>
      </c>
      <c r="B4066" s="12"/>
      <c r="C4066" s="12"/>
      <c r="D4066" s="12">
        <v>1</v>
      </c>
      <c r="E4066" s="12"/>
      <c r="F4066" s="12"/>
      <c r="G4066" s="12">
        <v>1</v>
      </c>
    </row>
    <row r="4067" spans="1:7" x14ac:dyDescent="0.2">
      <c r="A4067" s="11">
        <v>42781.549097222218</v>
      </c>
      <c r="B4067" s="12"/>
      <c r="C4067" s="12"/>
      <c r="D4067" s="12"/>
      <c r="E4067" s="12">
        <v>1</v>
      </c>
      <c r="F4067" s="12"/>
      <c r="G4067" s="12">
        <v>1</v>
      </c>
    </row>
    <row r="4068" spans="1:7" x14ac:dyDescent="0.2">
      <c r="A4068" s="11">
        <v>42782.426875000005</v>
      </c>
      <c r="B4068" s="12"/>
      <c r="C4068" s="12">
        <v>1</v>
      </c>
      <c r="D4068" s="12"/>
      <c r="E4068" s="12"/>
      <c r="F4068" s="12"/>
      <c r="G4068" s="12">
        <v>1</v>
      </c>
    </row>
    <row r="4069" spans="1:7" x14ac:dyDescent="0.2">
      <c r="A4069" s="11">
        <v>42783.459398148145</v>
      </c>
      <c r="B4069" s="12"/>
      <c r="C4069" s="12"/>
      <c r="D4069" s="12"/>
      <c r="E4069" s="12">
        <v>1</v>
      </c>
      <c r="F4069" s="12"/>
      <c r="G4069" s="12">
        <v>1</v>
      </c>
    </row>
    <row r="4070" spans="1:7" x14ac:dyDescent="0.2">
      <c r="A4070" s="11">
        <v>42783.513182870374</v>
      </c>
      <c r="B4070" s="12"/>
      <c r="C4070" s="12"/>
      <c r="D4070" s="12">
        <v>1</v>
      </c>
      <c r="E4070" s="12"/>
      <c r="F4070" s="12"/>
      <c r="G4070" s="12">
        <v>1</v>
      </c>
    </row>
    <row r="4071" spans="1:7" x14ac:dyDescent="0.2">
      <c r="A4071" s="11">
        <v>42783.815289351856</v>
      </c>
      <c r="B4071" s="12"/>
      <c r="C4071" s="12"/>
      <c r="D4071" s="12">
        <v>1</v>
      </c>
      <c r="E4071" s="12"/>
      <c r="F4071" s="12"/>
      <c r="G4071" s="12">
        <v>1</v>
      </c>
    </row>
    <row r="4072" spans="1:7" x14ac:dyDescent="0.2">
      <c r="A4072" s="11">
        <v>42785.270370370374</v>
      </c>
      <c r="B4072" s="12"/>
      <c r="C4072" s="12"/>
      <c r="D4072" s="12">
        <v>1</v>
      </c>
      <c r="E4072" s="12"/>
      <c r="F4072" s="12"/>
      <c r="G4072" s="12">
        <v>1</v>
      </c>
    </row>
    <row r="4073" spans="1:7" x14ac:dyDescent="0.2">
      <c r="A4073" s="11">
        <v>42786.000023148154</v>
      </c>
      <c r="B4073" s="12">
        <v>1</v>
      </c>
      <c r="C4073" s="12"/>
      <c r="D4073" s="12"/>
      <c r="E4073" s="12"/>
      <c r="F4073" s="12"/>
      <c r="G4073" s="12">
        <v>1</v>
      </c>
    </row>
    <row r="4074" spans="1:7" x14ac:dyDescent="0.2">
      <c r="A4074" s="11">
        <v>42786.350231481483</v>
      </c>
      <c r="B4074" s="12"/>
      <c r="C4074" s="12"/>
      <c r="D4074" s="12">
        <v>1</v>
      </c>
      <c r="E4074" s="12"/>
      <c r="F4074" s="12"/>
      <c r="G4074" s="12">
        <v>1</v>
      </c>
    </row>
    <row r="4075" spans="1:7" x14ac:dyDescent="0.2">
      <c r="A4075" s="11">
        <v>42787.862430555557</v>
      </c>
      <c r="B4075" s="12"/>
      <c r="C4075" s="12"/>
      <c r="D4075" s="12">
        <v>1</v>
      </c>
      <c r="E4075" s="12"/>
      <c r="F4075" s="12"/>
      <c r="G4075" s="12">
        <v>1</v>
      </c>
    </row>
    <row r="4076" spans="1:7" x14ac:dyDescent="0.2">
      <c r="A4076" s="11">
        <v>42788.151238425926</v>
      </c>
      <c r="B4076" s="12"/>
      <c r="C4076" s="12"/>
      <c r="D4076" s="12">
        <v>1</v>
      </c>
      <c r="E4076" s="12"/>
      <c r="F4076" s="12"/>
      <c r="G4076" s="12">
        <v>1</v>
      </c>
    </row>
    <row r="4077" spans="1:7" x14ac:dyDescent="0.2">
      <c r="A4077" s="11">
        <v>42788.2502662037</v>
      </c>
      <c r="B4077" s="12"/>
      <c r="C4077" s="12"/>
      <c r="D4077" s="12">
        <v>1</v>
      </c>
      <c r="E4077" s="12"/>
      <c r="F4077" s="12"/>
      <c r="G4077" s="12">
        <v>1</v>
      </c>
    </row>
    <row r="4078" spans="1:7" x14ac:dyDescent="0.2">
      <c r="A4078" s="11">
        <v>42788.565208333333</v>
      </c>
      <c r="B4078" s="12"/>
      <c r="C4078" s="12"/>
      <c r="D4078" s="12">
        <v>1</v>
      </c>
      <c r="E4078" s="12"/>
      <c r="F4078" s="12"/>
      <c r="G4078" s="12">
        <v>1</v>
      </c>
    </row>
    <row r="4079" spans="1:7" x14ac:dyDescent="0.2">
      <c r="A4079" s="11">
        <v>42789.462430555555</v>
      </c>
      <c r="B4079" s="12"/>
      <c r="C4079" s="12"/>
      <c r="D4079" s="12">
        <v>1</v>
      </c>
      <c r="E4079" s="12"/>
      <c r="F4079" s="12"/>
      <c r="G4079" s="12">
        <v>1</v>
      </c>
    </row>
    <row r="4080" spans="1:7" x14ac:dyDescent="0.2">
      <c r="A4080" s="11">
        <v>42790.583368055552</v>
      </c>
      <c r="B4080" s="12">
        <v>1</v>
      </c>
      <c r="C4080" s="12"/>
      <c r="D4080" s="12"/>
      <c r="E4080" s="12"/>
      <c r="F4080" s="12"/>
      <c r="G4080" s="12">
        <v>1</v>
      </c>
    </row>
    <row r="4081" spans="1:7" x14ac:dyDescent="0.2">
      <c r="A4081" s="11">
        <v>42790.885243055556</v>
      </c>
      <c r="B4081" s="12"/>
      <c r="C4081" s="12"/>
      <c r="D4081" s="12">
        <v>1</v>
      </c>
      <c r="E4081" s="12"/>
      <c r="F4081" s="12"/>
      <c r="G4081" s="12">
        <v>1</v>
      </c>
    </row>
    <row r="4082" spans="1:7" x14ac:dyDescent="0.2">
      <c r="A4082" s="11">
        <v>42790.895567129628</v>
      </c>
      <c r="B4082" s="12">
        <v>1</v>
      </c>
      <c r="C4082" s="12"/>
      <c r="D4082" s="12"/>
      <c r="E4082" s="12"/>
      <c r="F4082" s="12"/>
      <c r="G4082" s="12">
        <v>1</v>
      </c>
    </row>
    <row r="4083" spans="1:7" x14ac:dyDescent="0.2">
      <c r="A4083" s="11">
        <v>42791.669837962967</v>
      </c>
      <c r="B4083" s="12"/>
      <c r="C4083" s="12"/>
      <c r="D4083" s="12">
        <v>1</v>
      </c>
      <c r="E4083" s="12"/>
      <c r="F4083" s="12"/>
      <c r="G4083" s="12">
        <v>1</v>
      </c>
    </row>
    <row r="4084" spans="1:7" x14ac:dyDescent="0.2">
      <c r="A4084" s="11">
        <v>42792.843969907408</v>
      </c>
      <c r="B4084" s="12"/>
      <c r="C4084" s="12"/>
      <c r="D4084" s="12">
        <v>1</v>
      </c>
      <c r="E4084" s="12"/>
      <c r="F4084" s="12"/>
      <c r="G4084" s="12">
        <v>1</v>
      </c>
    </row>
    <row r="4085" spans="1:7" x14ac:dyDescent="0.2">
      <c r="A4085" s="11">
        <v>42793.700821759259</v>
      </c>
      <c r="B4085" s="12"/>
      <c r="C4085" s="12"/>
      <c r="D4085" s="12"/>
      <c r="E4085" s="12">
        <v>1</v>
      </c>
      <c r="F4085" s="12"/>
      <c r="G4085" s="12">
        <v>1</v>
      </c>
    </row>
    <row r="4086" spans="1:7" x14ac:dyDescent="0.2">
      <c r="A4086" s="11">
        <v>42794.022349537037</v>
      </c>
      <c r="B4086" s="12"/>
      <c r="C4086" s="12"/>
      <c r="D4086" s="12">
        <v>1</v>
      </c>
      <c r="E4086" s="12"/>
      <c r="F4086" s="12"/>
      <c r="G4086" s="12">
        <v>1</v>
      </c>
    </row>
    <row r="4087" spans="1:7" x14ac:dyDescent="0.2">
      <c r="A4087" s="11">
        <v>42795.696145833332</v>
      </c>
      <c r="B4087" s="12">
        <v>1</v>
      </c>
      <c r="C4087" s="12"/>
      <c r="D4087" s="12"/>
      <c r="E4087" s="12"/>
      <c r="F4087" s="12"/>
      <c r="G4087" s="12">
        <v>1</v>
      </c>
    </row>
    <row r="4088" spans="1:7" x14ac:dyDescent="0.2">
      <c r="A4088" s="11">
        <v>42795.701481481476</v>
      </c>
      <c r="B4088" s="12"/>
      <c r="C4088" s="12"/>
      <c r="D4088" s="12">
        <v>1</v>
      </c>
      <c r="E4088" s="12"/>
      <c r="F4088" s="12"/>
      <c r="G4088" s="12">
        <v>1</v>
      </c>
    </row>
    <row r="4089" spans="1:7" x14ac:dyDescent="0.2">
      <c r="A4089" s="11">
        <v>42796.069571759261</v>
      </c>
      <c r="B4089" s="12"/>
      <c r="C4089" s="12"/>
      <c r="D4089" s="12">
        <v>1</v>
      </c>
      <c r="E4089" s="12"/>
      <c r="F4089" s="12"/>
      <c r="G4089" s="12">
        <v>1</v>
      </c>
    </row>
    <row r="4090" spans="1:7" x14ac:dyDescent="0.2">
      <c r="A4090" s="11">
        <v>42796.071643518517</v>
      </c>
      <c r="B4090" s="12"/>
      <c r="C4090" s="12"/>
      <c r="D4090" s="12">
        <v>1</v>
      </c>
      <c r="E4090" s="12"/>
      <c r="F4090" s="12"/>
      <c r="G4090" s="12">
        <v>1</v>
      </c>
    </row>
    <row r="4091" spans="1:7" x14ac:dyDescent="0.2">
      <c r="A4091" s="11">
        <v>42796.207870370374</v>
      </c>
      <c r="B4091" s="12"/>
      <c r="C4091" s="12"/>
      <c r="D4091" s="12">
        <v>1</v>
      </c>
      <c r="E4091" s="12"/>
      <c r="F4091" s="12"/>
      <c r="G4091" s="12">
        <v>1</v>
      </c>
    </row>
    <row r="4092" spans="1:7" x14ac:dyDescent="0.2">
      <c r="A4092" s="11">
        <v>42796.538275462968</v>
      </c>
      <c r="B4092" s="12"/>
      <c r="C4092" s="12"/>
      <c r="D4092" s="12">
        <v>1</v>
      </c>
      <c r="E4092" s="12"/>
      <c r="F4092" s="12"/>
      <c r="G4092" s="12">
        <v>1</v>
      </c>
    </row>
    <row r="4093" spans="1:7" x14ac:dyDescent="0.2">
      <c r="A4093" s="11">
        <v>42796.682476851856</v>
      </c>
      <c r="B4093" s="12"/>
      <c r="C4093" s="12"/>
      <c r="D4093" s="12">
        <v>1</v>
      </c>
      <c r="E4093" s="12"/>
      <c r="F4093" s="12"/>
      <c r="G4093" s="12">
        <v>1</v>
      </c>
    </row>
    <row r="4094" spans="1:7" x14ac:dyDescent="0.2">
      <c r="A4094" s="11">
        <v>42799.260428240741</v>
      </c>
      <c r="B4094" s="12"/>
      <c r="C4094" s="12"/>
      <c r="D4094" s="12">
        <v>1</v>
      </c>
      <c r="E4094" s="12"/>
      <c r="F4094" s="12"/>
      <c r="G4094" s="12">
        <v>1</v>
      </c>
    </row>
    <row r="4095" spans="1:7" x14ac:dyDescent="0.2">
      <c r="A4095" s="11">
        <v>42800.720127314817</v>
      </c>
      <c r="B4095" s="12"/>
      <c r="C4095" s="12"/>
      <c r="D4095" s="12">
        <v>1</v>
      </c>
      <c r="E4095" s="12"/>
      <c r="F4095" s="12"/>
      <c r="G4095" s="12">
        <v>1</v>
      </c>
    </row>
    <row r="4096" spans="1:7" x14ac:dyDescent="0.2">
      <c r="A4096" s="11">
        <v>42800.751041666663</v>
      </c>
      <c r="B4096" s="12"/>
      <c r="C4096" s="12"/>
      <c r="D4096" s="12"/>
      <c r="E4096" s="12">
        <v>1</v>
      </c>
      <c r="F4096" s="12"/>
      <c r="G4096" s="12">
        <v>1</v>
      </c>
    </row>
    <row r="4097" spans="1:7" x14ac:dyDescent="0.2">
      <c r="A4097" s="11">
        <v>42800.753333333334</v>
      </c>
      <c r="B4097" s="12"/>
      <c r="C4097" s="12"/>
      <c r="D4097" s="12">
        <v>1</v>
      </c>
      <c r="E4097" s="12"/>
      <c r="F4097" s="12"/>
      <c r="G4097" s="12">
        <v>1</v>
      </c>
    </row>
    <row r="4098" spans="1:7" x14ac:dyDescent="0.2">
      <c r="A4098" s="11">
        <v>42800.801817129628</v>
      </c>
      <c r="B4098" s="12"/>
      <c r="C4098" s="12"/>
      <c r="D4098" s="12">
        <v>1</v>
      </c>
      <c r="E4098" s="12"/>
      <c r="F4098" s="12"/>
      <c r="G4098" s="12">
        <v>1</v>
      </c>
    </row>
    <row r="4099" spans="1:7" x14ac:dyDescent="0.2">
      <c r="A4099" s="11">
        <v>42801.031412037039</v>
      </c>
      <c r="B4099" s="12"/>
      <c r="C4099" s="12"/>
      <c r="D4099" s="12">
        <v>1</v>
      </c>
      <c r="E4099" s="12"/>
      <c r="F4099" s="12"/>
      <c r="G4099" s="12">
        <v>1</v>
      </c>
    </row>
    <row r="4100" spans="1:7" x14ac:dyDescent="0.2">
      <c r="A4100" s="11">
        <v>42801.43104166667</v>
      </c>
      <c r="B4100" s="12"/>
      <c r="C4100" s="12"/>
      <c r="D4100" s="12">
        <v>1</v>
      </c>
      <c r="E4100" s="12"/>
      <c r="F4100" s="12"/>
      <c r="G4100" s="12">
        <v>1</v>
      </c>
    </row>
    <row r="4101" spans="1:7" x14ac:dyDescent="0.2">
      <c r="A4101" s="11">
        <v>42801.774699074071</v>
      </c>
      <c r="B4101" s="12"/>
      <c r="C4101" s="12"/>
      <c r="D4101" s="12">
        <v>1</v>
      </c>
      <c r="E4101" s="12"/>
      <c r="F4101" s="12"/>
      <c r="G4101" s="12">
        <v>1</v>
      </c>
    </row>
    <row r="4102" spans="1:7" x14ac:dyDescent="0.2">
      <c r="A4102" s="11">
        <v>42802.046817129631</v>
      </c>
      <c r="B4102" s="12"/>
      <c r="C4102" s="12"/>
      <c r="D4102" s="12">
        <v>1</v>
      </c>
      <c r="E4102" s="12"/>
      <c r="F4102" s="12"/>
      <c r="G4102" s="12">
        <v>1</v>
      </c>
    </row>
    <row r="4103" spans="1:7" x14ac:dyDescent="0.2">
      <c r="A4103" s="11">
        <v>42802.718784722223</v>
      </c>
      <c r="B4103" s="12"/>
      <c r="C4103" s="12"/>
      <c r="D4103" s="12">
        <v>1</v>
      </c>
      <c r="E4103" s="12"/>
      <c r="F4103" s="12"/>
      <c r="G4103" s="12">
        <v>1</v>
      </c>
    </row>
    <row r="4104" spans="1:7" x14ac:dyDescent="0.2">
      <c r="A4104" s="11">
        <v>42803.579224537039</v>
      </c>
      <c r="B4104" s="12"/>
      <c r="C4104" s="12"/>
      <c r="D4104" s="12">
        <v>1</v>
      </c>
      <c r="E4104" s="12"/>
      <c r="F4104" s="12"/>
      <c r="G4104" s="12">
        <v>1</v>
      </c>
    </row>
    <row r="4105" spans="1:7" x14ac:dyDescent="0.2">
      <c r="A4105" s="11">
        <v>42803.842812499999</v>
      </c>
      <c r="B4105" s="12"/>
      <c r="C4105" s="12"/>
      <c r="D4105" s="12">
        <v>1</v>
      </c>
      <c r="E4105" s="12"/>
      <c r="F4105" s="12"/>
      <c r="G4105" s="12">
        <v>1</v>
      </c>
    </row>
    <row r="4106" spans="1:7" x14ac:dyDescent="0.2">
      <c r="A4106" s="11">
        <v>42803.920277777783</v>
      </c>
      <c r="B4106" s="12"/>
      <c r="C4106" s="12"/>
      <c r="D4106" s="12">
        <v>1</v>
      </c>
      <c r="E4106" s="12"/>
      <c r="F4106" s="12"/>
      <c r="G4106" s="12">
        <v>1</v>
      </c>
    </row>
    <row r="4107" spans="1:7" x14ac:dyDescent="0.2">
      <c r="A4107" s="11">
        <v>42804.034120370372</v>
      </c>
      <c r="B4107" s="12"/>
      <c r="C4107" s="12"/>
      <c r="D4107" s="12">
        <v>1</v>
      </c>
      <c r="E4107" s="12"/>
      <c r="F4107" s="12"/>
      <c r="G4107" s="12">
        <v>1</v>
      </c>
    </row>
    <row r="4108" spans="1:7" x14ac:dyDescent="0.2">
      <c r="A4108" s="11">
        <v>42804.534652777773</v>
      </c>
      <c r="B4108" s="12"/>
      <c r="C4108" s="12"/>
      <c r="D4108" s="12">
        <v>1</v>
      </c>
      <c r="E4108" s="12"/>
      <c r="F4108" s="12"/>
      <c r="G4108" s="12">
        <v>1</v>
      </c>
    </row>
    <row r="4109" spans="1:7" x14ac:dyDescent="0.2">
      <c r="A4109" s="11">
        <v>42804.895474537043</v>
      </c>
      <c r="B4109" s="12"/>
      <c r="C4109" s="12"/>
      <c r="D4109" s="12">
        <v>1</v>
      </c>
      <c r="E4109" s="12"/>
      <c r="F4109" s="12"/>
      <c r="G4109" s="12">
        <v>1</v>
      </c>
    </row>
    <row r="4110" spans="1:7" x14ac:dyDescent="0.2">
      <c r="A4110" s="11">
        <v>42805.032962962956</v>
      </c>
      <c r="B4110" s="12"/>
      <c r="C4110" s="12"/>
      <c r="D4110" s="12">
        <v>1</v>
      </c>
      <c r="E4110" s="12"/>
      <c r="F4110" s="12"/>
      <c r="G4110" s="12">
        <v>1</v>
      </c>
    </row>
    <row r="4111" spans="1:7" x14ac:dyDescent="0.2">
      <c r="A4111" s="11">
        <v>42806.863946759258</v>
      </c>
      <c r="B4111" s="12"/>
      <c r="C4111" s="12"/>
      <c r="D4111" s="12">
        <v>1</v>
      </c>
      <c r="E4111" s="12"/>
      <c r="F4111" s="12"/>
      <c r="G4111" s="12">
        <v>1</v>
      </c>
    </row>
    <row r="4112" spans="1:7" x14ac:dyDescent="0.2">
      <c r="A4112" s="11">
        <v>42807.151863425926</v>
      </c>
      <c r="B4112" s="12"/>
      <c r="C4112" s="12"/>
      <c r="D4112" s="12">
        <v>1</v>
      </c>
      <c r="E4112" s="12"/>
      <c r="F4112" s="12"/>
      <c r="G4112" s="12">
        <v>1</v>
      </c>
    </row>
    <row r="4113" spans="1:7" x14ac:dyDescent="0.2">
      <c r="A4113" s="11">
        <v>42807.755173611105</v>
      </c>
      <c r="B4113" s="12"/>
      <c r="C4113" s="12"/>
      <c r="D4113" s="12">
        <v>1</v>
      </c>
      <c r="E4113" s="12"/>
      <c r="F4113" s="12"/>
      <c r="G4113" s="12">
        <v>1</v>
      </c>
    </row>
    <row r="4114" spans="1:7" x14ac:dyDescent="0.2">
      <c r="A4114" s="11">
        <v>42807.885057870371</v>
      </c>
      <c r="B4114" s="12"/>
      <c r="C4114" s="12"/>
      <c r="D4114" s="12">
        <v>1</v>
      </c>
      <c r="E4114" s="12"/>
      <c r="F4114" s="12"/>
      <c r="G4114" s="12">
        <v>1</v>
      </c>
    </row>
    <row r="4115" spans="1:7" x14ac:dyDescent="0.2">
      <c r="A4115" s="11">
        <v>42808.358287037037</v>
      </c>
      <c r="B4115" s="12"/>
      <c r="C4115" s="12"/>
      <c r="D4115" s="12">
        <v>1</v>
      </c>
      <c r="E4115" s="12"/>
      <c r="F4115" s="12"/>
      <c r="G4115" s="12">
        <v>1</v>
      </c>
    </row>
    <row r="4116" spans="1:7" x14ac:dyDescent="0.2">
      <c r="A4116" s="11">
        <v>42808.640231481477</v>
      </c>
      <c r="B4116" s="12"/>
      <c r="C4116" s="12"/>
      <c r="D4116" s="12">
        <v>1</v>
      </c>
      <c r="E4116" s="12"/>
      <c r="F4116" s="12"/>
      <c r="G4116" s="12">
        <v>1</v>
      </c>
    </row>
    <row r="4117" spans="1:7" x14ac:dyDescent="0.2">
      <c r="A4117" s="11">
        <v>42808.781689814816</v>
      </c>
      <c r="B4117" s="12"/>
      <c r="C4117" s="12"/>
      <c r="D4117" s="12">
        <v>1</v>
      </c>
      <c r="E4117" s="12"/>
      <c r="F4117" s="12"/>
      <c r="G4117" s="12">
        <v>1</v>
      </c>
    </row>
    <row r="4118" spans="1:7" x14ac:dyDescent="0.2">
      <c r="A4118" s="11">
        <v>42809.645914351851</v>
      </c>
      <c r="B4118" s="12"/>
      <c r="C4118" s="12"/>
      <c r="D4118" s="12">
        <v>1</v>
      </c>
      <c r="E4118" s="12"/>
      <c r="F4118" s="12"/>
      <c r="G4118" s="12">
        <v>1</v>
      </c>
    </row>
    <row r="4119" spans="1:7" x14ac:dyDescent="0.2">
      <c r="A4119" s="11" t="s">
        <v>4226</v>
      </c>
      <c r="B4119" s="12"/>
      <c r="C4119" s="12"/>
      <c r="D4119" s="12"/>
      <c r="E4119" s="12"/>
      <c r="F4119" s="12"/>
      <c r="G4119" s="12"/>
    </row>
    <row r="4120" spans="1:7" x14ac:dyDescent="0.2">
      <c r="A4120" s="11" t="s">
        <v>4227</v>
      </c>
      <c r="B4120" s="12">
        <v>349</v>
      </c>
      <c r="C4120" s="12">
        <v>1530</v>
      </c>
      <c r="D4120" s="12">
        <v>50</v>
      </c>
      <c r="E4120" s="12">
        <v>2185</v>
      </c>
      <c r="F4120" s="12"/>
      <c r="G4120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58C2-1359-964F-9F47-F8BA54CCFBBF}">
  <sheetPr codeName="Sheet11"/>
  <dimension ref="A3:I17"/>
  <sheetViews>
    <sheetView topLeftCell="A3" workbookViewId="0">
      <selection activeCell="A14" sqref="A14"/>
    </sheetView>
  </sheetViews>
  <sheetFormatPr baseColWidth="10" defaultRowHeight="15" x14ac:dyDescent="0.2"/>
  <cols>
    <col min="1" max="1" width="13.1640625" bestFit="1" customWidth="1"/>
    <col min="2" max="2" width="20.5" bestFit="1" customWidth="1"/>
    <col min="3" max="3" width="5.5" bestFit="1" customWidth="1"/>
    <col min="4" max="4" width="8.1640625" bestFit="1" customWidth="1"/>
    <col min="5" max="5" width="10" bestFit="1" customWidth="1"/>
    <col min="6" max="7" width="8.1640625" bestFit="1" customWidth="1"/>
    <col min="8" max="8" width="24.83203125" bestFit="1" customWidth="1"/>
    <col min="9" max="9" width="14.1640625" bestFit="1" customWidth="1"/>
    <col min="10" max="10" width="12.1640625" bestFit="1" customWidth="1"/>
    <col min="11" max="11" width="24.83203125" bestFit="1" customWidth="1"/>
    <col min="12" max="12" width="14.1640625" bestFit="1" customWidth="1"/>
    <col min="13" max="13" width="20.5" bestFit="1" customWidth="1"/>
    <col min="14" max="19" width="7.1640625" bestFit="1" customWidth="1"/>
    <col min="20" max="20" width="9.6640625" bestFit="1" customWidth="1"/>
    <col min="21" max="29" width="9.83203125" bestFit="1" customWidth="1"/>
    <col min="30" max="30" width="12.33203125" bestFit="1" customWidth="1"/>
    <col min="31" max="39" width="10.5" bestFit="1" customWidth="1"/>
    <col min="40" max="40" width="13" bestFit="1" customWidth="1"/>
    <col min="41" max="49" width="8.1640625" bestFit="1" customWidth="1"/>
    <col min="50" max="50" width="9.6640625" bestFit="1" customWidth="1"/>
    <col min="51" max="59" width="9.83203125" bestFit="1" customWidth="1"/>
    <col min="60" max="60" width="12.33203125" bestFit="1" customWidth="1"/>
    <col min="61" max="61" width="24.83203125" bestFit="1" customWidth="1"/>
    <col min="62" max="62" width="14.1640625" bestFit="1" customWidth="1"/>
    <col min="63" max="1338" width="20.5" bestFit="1" customWidth="1"/>
    <col min="1339" max="1339" width="24.83203125" bestFit="1" customWidth="1"/>
    <col min="1340" max="1340" width="15" bestFit="1" customWidth="1"/>
    <col min="1341" max="1341" width="14" bestFit="1" customWidth="1"/>
    <col min="1342" max="1504" width="20.5" bestFit="1" customWidth="1"/>
    <col min="1505" max="1505" width="24.83203125" bestFit="1" customWidth="1"/>
    <col min="1506" max="1506" width="15" bestFit="1" customWidth="1"/>
  </cols>
  <sheetData>
    <row r="3" spans="1:9" x14ac:dyDescent="0.2">
      <c r="A3" s="10" t="s">
        <v>4233</v>
      </c>
      <c r="B3" t="s">
        <v>4235</v>
      </c>
    </row>
    <row r="5" spans="1:9" x14ac:dyDescent="0.2">
      <c r="B5" s="10" t="s">
        <v>4228</v>
      </c>
    </row>
    <row r="6" spans="1:9" x14ac:dyDescent="0.2">
      <c r="B6" t="s">
        <v>4236</v>
      </c>
      <c r="E6" t="s">
        <v>4227</v>
      </c>
      <c r="H6" t="s">
        <v>4238</v>
      </c>
      <c r="I6" t="s">
        <v>4265</v>
      </c>
    </row>
    <row r="7" spans="1:9" x14ac:dyDescent="0.2">
      <c r="A7" s="10" t="s">
        <v>4225</v>
      </c>
      <c r="B7" t="s">
        <v>4115</v>
      </c>
      <c r="C7" t="s">
        <v>4117</v>
      </c>
      <c r="D7" t="s">
        <v>4116</v>
      </c>
      <c r="E7" t="s">
        <v>4115</v>
      </c>
      <c r="F7" t="s">
        <v>4117</v>
      </c>
      <c r="G7" t="s">
        <v>4116</v>
      </c>
    </row>
    <row r="8" spans="1:9" x14ac:dyDescent="0.2">
      <c r="A8" s="11">
        <v>2017</v>
      </c>
      <c r="B8" s="12">
        <v>59</v>
      </c>
      <c r="C8" s="12">
        <v>31</v>
      </c>
      <c r="D8" s="12">
        <v>17</v>
      </c>
      <c r="E8" s="12">
        <v>119003</v>
      </c>
      <c r="F8" s="12">
        <v>62527</v>
      </c>
      <c r="G8" s="12">
        <v>34289</v>
      </c>
      <c r="H8" s="12">
        <v>107</v>
      </c>
      <c r="I8" s="12">
        <v>215819</v>
      </c>
    </row>
    <row r="9" spans="1:9" x14ac:dyDescent="0.2">
      <c r="A9" s="11">
        <v>2016</v>
      </c>
      <c r="B9" s="12">
        <v>475</v>
      </c>
      <c r="C9" s="12">
        <v>376</v>
      </c>
      <c r="D9" s="12">
        <v>99</v>
      </c>
      <c r="E9" s="12">
        <v>957600</v>
      </c>
      <c r="F9" s="12">
        <v>758016</v>
      </c>
      <c r="G9" s="12">
        <v>199584</v>
      </c>
      <c r="H9" s="12">
        <v>950</v>
      </c>
      <c r="I9" s="12">
        <v>1915200</v>
      </c>
    </row>
    <row r="10" spans="1:9" x14ac:dyDescent="0.2">
      <c r="A10" s="11">
        <v>2015</v>
      </c>
      <c r="B10" s="12">
        <v>567</v>
      </c>
      <c r="C10" s="12">
        <v>527</v>
      </c>
      <c r="D10" s="12">
        <v>131</v>
      </c>
      <c r="E10" s="12">
        <v>1142505</v>
      </c>
      <c r="F10" s="12">
        <v>1061905</v>
      </c>
      <c r="G10" s="12">
        <v>263965</v>
      </c>
      <c r="H10" s="12">
        <v>1225</v>
      </c>
      <c r="I10" s="12">
        <v>2468375</v>
      </c>
    </row>
    <row r="11" spans="1:9" x14ac:dyDescent="0.2">
      <c r="A11" s="11">
        <v>2014</v>
      </c>
      <c r="B11" s="12">
        <v>474</v>
      </c>
      <c r="C11" s="12">
        <v>422</v>
      </c>
      <c r="D11" s="12">
        <v>80</v>
      </c>
      <c r="E11" s="12">
        <v>954636</v>
      </c>
      <c r="F11" s="12">
        <v>849908</v>
      </c>
      <c r="G11" s="12">
        <v>161120</v>
      </c>
      <c r="H11" s="12">
        <v>976</v>
      </c>
      <c r="I11" s="12">
        <v>1965664</v>
      </c>
    </row>
    <row r="12" spans="1:9" x14ac:dyDescent="0.2">
      <c r="A12" s="11">
        <v>2013</v>
      </c>
      <c r="B12" s="12">
        <v>200</v>
      </c>
      <c r="C12" s="12">
        <v>67</v>
      </c>
      <c r="D12" s="12">
        <v>7</v>
      </c>
      <c r="E12" s="12">
        <v>402600</v>
      </c>
      <c r="F12" s="12">
        <v>134871</v>
      </c>
      <c r="G12" s="12">
        <v>14091</v>
      </c>
      <c r="H12" s="12">
        <v>274</v>
      </c>
      <c r="I12" s="12">
        <v>551562</v>
      </c>
    </row>
    <row r="13" spans="1:9" x14ac:dyDescent="0.2">
      <c r="A13" s="11">
        <v>2012</v>
      </c>
      <c r="B13" s="12">
        <v>216</v>
      </c>
      <c r="C13" s="12">
        <v>60</v>
      </c>
      <c r="D13" s="12">
        <v>6</v>
      </c>
      <c r="E13" s="12">
        <v>434592</v>
      </c>
      <c r="F13" s="12">
        <v>120720</v>
      </c>
      <c r="G13" s="12">
        <v>12072</v>
      </c>
      <c r="H13" s="12">
        <v>282</v>
      </c>
      <c r="I13" s="12">
        <v>567384</v>
      </c>
    </row>
    <row r="14" spans="1:9" x14ac:dyDescent="0.2">
      <c r="A14" s="11">
        <v>2011</v>
      </c>
      <c r="B14" s="12">
        <v>136</v>
      </c>
      <c r="C14" s="12">
        <v>28</v>
      </c>
      <c r="D14" s="12">
        <v>7</v>
      </c>
      <c r="E14" s="12">
        <v>273496</v>
      </c>
      <c r="F14" s="12">
        <v>56308</v>
      </c>
      <c r="G14" s="12">
        <v>14077</v>
      </c>
      <c r="H14" s="12">
        <v>171</v>
      </c>
      <c r="I14" s="12">
        <v>343881</v>
      </c>
    </row>
    <row r="15" spans="1:9" x14ac:dyDescent="0.2">
      <c r="A15" s="11">
        <v>2010</v>
      </c>
      <c r="B15" s="12">
        <v>49</v>
      </c>
      <c r="C15" s="12">
        <v>15</v>
      </c>
      <c r="D15" s="12">
        <v>1</v>
      </c>
      <c r="E15" s="12">
        <v>98490</v>
      </c>
      <c r="F15" s="12">
        <v>30150</v>
      </c>
      <c r="G15" s="12">
        <v>2010</v>
      </c>
      <c r="H15" s="12">
        <v>65</v>
      </c>
      <c r="I15" s="12">
        <v>130650</v>
      </c>
    </row>
    <row r="16" spans="1:9" x14ac:dyDescent="0.2">
      <c r="A16" s="11">
        <v>2009</v>
      </c>
      <c r="B16" s="12">
        <v>9</v>
      </c>
      <c r="C16" s="12">
        <v>4</v>
      </c>
      <c r="D16" s="12">
        <v>1</v>
      </c>
      <c r="E16" s="12">
        <v>18081</v>
      </c>
      <c r="F16" s="12">
        <v>8036</v>
      </c>
      <c r="G16" s="12">
        <v>2009</v>
      </c>
      <c r="H16" s="12">
        <v>14</v>
      </c>
      <c r="I16" s="12">
        <v>28126</v>
      </c>
    </row>
    <row r="17" spans="1:9" x14ac:dyDescent="0.2">
      <c r="A17" s="11" t="s">
        <v>4227</v>
      </c>
      <c r="B17" s="12">
        <v>2185</v>
      </c>
      <c r="C17" s="12">
        <v>1530</v>
      </c>
      <c r="D17" s="12">
        <v>349</v>
      </c>
      <c r="E17" s="12">
        <v>4401003</v>
      </c>
      <c r="F17" s="12">
        <v>3082441</v>
      </c>
      <c r="G17" s="12">
        <v>703217</v>
      </c>
      <c r="H17" s="12">
        <v>4064</v>
      </c>
      <c r="I17" s="12">
        <v>8186661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6"/>
  <sheetViews>
    <sheetView tabSelected="1" topLeftCell="G1" zoomScale="63" zoomScaleNormal="92" workbookViewId="0">
      <selection activeCell="Q1" sqref="Q1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7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9.33203125" bestFit="1" customWidth="1"/>
    <col min="17" max="17" width="38" customWidth="1"/>
    <col min="18" max="18" width="0.1640625" customWidth="1"/>
    <col min="19" max="19" width="8.83203125" customWidth="1"/>
  </cols>
  <sheetData>
    <row r="1" spans="1:21" ht="16" x14ac:dyDescent="0.2">
      <c r="A1" s="1" t="s">
        <v>0</v>
      </c>
      <c r="B1" s="2" t="s">
        <v>1</v>
      </c>
      <c r="C1" s="2" t="s">
        <v>7</v>
      </c>
      <c r="D1" s="4" t="s">
        <v>4113</v>
      </c>
      <c r="E1" s="6" t="s">
        <v>4114</v>
      </c>
      <c r="F1" s="1" t="s">
        <v>4180</v>
      </c>
      <c r="G1" s="1" t="s">
        <v>4119</v>
      </c>
      <c r="H1" s="1" t="s">
        <v>4120</v>
      </c>
      <c r="I1" s="1" t="s">
        <v>4134</v>
      </c>
      <c r="J1" s="1" t="s">
        <v>4135</v>
      </c>
      <c r="K1" s="1" t="s">
        <v>4136</v>
      </c>
      <c r="L1" s="1" t="s">
        <v>4137</v>
      </c>
      <c r="M1" s="1" t="s">
        <v>4138</v>
      </c>
      <c r="N1" s="1" t="s">
        <v>4181</v>
      </c>
      <c r="O1" s="1" t="s">
        <v>4182</v>
      </c>
      <c r="P1" s="1" t="s">
        <v>4183</v>
      </c>
      <c r="Q1" s="9" t="s">
        <v>4181</v>
      </c>
      <c r="R1" s="1" t="s">
        <v>4233</v>
      </c>
      <c r="S1" s="1" t="s">
        <v>4239</v>
      </c>
      <c r="T1" s="1" t="s">
        <v>4240</v>
      </c>
      <c r="U1" s="1" t="s">
        <v>4264</v>
      </c>
    </row>
    <row r="2" spans="1:21" ht="48" x14ac:dyDescent="0.2">
      <c r="A2">
        <v>0</v>
      </c>
      <c r="B2" s="8" t="s">
        <v>2</v>
      </c>
      <c r="C2" s="3" t="s">
        <v>8</v>
      </c>
      <c r="D2" s="5">
        <v>8500</v>
      </c>
      <c r="E2" s="7">
        <v>2344134.67</v>
      </c>
      <c r="F2" t="s">
        <v>4115</v>
      </c>
      <c r="G2" s="1" t="s">
        <v>4119</v>
      </c>
      <c r="H2" t="s">
        <v>4121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" t="s">
        <v>4181</v>
      </c>
      <c r="O2">
        <f>ROUND(E2/D2*100,0)</f>
        <v>27578</v>
      </c>
      <c r="P2">
        <f>IFERROR(ROUND(E2/L2,2),0)</f>
        <v>12879.86</v>
      </c>
      <c r="Q2" s="9" t="s">
        <v>4181</v>
      </c>
      <c r="R2" t="s">
        <v>4184</v>
      </c>
      <c r="S2">
        <f>(((J2/60)/60)/24)+DATE(1970,1,1)</f>
        <v>42177.007071759261</v>
      </c>
      <c r="T2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8" t="s">
        <v>2</v>
      </c>
      <c r="C3" s="3" t="s">
        <v>9</v>
      </c>
      <c r="D3" s="5">
        <v>10275</v>
      </c>
      <c r="E3" s="7">
        <v>1076751.05</v>
      </c>
      <c r="F3" t="s">
        <v>4115</v>
      </c>
      <c r="G3" s="1" t="s">
        <v>4119</v>
      </c>
      <c r="H3" t="s">
        <v>4121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" t="s">
        <v>4181</v>
      </c>
      <c r="O3">
        <f>ROUND(E3/D3*100,0)</f>
        <v>10479</v>
      </c>
      <c r="P3">
        <f>ROUND(E3/L3,2)</f>
        <v>13629.76</v>
      </c>
      <c r="Q3" s="9" t="s">
        <v>4181</v>
      </c>
      <c r="R3" t="s">
        <v>4184</v>
      </c>
      <c r="S3">
        <f>(((J3/60)/60)/24)+DATE(1970,1,1)</f>
        <v>42766.600497685184</v>
      </c>
      <c r="T3">
        <f>(((I3/60)/60)/24)+DATE(1970,1,1)</f>
        <v>42796.600497685184</v>
      </c>
      <c r="U3">
        <f>YEAR(S:S)</f>
        <v>2017</v>
      </c>
    </row>
    <row r="4" spans="1:21" ht="48" x14ac:dyDescent="0.2">
      <c r="A4">
        <v>2</v>
      </c>
      <c r="B4" s="8" t="s">
        <v>2</v>
      </c>
      <c r="C4" s="3" t="s">
        <v>10</v>
      </c>
      <c r="D4" s="5">
        <v>500</v>
      </c>
      <c r="E4" s="7">
        <v>1052110.8700000001</v>
      </c>
      <c r="F4" t="s">
        <v>4115</v>
      </c>
      <c r="G4" s="1" t="s">
        <v>4119</v>
      </c>
      <c r="H4" t="s">
        <v>4122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" t="s">
        <v>4181</v>
      </c>
      <c r="O4">
        <f>ROUND(E4/D4*100,0)</f>
        <v>210422</v>
      </c>
      <c r="P4">
        <f>ROUND(E4/L4,2)</f>
        <v>30060.31</v>
      </c>
      <c r="Q4" s="9" t="s">
        <v>4181</v>
      </c>
      <c r="R4" t="s">
        <v>4184</v>
      </c>
      <c r="S4">
        <f>(((J4/60)/60)/24)+DATE(1970,1,1)</f>
        <v>42405.702349537038</v>
      </c>
      <c r="T4">
        <f>(((I4/60)/60)/24)+DATE(1970,1,1)</f>
        <v>42415.702349537038</v>
      </c>
      <c r="U4">
        <f>YEAR(S:S)</f>
        <v>2016</v>
      </c>
    </row>
    <row r="5" spans="1:21" ht="32" x14ac:dyDescent="0.2">
      <c r="A5">
        <v>3</v>
      </c>
      <c r="B5" s="8" t="s">
        <v>2</v>
      </c>
      <c r="C5" s="3" t="s">
        <v>11</v>
      </c>
      <c r="D5" s="5">
        <v>10000</v>
      </c>
      <c r="E5" s="7">
        <v>972594.99</v>
      </c>
      <c r="F5" t="s">
        <v>4115</v>
      </c>
      <c r="G5" s="1" t="s">
        <v>4119</v>
      </c>
      <c r="H5" t="s">
        <v>4121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" t="s">
        <v>4181</v>
      </c>
      <c r="O5">
        <f>ROUND(E5/D5*100,0)</f>
        <v>9726</v>
      </c>
      <c r="P5">
        <f>ROUND(E5/L5,2)</f>
        <v>6483.97</v>
      </c>
      <c r="Q5" s="9" t="s">
        <v>4181</v>
      </c>
      <c r="R5" t="s">
        <v>4184</v>
      </c>
      <c r="S5">
        <f>(((J5/60)/60)/24)+DATE(1970,1,1)</f>
        <v>41828.515127314815</v>
      </c>
      <c r="T5">
        <f>(((I5/60)/60)/24)+DATE(1970,1,1)</f>
        <v>41858.515127314815</v>
      </c>
      <c r="U5">
        <f>YEAR(S:S)</f>
        <v>2014</v>
      </c>
    </row>
    <row r="6" spans="1:21" ht="64" x14ac:dyDescent="0.2">
      <c r="A6">
        <v>4</v>
      </c>
      <c r="B6" s="8" t="s">
        <v>2</v>
      </c>
      <c r="C6" s="3" t="s">
        <v>12</v>
      </c>
      <c r="D6" s="5">
        <v>44000</v>
      </c>
      <c r="E6" s="7">
        <v>800211</v>
      </c>
      <c r="F6" t="s">
        <v>4115</v>
      </c>
      <c r="G6" s="1" t="s">
        <v>4119</v>
      </c>
      <c r="H6" t="s">
        <v>4121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" t="s">
        <v>4181</v>
      </c>
      <c r="O6">
        <f>ROUND(E6/D6*100,0)</f>
        <v>1819</v>
      </c>
      <c r="P6">
        <f>ROUND(E6/L6,2)</f>
        <v>2817.64</v>
      </c>
      <c r="Q6" s="9" t="s">
        <v>4181</v>
      </c>
      <c r="R6" t="s">
        <v>4184</v>
      </c>
      <c r="S6">
        <f>(((J6/60)/60)/24)+DATE(1970,1,1)</f>
        <v>42327.834247685183</v>
      </c>
      <c r="T6">
        <f>(((I6/60)/60)/24)+DATE(1970,1,1)</f>
        <v>42357.834247685183</v>
      </c>
      <c r="U6">
        <f>YEAR(S:S)</f>
        <v>2015</v>
      </c>
    </row>
    <row r="7" spans="1:21" ht="48" x14ac:dyDescent="0.2">
      <c r="A7">
        <v>5</v>
      </c>
      <c r="B7" s="8" t="s">
        <v>2</v>
      </c>
      <c r="C7" s="3" t="s">
        <v>13</v>
      </c>
      <c r="D7" s="5">
        <v>3999</v>
      </c>
      <c r="F7" t="s">
        <v>4115</v>
      </c>
      <c r="G7" s="1" t="s">
        <v>4119</v>
      </c>
      <c r="H7" t="s">
        <v>4121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" t="s">
        <v>4181</v>
      </c>
      <c r="O7">
        <f>ROUND(E7/D7*100,0)</f>
        <v>0</v>
      </c>
      <c r="P7">
        <f>ROUND(E7/L7,2)</f>
        <v>0</v>
      </c>
      <c r="Q7" s="9" t="s">
        <v>4181</v>
      </c>
      <c r="R7" t="s">
        <v>4184</v>
      </c>
      <c r="S7">
        <f>(((J7/60)/60)/24)+DATE(1970,1,1)</f>
        <v>42563.932951388888</v>
      </c>
      <c r="T7">
        <f>(((I7/60)/60)/24)+DATE(1970,1,1)</f>
        <v>42580.232638888891</v>
      </c>
      <c r="U7">
        <f>YEAR(S:S)</f>
        <v>2016</v>
      </c>
    </row>
    <row r="8" spans="1:21" ht="48" x14ac:dyDescent="0.2">
      <c r="A8">
        <v>6</v>
      </c>
      <c r="B8" s="8" t="s">
        <v>2</v>
      </c>
      <c r="C8" s="3" t="s">
        <v>14</v>
      </c>
      <c r="D8" s="5">
        <v>8000</v>
      </c>
      <c r="E8" s="7">
        <v>590807.11</v>
      </c>
      <c r="F8" t="s">
        <v>4115</v>
      </c>
      <c r="G8" s="1" t="s">
        <v>4119</v>
      </c>
      <c r="H8" t="s">
        <v>4121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" t="s">
        <v>4181</v>
      </c>
      <c r="O8">
        <f>ROUND(E8/D8*100,0)</f>
        <v>7385</v>
      </c>
      <c r="P8">
        <f>ROUND(E8/L8,2)</f>
        <v>10186.33</v>
      </c>
      <c r="Q8" s="9" t="s">
        <v>4181</v>
      </c>
      <c r="R8" t="s">
        <v>4184</v>
      </c>
      <c r="S8">
        <f>(((J8/60)/60)/24)+DATE(1970,1,1)</f>
        <v>41794.072337962964</v>
      </c>
      <c r="T8">
        <f>(((I8/60)/60)/24)+DATE(1970,1,1)</f>
        <v>41804.072337962964</v>
      </c>
      <c r="U8">
        <f>YEAR(S:S)</f>
        <v>2014</v>
      </c>
    </row>
    <row r="9" spans="1:21" ht="48" x14ac:dyDescent="0.2">
      <c r="A9">
        <v>7</v>
      </c>
      <c r="B9" s="8" t="s">
        <v>2</v>
      </c>
      <c r="C9" s="3" t="s">
        <v>15</v>
      </c>
      <c r="D9" s="5">
        <v>9000</v>
      </c>
      <c r="E9" s="7">
        <v>513422.57</v>
      </c>
      <c r="F9" t="s">
        <v>4115</v>
      </c>
      <c r="G9" s="1" t="s">
        <v>4119</v>
      </c>
      <c r="H9" t="s">
        <v>4121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" t="s">
        <v>4181</v>
      </c>
      <c r="O9">
        <f>ROUND(E9/D9*100,0)</f>
        <v>5705</v>
      </c>
      <c r="P9">
        <f>ROUND(E9/L9,2)</f>
        <v>9007.41</v>
      </c>
      <c r="Q9" s="9" t="s">
        <v>4181</v>
      </c>
      <c r="R9" t="s">
        <v>4184</v>
      </c>
      <c r="S9">
        <f>(((J9/60)/60)/24)+DATE(1970,1,1)</f>
        <v>42516.047071759262</v>
      </c>
      <c r="T9">
        <f>(((I9/60)/60)/24)+DATE(1970,1,1)</f>
        <v>42556.047071759262</v>
      </c>
      <c r="U9">
        <f>YEAR(S:S)</f>
        <v>2016</v>
      </c>
    </row>
    <row r="10" spans="1:21" ht="16" x14ac:dyDescent="0.2">
      <c r="A10">
        <v>8</v>
      </c>
      <c r="B10" s="8" t="s">
        <v>2</v>
      </c>
      <c r="C10" s="3" t="s">
        <v>16</v>
      </c>
      <c r="D10" s="5">
        <v>3500</v>
      </c>
      <c r="E10" s="7">
        <v>508525.01</v>
      </c>
      <c r="F10" t="s">
        <v>4115</v>
      </c>
      <c r="G10" s="1" t="s">
        <v>4119</v>
      </c>
      <c r="H10" t="s">
        <v>4121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" t="s">
        <v>4181</v>
      </c>
      <c r="O10">
        <f>ROUND(E10/D10*100,0)</f>
        <v>14529</v>
      </c>
      <c r="P10">
        <f>ROUND(E10/L10,2)</f>
        <v>42377.08</v>
      </c>
      <c r="Q10" s="9" t="s">
        <v>4181</v>
      </c>
      <c r="R10" t="s">
        <v>4184</v>
      </c>
      <c r="S10">
        <f>(((J10/60)/60)/24)+DATE(1970,1,1)</f>
        <v>42468.94458333333</v>
      </c>
      <c r="T10">
        <f>(((I10/60)/60)/24)+DATE(1970,1,1)</f>
        <v>42475.875</v>
      </c>
      <c r="U10">
        <f>YEAR(S:S)</f>
        <v>2016</v>
      </c>
    </row>
    <row r="11" spans="1:21" ht="48" x14ac:dyDescent="0.2">
      <c r="A11">
        <v>9</v>
      </c>
      <c r="B11" s="8" t="s">
        <v>2</v>
      </c>
      <c r="C11" s="3" t="s">
        <v>17</v>
      </c>
      <c r="D11" s="5">
        <v>500</v>
      </c>
      <c r="E11" s="7">
        <v>500784.27</v>
      </c>
      <c r="F11" t="s">
        <v>4115</v>
      </c>
      <c r="G11" s="1" t="s">
        <v>4119</v>
      </c>
      <c r="H11" t="s">
        <v>4121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" t="s">
        <v>4181</v>
      </c>
      <c r="O11">
        <f>ROUND(E11/D11*100,0)</f>
        <v>100157</v>
      </c>
      <c r="P11">
        <f>ROUND(E11/L11,2)</f>
        <v>25039.21</v>
      </c>
      <c r="Q11" s="9" t="s">
        <v>4181</v>
      </c>
      <c r="R11" t="s">
        <v>4184</v>
      </c>
      <c r="S11">
        <f>(((J11/60)/60)/24)+DATE(1970,1,1)</f>
        <v>42447.103518518517</v>
      </c>
      <c r="T11">
        <f>(((I11/60)/60)/24)+DATE(1970,1,1)</f>
        <v>42477.103518518517</v>
      </c>
      <c r="U11">
        <f>YEAR(S:S)</f>
        <v>2016</v>
      </c>
    </row>
    <row r="12" spans="1:21" ht="48" x14ac:dyDescent="0.2">
      <c r="A12">
        <v>10</v>
      </c>
      <c r="B12" s="8" t="s">
        <v>2</v>
      </c>
      <c r="C12" s="3" t="s">
        <v>18</v>
      </c>
      <c r="D12" s="5">
        <v>3000</v>
      </c>
      <c r="E12" s="7">
        <v>471567</v>
      </c>
      <c r="F12" t="s">
        <v>4115</v>
      </c>
      <c r="G12" s="1" t="s">
        <v>4119</v>
      </c>
      <c r="H12" t="s">
        <v>4121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" t="s">
        <v>4181</v>
      </c>
      <c r="O12">
        <f>ROUND(E12/D12*100,0)</f>
        <v>15719</v>
      </c>
      <c r="P12">
        <f>ROUND(E12/L12,2)</f>
        <v>24819.32</v>
      </c>
      <c r="Q12" s="9" t="s">
        <v>4181</v>
      </c>
      <c r="R12" t="s">
        <v>4184</v>
      </c>
      <c r="S12">
        <f>(((J12/60)/60)/24)+DATE(1970,1,1)</f>
        <v>41780.068043981482</v>
      </c>
      <c r="T12">
        <f>(((I12/60)/60)/24)+DATE(1970,1,1)</f>
        <v>41815.068043981482</v>
      </c>
      <c r="U12">
        <f>YEAR(S:S)</f>
        <v>2014</v>
      </c>
    </row>
    <row r="13" spans="1:21" ht="48" x14ac:dyDescent="0.2">
      <c r="A13">
        <v>11</v>
      </c>
      <c r="B13" s="8" t="s">
        <v>2</v>
      </c>
      <c r="C13" s="3" t="s">
        <v>19</v>
      </c>
      <c r="D13" s="5">
        <v>5000</v>
      </c>
      <c r="E13" s="7">
        <v>409782</v>
      </c>
      <c r="F13" t="s">
        <v>4115</v>
      </c>
      <c r="G13" s="1" t="s">
        <v>4119</v>
      </c>
      <c r="H13" t="s">
        <v>4121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" t="s">
        <v>4181</v>
      </c>
      <c r="O13">
        <f>ROUND(E13/D13*100,0)</f>
        <v>8196</v>
      </c>
      <c r="P13">
        <f>ROUND(E13/L13,2)</f>
        <v>5463.76</v>
      </c>
      <c r="Q13" s="9" t="s">
        <v>4181</v>
      </c>
      <c r="R13" t="s">
        <v>4184</v>
      </c>
      <c r="S13">
        <f>(((J13/60)/60)/24)+DATE(1970,1,1)</f>
        <v>42572.778495370367</v>
      </c>
      <c r="T13">
        <f>(((I13/60)/60)/24)+DATE(1970,1,1)</f>
        <v>42604.125</v>
      </c>
      <c r="U13">
        <f>YEAR(S:S)</f>
        <v>2016</v>
      </c>
    </row>
    <row r="14" spans="1:21" ht="48" x14ac:dyDescent="0.2">
      <c r="A14">
        <v>12</v>
      </c>
      <c r="B14" s="8" t="s">
        <v>2</v>
      </c>
      <c r="C14" s="3" t="s">
        <v>20</v>
      </c>
      <c r="D14" s="5">
        <v>30000</v>
      </c>
      <c r="E14" s="7">
        <v>396659</v>
      </c>
      <c r="F14" t="s">
        <v>4115</v>
      </c>
      <c r="G14" s="1" t="s">
        <v>4119</v>
      </c>
      <c r="H14" t="s">
        <v>4121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" t="s">
        <v>4181</v>
      </c>
      <c r="O14">
        <f>ROUND(E14/D14*100,0)</f>
        <v>1322</v>
      </c>
      <c r="P14">
        <f>ROUND(E14/L14,2)</f>
        <v>479.64</v>
      </c>
      <c r="Q14" s="9" t="s">
        <v>4181</v>
      </c>
      <c r="R14" t="s">
        <v>4184</v>
      </c>
      <c r="S14">
        <f>(((J14/60)/60)/24)+DATE(1970,1,1)</f>
        <v>41791.713252314818</v>
      </c>
      <c r="T14">
        <f>(((I14/60)/60)/24)+DATE(1970,1,1)</f>
        <v>41836.125</v>
      </c>
      <c r="U14">
        <f>YEAR(S:S)</f>
        <v>2014</v>
      </c>
    </row>
    <row r="15" spans="1:21" ht="32" x14ac:dyDescent="0.2">
      <c r="A15">
        <v>13</v>
      </c>
      <c r="B15" s="8" t="s">
        <v>2</v>
      </c>
      <c r="C15" s="3" t="s">
        <v>21</v>
      </c>
      <c r="D15" s="5">
        <v>3500</v>
      </c>
      <c r="E15" s="7">
        <v>349474</v>
      </c>
      <c r="F15" t="s">
        <v>4115</v>
      </c>
      <c r="G15" s="1" t="s">
        <v>4119</v>
      </c>
      <c r="H15" t="s">
        <v>4121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" t="s">
        <v>4181</v>
      </c>
      <c r="O15">
        <f>ROUND(E15/D15*100,0)</f>
        <v>9985</v>
      </c>
      <c r="P15">
        <f>ROUND(E15/L15,2)</f>
        <v>6852.43</v>
      </c>
      <c r="Q15" s="9" t="s">
        <v>4181</v>
      </c>
      <c r="R15" t="s">
        <v>4184</v>
      </c>
      <c r="S15">
        <f>(((J15/60)/60)/24)+DATE(1970,1,1)</f>
        <v>42508.677187499998</v>
      </c>
      <c r="T15">
        <f>(((I15/60)/60)/24)+DATE(1970,1,1)</f>
        <v>42544.852083333331</v>
      </c>
      <c r="U15">
        <f>YEAR(S:S)</f>
        <v>2016</v>
      </c>
    </row>
    <row r="16" spans="1:21" ht="32" x14ac:dyDescent="0.2">
      <c r="A16">
        <v>14</v>
      </c>
      <c r="B16" s="8" t="s">
        <v>2</v>
      </c>
      <c r="C16" s="3" t="s">
        <v>22</v>
      </c>
      <c r="D16" s="5">
        <v>6000</v>
      </c>
      <c r="E16" s="7">
        <v>348018</v>
      </c>
      <c r="F16" t="s">
        <v>4115</v>
      </c>
      <c r="G16" s="1" t="s">
        <v>4119</v>
      </c>
      <c r="H16" t="s">
        <v>4123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" t="s">
        <v>4181</v>
      </c>
      <c r="O16">
        <f>ROUND(E16/D16*100,0)</f>
        <v>5800</v>
      </c>
      <c r="P16">
        <f>ROUND(E16/L16,2)</f>
        <v>8488.24</v>
      </c>
      <c r="Q16" s="9" t="s">
        <v>4181</v>
      </c>
      <c r="R16" t="s">
        <v>4184</v>
      </c>
      <c r="S16">
        <f>(((J16/60)/60)/24)+DATE(1970,1,1)</f>
        <v>41808.02648148148</v>
      </c>
      <c r="T16">
        <f>(((I16/60)/60)/24)+DATE(1970,1,1)</f>
        <v>41833.582638888889</v>
      </c>
      <c r="U16">
        <f>YEAR(S:S)</f>
        <v>2014</v>
      </c>
    </row>
    <row r="17" spans="1:21" ht="48" x14ac:dyDescent="0.2">
      <c r="A17">
        <v>15</v>
      </c>
      <c r="B17" s="8" t="s">
        <v>2</v>
      </c>
      <c r="C17" s="3" t="s">
        <v>23</v>
      </c>
      <c r="D17" s="5">
        <v>2000</v>
      </c>
      <c r="E17" s="7">
        <v>335597.31</v>
      </c>
      <c r="F17" t="s">
        <v>4115</v>
      </c>
      <c r="G17" s="1" t="s">
        <v>4119</v>
      </c>
      <c r="H17" t="s">
        <v>4124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" t="s">
        <v>4181</v>
      </c>
      <c r="O17">
        <f>ROUND(E17/D17*100,0)</f>
        <v>16780</v>
      </c>
      <c r="P17">
        <f>ROUND(E17/L17,2)</f>
        <v>3424.46</v>
      </c>
      <c r="Q17" s="9" t="s">
        <v>4181</v>
      </c>
      <c r="R17" t="s">
        <v>4184</v>
      </c>
      <c r="S17">
        <f>(((J17/60)/60)/24)+DATE(1970,1,1)</f>
        <v>42256.391875000001</v>
      </c>
      <c r="T17">
        <f>(((I17/60)/60)/24)+DATE(1970,1,1)</f>
        <v>42274.843055555553</v>
      </c>
      <c r="U17">
        <f>YEAR(S:S)</f>
        <v>2015</v>
      </c>
    </row>
    <row r="18" spans="1:21" ht="48" x14ac:dyDescent="0.2">
      <c r="A18">
        <v>16</v>
      </c>
      <c r="B18" s="8" t="s">
        <v>2</v>
      </c>
      <c r="C18" s="3" t="s">
        <v>24</v>
      </c>
      <c r="D18" s="5">
        <v>12000</v>
      </c>
      <c r="E18" s="7">
        <v>315295.89</v>
      </c>
      <c r="F18" t="s">
        <v>4115</v>
      </c>
      <c r="G18" s="1" t="s">
        <v>4119</v>
      </c>
      <c r="H18" t="s">
        <v>4121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" t="s">
        <v>4181</v>
      </c>
      <c r="O18">
        <f>ROUND(E18/D18*100,0)</f>
        <v>2627</v>
      </c>
      <c r="P18">
        <f>ROUND(E18/L18,2)</f>
        <v>4504.2299999999996</v>
      </c>
      <c r="Q18" s="9" t="s">
        <v>4181</v>
      </c>
      <c r="R18" t="s">
        <v>4184</v>
      </c>
      <c r="S18">
        <f>(((J18/60)/60)/24)+DATE(1970,1,1)</f>
        <v>41760.796423611115</v>
      </c>
      <c r="T18">
        <f>(((I18/60)/60)/24)+DATE(1970,1,1)</f>
        <v>41806.229166666664</v>
      </c>
      <c r="U18">
        <f>YEAR(S:S)</f>
        <v>2014</v>
      </c>
    </row>
    <row r="19" spans="1:21" ht="48" x14ac:dyDescent="0.2">
      <c r="A19">
        <v>17</v>
      </c>
      <c r="B19" s="8" t="s">
        <v>2</v>
      </c>
      <c r="C19" s="3" t="s">
        <v>25</v>
      </c>
      <c r="D19" s="5">
        <v>1500</v>
      </c>
      <c r="E19" s="7">
        <v>315222.2</v>
      </c>
      <c r="F19" t="s">
        <v>4115</v>
      </c>
      <c r="G19" s="1" t="s">
        <v>4119</v>
      </c>
      <c r="H19" t="s">
        <v>4122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" t="s">
        <v>4181</v>
      </c>
      <c r="O19">
        <f>ROUND(E19/D19*100,0)</f>
        <v>21015</v>
      </c>
      <c r="P19">
        <f>ROUND(E19/L19,2)</f>
        <v>8756.17</v>
      </c>
      <c r="Q19" s="9" t="s">
        <v>4181</v>
      </c>
      <c r="R19" t="s">
        <v>4184</v>
      </c>
      <c r="S19">
        <f>(((J19/60)/60)/24)+DATE(1970,1,1)</f>
        <v>41917.731736111113</v>
      </c>
      <c r="T19">
        <f>(((I19/60)/60)/24)+DATE(1970,1,1)</f>
        <v>41947.773402777777</v>
      </c>
      <c r="U19">
        <f>YEAR(S:S)</f>
        <v>2014</v>
      </c>
    </row>
    <row r="20" spans="1:21" ht="48" x14ac:dyDescent="0.2">
      <c r="A20">
        <v>18</v>
      </c>
      <c r="B20" s="8" t="s">
        <v>2</v>
      </c>
      <c r="C20" s="3" t="s">
        <v>26</v>
      </c>
      <c r="D20" s="5">
        <v>30000</v>
      </c>
      <c r="E20" s="7">
        <v>306970</v>
      </c>
      <c r="F20" t="s">
        <v>4115</v>
      </c>
      <c r="G20" s="1" t="s">
        <v>4119</v>
      </c>
      <c r="H20" t="s">
        <v>4121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" t="s">
        <v>4181</v>
      </c>
      <c r="O20">
        <f>ROUND(E20/D20*100,0)</f>
        <v>1023</v>
      </c>
      <c r="P20">
        <f>ROUND(E20/L20,2)</f>
        <v>897.57</v>
      </c>
      <c r="Q20" s="9" t="s">
        <v>4181</v>
      </c>
      <c r="R20" t="s">
        <v>4184</v>
      </c>
      <c r="S20">
        <f>(((J20/60)/60)/24)+DATE(1970,1,1)</f>
        <v>41869.542314814818</v>
      </c>
      <c r="T20">
        <f>(((I20/60)/60)/24)+DATE(1970,1,1)</f>
        <v>41899.542314814818</v>
      </c>
      <c r="U20">
        <f>YEAR(S:S)</f>
        <v>2014</v>
      </c>
    </row>
    <row r="21" spans="1:21" ht="48" x14ac:dyDescent="0.2">
      <c r="A21">
        <v>19</v>
      </c>
      <c r="B21" s="8" t="s">
        <v>2</v>
      </c>
      <c r="C21" s="3" t="s">
        <v>27</v>
      </c>
      <c r="D21" s="5">
        <v>850</v>
      </c>
      <c r="E21" s="7">
        <v>301719.59000000003</v>
      </c>
      <c r="F21" t="s">
        <v>4115</v>
      </c>
      <c r="G21" s="1" t="s">
        <v>4119</v>
      </c>
      <c r="H21" t="s">
        <v>4121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" t="s">
        <v>4181</v>
      </c>
      <c r="O21">
        <f>ROUND(E21/D21*100,0)</f>
        <v>35496</v>
      </c>
      <c r="P21">
        <f>ROUND(E21/L21,2)</f>
        <v>13714.53</v>
      </c>
      <c r="Q21" s="9" t="s">
        <v>4181</v>
      </c>
      <c r="R21" t="s">
        <v>4184</v>
      </c>
      <c r="S21">
        <f>(((J21/60)/60)/24)+DATE(1970,1,1)</f>
        <v>42175.816365740742</v>
      </c>
      <c r="T21">
        <f>(((I21/60)/60)/24)+DATE(1970,1,1)</f>
        <v>42205.816365740742</v>
      </c>
      <c r="U21">
        <f>YEAR(S:S)</f>
        <v>2015</v>
      </c>
    </row>
    <row r="22" spans="1:21" ht="48" x14ac:dyDescent="0.2">
      <c r="A22">
        <v>20</v>
      </c>
      <c r="B22" s="8" t="s">
        <v>2</v>
      </c>
      <c r="C22" s="3" t="s">
        <v>28</v>
      </c>
      <c r="D22" s="5">
        <v>2000</v>
      </c>
      <c r="E22" s="7">
        <v>292097</v>
      </c>
      <c r="F22" t="s">
        <v>4115</v>
      </c>
      <c r="G22" s="1" t="s">
        <v>4119</v>
      </c>
      <c r="H22" t="s">
        <v>4121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" t="s">
        <v>4181</v>
      </c>
      <c r="O22">
        <f>ROUND(E22/D22*100,0)</f>
        <v>14605</v>
      </c>
      <c r="P22">
        <f>ROUND(E22/L22,2)</f>
        <v>11683.88</v>
      </c>
      <c r="Q22" s="9" t="s">
        <v>4181</v>
      </c>
      <c r="R22" t="s">
        <v>4184</v>
      </c>
      <c r="S22">
        <f>(((J22/60)/60)/24)+DATE(1970,1,1)</f>
        <v>42200.758240740746</v>
      </c>
      <c r="T22">
        <f>(((I22/60)/60)/24)+DATE(1970,1,1)</f>
        <v>42260.758240740746</v>
      </c>
      <c r="U22">
        <f>YEAR(S:S)</f>
        <v>2015</v>
      </c>
    </row>
    <row r="23" spans="1:21" ht="48" x14ac:dyDescent="0.2">
      <c r="A23">
        <v>21</v>
      </c>
      <c r="B23" s="8" t="s">
        <v>2</v>
      </c>
      <c r="C23" s="3" t="s">
        <v>29</v>
      </c>
      <c r="D23" s="5">
        <v>18500</v>
      </c>
      <c r="E23" s="7">
        <v>285309.33</v>
      </c>
      <c r="F23" t="s">
        <v>4115</v>
      </c>
      <c r="G23" s="1" t="s">
        <v>4119</v>
      </c>
      <c r="H23" t="s">
        <v>4121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" t="s">
        <v>4181</v>
      </c>
      <c r="O23">
        <f>ROUND(E23/D23*100,0)</f>
        <v>1542</v>
      </c>
      <c r="P23">
        <f>ROUND(E23/L23,2)</f>
        <v>2824.84</v>
      </c>
      <c r="Q23" s="9" t="s">
        <v>4181</v>
      </c>
      <c r="R23" t="s">
        <v>4184</v>
      </c>
      <c r="S23">
        <f>(((J23/60)/60)/24)+DATE(1970,1,1)</f>
        <v>41878.627187500002</v>
      </c>
      <c r="T23">
        <f>(((I23/60)/60)/24)+DATE(1970,1,1)</f>
        <v>41908.627187500002</v>
      </c>
      <c r="U23">
        <f>YEAR(S:S)</f>
        <v>2014</v>
      </c>
    </row>
    <row r="24" spans="1:21" ht="32" x14ac:dyDescent="0.2">
      <c r="A24">
        <v>22</v>
      </c>
      <c r="B24" s="8" t="s">
        <v>2</v>
      </c>
      <c r="C24" s="3" t="s">
        <v>30</v>
      </c>
      <c r="D24" s="5">
        <v>350</v>
      </c>
      <c r="E24" s="7">
        <v>243778</v>
      </c>
      <c r="F24" t="s">
        <v>4115</v>
      </c>
      <c r="G24" s="1" t="s">
        <v>4119</v>
      </c>
      <c r="H24" t="s">
        <v>4121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" t="s">
        <v>4181</v>
      </c>
      <c r="O24">
        <f>ROUND(E24/D24*100,0)</f>
        <v>69651</v>
      </c>
      <c r="P24">
        <f>ROUND(E24/L24,2)</f>
        <v>30472.25</v>
      </c>
      <c r="Q24" s="9" t="s">
        <v>4181</v>
      </c>
      <c r="R24" t="s">
        <v>4184</v>
      </c>
      <c r="S24">
        <f>(((J24/60)/60)/24)+DATE(1970,1,1)</f>
        <v>41989.91134259259</v>
      </c>
      <c r="T24">
        <f>(((I24/60)/60)/24)+DATE(1970,1,1)</f>
        <v>42005.332638888889</v>
      </c>
      <c r="U24">
        <f>YEAR(S:S)</f>
        <v>2014</v>
      </c>
    </row>
    <row r="25" spans="1:21" ht="48" x14ac:dyDescent="0.2">
      <c r="A25">
        <v>23</v>
      </c>
      <c r="B25" s="8" t="s">
        <v>2</v>
      </c>
      <c r="C25" s="3" t="s">
        <v>31</v>
      </c>
      <c r="D25" s="5">
        <v>2000</v>
      </c>
      <c r="E25" s="7">
        <v>231543.12</v>
      </c>
      <c r="F25" t="s">
        <v>4115</v>
      </c>
      <c r="G25" s="1" t="s">
        <v>4119</v>
      </c>
      <c r="H25" t="s">
        <v>4121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" t="s">
        <v>4181</v>
      </c>
      <c r="O25">
        <f>ROUND(E25/D25*100,0)</f>
        <v>11577</v>
      </c>
      <c r="P25">
        <f>ROUND(E25/L25,2)</f>
        <v>10067.09</v>
      </c>
      <c r="Q25" s="9" t="s">
        <v>4181</v>
      </c>
      <c r="R25" t="s">
        <v>4184</v>
      </c>
      <c r="S25">
        <f>(((J25/60)/60)/24)+DATE(1970,1,1)</f>
        <v>42097.778946759259</v>
      </c>
      <c r="T25">
        <f>(((I25/60)/60)/24)+DATE(1970,1,1)</f>
        <v>42124.638888888891</v>
      </c>
      <c r="U25">
        <f>YEAR(S:S)</f>
        <v>2015</v>
      </c>
    </row>
    <row r="26" spans="1:21" ht="32" x14ac:dyDescent="0.2">
      <c r="A26">
        <v>24</v>
      </c>
      <c r="B26" s="8" t="s">
        <v>2</v>
      </c>
      <c r="C26" s="3" t="s">
        <v>32</v>
      </c>
      <c r="D26" s="5">
        <v>35000</v>
      </c>
      <c r="E26" s="7">
        <v>229802.31</v>
      </c>
      <c r="F26" t="s">
        <v>4115</v>
      </c>
      <c r="G26" s="1" t="s">
        <v>4119</v>
      </c>
      <c r="H26" t="s">
        <v>4121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" t="s">
        <v>4181</v>
      </c>
      <c r="O26">
        <f>ROUND(E26/D26*100,0)</f>
        <v>657</v>
      </c>
      <c r="P26">
        <f>ROUND(E26/L26,2)</f>
        <v>400.35</v>
      </c>
      <c r="Q26" s="9" t="s">
        <v>4181</v>
      </c>
      <c r="R26" t="s">
        <v>4184</v>
      </c>
      <c r="S26">
        <f>(((J26/60)/60)/24)+DATE(1970,1,1)</f>
        <v>42229.820173611108</v>
      </c>
      <c r="T26">
        <f>(((I26/60)/60)/24)+DATE(1970,1,1)</f>
        <v>42262.818750000006</v>
      </c>
      <c r="U26">
        <f>YEAR(S:S)</f>
        <v>2015</v>
      </c>
    </row>
    <row r="27" spans="1:21" ht="48" x14ac:dyDescent="0.2">
      <c r="A27">
        <v>25</v>
      </c>
      <c r="B27" s="8" t="s">
        <v>2</v>
      </c>
      <c r="C27" s="3" t="s">
        <v>33</v>
      </c>
      <c r="D27" s="5">
        <v>600</v>
      </c>
      <c r="E27" s="7">
        <v>210171</v>
      </c>
      <c r="F27" t="s">
        <v>4115</v>
      </c>
      <c r="G27" s="1" t="s">
        <v>4119</v>
      </c>
      <c r="H27" t="s">
        <v>4121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" t="s">
        <v>4181</v>
      </c>
      <c r="O27">
        <f>ROUND(E27/D27*100,0)</f>
        <v>35029</v>
      </c>
      <c r="P27">
        <f>ROUND(E27/L27,2)</f>
        <v>15012.21</v>
      </c>
      <c r="Q27" s="9" t="s">
        <v>4181</v>
      </c>
      <c r="R27" t="s">
        <v>4184</v>
      </c>
      <c r="S27">
        <f>(((J27/60)/60)/24)+DATE(1970,1,1)</f>
        <v>42318.025011574078</v>
      </c>
      <c r="T27">
        <f>(((I27/60)/60)/24)+DATE(1970,1,1)</f>
        <v>42378.025011574078</v>
      </c>
      <c r="U27">
        <f>YEAR(S:S)</f>
        <v>2015</v>
      </c>
    </row>
    <row r="28" spans="1:21" ht="48" x14ac:dyDescent="0.2">
      <c r="A28">
        <v>26</v>
      </c>
      <c r="B28" s="8" t="s">
        <v>2</v>
      </c>
      <c r="C28" s="3" t="s">
        <v>34</v>
      </c>
      <c r="D28" s="5">
        <v>1250</v>
      </c>
      <c r="E28" s="7">
        <v>206743.09</v>
      </c>
      <c r="F28" t="s">
        <v>4115</v>
      </c>
      <c r="G28" s="1" t="s">
        <v>4119</v>
      </c>
      <c r="H28" t="s">
        <v>4121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" t="s">
        <v>4181</v>
      </c>
      <c r="O28">
        <f>ROUND(E28/D28*100,0)</f>
        <v>16539</v>
      </c>
      <c r="P28">
        <f>ROUND(E28/L28,2)</f>
        <v>10881.22</v>
      </c>
      <c r="Q28" s="9" t="s">
        <v>4181</v>
      </c>
      <c r="R28" t="s">
        <v>4184</v>
      </c>
      <c r="S28">
        <f>(((J28/60)/60)/24)+DATE(1970,1,1)</f>
        <v>41828.515555555554</v>
      </c>
      <c r="T28">
        <f>(((I28/60)/60)/24)+DATE(1970,1,1)</f>
        <v>41868.515555555554</v>
      </c>
      <c r="U28">
        <f>YEAR(S:S)</f>
        <v>2014</v>
      </c>
    </row>
    <row r="29" spans="1:21" ht="48" x14ac:dyDescent="0.2">
      <c r="A29">
        <v>27</v>
      </c>
      <c r="B29" s="8" t="s">
        <v>2</v>
      </c>
      <c r="C29" s="3" t="s">
        <v>35</v>
      </c>
      <c r="D29" s="5">
        <v>20000</v>
      </c>
      <c r="E29" s="7">
        <v>205025</v>
      </c>
      <c r="F29" t="s">
        <v>4115</v>
      </c>
      <c r="G29" s="1" t="s">
        <v>4119</v>
      </c>
      <c r="H29" t="s">
        <v>4125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" t="s">
        <v>4181</v>
      </c>
      <c r="O29">
        <f>ROUND(E29/D29*100,0)</f>
        <v>1025</v>
      </c>
      <c r="P29">
        <f>ROUND(E29/L29,2)</f>
        <v>1366.83</v>
      </c>
      <c r="Q29" s="9" t="s">
        <v>4181</v>
      </c>
      <c r="R29" t="s">
        <v>4184</v>
      </c>
      <c r="S29">
        <f>(((J29/60)/60)/24)+DATE(1970,1,1)</f>
        <v>41929.164733796293</v>
      </c>
      <c r="T29">
        <f>(((I29/60)/60)/24)+DATE(1970,1,1)</f>
        <v>41959.206400462965</v>
      </c>
      <c r="U29">
        <f>YEAR(S:S)</f>
        <v>2014</v>
      </c>
    </row>
    <row r="30" spans="1:21" ht="32" x14ac:dyDescent="0.2">
      <c r="A30">
        <v>28</v>
      </c>
      <c r="B30" s="8" t="s">
        <v>2</v>
      </c>
      <c r="C30" s="3" t="s">
        <v>36</v>
      </c>
      <c r="D30" s="5">
        <v>12000</v>
      </c>
      <c r="E30" s="7">
        <v>202928.5</v>
      </c>
      <c r="F30" t="s">
        <v>4115</v>
      </c>
      <c r="G30" s="1" t="s">
        <v>4119</v>
      </c>
      <c r="H30" t="s">
        <v>4121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" t="s">
        <v>4181</v>
      </c>
      <c r="O30">
        <f>ROUND(E30/D30*100,0)</f>
        <v>1691</v>
      </c>
      <c r="P30">
        <f>ROUND(E30/L30,2)</f>
        <v>2858.15</v>
      </c>
      <c r="Q30" s="9" t="s">
        <v>4181</v>
      </c>
      <c r="R30" t="s">
        <v>4184</v>
      </c>
      <c r="S30">
        <f>(((J30/60)/60)/24)+DATE(1970,1,1)</f>
        <v>42324.96393518518</v>
      </c>
      <c r="T30">
        <f>(((I30/60)/60)/24)+DATE(1970,1,1)</f>
        <v>42354.96393518518</v>
      </c>
      <c r="U30">
        <f>YEAR(S:S)</f>
        <v>2015</v>
      </c>
    </row>
    <row r="31" spans="1:21" ht="48" x14ac:dyDescent="0.2">
      <c r="A31">
        <v>29</v>
      </c>
      <c r="B31" s="8" t="s">
        <v>2</v>
      </c>
      <c r="C31" s="3" t="s">
        <v>37</v>
      </c>
      <c r="D31" s="5">
        <v>3000</v>
      </c>
      <c r="E31" s="7">
        <v>201165</v>
      </c>
      <c r="F31" t="s">
        <v>4115</v>
      </c>
      <c r="G31" s="1" t="s">
        <v>4119</v>
      </c>
      <c r="H31" t="s">
        <v>4122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" t="s">
        <v>4181</v>
      </c>
      <c r="O31">
        <f>ROUND(E31/D31*100,0)</f>
        <v>6706</v>
      </c>
      <c r="P31">
        <f>ROUND(E31/L31,2)</f>
        <v>1719.36</v>
      </c>
      <c r="Q31" s="9" t="s">
        <v>4181</v>
      </c>
      <c r="R31" t="s">
        <v>4184</v>
      </c>
      <c r="S31">
        <f>(((J31/60)/60)/24)+DATE(1970,1,1)</f>
        <v>41812.67324074074</v>
      </c>
      <c r="T31">
        <f>(((I31/60)/60)/24)+DATE(1970,1,1)</f>
        <v>41842.67324074074</v>
      </c>
      <c r="U31">
        <f>YEAR(S:S)</f>
        <v>2014</v>
      </c>
    </row>
    <row r="32" spans="1:21" ht="48" x14ac:dyDescent="0.2">
      <c r="A32">
        <v>30</v>
      </c>
      <c r="B32" s="8" t="s">
        <v>2</v>
      </c>
      <c r="C32" s="3" t="s">
        <v>38</v>
      </c>
      <c r="D32" s="5">
        <v>4000</v>
      </c>
      <c r="E32" s="7">
        <v>198415.01</v>
      </c>
      <c r="F32" t="s">
        <v>4115</v>
      </c>
      <c r="G32" s="1" t="s">
        <v>4119</v>
      </c>
      <c r="H32" t="s">
        <v>4121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" t="s">
        <v>4181</v>
      </c>
      <c r="O32">
        <f>ROUND(E32/D32*100,0)</f>
        <v>4960</v>
      </c>
      <c r="P32">
        <f>ROUND(E32/L32,2)</f>
        <v>3743.68</v>
      </c>
      <c r="Q32" s="9" t="s">
        <v>4181</v>
      </c>
      <c r="R32" t="s">
        <v>4184</v>
      </c>
      <c r="S32">
        <f>(((J32/60)/60)/24)+DATE(1970,1,1)</f>
        <v>41842.292997685188</v>
      </c>
      <c r="T32">
        <f>(((I32/60)/60)/24)+DATE(1970,1,1)</f>
        <v>41872.292997685188</v>
      </c>
      <c r="U32">
        <f>YEAR(S:S)</f>
        <v>2014</v>
      </c>
    </row>
    <row r="33" spans="1:21" ht="48" x14ac:dyDescent="0.2">
      <c r="A33">
        <v>31</v>
      </c>
      <c r="B33" s="8" t="s">
        <v>2</v>
      </c>
      <c r="C33" s="3" t="s">
        <v>39</v>
      </c>
      <c r="D33" s="5">
        <v>13</v>
      </c>
      <c r="E33" s="7">
        <v>193963.9</v>
      </c>
      <c r="F33" t="s">
        <v>4115</v>
      </c>
      <c r="G33" s="1" t="s">
        <v>4119</v>
      </c>
      <c r="H33" t="s">
        <v>4121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" t="s">
        <v>4181</v>
      </c>
      <c r="O33">
        <f>ROUND(E33/D33*100,0)</f>
        <v>1492030</v>
      </c>
      <c r="P33">
        <f>ROUND(E33/L33,2)</f>
        <v>193963.9</v>
      </c>
      <c r="Q33" s="9" t="s">
        <v>4181</v>
      </c>
      <c r="R33" t="s">
        <v>4184</v>
      </c>
      <c r="S33">
        <f>(((J33/60)/60)/24)+DATE(1970,1,1)</f>
        <v>42376.79206018518</v>
      </c>
      <c r="T33">
        <f>(((I33/60)/60)/24)+DATE(1970,1,1)</f>
        <v>42394.79206018518</v>
      </c>
      <c r="U33">
        <f>YEAR(S:S)</f>
        <v>2016</v>
      </c>
    </row>
    <row r="34" spans="1:21" ht="48" x14ac:dyDescent="0.2">
      <c r="A34">
        <v>32</v>
      </c>
      <c r="B34" s="8" t="s">
        <v>2</v>
      </c>
      <c r="C34" s="3" t="s">
        <v>40</v>
      </c>
      <c r="D34" s="5">
        <v>28450</v>
      </c>
      <c r="E34" s="7">
        <v>184133.01</v>
      </c>
      <c r="F34" t="s">
        <v>4115</v>
      </c>
      <c r="G34" s="1" t="s">
        <v>4119</v>
      </c>
      <c r="H34" t="s">
        <v>4121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" t="s">
        <v>4181</v>
      </c>
      <c r="O34">
        <f>ROUND(E34/D34*100,0)</f>
        <v>647</v>
      </c>
      <c r="P34">
        <f>ROUND(E34/L34,2)</f>
        <v>2068.91</v>
      </c>
      <c r="Q34" s="9" t="s">
        <v>4181</v>
      </c>
      <c r="R34" t="s">
        <v>4184</v>
      </c>
      <c r="S34">
        <f>(((J34/60)/60)/24)+DATE(1970,1,1)</f>
        <v>42461.627511574072</v>
      </c>
      <c r="T34">
        <f>(((I34/60)/60)/24)+DATE(1970,1,1)</f>
        <v>42503.165972222225</v>
      </c>
      <c r="U34">
        <f>YEAR(S:S)</f>
        <v>2016</v>
      </c>
    </row>
    <row r="35" spans="1:21" ht="48" x14ac:dyDescent="0.2">
      <c r="A35">
        <v>33</v>
      </c>
      <c r="B35" s="8" t="s">
        <v>2</v>
      </c>
      <c r="C35" s="3" t="s">
        <v>41</v>
      </c>
      <c r="D35" s="5">
        <v>5250</v>
      </c>
      <c r="E35" s="7">
        <v>180062</v>
      </c>
      <c r="F35" t="s">
        <v>4115</v>
      </c>
      <c r="G35" s="1" t="s">
        <v>4119</v>
      </c>
      <c r="H35" t="s">
        <v>4121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" t="s">
        <v>4181</v>
      </c>
      <c r="O35">
        <f>ROUND(E35/D35*100,0)</f>
        <v>3430</v>
      </c>
      <c r="P35">
        <f>ROUND(E35/L35,2)</f>
        <v>2813.47</v>
      </c>
      <c r="Q35" s="9" t="s">
        <v>4181</v>
      </c>
      <c r="R35" t="s">
        <v>4184</v>
      </c>
      <c r="S35">
        <f>(((J35/60)/60)/24)+DATE(1970,1,1)</f>
        <v>42286.660891203705</v>
      </c>
      <c r="T35">
        <f>(((I35/60)/60)/24)+DATE(1970,1,1)</f>
        <v>42316.702557870376</v>
      </c>
      <c r="U35">
        <f>YEAR(S:S)</f>
        <v>2015</v>
      </c>
    </row>
    <row r="36" spans="1:21" ht="48" x14ac:dyDescent="0.2">
      <c r="A36">
        <v>34</v>
      </c>
      <c r="B36" s="8" t="s">
        <v>2</v>
      </c>
      <c r="C36" s="3" t="s">
        <v>42</v>
      </c>
      <c r="D36" s="5">
        <v>2600</v>
      </c>
      <c r="E36" s="7">
        <v>177412.01</v>
      </c>
      <c r="F36" t="s">
        <v>4115</v>
      </c>
      <c r="G36" s="1" t="s">
        <v>4119</v>
      </c>
      <c r="H36" t="s">
        <v>4121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" t="s">
        <v>4181</v>
      </c>
      <c r="O36">
        <f>ROUND(E36/D36*100,0)</f>
        <v>6824</v>
      </c>
      <c r="P36">
        <f>ROUND(E36/L36,2)</f>
        <v>2609</v>
      </c>
      <c r="Q36" s="9" t="s">
        <v>4181</v>
      </c>
      <c r="R36" t="s">
        <v>4184</v>
      </c>
      <c r="S36">
        <f>(((J36/60)/60)/24)+DATE(1970,1,1)</f>
        <v>41841.321770833332</v>
      </c>
      <c r="T36">
        <f>(((I36/60)/60)/24)+DATE(1970,1,1)</f>
        <v>41856.321770833332</v>
      </c>
      <c r="U36">
        <f>YEAR(S:S)</f>
        <v>2014</v>
      </c>
    </row>
    <row r="37" spans="1:21" ht="32" x14ac:dyDescent="0.2">
      <c r="A37">
        <v>35</v>
      </c>
      <c r="B37" s="8" t="s">
        <v>2</v>
      </c>
      <c r="C37" s="3" t="s">
        <v>43</v>
      </c>
      <c r="D37" s="5">
        <v>1000</v>
      </c>
      <c r="E37" s="7">
        <v>176524</v>
      </c>
      <c r="F37" t="s">
        <v>4115</v>
      </c>
      <c r="G37" s="1" t="s">
        <v>4119</v>
      </c>
      <c r="H37" t="s">
        <v>4121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" t="s">
        <v>4181</v>
      </c>
      <c r="O37">
        <f>ROUND(E37/D37*100,0)</f>
        <v>17652</v>
      </c>
      <c r="P37">
        <f>ROUND(E37/L37,2)</f>
        <v>6304.43</v>
      </c>
      <c r="Q37" s="9" t="s">
        <v>4181</v>
      </c>
      <c r="R37" t="s">
        <v>4184</v>
      </c>
      <c r="S37">
        <f>(((J37/60)/60)/24)+DATE(1970,1,1)</f>
        <v>42098.291828703703</v>
      </c>
      <c r="T37">
        <f>(((I37/60)/60)/24)+DATE(1970,1,1)</f>
        <v>42122</v>
      </c>
      <c r="U37">
        <f>YEAR(S:S)</f>
        <v>2015</v>
      </c>
    </row>
    <row r="38" spans="1:21" ht="32" x14ac:dyDescent="0.2">
      <c r="A38">
        <v>36</v>
      </c>
      <c r="B38" s="8" t="s">
        <v>2</v>
      </c>
      <c r="C38" s="3" t="s">
        <v>44</v>
      </c>
      <c r="D38" s="5">
        <v>6000</v>
      </c>
      <c r="E38" s="7">
        <v>176420</v>
      </c>
      <c r="F38" t="s">
        <v>4115</v>
      </c>
      <c r="G38" s="1" t="s">
        <v>4119</v>
      </c>
      <c r="H38" t="s">
        <v>4121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" t="s">
        <v>4181</v>
      </c>
      <c r="O38">
        <f>ROUND(E38/D38*100,0)</f>
        <v>2940</v>
      </c>
      <c r="P38">
        <f>ROUND(E38/L38,2)</f>
        <v>4009.55</v>
      </c>
      <c r="Q38" s="9" t="s">
        <v>4181</v>
      </c>
      <c r="R38" t="s">
        <v>4184</v>
      </c>
      <c r="S38">
        <f>(((J38/60)/60)/24)+DATE(1970,1,1)</f>
        <v>42068.307002314818</v>
      </c>
      <c r="T38">
        <f>(((I38/60)/60)/24)+DATE(1970,1,1)</f>
        <v>42098.265335648146</v>
      </c>
      <c r="U38">
        <f>YEAR(S:S)</f>
        <v>2015</v>
      </c>
    </row>
    <row r="39" spans="1:21" ht="48" x14ac:dyDescent="0.2">
      <c r="A39">
        <v>37</v>
      </c>
      <c r="B39" s="8" t="s">
        <v>2</v>
      </c>
      <c r="C39" s="3" t="s">
        <v>45</v>
      </c>
      <c r="D39" s="5">
        <v>22000</v>
      </c>
      <c r="E39" s="7">
        <v>171253</v>
      </c>
      <c r="F39" t="s">
        <v>4115</v>
      </c>
      <c r="G39" s="1" t="s">
        <v>4119</v>
      </c>
      <c r="H39" t="s">
        <v>4121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" t="s">
        <v>4181</v>
      </c>
      <c r="O39">
        <f>ROUND(E39/D39*100,0)</f>
        <v>778</v>
      </c>
      <c r="P39">
        <f>ROUND(E39/L39,2)</f>
        <v>676.89</v>
      </c>
      <c r="Q39" s="9" t="s">
        <v>4181</v>
      </c>
      <c r="R39" t="s">
        <v>4184</v>
      </c>
      <c r="S39">
        <f>(((J39/60)/60)/24)+DATE(1970,1,1)</f>
        <v>42032.693043981482</v>
      </c>
      <c r="T39">
        <f>(((I39/60)/60)/24)+DATE(1970,1,1)</f>
        <v>42062.693043981482</v>
      </c>
      <c r="U39">
        <f>YEAR(S:S)</f>
        <v>2015</v>
      </c>
    </row>
    <row r="40" spans="1:21" ht="48" x14ac:dyDescent="0.2">
      <c r="A40">
        <v>38</v>
      </c>
      <c r="B40" s="8" t="s">
        <v>2</v>
      </c>
      <c r="C40" s="3" t="s">
        <v>46</v>
      </c>
      <c r="D40" s="5">
        <v>2500</v>
      </c>
      <c r="E40" s="7">
        <v>170525</v>
      </c>
      <c r="F40" t="s">
        <v>4115</v>
      </c>
      <c r="G40" s="1" t="s">
        <v>4119</v>
      </c>
      <c r="H40" t="s">
        <v>4121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" t="s">
        <v>4181</v>
      </c>
      <c r="O40">
        <f>ROUND(E40/D40*100,0)</f>
        <v>6821</v>
      </c>
      <c r="P40">
        <f>ROUND(E40/L40,2)</f>
        <v>2583.71</v>
      </c>
      <c r="Q40" s="9" t="s">
        <v>4181</v>
      </c>
      <c r="R40" t="s">
        <v>4184</v>
      </c>
      <c r="S40">
        <f>(((J40/60)/60)/24)+DATE(1970,1,1)</f>
        <v>41375.057222222218</v>
      </c>
      <c r="T40">
        <f>(((I40/60)/60)/24)+DATE(1970,1,1)</f>
        <v>41405.057222222218</v>
      </c>
      <c r="U40">
        <f>YEAR(S:S)</f>
        <v>2013</v>
      </c>
    </row>
    <row r="41" spans="1:21" ht="48" x14ac:dyDescent="0.2">
      <c r="A41">
        <v>39</v>
      </c>
      <c r="B41" s="8" t="s">
        <v>2</v>
      </c>
      <c r="C41" s="3" t="s">
        <v>47</v>
      </c>
      <c r="D41" s="5">
        <v>25000</v>
      </c>
      <c r="E41" s="7">
        <v>170271</v>
      </c>
      <c r="F41" t="s">
        <v>4115</v>
      </c>
      <c r="G41" s="1" t="s">
        <v>4119</v>
      </c>
      <c r="H41" t="s">
        <v>4122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" t="s">
        <v>4181</v>
      </c>
      <c r="O41">
        <f>ROUND(E41/D41*100,0)</f>
        <v>681</v>
      </c>
      <c r="P41">
        <f>ROUND(E41/L41,2)</f>
        <v>784.66</v>
      </c>
      <c r="Q41" s="9" t="s">
        <v>4181</v>
      </c>
      <c r="R41" t="s">
        <v>4184</v>
      </c>
      <c r="S41">
        <f>(((J41/60)/60)/24)+DATE(1970,1,1)</f>
        <v>41754.047083333331</v>
      </c>
      <c r="T41">
        <f>(((I41/60)/60)/24)+DATE(1970,1,1)</f>
        <v>41784.957638888889</v>
      </c>
      <c r="U41">
        <f>YEAR(S:S)</f>
        <v>2014</v>
      </c>
    </row>
    <row r="42" spans="1:21" ht="48" x14ac:dyDescent="0.2">
      <c r="A42">
        <v>40</v>
      </c>
      <c r="B42" s="8" t="s">
        <v>2</v>
      </c>
      <c r="C42" s="3" t="s">
        <v>48</v>
      </c>
      <c r="D42" s="5">
        <v>2000</v>
      </c>
      <c r="E42" s="7">
        <v>169985.91</v>
      </c>
      <c r="F42" t="s">
        <v>4115</v>
      </c>
      <c r="G42" s="1" t="s">
        <v>4119</v>
      </c>
      <c r="H42" t="s">
        <v>4121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" t="s">
        <v>4181</v>
      </c>
      <c r="O42">
        <f>ROUND(E42/D42*100,0)</f>
        <v>8499</v>
      </c>
      <c r="P42">
        <f>ROUND(E42/L42,2)</f>
        <v>10624.12</v>
      </c>
      <c r="Q42" s="9" t="s">
        <v>4181</v>
      </c>
      <c r="R42" t="s">
        <v>4184</v>
      </c>
      <c r="S42">
        <f>(((J42/60)/60)/24)+DATE(1970,1,1)</f>
        <v>41789.21398148148</v>
      </c>
      <c r="T42">
        <f>(((I42/60)/60)/24)+DATE(1970,1,1)</f>
        <v>41809.166666666664</v>
      </c>
      <c r="U42">
        <f>YEAR(S:S)</f>
        <v>2014</v>
      </c>
    </row>
    <row r="43" spans="1:21" ht="48" x14ac:dyDescent="0.2">
      <c r="A43">
        <v>41</v>
      </c>
      <c r="B43" s="8" t="s">
        <v>2</v>
      </c>
      <c r="C43" s="3" t="s">
        <v>49</v>
      </c>
      <c r="D43" s="5">
        <v>2000</v>
      </c>
      <c r="E43" s="7">
        <v>169394.6</v>
      </c>
      <c r="F43" t="s">
        <v>4115</v>
      </c>
      <c r="G43" s="1" t="s">
        <v>4119</v>
      </c>
      <c r="H43" t="s">
        <v>4121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" t="s">
        <v>4181</v>
      </c>
      <c r="O43">
        <f>ROUND(E43/D43*100,0)</f>
        <v>8470</v>
      </c>
      <c r="P43">
        <f>ROUND(E43/L43,2)</f>
        <v>8915.51</v>
      </c>
      <c r="Q43" s="9" t="s">
        <v>4181</v>
      </c>
      <c r="R43" t="s">
        <v>4184</v>
      </c>
      <c r="S43">
        <f>(((J43/60)/60)/24)+DATE(1970,1,1)</f>
        <v>41887.568912037037</v>
      </c>
      <c r="T43">
        <f>(((I43/60)/60)/24)+DATE(1970,1,1)</f>
        <v>41917.568912037037</v>
      </c>
      <c r="U43">
        <f>YEAR(S:S)</f>
        <v>2014</v>
      </c>
    </row>
    <row r="44" spans="1:21" ht="48" x14ac:dyDescent="0.2">
      <c r="A44">
        <v>42</v>
      </c>
      <c r="B44" s="8" t="s">
        <v>2</v>
      </c>
      <c r="C44" s="3" t="s">
        <v>50</v>
      </c>
      <c r="D44" s="5">
        <v>14000</v>
      </c>
      <c r="E44" s="7">
        <v>168829.14</v>
      </c>
      <c r="F44" t="s">
        <v>4115</v>
      </c>
      <c r="G44" s="1" t="s">
        <v>4119</v>
      </c>
      <c r="H44" t="s">
        <v>4121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" t="s">
        <v>4181</v>
      </c>
      <c r="O44">
        <f>ROUND(E44/D44*100,0)</f>
        <v>1206</v>
      </c>
      <c r="P44">
        <f>ROUND(E44/L44,2)</f>
        <v>998.99</v>
      </c>
      <c r="Q44" s="9" t="s">
        <v>4181</v>
      </c>
      <c r="R44" t="s">
        <v>4184</v>
      </c>
      <c r="S44">
        <f>(((J44/60)/60)/24)+DATE(1970,1,1)</f>
        <v>41971.639189814814</v>
      </c>
      <c r="T44">
        <f>(((I44/60)/60)/24)+DATE(1970,1,1)</f>
        <v>42001.639189814814</v>
      </c>
      <c r="U44">
        <f>YEAR(S:S)</f>
        <v>2014</v>
      </c>
    </row>
    <row r="45" spans="1:21" ht="48" x14ac:dyDescent="0.2">
      <c r="A45">
        <v>43</v>
      </c>
      <c r="B45" s="8" t="s">
        <v>2</v>
      </c>
      <c r="C45" s="3" t="s">
        <v>51</v>
      </c>
      <c r="D45" s="5">
        <v>10000</v>
      </c>
      <c r="E45" s="7">
        <v>167820.6</v>
      </c>
      <c r="F45" t="s">
        <v>4115</v>
      </c>
      <c r="G45" s="1" t="s">
        <v>4119</v>
      </c>
      <c r="H45" t="s">
        <v>4121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" t="s">
        <v>4181</v>
      </c>
      <c r="O45">
        <f>ROUND(E45/D45*100,0)</f>
        <v>1678</v>
      </c>
      <c r="P45">
        <f>ROUND(E45/L45,2)</f>
        <v>638.1</v>
      </c>
      <c r="Q45" s="9" t="s">
        <v>4181</v>
      </c>
      <c r="R45" t="s">
        <v>4184</v>
      </c>
      <c r="S45">
        <f>(((J45/60)/60)/24)+DATE(1970,1,1)</f>
        <v>41802.790347222224</v>
      </c>
      <c r="T45">
        <f>(((I45/60)/60)/24)+DATE(1970,1,1)</f>
        <v>41833</v>
      </c>
      <c r="U45">
        <f>YEAR(S:S)</f>
        <v>2014</v>
      </c>
    </row>
    <row r="46" spans="1:21" ht="48" x14ac:dyDescent="0.2">
      <c r="A46">
        <v>44</v>
      </c>
      <c r="B46" s="8" t="s">
        <v>2</v>
      </c>
      <c r="C46" s="3" t="s">
        <v>52</v>
      </c>
      <c r="D46" s="5">
        <v>2000</v>
      </c>
      <c r="E46" s="7">
        <v>167410.01999999999</v>
      </c>
      <c r="F46" t="s">
        <v>4115</v>
      </c>
      <c r="G46" s="1" t="s">
        <v>4119</v>
      </c>
      <c r="H46" t="s">
        <v>4121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" t="s">
        <v>4181</v>
      </c>
      <c r="O46">
        <f>ROUND(E46/D46*100,0)</f>
        <v>8371</v>
      </c>
      <c r="P46">
        <f>ROUND(E46/L46,2)</f>
        <v>11160.67</v>
      </c>
      <c r="Q46" s="9" t="s">
        <v>4181</v>
      </c>
      <c r="R46" t="s">
        <v>4184</v>
      </c>
      <c r="S46">
        <f>(((J46/60)/60)/24)+DATE(1970,1,1)</f>
        <v>41874.098807870374</v>
      </c>
      <c r="T46">
        <f>(((I46/60)/60)/24)+DATE(1970,1,1)</f>
        <v>41919.098807870374</v>
      </c>
      <c r="U46">
        <f>YEAR(S:S)</f>
        <v>2014</v>
      </c>
    </row>
    <row r="47" spans="1:21" ht="48" x14ac:dyDescent="0.2">
      <c r="A47">
        <v>45</v>
      </c>
      <c r="B47" s="8" t="s">
        <v>2</v>
      </c>
      <c r="C47" s="3" t="s">
        <v>53</v>
      </c>
      <c r="D47" s="5">
        <v>5000</v>
      </c>
      <c r="E47" s="7">
        <v>161459</v>
      </c>
      <c r="F47" t="s">
        <v>4115</v>
      </c>
      <c r="G47" s="1" t="s">
        <v>4119</v>
      </c>
      <c r="H47" t="s">
        <v>4121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" t="s">
        <v>4181</v>
      </c>
      <c r="O47">
        <f>ROUND(E47/D47*100,0)</f>
        <v>3229</v>
      </c>
      <c r="P47">
        <f>ROUND(E47/L47,2)</f>
        <v>2646.87</v>
      </c>
      <c r="Q47" s="9" t="s">
        <v>4181</v>
      </c>
      <c r="R47" t="s">
        <v>4184</v>
      </c>
      <c r="S47">
        <f>(((J47/60)/60)/24)+DATE(1970,1,1)</f>
        <v>42457.623923611114</v>
      </c>
      <c r="T47">
        <f>(((I47/60)/60)/24)+DATE(1970,1,1)</f>
        <v>42487.623923611114</v>
      </c>
      <c r="U47">
        <f>YEAR(S:S)</f>
        <v>2016</v>
      </c>
    </row>
    <row r="48" spans="1:21" ht="48" x14ac:dyDescent="0.2">
      <c r="A48">
        <v>46</v>
      </c>
      <c r="B48" s="8" t="s">
        <v>2</v>
      </c>
      <c r="C48" s="3" t="s">
        <v>54</v>
      </c>
      <c r="D48" s="5">
        <v>8400</v>
      </c>
      <c r="E48" s="7">
        <v>160920</v>
      </c>
      <c r="F48" t="s">
        <v>4115</v>
      </c>
      <c r="G48" s="1" t="s">
        <v>4119</v>
      </c>
      <c r="H48" t="s">
        <v>4123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" t="s">
        <v>4181</v>
      </c>
      <c r="O48">
        <f>ROUND(E48/D48*100,0)</f>
        <v>1916</v>
      </c>
      <c r="P48">
        <f>ROUND(E48/L48,2)</f>
        <v>3576</v>
      </c>
      <c r="Q48" s="9" t="s">
        <v>4181</v>
      </c>
      <c r="R48" t="s">
        <v>4184</v>
      </c>
      <c r="S48">
        <f>(((J48/60)/60)/24)+DATE(1970,1,1)</f>
        <v>42323.964976851858</v>
      </c>
      <c r="T48">
        <f>(((I48/60)/60)/24)+DATE(1970,1,1)</f>
        <v>42353.964976851858</v>
      </c>
      <c r="U48">
        <f>YEAR(S:S)</f>
        <v>2015</v>
      </c>
    </row>
    <row r="49" spans="1:21" ht="48" x14ac:dyDescent="0.2">
      <c r="A49">
        <v>47</v>
      </c>
      <c r="B49" s="8" t="s">
        <v>2</v>
      </c>
      <c r="C49" s="3" t="s">
        <v>55</v>
      </c>
      <c r="D49" s="5">
        <v>5000</v>
      </c>
      <c r="E49" s="7">
        <v>153362</v>
      </c>
      <c r="F49" t="s">
        <v>4115</v>
      </c>
      <c r="G49" s="1" t="s">
        <v>4119</v>
      </c>
      <c r="H49" t="s">
        <v>4121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" t="s">
        <v>4181</v>
      </c>
      <c r="O49">
        <f>ROUND(E49/D49*100,0)</f>
        <v>3067</v>
      </c>
      <c r="P49">
        <f>ROUND(E49/L49,2)</f>
        <v>2190.89</v>
      </c>
      <c r="Q49" s="9" t="s">
        <v>4181</v>
      </c>
      <c r="R49" t="s">
        <v>4184</v>
      </c>
      <c r="S49">
        <f>(((J49/60)/60)/24)+DATE(1970,1,1)</f>
        <v>41932.819525462961</v>
      </c>
      <c r="T49">
        <f>(((I49/60)/60)/24)+DATE(1970,1,1)</f>
        <v>41992.861192129625</v>
      </c>
      <c r="U49">
        <f>YEAR(S:S)</f>
        <v>2014</v>
      </c>
    </row>
    <row r="50" spans="1:21" ht="48" x14ac:dyDescent="0.2">
      <c r="A50">
        <v>48</v>
      </c>
      <c r="B50" s="8" t="s">
        <v>2</v>
      </c>
      <c r="C50" s="3" t="s">
        <v>56</v>
      </c>
      <c r="D50" s="5">
        <v>2000</v>
      </c>
      <c r="E50" s="7">
        <v>152604.29999999999</v>
      </c>
      <c r="F50" t="s">
        <v>4115</v>
      </c>
      <c r="G50" s="1" t="s">
        <v>4119</v>
      </c>
      <c r="H50" t="s">
        <v>4122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" t="s">
        <v>4181</v>
      </c>
      <c r="O50">
        <f>ROUND(E50/D50*100,0)</f>
        <v>7630</v>
      </c>
      <c r="P50">
        <f>ROUND(E50/L50,2)</f>
        <v>4015.9</v>
      </c>
      <c r="Q50" s="9" t="s">
        <v>4181</v>
      </c>
      <c r="R50" t="s">
        <v>4184</v>
      </c>
      <c r="S50">
        <f>(((J50/60)/60)/24)+DATE(1970,1,1)</f>
        <v>42033.516898148147</v>
      </c>
      <c r="T50">
        <f>(((I50/60)/60)/24)+DATE(1970,1,1)</f>
        <v>42064.5</v>
      </c>
      <c r="U50">
        <f>YEAR(S:S)</f>
        <v>2015</v>
      </c>
    </row>
    <row r="51" spans="1:21" ht="16" x14ac:dyDescent="0.2">
      <c r="A51">
        <v>49</v>
      </c>
      <c r="B51" s="8" t="s">
        <v>2</v>
      </c>
      <c r="C51" s="3" t="s">
        <v>57</v>
      </c>
      <c r="D51" s="5">
        <v>12000</v>
      </c>
      <c r="E51" s="7">
        <v>152579</v>
      </c>
      <c r="F51" t="s">
        <v>4115</v>
      </c>
      <c r="G51" s="1" t="s">
        <v>4119</v>
      </c>
      <c r="H51" t="s">
        <v>4121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" t="s">
        <v>4181</v>
      </c>
      <c r="O51">
        <f>ROUND(E51/D51*100,0)</f>
        <v>1271</v>
      </c>
      <c r="P51">
        <f>ROUND(E51/L51,2)</f>
        <v>1753.78</v>
      </c>
      <c r="Q51" s="9" t="s">
        <v>4181</v>
      </c>
      <c r="R51" t="s">
        <v>4184</v>
      </c>
      <c r="S51">
        <f>(((J51/60)/60)/24)+DATE(1970,1,1)</f>
        <v>42271.176446759258</v>
      </c>
      <c r="T51">
        <f>(((I51/60)/60)/24)+DATE(1970,1,1)</f>
        <v>42301.176446759258</v>
      </c>
      <c r="U51">
        <f>YEAR(S:S)</f>
        <v>2015</v>
      </c>
    </row>
    <row r="52" spans="1:21" ht="48" x14ac:dyDescent="0.2">
      <c r="A52">
        <v>50</v>
      </c>
      <c r="B52" s="8" t="s">
        <v>2</v>
      </c>
      <c r="C52" s="3" t="s">
        <v>58</v>
      </c>
      <c r="D52" s="5">
        <v>600</v>
      </c>
      <c r="E52" s="7">
        <v>152165</v>
      </c>
      <c r="F52" t="s">
        <v>4115</v>
      </c>
      <c r="G52" s="1" t="s">
        <v>4119</v>
      </c>
      <c r="H52" t="s">
        <v>4122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" t="s">
        <v>4181</v>
      </c>
      <c r="O52">
        <f>ROUND(E52/D52*100,0)</f>
        <v>25361</v>
      </c>
      <c r="P52">
        <f>ROUND(E52/L52,2)</f>
        <v>6916.59</v>
      </c>
      <c r="Q52" s="9" t="s">
        <v>4181</v>
      </c>
      <c r="R52" t="s">
        <v>4184</v>
      </c>
      <c r="S52">
        <f>(((J52/60)/60)/24)+DATE(1970,1,1)</f>
        <v>41995.752986111111</v>
      </c>
      <c r="T52">
        <f>(((I52/60)/60)/24)+DATE(1970,1,1)</f>
        <v>42034.708333333328</v>
      </c>
      <c r="U52">
        <f>YEAR(S:S)</f>
        <v>2014</v>
      </c>
    </row>
    <row r="53" spans="1:21" ht="48" x14ac:dyDescent="0.2">
      <c r="A53">
        <v>51</v>
      </c>
      <c r="B53" s="8" t="s">
        <v>2</v>
      </c>
      <c r="C53" s="3" t="s">
        <v>59</v>
      </c>
      <c r="D53" s="5">
        <v>11000</v>
      </c>
      <c r="E53" s="7">
        <v>150102</v>
      </c>
      <c r="F53" t="s">
        <v>4115</v>
      </c>
      <c r="G53" s="1" t="s">
        <v>4119</v>
      </c>
      <c r="H53" t="s">
        <v>4121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" t="s">
        <v>4181</v>
      </c>
      <c r="O53">
        <f>ROUND(E53/D53*100,0)</f>
        <v>1365</v>
      </c>
      <c r="P53">
        <f>ROUND(E53/L53,2)</f>
        <v>1261.3599999999999</v>
      </c>
      <c r="Q53" s="9" t="s">
        <v>4181</v>
      </c>
      <c r="R53" t="s">
        <v>4184</v>
      </c>
      <c r="S53">
        <f>(((J53/60)/60)/24)+DATE(1970,1,1)</f>
        <v>42196.928668981483</v>
      </c>
      <c r="T53">
        <f>(((I53/60)/60)/24)+DATE(1970,1,1)</f>
        <v>42226.928668981483</v>
      </c>
      <c r="U53">
        <f>YEAR(S:S)</f>
        <v>2015</v>
      </c>
    </row>
    <row r="54" spans="1:21" ht="48" x14ac:dyDescent="0.2">
      <c r="A54">
        <v>52</v>
      </c>
      <c r="B54" s="8" t="s">
        <v>2</v>
      </c>
      <c r="C54" s="3" t="s">
        <v>60</v>
      </c>
      <c r="D54" s="5">
        <v>10000</v>
      </c>
      <c r="E54" s="7">
        <v>147233.76999999999</v>
      </c>
      <c r="F54" t="s">
        <v>4115</v>
      </c>
      <c r="G54" s="1" t="s">
        <v>4119</v>
      </c>
      <c r="H54" t="s">
        <v>4121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" t="s">
        <v>4181</v>
      </c>
      <c r="O54">
        <f>ROUND(E54/D54*100,0)</f>
        <v>1472</v>
      </c>
      <c r="P54">
        <f>ROUND(E54/L54,2)</f>
        <v>2831.42</v>
      </c>
      <c r="Q54" s="9" t="s">
        <v>4181</v>
      </c>
      <c r="R54" t="s">
        <v>4184</v>
      </c>
      <c r="S54">
        <f>(((J54/60)/60)/24)+DATE(1970,1,1)</f>
        <v>41807.701921296299</v>
      </c>
      <c r="T54">
        <f>(((I54/60)/60)/24)+DATE(1970,1,1)</f>
        <v>41837.701921296299</v>
      </c>
      <c r="U54">
        <f>YEAR(S:S)</f>
        <v>2014</v>
      </c>
    </row>
    <row r="55" spans="1:21" ht="32" x14ac:dyDescent="0.2">
      <c r="A55">
        <v>53</v>
      </c>
      <c r="B55" s="8" t="s">
        <v>2</v>
      </c>
      <c r="C55" s="3" t="s">
        <v>61</v>
      </c>
      <c r="D55" s="5">
        <v>3000</v>
      </c>
      <c r="E55" s="7">
        <v>142483</v>
      </c>
      <c r="F55" t="s">
        <v>4115</v>
      </c>
      <c r="G55" s="1" t="s">
        <v>4119</v>
      </c>
      <c r="H55" t="s">
        <v>4121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" t="s">
        <v>4181</v>
      </c>
      <c r="O55">
        <f>ROUND(E55/D55*100,0)</f>
        <v>4749</v>
      </c>
      <c r="P55">
        <f>ROUND(E55/L55,2)</f>
        <v>1217.8</v>
      </c>
      <c r="Q55" s="9" t="s">
        <v>4181</v>
      </c>
      <c r="R55" t="s">
        <v>4184</v>
      </c>
      <c r="S55">
        <f>(((J55/60)/60)/24)+DATE(1970,1,1)</f>
        <v>41719.549131944441</v>
      </c>
      <c r="T55">
        <f>(((I55/60)/60)/24)+DATE(1970,1,1)</f>
        <v>41733.916666666664</v>
      </c>
      <c r="U55">
        <f>YEAR(S:S)</f>
        <v>2014</v>
      </c>
    </row>
    <row r="56" spans="1:21" ht="48" x14ac:dyDescent="0.2">
      <c r="A56">
        <v>54</v>
      </c>
      <c r="B56" s="8" t="s">
        <v>2</v>
      </c>
      <c r="C56" s="3" t="s">
        <v>62</v>
      </c>
      <c r="D56" s="5">
        <v>10000</v>
      </c>
      <c r="E56" s="7">
        <v>137254.84</v>
      </c>
      <c r="F56" t="s">
        <v>4115</v>
      </c>
      <c r="G56" s="1" t="s">
        <v>4119</v>
      </c>
      <c r="H56" t="s">
        <v>4121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" t="s">
        <v>4181</v>
      </c>
      <c r="O56">
        <f>ROUND(E56/D56*100,0)</f>
        <v>1373</v>
      </c>
      <c r="P56">
        <f>ROUND(E56/L56,2)</f>
        <v>2639.52</v>
      </c>
      <c r="Q56" s="9" t="s">
        <v>4181</v>
      </c>
      <c r="R56" t="s">
        <v>4184</v>
      </c>
      <c r="S56">
        <f>(((J56/60)/60)/24)+DATE(1970,1,1)</f>
        <v>42333.713206018518</v>
      </c>
      <c r="T56">
        <f>(((I56/60)/60)/24)+DATE(1970,1,1)</f>
        <v>42363.713206018518</v>
      </c>
      <c r="U56">
        <f>YEAR(S:S)</f>
        <v>2015</v>
      </c>
    </row>
    <row r="57" spans="1:21" ht="48" x14ac:dyDescent="0.2">
      <c r="A57">
        <v>55</v>
      </c>
      <c r="B57" s="8" t="s">
        <v>2</v>
      </c>
      <c r="C57" s="3" t="s">
        <v>63</v>
      </c>
      <c r="D57" s="5">
        <v>8600</v>
      </c>
      <c r="E57" s="7">
        <v>136924.35</v>
      </c>
      <c r="F57" t="s">
        <v>4115</v>
      </c>
      <c r="G57" s="1" t="s">
        <v>4119</v>
      </c>
      <c r="H57" t="s">
        <v>4121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" t="s">
        <v>4181</v>
      </c>
      <c r="O57">
        <f>ROUND(E57/D57*100,0)</f>
        <v>1592</v>
      </c>
      <c r="P57">
        <f>ROUND(E57/L57,2)</f>
        <v>1592.14</v>
      </c>
      <c r="Q57" s="9" t="s">
        <v>4181</v>
      </c>
      <c r="R57" t="s">
        <v>4184</v>
      </c>
      <c r="S57">
        <f>(((J57/60)/60)/24)+DATE(1970,1,1)</f>
        <v>42496.968935185185</v>
      </c>
      <c r="T57">
        <f>(((I57/60)/60)/24)+DATE(1970,1,1)</f>
        <v>42517.968935185185</v>
      </c>
      <c r="U57">
        <f>YEAR(S:S)</f>
        <v>2016</v>
      </c>
    </row>
    <row r="58" spans="1:21" ht="32" x14ac:dyDescent="0.2">
      <c r="A58">
        <v>56</v>
      </c>
      <c r="B58" s="8" t="s">
        <v>2</v>
      </c>
      <c r="C58" s="3" t="s">
        <v>64</v>
      </c>
      <c r="D58" s="5">
        <v>8000</v>
      </c>
      <c r="E58" s="7">
        <v>136009.76</v>
      </c>
      <c r="F58" t="s">
        <v>4115</v>
      </c>
      <c r="G58" s="1" t="s">
        <v>4119</v>
      </c>
      <c r="H58" t="s">
        <v>4122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" t="s">
        <v>4181</v>
      </c>
      <c r="O58">
        <f>ROUND(E58/D58*100,0)</f>
        <v>1700</v>
      </c>
      <c r="P58">
        <f>ROUND(E58/L58,2)</f>
        <v>781.67</v>
      </c>
      <c r="Q58" s="9" t="s">
        <v>4181</v>
      </c>
      <c r="R58" t="s">
        <v>4184</v>
      </c>
      <c r="S58">
        <f>(((J58/60)/60)/24)+DATE(1970,1,1)</f>
        <v>42149.548888888887</v>
      </c>
      <c r="T58">
        <f>(((I58/60)/60)/24)+DATE(1970,1,1)</f>
        <v>42163.666666666672</v>
      </c>
      <c r="U58">
        <f>YEAR(S:S)</f>
        <v>2015</v>
      </c>
    </row>
    <row r="59" spans="1:21" ht="48" x14ac:dyDescent="0.2">
      <c r="A59">
        <v>57</v>
      </c>
      <c r="B59" s="8" t="s">
        <v>2</v>
      </c>
      <c r="C59" s="3" t="s">
        <v>65</v>
      </c>
      <c r="D59" s="5">
        <v>15000</v>
      </c>
      <c r="E59" s="7">
        <v>129748.82</v>
      </c>
      <c r="F59" t="s">
        <v>4115</v>
      </c>
      <c r="G59" s="1" t="s">
        <v>4119</v>
      </c>
      <c r="H59" t="s">
        <v>4121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" t="s">
        <v>4181</v>
      </c>
      <c r="O59">
        <f>ROUND(E59/D59*100,0)</f>
        <v>865</v>
      </c>
      <c r="P59">
        <f>ROUND(E59/L59,2)</f>
        <v>1880.42</v>
      </c>
      <c r="Q59" s="9" t="s">
        <v>4181</v>
      </c>
      <c r="R59" t="s">
        <v>4184</v>
      </c>
      <c r="S59">
        <f>(((J59/60)/60)/24)+DATE(1970,1,1)</f>
        <v>42089.83289351852</v>
      </c>
      <c r="T59">
        <f>(((I59/60)/60)/24)+DATE(1970,1,1)</f>
        <v>42119.83289351852</v>
      </c>
      <c r="U59">
        <f>YEAR(S:S)</f>
        <v>2015</v>
      </c>
    </row>
    <row r="60" spans="1:21" ht="32" x14ac:dyDescent="0.2">
      <c r="A60">
        <v>58</v>
      </c>
      <c r="B60" s="8" t="s">
        <v>2</v>
      </c>
      <c r="C60" s="3" t="s">
        <v>66</v>
      </c>
      <c r="D60" s="5">
        <v>10000</v>
      </c>
      <c r="E60" s="7">
        <v>126082.45</v>
      </c>
      <c r="F60" t="s">
        <v>4115</v>
      </c>
      <c r="G60" s="1" t="s">
        <v>4119</v>
      </c>
      <c r="H60" t="s">
        <v>4121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" t="s">
        <v>4181</v>
      </c>
      <c r="O60">
        <f>ROUND(E60/D60*100,0)</f>
        <v>1261</v>
      </c>
      <c r="P60">
        <f>ROUND(E60/L60,2)</f>
        <v>1681.1</v>
      </c>
      <c r="Q60" s="9" t="s">
        <v>4181</v>
      </c>
      <c r="R60" t="s">
        <v>4184</v>
      </c>
      <c r="S60">
        <f>(((J60/60)/60)/24)+DATE(1970,1,1)</f>
        <v>41932.745046296295</v>
      </c>
      <c r="T60">
        <f>(((I60/60)/60)/24)+DATE(1970,1,1)</f>
        <v>41962.786712962959</v>
      </c>
      <c r="U60">
        <f>YEAR(S:S)</f>
        <v>2014</v>
      </c>
    </row>
    <row r="61" spans="1:21" ht="48" x14ac:dyDescent="0.2">
      <c r="A61">
        <v>59</v>
      </c>
      <c r="B61" s="8" t="s">
        <v>2</v>
      </c>
      <c r="C61" s="3" t="s">
        <v>67</v>
      </c>
      <c r="D61" s="5">
        <v>20000</v>
      </c>
      <c r="E61" s="7">
        <v>125137</v>
      </c>
      <c r="F61" t="s">
        <v>4115</v>
      </c>
      <c r="G61" s="1" t="s">
        <v>4119</v>
      </c>
      <c r="H61" t="s">
        <v>4121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" t="s">
        <v>4181</v>
      </c>
      <c r="O61">
        <f>ROUND(E61/D61*100,0)</f>
        <v>626</v>
      </c>
      <c r="P61">
        <f>ROUND(E61/L61,2)</f>
        <v>3792.03</v>
      </c>
      <c r="Q61" s="9" t="s">
        <v>4181</v>
      </c>
      <c r="R61" t="s">
        <v>4184</v>
      </c>
      <c r="S61">
        <f>(((J61/60)/60)/24)+DATE(1970,1,1)</f>
        <v>42230.23583333334</v>
      </c>
      <c r="T61">
        <f>(((I61/60)/60)/24)+DATE(1970,1,1)</f>
        <v>42261.875</v>
      </c>
      <c r="U61">
        <f>YEAR(S:S)</f>
        <v>2015</v>
      </c>
    </row>
    <row r="62" spans="1:21" ht="48" x14ac:dyDescent="0.2">
      <c r="A62">
        <v>60</v>
      </c>
      <c r="B62" s="8" t="s">
        <v>2</v>
      </c>
      <c r="C62" s="3" t="s">
        <v>68</v>
      </c>
      <c r="D62" s="5">
        <v>4500</v>
      </c>
      <c r="E62" s="7">
        <v>123920</v>
      </c>
      <c r="F62" t="s">
        <v>4115</v>
      </c>
      <c r="G62" s="1" t="s">
        <v>4119</v>
      </c>
      <c r="H62" t="s">
        <v>4122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" t="s">
        <v>4181</v>
      </c>
      <c r="O62">
        <f>ROUND(E62/D62*100,0)</f>
        <v>2754</v>
      </c>
      <c r="P62">
        <f>ROUND(E62/L62,2)</f>
        <v>1147.4100000000001</v>
      </c>
      <c r="Q62" s="9" t="s">
        <v>4181</v>
      </c>
      <c r="R62" t="s">
        <v>4185</v>
      </c>
      <c r="S62">
        <f>(((J62/60)/60)/24)+DATE(1970,1,1)</f>
        <v>41701.901817129627</v>
      </c>
      <c r="T62">
        <f>(((I62/60)/60)/24)+DATE(1970,1,1)</f>
        <v>41721</v>
      </c>
      <c r="U62">
        <f>YEAR(S:S)</f>
        <v>2014</v>
      </c>
    </row>
    <row r="63" spans="1:21" ht="48" x14ac:dyDescent="0.2">
      <c r="A63">
        <v>61</v>
      </c>
      <c r="B63" s="8" t="s">
        <v>2</v>
      </c>
      <c r="C63" s="3" t="s">
        <v>69</v>
      </c>
      <c r="D63" s="5">
        <v>5000</v>
      </c>
      <c r="E63" s="7">
        <v>123444.12</v>
      </c>
      <c r="F63" t="s">
        <v>4115</v>
      </c>
      <c r="G63" s="1" t="s">
        <v>4119</v>
      </c>
      <c r="H63" t="s">
        <v>4121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" t="s">
        <v>4181</v>
      </c>
      <c r="O63">
        <f>ROUND(E63/D63*100,0)</f>
        <v>2469</v>
      </c>
      <c r="P63">
        <f>ROUND(E63/L63,2)</f>
        <v>5367.14</v>
      </c>
      <c r="Q63" s="9" t="s">
        <v>4181</v>
      </c>
      <c r="R63" t="s">
        <v>4185</v>
      </c>
      <c r="S63">
        <f>(((J63/60)/60)/24)+DATE(1970,1,1)</f>
        <v>41409.814317129632</v>
      </c>
      <c r="T63">
        <f>(((I63/60)/60)/24)+DATE(1970,1,1)</f>
        <v>41431.814317129632</v>
      </c>
      <c r="U63">
        <f>YEAR(S:S)</f>
        <v>2013</v>
      </c>
    </row>
    <row r="64" spans="1:21" ht="48" x14ac:dyDescent="0.2">
      <c r="A64">
        <v>62</v>
      </c>
      <c r="B64" s="8" t="s">
        <v>2</v>
      </c>
      <c r="C64" s="3" t="s">
        <v>70</v>
      </c>
      <c r="D64" s="5">
        <v>3000</v>
      </c>
      <c r="E64" s="7">
        <v>120249</v>
      </c>
      <c r="F64" t="s">
        <v>4115</v>
      </c>
      <c r="G64" s="1" t="s">
        <v>4119</v>
      </c>
      <c r="H64" t="s">
        <v>4121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" t="s">
        <v>4181</v>
      </c>
      <c r="O64">
        <f>ROUND(E64/D64*100,0)</f>
        <v>4008</v>
      </c>
      <c r="P64">
        <f>ROUND(E64/L64,2)</f>
        <v>2505.19</v>
      </c>
      <c r="Q64" s="9" t="s">
        <v>4181</v>
      </c>
      <c r="R64" t="s">
        <v>4185</v>
      </c>
      <c r="S64">
        <f>(((J64/60)/60)/24)+DATE(1970,1,1)</f>
        <v>41311.799513888887</v>
      </c>
      <c r="T64">
        <f>(((I64/60)/60)/24)+DATE(1970,1,1)</f>
        <v>41336.799513888887</v>
      </c>
      <c r="U64">
        <f>YEAR(S:S)</f>
        <v>2013</v>
      </c>
    </row>
    <row r="65" spans="1:21" ht="48" x14ac:dyDescent="0.2">
      <c r="A65">
        <v>63</v>
      </c>
      <c r="B65" s="8" t="s">
        <v>2</v>
      </c>
      <c r="C65" s="3" t="s">
        <v>71</v>
      </c>
      <c r="D65" s="5">
        <v>2000</v>
      </c>
      <c r="E65" s="7">
        <v>117210.24000000001</v>
      </c>
      <c r="F65" t="s">
        <v>4115</v>
      </c>
      <c r="G65" s="1" t="s">
        <v>4119</v>
      </c>
      <c r="H65" t="s">
        <v>4121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" t="s">
        <v>4181</v>
      </c>
      <c r="O65">
        <f>ROUND(E65/D65*100,0)</f>
        <v>5861</v>
      </c>
      <c r="P65">
        <f>ROUND(E65/L65,2)</f>
        <v>1831.41</v>
      </c>
      <c r="Q65" s="9" t="s">
        <v>4181</v>
      </c>
      <c r="R65" t="s">
        <v>4185</v>
      </c>
      <c r="S65">
        <f>(((J65/60)/60)/24)+DATE(1970,1,1)</f>
        <v>41612.912187499998</v>
      </c>
      <c r="T65">
        <f>(((I65/60)/60)/24)+DATE(1970,1,1)</f>
        <v>41636.207638888889</v>
      </c>
      <c r="U65">
        <f>YEAR(S:S)</f>
        <v>2013</v>
      </c>
    </row>
    <row r="66" spans="1:21" ht="48" x14ac:dyDescent="0.2">
      <c r="A66">
        <v>64</v>
      </c>
      <c r="B66" s="8" t="s">
        <v>2</v>
      </c>
      <c r="C66" s="3" t="s">
        <v>72</v>
      </c>
      <c r="D66" s="5">
        <v>1200</v>
      </c>
      <c r="E66" s="7">
        <v>117108</v>
      </c>
      <c r="F66" t="s">
        <v>4115</v>
      </c>
      <c r="G66" s="1" t="s">
        <v>4119</v>
      </c>
      <c r="H66" t="s">
        <v>4121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" t="s">
        <v>4181</v>
      </c>
      <c r="O66">
        <f>ROUND(E66/D66*100,0)</f>
        <v>9759</v>
      </c>
      <c r="P66">
        <f>ROUND(E66/L66,2)</f>
        <v>4879.5</v>
      </c>
      <c r="Q66" s="9" t="s">
        <v>4181</v>
      </c>
      <c r="R66" t="s">
        <v>4185</v>
      </c>
      <c r="S66">
        <f>(((J66/60)/60)/24)+DATE(1970,1,1)</f>
        <v>41433.01829861111</v>
      </c>
      <c r="T66">
        <f>(((I66/60)/60)/24)+DATE(1970,1,1)</f>
        <v>41463.01829861111</v>
      </c>
      <c r="U66">
        <f>YEAR(S:S)</f>
        <v>2013</v>
      </c>
    </row>
    <row r="67" spans="1:21" ht="32" x14ac:dyDescent="0.2">
      <c r="A67">
        <v>65</v>
      </c>
      <c r="B67" s="8" t="s">
        <v>2</v>
      </c>
      <c r="C67" s="3" t="s">
        <v>73</v>
      </c>
      <c r="D67" s="5">
        <v>7000</v>
      </c>
      <c r="E67" s="7">
        <v>115816</v>
      </c>
      <c r="F67" t="s">
        <v>4115</v>
      </c>
      <c r="G67" s="1" t="s">
        <v>4119</v>
      </c>
      <c r="H67" t="s">
        <v>4126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" t="s">
        <v>4181</v>
      </c>
      <c r="O67">
        <f>ROUND(E67/D67*100,0)</f>
        <v>1655</v>
      </c>
      <c r="P67">
        <f>ROUND(E67/L67,2)</f>
        <v>2031.86</v>
      </c>
      <c r="Q67" s="9" t="s">
        <v>4181</v>
      </c>
      <c r="R67" t="s">
        <v>4185</v>
      </c>
      <c r="S67">
        <f>(((J67/60)/60)/24)+DATE(1970,1,1)</f>
        <v>41835.821226851855</v>
      </c>
      <c r="T67">
        <f>(((I67/60)/60)/24)+DATE(1970,1,1)</f>
        <v>41862.249305555553</v>
      </c>
      <c r="U67">
        <f>YEAR(S:S)</f>
        <v>2014</v>
      </c>
    </row>
    <row r="68" spans="1:21" ht="32" x14ac:dyDescent="0.2">
      <c r="A68">
        <v>66</v>
      </c>
      <c r="B68" s="8" t="s">
        <v>2</v>
      </c>
      <c r="C68" s="3" t="s">
        <v>74</v>
      </c>
      <c r="D68" s="5">
        <v>2000</v>
      </c>
      <c r="E68" s="7">
        <v>115297.5</v>
      </c>
      <c r="F68" t="s">
        <v>4115</v>
      </c>
      <c r="G68" s="1" t="s">
        <v>4119</v>
      </c>
      <c r="H68" t="s">
        <v>4121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" t="s">
        <v>4181</v>
      </c>
      <c r="O68">
        <f>ROUND(E68/D68*100,0)</f>
        <v>5765</v>
      </c>
      <c r="P68">
        <f>ROUND(E68/L68,2)</f>
        <v>4434.5200000000004</v>
      </c>
      <c r="Q68" s="9" t="s">
        <v>4181</v>
      </c>
      <c r="R68" t="s">
        <v>4185</v>
      </c>
      <c r="S68">
        <f>(((J68/60)/60)/24)+DATE(1970,1,1)</f>
        <v>42539.849768518514</v>
      </c>
      <c r="T68">
        <f>(((I68/60)/60)/24)+DATE(1970,1,1)</f>
        <v>42569.849768518514</v>
      </c>
      <c r="U68">
        <f>YEAR(S:S)</f>
        <v>2016</v>
      </c>
    </row>
    <row r="69" spans="1:21" ht="48" x14ac:dyDescent="0.2">
      <c r="A69">
        <v>67</v>
      </c>
      <c r="B69" s="8" t="s">
        <v>2</v>
      </c>
      <c r="C69" s="3" t="s">
        <v>75</v>
      </c>
      <c r="D69" s="5">
        <v>2000</v>
      </c>
      <c r="E69" s="7">
        <v>114977</v>
      </c>
      <c r="F69" t="s">
        <v>4115</v>
      </c>
      <c r="G69" s="1" t="s">
        <v>4119</v>
      </c>
      <c r="H69" t="s">
        <v>4121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" t="s">
        <v>4181</v>
      </c>
      <c r="O69">
        <f>ROUND(E69/D69*100,0)</f>
        <v>5749</v>
      </c>
      <c r="P69">
        <f>ROUND(E69/L69,2)</f>
        <v>5748.85</v>
      </c>
      <c r="Q69" s="9" t="s">
        <v>4181</v>
      </c>
      <c r="R69" t="s">
        <v>4185</v>
      </c>
      <c r="S69">
        <f>(((J69/60)/60)/24)+DATE(1970,1,1)</f>
        <v>41075.583379629628</v>
      </c>
      <c r="T69">
        <f>(((I69/60)/60)/24)+DATE(1970,1,1)</f>
        <v>41105.583379629628</v>
      </c>
      <c r="U69">
        <f>YEAR(S:S)</f>
        <v>2012</v>
      </c>
    </row>
    <row r="70" spans="1:21" ht="64" x14ac:dyDescent="0.2">
      <c r="A70">
        <v>68</v>
      </c>
      <c r="B70" s="8" t="s">
        <v>2</v>
      </c>
      <c r="C70" s="3" t="s">
        <v>76</v>
      </c>
      <c r="D70" s="5">
        <v>600</v>
      </c>
      <c r="E70" s="7">
        <v>113015</v>
      </c>
      <c r="F70" t="s">
        <v>4115</v>
      </c>
      <c r="G70" s="1" t="s">
        <v>4119</v>
      </c>
      <c r="H70" t="s">
        <v>4122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" t="s">
        <v>4181</v>
      </c>
      <c r="O70">
        <f>ROUND(E70/D70*100,0)</f>
        <v>18836</v>
      </c>
      <c r="P70">
        <f>ROUND(E70/L70,2)</f>
        <v>3139.31</v>
      </c>
      <c r="Q70" s="9" t="s">
        <v>4181</v>
      </c>
      <c r="R70" t="s">
        <v>4185</v>
      </c>
      <c r="S70">
        <f>(((J70/60)/60)/24)+DATE(1970,1,1)</f>
        <v>41663.569340277776</v>
      </c>
      <c r="T70">
        <f>(((I70/60)/60)/24)+DATE(1970,1,1)</f>
        <v>41693.569340277776</v>
      </c>
      <c r="U70">
        <f>YEAR(S:S)</f>
        <v>2014</v>
      </c>
    </row>
    <row r="71" spans="1:21" ht="48" x14ac:dyDescent="0.2">
      <c r="A71">
        <v>69</v>
      </c>
      <c r="B71" s="8" t="s">
        <v>2</v>
      </c>
      <c r="C71" s="3" t="s">
        <v>77</v>
      </c>
      <c r="D71" s="5">
        <v>10000</v>
      </c>
      <c r="E71" s="7">
        <v>112536</v>
      </c>
      <c r="F71" t="s">
        <v>4115</v>
      </c>
      <c r="G71" s="1" t="s">
        <v>4119</v>
      </c>
      <c r="H71" t="s">
        <v>4121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" t="s">
        <v>4181</v>
      </c>
      <c r="O71">
        <f>ROUND(E71/D71*100,0)</f>
        <v>1125</v>
      </c>
      <c r="P71">
        <f>ROUND(E71/L71,2)</f>
        <v>632.22</v>
      </c>
      <c r="Q71" s="9" t="s">
        <v>4181</v>
      </c>
      <c r="R71" t="s">
        <v>4185</v>
      </c>
      <c r="S71">
        <f>(((J71/60)/60)/24)+DATE(1970,1,1)</f>
        <v>40786.187789351854</v>
      </c>
      <c r="T71">
        <f>(((I71/60)/60)/24)+DATE(1970,1,1)</f>
        <v>40818.290972222225</v>
      </c>
      <c r="U71">
        <f>YEAR(S:S)</f>
        <v>2011</v>
      </c>
    </row>
    <row r="72" spans="1:21" ht="48" x14ac:dyDescent="0.2">
      <c r="A72">
        <v>70</v>
      </c>
      <c r="B72" s="8" t="s">
        <v>2</v>
      </c>
      <c r="C72" s="3" t="s">
        <v>78</v>
      </c>
      <c r="D72" s="5">
        <v>500</v>
      </c>
      <c r="E72" s="7">
        <v>110538.12</v>
      </c>
      <c r="F72" t="s">
        <v>4115</v>
      </c>
      <c r="G72" s="1" t="s">
        <v>4119</v>
      </c>
      <c r="H72" t="s">
        <v>4121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" t="s">
        <v>4181</v>
      </c>
      <c r="O72">
        <f>ROUND(E72/D72*100,0)</f>
        <v>22108</v>
      </c>
      <c r="P72">
        <f>ROUND(E72/L72,2)</f>
        <v>6502.24</v>
      </c>
      <c r="Q72" s="9" t="s">
        <v>4181</v>
      </c>
      <c r="R72" t="s">
        <v>4185</v>
      </c>
      <c r="S72">
        <f>(((J72/60)/60)/24)+DATE(1970,1,1)</f>
        <v>40730.896354166667</v>
      </c>
      <c r="T72">
        <f>(((I72/60)/60)/24)+DATE(1970,1,1)</f>
        <v>40790.896354166667</v>
      </c>
      <c r="U72">
        <f>YEAR(S:S)</f>
        <v>2011</v>
      </c>
    </row>
    <row r="73" spans="1:21" ht="48" x14ac:dyDescent="0.2">
      <c r="A73">
        <v>71</v>
      </c>
      <c r="B73" s="8" t="s">
        <v>2</v>
      </c>
      <c r="C73" s="3" t="s">
        <v>79</v>
      </c>
      <c r="D73" s="5">
        <v>1800</v>
      </c>
      <c r="E73" s="7">
        <v>110353.65</v>
      </c>
      <c r="F73" t="s">
        <v>4115</v>
      </c>
      <c r="G73" s="1" t="s">
        <v>4119</v>
      </c>
      <c r="H73" t="s">
        <v>4121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" t="s">
        <v>4181</v>
      </c>
      <c r="O73">
        <f>ROUND(E73/D73*100,0)</f>
        <v>6131</v>
      </c>
      <c r="P73">
        <f>ROUND(E73/L73,2)</f>
        <v>3448.55</v>
      </c>
      <c r="Q73" s="9" t="s">
        <v>4181</v>
      </c>
      <c r="R73" t="s">
        <v>4185</v>
      </c>
      <c r="S73">
        <f>(((J73/60)/60)/24)+DATE(1970,1,1)</f>
        <v>40997.271493055552</v>
      </c>
      <c r="T73">
        <f>(((I73/60)/60)/24)+DATE(1970,1,1)</f>
        <v>41057.271493055552</v>
      </c>
      <c r="U73">
        <f>YEAR(S:S)</f>
        <v>2012</v>
      </c>
    </row>
    <row r="74" spans="1:21" ht="48" x14ac:dyDescent="0.2">
      <c r="A74">
        <v>72</v>
      </c>
      <c r="B74" s="8" t="s">
        <v>2</v>
      </c>
      <c r="C74" s="3" t="s">
        <v>80</v>
      </c>
      <c r="D74" s="5">
        <v>2200</v>
      </c>
      <c r="E74" s="7">
        <v>108397.11</v>
      </c>
      <c r="F74" t="s">
        <v>4115</v>
      </c>
      <c r="G74" s="1" t="s">
        <v>4119</v>
      </c>
      <c r="H74" t="s">
        <v>4121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" t="s">
        <v>4181</v>
      </c>
      <c r="O74">
        <f>ROUND(E74/D74*100,0)</f>
        <v>4927</v>
      </c>
      <c r="P74">
        <f>ROUND(E74/L74,2)</f>
        <v>2643.83</v>
      </c>
      <c r="Q74" s="9" t="s">
        <v>4181</v>
      </c>
      <c r="R74" t="s">
        <v>4185</v>
      </c>
      <c r="S74">
        <f>(((J74/60)/60)/24)+DATE(1970,1,1)</f>
        <v>41208.010196759256</v>
      </c>
      <c r="T74">
        <f>(((I74/60)/60)/24)+DATE(1970,1,1)</f>
        <v>41228</v>
      </c>
      <c r="U74">
        <f>YEAR(S:S)</f>
        <v>2012</v>
      </c>
    </row>
    <row r="75" spans="1:21" ht="48" x14ac:dyDescent="0.2">
      <c r="A75">
        <v>73</v>
      </c>
      <c r="B75" s="8" t="s">
        <v>2</v>
      </c>
      <c r="C75" s="3" t="s">
        <v>81</v>
      </c>
      <c r="D75" s="5">
        <v>900</v>
      </c>
      <c r="E75" s="7">
        <v>107421.57</v>
      </c>
      <c r="F75" t="s">
        <v>4115</v>
      </c>
      <c r="G75" s="1" t="s">
        <v>4119</v>
      </c>
      <c r="H75" t="s">
        <v>4121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" t="s">
        <v>4181</v>
      </c>
      <c r="O75">
        <f>ROUND(E75/D75*100,0)</f>
        <v>11936</v>
      </c>
      <c r="P75">
        <f>ROUND(E75/L75,2)</f>
        <v>5967.87</v>
      </c>
      <c r="Q75" s="9" t="s">
        <v>4181</v>
      </c>
      <c r="R75" t="s">
        <v>4185</v>
      </c>
      <c r="S75">
        <f>(((J75/60)/60)/24)+DATE(1970,1,1)</f>
        <v>40587.75675925926</v>
      </c>
      <c r="T75">
        <f>(((I75/60)/60)/24)+DATE(1970,1,1)</f>
        <v>40666.165972222225</v>
      </c>
      <c r="U75">
        <f>YEAR(S:S)</f>
        <v>2011</v>
      </c>
    </row>
    <row r="76" spans="1:21" ht="48" x14ac:dyDescent="0.2">
      <c r="A76">
        <v>74</v>
      </c>
      <c r="B76" s="8" t="s">
        <v>2</v>
      </c>
      <c r="C76" s="3" t="s">
        <v>82</v>
      </c>
      <c r="D76" s="5">
        <v>500</v>
      </c>
      <c r="E76" s="7">
        <v>107148.74</v>
      </c>
      <c r="F76" t="s">
        <v>4115</v>
      </c>
      <c r="G76" s="1" t="s">
        <v>4119</v>
      </c>
      <c r="H76" t="s">
        <v>4124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" t="s">
        <v>4181</v>
      </c>
      <c r="O76">
        <f>ROUND(E76/D76*100,0)</f>
        <v>21430</v>
      </c>
      <c r="P76">
        <f>ROUND(E76/L76,2)</f>
        <v>3694.78</v>
      </c>
      <c r="Q76" s="9" t="s">
        <v>4181</v>
      </c>
      <c r="R76" t="s">
        <v>4185</v>
      </c>
      <c r="S76">
        <f>(((J76/60)/60)/24)+DATE(1970,1,1)</f>
        <v>42360.487210648149</v>
      </c>
      <c r="T76">
        <f>(((I76/60)/60)/24)+DATE(1970,1,1)</f>
        <v>42390.487210648149</v>
      </c>
      <c r="U76">
        <f>YEAR(S:S)</f>
        <v>2015</v>
      </c>
    </row>
    <row r="77" spans="1:21" ht="48" x14ac:dyDescent="0.2">
      <c r="A77">
        <v>75</v>
      </c>
      <c r="B77" s="8" t="s">
        <v>2</v>
      </c>
      <c r="C77" s="3" t="s">
        <v>83</v>
      </c>
      <c r="D77" s="5">
        <v>3500</v>
      </c>
      <c r="E77" s="7">
        <v>106330.39</v>
      </c>
      <c r="F77" t="s">
        <v>4115</v>
      </c>
      <c r="G77" s="1" t="s">
        <v>4119</v>
      </c>
      <c r="H77" t="s">
        <v>4121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" t="s">
        <v>4181</v>
      </c>
      <c r="O77">
        <f>ROUND(E77/D77*100,0)</f>
        <v>3038</v>
      </c>
      <c r="P77">
        <f>ROUND(E77/L77,2)</f>
        <v>2262.35</v>
      </c>
      <c r="Q77" s="9" t="s">
        <v>4181</v>
      </c>
      <c r="R77" t="s">
        <v>4185</v>
      </c>
      <c r="S77">
        <f>(((J77/60)/60)/24)+DATE(1970,1,1)</f>
        <v>41357.209166666667</v>
      </c>
      <c r="T77">
        <f>(((I77/60)/60)/24)+DATE(1970,1,1)</f>
        <v>41387.209166666667</v>
      </c>
      <c r="U77">
        <f>YEAR(S:S)</f>
        <v>2013</v>
      </c>
    </row>
    <row r="78" spans="1:21" ht="48" x14ac:dyDescent="0.2">
      <c r="A78">
        <v>76</v>
      </c>
      <c r="B78" s="8" t="s">
        <v>2</v>
      </c>
      <c r="C78" s="3" t="s">
        <v>84</v>
      </c>
      <c r="D78" s="5">
        <v>300</v>
      </c>
      <c r="E78" s="7">
        <v>106222</v>
      </c>
      <c r="F78" t="s">
        <v>4115</v>
      </c>
      <c r="G78" s="1" t="s">
        <v>4119</v>
      </c>
      <c r="H78" t="s">
        <v>4121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" t="s">
        <v>4181</v>
      </c>
      <c r="O78">
        <f>ROUND(E78/D78*100,0)</f>
        <v>35407</v>
      </c>
      <c r="P78">
        <f>ROUND(E78/L78,2)</f>
        <v>7081.47</v>
      </c>
      <c r="Q78" s="9" t="s">
        <v>4181</v>
      </c>
      <c r="R78" t="s">
        <v>4185</v>
      </c>
      <c r="S78">
        <f>(((J78/60)/60)/24)+DATE(1970,1,1)</f>
        <v>40844.691643518519</v>
      </c>
      <c r="T78">
        <f>(((I78/60)/60)/24)+DATE(1970,1,1)</f>
        <v>40904.733310185184</v>
      </c>
      <c r="U78">
        <f>YEAR(S:S)</f>
        <v>2011</v>
      </c>
    </row>
    <row r="79" spans="1:21" ht="48" x14ac:dyDescent="0.2">
      <c r="A79">
        <v>77</v>
      </c>
      <c r="B79" s="8" t="s">
        <v>2</v>
      </c>
      <c r="C79" s="3" t="s">
        <v>85</v>
      </c>
      <c r="D79" s="5">
        <v>400</v>
      </c>
      <c r="E79" s="7">
        <v>106084.5</v>
      </c>
      <c r="F79" t="s">
        <v>4115</v>
      </c>
      <c r="G79" s="1" t="s">
        <v>4119</v>
      </c>
      <c r="H79" t="s">
        <v>4121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" t="s">
        <v>4181</v>
      </c>
      <c r="O79">
        <f>ROUND(E79/D79*100,0)</f>
        <v>26521</v>
      </c>
      <c r="P79">
        <f>ROUND(E79/L79,2)</f>
        <v>4080.17</v>
      </c>
      <c r="Q79" s="9" t="s">
        <v>4181</v>
      </c>
      <c r="R79" t="s">
        <v>4185</v>
      </c>
      <c r="S79">
        <f>(((J79/60)/60)/24)+DATE(1970,1,1)</f>
        <v>40997.144872685189</v>
      </c>
      <c r="T79">
        <f>(((I79/60)/60)/24)+DATE(1970,1,1)</f>
        <v>41050.124305555553</v>
      </c>
      <c r="U79">
        <f>YEAR(S:S)</f>
        <v>2012</v>
      </c>
    </row>
    <row r="80" spans="1:21" ht="96" x14ac:dyDescent="0.2">
      <c r="A80">
        <v>78</v>
      </c>
      <c r="B80" s="8" t="s">
        <v>2</v>
      </c>
      <c r="C80" s="3" t="s">
        <v>86</v>
      </c>
      <c r="D80" s="5">
        <v>50</v>
      </c>
      <c r="E80" s="7">
        <v>105881</v>
      </c>
      <c r="F80" t="s">
        <v>4115</v>
      </c>
      <c r="G80" s="1" t="s">
        <v>4119</v>
      </c>
      <c r="H80" t="s">
        <v>4124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" t="s">
        <v>4181</v>
      </c>
      <c r="O80">
        <f>ROUND(E80/D80*100,0)</f>
        <v>211762</v>
      </c>
      <c r="P80">
        <f>ROUND(E80/L80,2)</f>
        <v>3025.17</v>
      </c>
      <c r="Q80" s="9" t="s">
        <v>4181</v>
      </c>
      <c r="R80" t="s">
        <v>4185</v>
      </c>
      <c r="S80">
        <f>(((J80/60)/60)/24)+DATE(1970,1,1)</f>
        <v>42604.730567129634</v>
      </c>
      <c r="T80">
        <f>(((I80/60)/60)/24)+DATE(1970,1,1)</f>
        <v>42614.730567129634</v>
      </c>
      <c r="U80">
        <f>YEAR(S:S)</f>
        <v>2016</v>
      </c>
    </row>
    <row r="81" spans="1:21" ht="48" x14ac:dyDescent="0.2">
      <c r="A81">
        <v>79</v>
      </c>
      <c r="B81" s="8" t="s">
        <v>2</v>
      </c>
      <c r="C81" s="3" t="s">
        <v>87</v>
      </c>
      <c r="D81" s="5">
        <v>1300</v>
      </c>
      <c r="E81" s="7">
        <v>105745</v>
      </c>
      <c r="F81" t="s">
        <v>4115</v>
      </c>
      <c r="G81" s="1" t="s">
        <v>4119</v>
      </c>
      <c r="H81" t="s">
        <v>4122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" t="s">
        <v>4181</v>
      </c>
      <c r="O81">
        <f>ROUND(E81/D81*100,0)</f>
        <v>8134</v>
      </c>
      <c r="P81">
        <f>ROUND(E81/L81,2)</f>
        <v>2579.15</v>
      </c>
      <c r="Q81" s="9" t="s">
        <v>4181</v>
      </c>
      <c r="R81" t="s">
        <v>4185</v>
      </c>
      <c r="S81">
        <f>(((J81/60)/60)/24)+DATE(1970,1,1)</f>
        <v>41724.776539351849</v>
      </c>
      <c r="T81">
        <f>(((I81/60)/60)/24)+DATE(1970,1,1)</f>
        <v>41754.776539351849</v>
      </c>
      <c r="U81">
        <f>YEAR(S:S)</f>
        <v>2014</v>
      </c>
    </row>
    <row r="82" spans="1:21" ht="48" x14ac:dyDescent="0.2">
      <c r="A82">
        <v>80</v>
      </c>
      <c r="B82" s="8" t="s">
        <v>2</v>
      </c>
      <c r="C82" s="3" t="s">
        <v>88</v>
      </c>
      <c r="D82" s="5">
        <v>12000</v>
      </c>
      <c r="E82" s="7">
        <v>104146.51</v>
      </c>
      <c r="F82" t="s">
        <v>4115</v>
      </c>
      <c r="G82" s="1" t="s">
        <v>4119</v>
      </c>
      <c r="H82" t="s">
        <v>4121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" t="s">
        <v>4181</v>
      </c>
      <c r="O82">
        <f>ROUND(E82/D82*100,0)</f>
        <v>868</v>
      </c>
      <c r="P82">
        <f>ROUND(E82/L82,2)</f>
        <v>2215.88</v>
      </c>
      <c r="Q82" s="9" t="s">
        <v>4181</v>
      </c>
      <c r="R82" t="s">
        <v>4185</v>
      </c>
      <c r="S82">
        <f>(((J82/60)/60)/24)+DATE(1970,1,1)</f>
        <v>41583.083981481483</v>
      </c>
      <c r="T82">
        <f>(((I82/60)/60)/24)+DATE(1970,1,1)</f>
        <v>41618.083981481483</v>
      </c>
      <c r="U82">
        <f>YEAR(S:S)</f>
        <v>2013</v>
      </c>
    </row>
    <row r="83" spans="1:21" ht="48" x14ac:dyDescent="0.2">
      <c r="A83">
        <v>81</v>
      </c>
      <c r="B83" s="8" t="s">
        <v>2</v>
      </c>
      <c r="C83" s="3" t="s">
        <v>89</v>
      </c>
      <c r="D83" s="5">
        <v>750</v>
      </c>
      <c r="E83" s="7">
        <v>100939</v>
      </c>
      <c r="F83" t="s">
        <v>4115</v>
      </c>
      <c r="G83" s="1" t="s">
        <v>4119</v>
      </c>
      <c r="H83" t="s">
        <v>4121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" t="s">
        <v>4181</v>
      </c>
      <c r="O83">
        <f>ROUND(E83/D83*100,0)</f>
        <v>13459</v>
      </c>
      <c r="P83">
        <f>ROUND(E83/L83,2)</f>
        <v>3604.96</v>
      </c>
      <c r="Q83" s="9" t="s">
        <v>4181</v>
      </c>
      <c r="R83" t="s">
        <v>4185</v>
      </c>
      <c r="S83">
        <f>(((J83/60)/60)/24)+DATE(1970,1,1)</f>
        <v>41100.158877314818</v>
      </c>
      <c r="T83">
        <f>(((I83/60)/60)/24)+DATE(1970,1,1)</f>
        <v>41104.126388888886</v>
      </c>
      <c r="U83">
        <f>YEAR(S:S)</f>
        <v>2012</v>
      </c>
    </row>
    <row r="84" spans="1:21" ht="48" x14ac:dyDescent="0.2">
      <c r="A84">
        <v>82</v>
      </c>
      <c r="B84" s="8" t="s">
        <v>2</v>
      </c>
      <c r="C84" s="3" t="s">
        <v>90</v>
      </c>
      <c r="D84" s="5">
        <v>4000</v>
      </c>
      <c r="E84" s="7">
        <v>100824</v>
      </c>
      <c r="F84" t="s">
        <v>4115</v>
      </c>
      <c r="G84" s="1" t="s">
        <v>4119</v>
      </c>
      <c r="H84" t="s">
        <v>4121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" t="s">
        <v>4181</v>
      </c>
      <c r="O84">
        <f>ROUND(E84/D84*100,0)</f>
        <v>2521</v>
      </c>
      <c r="P84">
        <f>ROUND(E84/L84,2)</f>
        <v>1008.24</v>
      </c>
      <c r="Q84" s="9" t="s">
        <v>4181</v>
      </c>
      <c r="R84" t="s">
        <v>4185</v>
      </c>
      <c r="S84">
        <f>(((J84/60)/60)/24)+DATE(1970,1,1)</f>
        <v>40795.820150462961</v>
      </c>
      <c r="T84">
        <f>(((I84/60)/60)/24)+DATE(1970,1,1)</f>
        <v>40825.820150462961</v>
      </c>
      <c r="U84">
        <f>YEAR(S:S)</f>
        <v>2011</v>
      </c>
    </row>
    <row r="85" spans="1:21" ht="48" x14ac:dyDescent="0.2">
      <c r="A85">
        <v>83</v>
      </c>
      <c r="B85" s="8" t="s">
        <v>2</v>
      </c>
      <c r="C85" s="3" t="s">
        <v>91</v>
      </c>
      <c r="D85" s="5">
        <v>200</v>
      </c>
      <c r="E85" s="7">
        <v>100490.02</v>
      </c>
      <c r="F85" t="s">
        <v>4115</v>
      </c>
      <c r="G85" s="1" t="s">
        <v>4119</v>
      </c>
      <c r="H85" t="s">
        <v>4122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" t="s">
        <v>4181</v>
      </c>
      <c r="O85">
        <f>ROUND(E85/D85*100,0)</f>
        <v>50245</v>
      </c>
      <c r="P85">
        <f>ROUND(E85/L85,2)</f>
        <v>7730</v>
      </c>
      <c r="Q85" s="9" t="s">
        <v>4181</v>
      </c>
      <c r="R85" t="s">
        <v>4185</v>
      </c>
      <c r="S85">
        <f>(((J85/60)/60)/24)+DATE(1970,1,1)</f>
        <v>42042.615613425922</v>
      </c>
      <c r="T85">
        <f>(((I85/60)/60)/24)+DATE(1970,1,1)</f>
        <v>42057.479166666672</v>
      </c>
      <c r="U85">
        <f>YEAR(S:S)</f>
        <v>2015</v>
      </c>
    </row>
    <row r="86" spans="1:21" ht="48" x14ac:dyDescent="0.2">
      <c r="A86">
        <v>84</v>
      </c>
      <c r="B86" s="8" t="s">
        <v>2</v>
      </c>
      <c r="C86" s="3" t="s">
        <v>92</v>
      </c>
      <c r="D86" s="5">
        <v>500</v>
      </c>
      <c r="E86" s="7">
        <v>100036</v>
      </c>
      <c r="F86" t="s">
        <v>4115</v>
      </c>
      <c r="G86" s="1" t="s">
        <v>4119</v>
      </c>
      <c r="H86" t="s">
        <v>4121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" t="s">
        <v>4181</v>
      </c>
      <c r="O86">
        <f>ROUND(E86/D86*100,0)</f>
        <v>20007</v>
      </c>
      <c r="P86">
        <f>ROUND(E86/L86,2)</f>
        <v>14290.86</v>
      </c>
      <c r="Q86" s="9" t="s">
        <v>4181</v>
      </c>
      <c r="R86" t="s">
        <v>4185</v>
      </c>
      <c r="S86">
        <f>(((J86/60)/60)/24)+DATE(1970,1,1)</f>
        <v>40648.757939814815</v>
      </c>
      <c r="T86">
        <f>(((I86/60)/60)/24)+DATE(1970,1,1)</f>
        <v>40678.757939814815</v>
      </c>
      <c r="U86">
        <f>YEAR(S:S)</f>
        <v>2011</v>
      </c>
    </row>
    <row r="87" spans="1:21" ht="48" x14ac:dyDescent="0.2">
      <c r="A87">
        <v>85</v>
      </c>
      <c r="B87" s="8" t="s">
        <v>2</v>
      </c>
      <c r="C87" s="3" t="s">
        <v>93</v>
      </c>
      <c r="D87" s="5">
        <v>1200</v>
      </c>
      <c r="E87" s="7">
        <v>98953.42</v>
      </c>
      <c r="F87" t="s">
        <v>4115</v>
      </c>
      <c r="G87" s="1" t="s">
        <v>4119</v>
      </c>
      <c r="H87" t="s">
        <v>4121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" t="s">
        <v>4181</v>
      </c>
      <c r="O87">
        <f>ROUND(E87/D87*100,0)</f>
        <v>8246</v>
      </c>
      <c r="P87">
        <f>ROUND(E87/L87,2)</f>
        <v>4712.07</v>
      </c>
      <c r="Q87" s="9" t="s">
        <v>4181</v>
      </c>
      <c r="R87" t="s">
        <v>4185</v>
      </c>
      <c r="S87">
        <f>(((J87/60)/60)/24)+DATE(1970,1,1)</f>
        <v>40779.125428240739</v>
      </c>
      <c r="T87">
        <f>(((I87/60)/60)/24)+DATE(1970,1,1)</f>
        <v>40809.125428240739</v>
      </c>
      <c r="U87">
        <f>YEAR(S:S)</f>
        <v>2011</v>
      </c>
    </row>
    <row r="88" spans="1:21" ht="48" x14ac:dyDescent="0.2">
      <c r="A88">
        <v>86</v>
      </c>
      <c r="B88" s="8" t="s">
        <v>2</v>
      </c>
      <c r="C88" s="3" t="s">
        <v>94</v>
      </c>
      <c r="D88" s="5">
        <v>6000</v>
      </c>
      <c r="E88" s="7">
        <v>97273</v>
      </c>
      <c r="F88" t="s">
        <v>4115</v>
      </c>
      <c r="G88" s="1" t="s">
        <v>4119</v>
      </c>
      <c r="H88" t="s">
        <v>4124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" t="s">
        <v>4181</v>
      </c>
      <c r="O88">
        <f>ROUND(E88/D88*100,0)</f>
        <v>1621</v>
      </c>
      <c r="P88">
        <f>ROUND(E88/L88,2)</f>
        <v>5721.94</v>
      </c>
      <c r="Q88" s="9" t="s">
        <v>4181</v>
      </c>
      <c r="R88" t="s">
        <v>4185</v>
      </c>
      <c r="S88">
        <f>(((J88/60)/60)/24)+DATE(1970,1,1)</f>
        <v>42291.556076388893</v>
      </c>
      <c r="T88">
        <f>(((I88/60)/60)/24)+DATE(1970,1,1)</f>
        <v>42365.59774305555</v>
      </c>
      <c r="U88">
        <f>YEAR(S:S)</f>
        <v>2015</v>
      </c>
    </row>
    <row r="89" spans="1:21" ht="48" x14ac:dyDescent="0.2">
      <c r="A89">
        <v>87</v>
      </c>
      <c r="B89" s="8" t="s">
        <v>2</v>
      </c>
      <c r="C89" s="3" t="s">
        <v>95</v>
      </c>
      <c r="D89" s="5">
        <v>2500</v>
      </c>
      <c r="E89" s="7">
        <v>96248.960000000006</v>
      </c>
      <c r="F89" t="s">
        <v>4115</v>
      </c>
      <c r="G89" s="1" t="s">
        <v>4119</v>
      </c>
      <c r="H89" t="s">
        <v>4121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" t="s">
        <v>4181</v>
      </c>
      <c r="O89">
        <f>ROUND(E89/D89*100,0)</f>
        <v>3850</v>
      </c>
      <c r="P89">
        <f>ROUND(E89/L89,2)</f>
        <v>3849.96</v>
      </c>
      <c r="Q89" s="9" t="s">
        <v>4181</v>
      </c>
      <c r="R89" t="s">
        <v>4185</v>
      </c>
      <c r="S89">
        <f>(((J89/60)/60)/24)+DATE(1970,1,1)</f>
        <v>40322.53938657407</v>
      </c>
      <c r="T89">
        <f>(((I89/60)/60)/24)+DATE(1970,1,1)</f>
        <v>40332.070138888892</v>
      </c>
      <c r="U89">
        <f>YEAR(S:S)</f>
        <v>2010</v>
      </c>
    </row>
    <row r="90" spans="1:21" ht="48" x14ac:dyDescent="0.2">
      <c r="A90">
        <v>88</v>
      </c>
      <c r="B90" s="8" t="s">
        <v>2</v>
      </c>
      <c r="C90" s="3" t="s">
        <v>96</v>
      </c>
      <c r="D90" s="5">
        <v>3500</v>
      </c>
      <c r="E90" s="7">
        <v>96015.9</v>
      </c>
      <c r="F90" t="s">
        <v>4115</v>
      </c>
      <c r="G90" s="1" t="s">
        <v>4119</v>
      </c>
      <c r="H90" t="s">
        <v>4121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" t="s">
        <v>4181</v>
      </c>
      <c r="O90">
        <f>ROUND(E90/D90*100,0)</f>
        <v>2743</v>
      </c>
      <c r="P90">
        <f>ROUND(E90/L90,2)</f>
        <v>1600.27</v>
      </c>
      <c r="Q90" s="9" t="s">
        <v>4181</v>
      </c>
      <c r="R90" t="s">
        <v>4185</v>
      </c>
      <c r="S90">
        <f>(((J90/60)/60)/24)+DATE(1970,1,1)</f>
        <v>41786.65892361111</v>
      </c>
      <c r="T90">
        <f>(((I90/60)/60)/24)+DATE(1970,1,1)</f>
        <v>41812.65892361111</v>
      </c>
      <c r="U90">
        <f>YEAR(S:S)</f>
        <v>2014</v>
      </c>
    </row>
    <row r="91" spans="1:21" ht="48" x14ac:dyDescent="0.2">
      <c r="A91">
        <v>89</v>
      </c>
      <c r="B91" s="8" t="s">
        <v>2</v>
      </c>
      <c r="C91" s="3" t="s">
        <v>97</v>
      </c>
      <c r="D91" s="5">
        <v>6000</v>
      </c>
      <c r="E91" s="7">
        <v>93374</v>
      </c>
      <c r="F91" t="s">
        <v>4115</v>
      </c>
      <c r="G91" s="1" t="s">
        <v>4119</v>
      </c>
      <c r="H91" t="s">
        <v>4121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" t="s">
        <v>4181</v>
      </c>
      <c r="O91">
        <f>ROUND(E91/D91*100,0)</f>
        <v>1556</v>
      </c>
      <c r="P91">
        <f>ROUND(E91/L91,2)</f>
        <v>1667.39</v>
      </c>
      <c r="Q91" s="9" t="s">
        <v>4181</v>
      </c>
      <c r="R91" t="s">
        <v>4185</v>
      </c>
      <c r="S91">
        <f>(((J91/60)/60)/24)+DATE(1970,1,1)</f>
        <v>41402.752222222225</v>
      </c>
      <c r="T91">
        <f>(((I91/60)/60)/24)+DATE(1970,1,1)</f>
        <v>41427.752222222225</v>
      </c>
      <c r="U91">
        <f>YEAR(S:S)</f>
        <v>2013</v>
      </c>
    </row>
    <row r="92" spans="1:21" ht="32" x14ac:dyDescent="0.2">
      <c r="A92">
        <v>90</v>
      </c>
      <c r="B92" s="8" t="s">
        <v>2</v>
      </c>
      <c r="C92" s="3" t="s">
        <v>98</v>
      </c>
      <c r="D92" s="5">
        <v>500</v>
      </c>
      <c r="E92" s="7">
        <v>92848.5</v>
      </c>
      <c r="F92" t="s">
        <v>4115</v>
      </c>
      <c r="G92" s="1" t="s">
        <v>4119</v>
      </c>
      <c r="H92" t="s">
        <v>4121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" t="s">
        <v>4181</v>
      </c>
      <c r="O92">
        <f>ROUND(E92/D92*100,0)</f>
        <v>18570</v>
      </c>
      <c r="P92">
        <f>ROUND(E92/L92,2)</f>
        <v>5803.03</v>
      </c>
      <c r="Q92" s="9" t="s">
        <v>4181</v>
      </c>
      <c r="R92" t="s">
        <v>4185</v>
      </c>
      <c r="S92">
        <f>(((J92/60)/60)/24)+DATE(1970,1,1)</f>
        <v>40706.297442129631</v>
      </c>
      <c r="T92">
        <f>(((I92/60)/60)/24)+DATE(1970,1,1)</f>
        <v>40736.297442129631</v>
      </c>
      <c r="U92">
        <f>YEAR(S:S)</f>
        <v>2011</v>
      </c>
    </row>
    <row r="93" spans="1:21" ht="48" x14ac:dyDescent="0.2">
      <c r="A93">
        <v>91</v>
      </c>
      <c r="B93" s="8" t="s">
        <v>2</v>
      </c>
      <c r="C93" s="3" t="s">
        <v>99</v>
      </c>
      <c r="D93" s="5">
        <v>3000</v>
      </c>
      <c r="E93" s="7">
        <v>92340.21</v>
      </c>
      <c r="F93" t="s">
        <v>4115</v>
      </c>
      <c r="G93" s="1" t="s">
        <v>4119</v>
      </c>
      <c r="H93" t="s">
        <v>4121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" t="s">
        <v>4181</v>
      </c>
      <c r="O93">
        <f>ROUND(E93/D93*100,0)</f>
        <v>3078</v>
      </c>
      <c r="P93">
        <f>ROUND(E93/L93,2)</f>
        <v>2007.4</v>
      </c>
      <c r="Q93" s="9" t="s">
        <v>4181</v>
      </c>
      <c r="R93" t="s">
        <v>4185</v>
      </c>
      <c r="S93">
        <f>(((J93/60)/60)/24)+DATE(1970,1,1)</f>
        <v>40619.402361111112</v>
      </c>
      <c r="T93">
        <f>(((I93/60)/60)/24)+DATE(1970,1,1)</f>
        <v>40680.402361111112</v>
      </c>
      <c r="U93">
        <f>YEAR(S:S)</f>
        <v>2011</v>
      </c>
    </row>
    <row r="94" spans="1:21" ht="48" x14ac:dyDescent="0.2">
      <c r="A94">
        <v>92</v>
      </c>
      <c r="B94" s="8" t="s">
        <v>2</v>
      </c>
      <c r="C94" s="3" t="s">
        <v>100</v>
      </c>
      <c r="D94" s="5">
        <v>5000</v>
      </c>
      <c r="E94" s="7">
        <v>92154.22</v>
      </c>
      <c r="F94" t="s">
        <v>4115</v>
      </c>
      <c r="G94" s="1" t="s">
        <v>4119</v>
      </c>
      <c r="H94" t="s">
        <v>4126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" t="s">
        <v>4181</v>
      </c>
      <c r="O94">
        <f>ROUND(E94/D94*100,0)</f>
        <v>1843</v>
      </c>
      <c r="P94">
        <f>ROUND(E94/L94,2)</f>
        <v>2143.12</v>
      </c>
      <c r="Q94" s="9" t="s">
        <v>4181</v>
      </c>
      <c r="R94" t="s">
        <v>4185</v>
      </c>
      <c r="S94">
        <f>(((J94/60)/60)/24)+DATE(1970,1,1)</f>
        <v>42721.198877314819</v>
      </c>
      <c r="T94">
        <f>(((I94/60)/60)/24)+DATE(1970,1,1)</f>
        <v>42767.333333333328</v>
      </c>
      <c r="U94">
        <f>YEAR(S:S)</f>
        <v>2016</v>
      </c>
    </row>
    <row r="95" spans="1:21" ht="48" x14ac:dyDescent="0.2">
      <c r="A95">
        <v>93</v>
      </c>
      <c r="B95" s="8" t="s">
        <v>2</v>
      </c>
      <c r="C95" s="3" t="s">
        <v>101</v>
      </c>
      <c r="D95" s="5">
        <v>1000</v>
      </c>
      <c r="E95" s="7">
        <v>86492</v>
      </c>
      <c r="F95" t="s">
        <v>4115</v>
      </c>
      <c r="G95" s="1" t="s">
        <v>4119</v>
      </c>
      <c r="H95" t="s">
        <v>4121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" t="s">
        <v>4181</v>
      </c>
      <c r="O95">
        <f>ROUND(E95/D95*100,0)</f>
        <v>8649</v>
      </c>
      <c r="P95">
        <f>ROUND(E95/L95,2)</f>
        <v>5766.13</v>
      </c>
      <c r="Q95" s="9" t="s">
        <v>4181</v>
      </c>
      <c r="R95" t="s">
        <v>4185</v>
      </c>
      <c r="S95">
        <f>(((J95/60)/60)/24)+DATE(1970,1,1)</f>
        <v>41065.858067129629</v>
      </c>
      <c r="T95">
        <f>(((I95/60)/60)/24)+DATE(1970,1,1)</f>
        <v>41093.875</v>
      </c>
      <c r="U95">
        <f>YEAR(S:S)</f>
        <v>2012</v>
      </c>
    </row>
    <row r="96" spans="1:21" ht="48" x14ac:dyDescent="0.2">
      <c r="A96">
        <v>94</v>
      </c>
      <c r="B96" s="8" t="s">
        <v>2</v>
      </c>
      <c r="C96" s="3" t="s">
        <v>102</v>
      </c>
      <c r="D96" s="5">
        <v>250</v>
      </c>
      <c r="E96" s="7">
        <v>86133</v>
      </c>
      <c r="F96" t="s">
        <v>4115</v>
      </c>
      <c r="G96" s="1" t="s">
        <v>4119</v>
      </c>
      <c r="H96" t="s">
        <v>4122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" t="s">
        <v>4181</v>
      </c>
      <c r="O96">
        <f>ROUND(E96/D96*100,0)</f>
        <v>34453</v>
      </c>
      <c r="P96">
        <f>ROUND(E96/L96,2)</f>
        <v>7177.75</v>
      </c>
      <c r="Q96" s="9" t="s">
        <v>4181</v>
      </c>
      <c r="R96" t="s">
        <v>4185</v>
      </c>
      <c r="S96">
        <f>(((J96/60)/60)/24)+DATE(1970,1,1)</f>
        <v>41716.717847222222</v>
      </c>
      <c r="T96">
        <f>(((I96/60)/60)/24)+DATE(1970,1,1)</f>
        <v>41736.717847222222</v>
      </c>
      <c r="U96">
        <f>YEAR(S:S)</f>
        <v>2014</v>
      </c>
    </row>
    <row r="97" spans="1:21" ht="48" x14ac:dyDescent="0.2">
      <c r="A97">
        <v>95</v>
      </c>
      <c r="B97" s="8" t="s">
        <v>2</v>
      </c>
      <c r="C97" s="3" t="s">
        <v>103</v>
      </c>
      <c r="D97" s="5">
        <v>350</v>
      </c>
      <c r="E97" s="7">
        <v>85192</v>
      </c>
      <c r="F97" t="s">
        <v>4115</v>
      </c>
      <c r="G97" s="1" t="s">
        <v>4119</v>
      </c>
      <c r="H97" t="s">
        <v>4121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" t="s">
        <v>4181</v>
      </c>
      <c r="O97">
        <f>ROUND(E97/D97*100,0)</f>
        <v>24341</v>
      </c>
      <c r="P97">
        <f>ROUND(E97/L97,2)</f>
        <v>4056.76</v>
      </c>
      <c r="Q97" s="9" t="s">
        <v>4181</v>
      </c>
      <c r="R97" t="s">
        <v>4185</v>
      </c>
      <c r="S97">
        <f>(((J97/60)/60)/24)+DATE(1970,1,1)</f>
        <v>40935.005104166667</v>
      </c>
      <c r="T97">
        <f>(((I97/60)/60)/24)+DATE(1970,1,1)</f>
        <v>40965.005104166667</v>
      </c>
      <c r="U97">
        <f>YEAR(S:S)</f>
        <v>2012</v>
      </c>
    </row>
    <row r="98" spans="1:21" ht="48" x14ac:dyDescent="0.2">
      <c r="A98">
        <v>96</v>
      </c>
      <c r="B98" s="8" t="s">
        <v>2</v>
      </c>
      <c r="C98" s="3" t="s">
        <v>104</v>
      </c>
      <c r="D98" s="5">
        <v>1500</v>
      </c>
      <c r="E98" s="7">
        <v>84947</v>
      </c>
      <c r="F98" t="s">
        <v>4115</v>
      </c>
      <c r="G98" s="1" t="s">
        <v>4119</v>
      </c>
      <c r="H98" t="s">
        <v>4121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" t="s">
        <v>4181</v>
      </c>
      <c r="O98">
        <f>ROUND(E98/D98*100,0)</f>
        <v>5663</v>
      </c>
      <c r="P98">
        <f>ROUND(E98/L98,2)</f>
        <v>2498.44</v>
      </c>
      <c r="Q98" s="9" t="s">
        <v>4181</v>
      </c>
      <c r="R98" t="s">
        <v>4185</v>
      </c>
      <c r="S98">
        <f>(((J98/60)/60)/24)+DATE(1970,1,1)</f>
        <v>40324.662511574075</v>
      </c>
      <c r="T98">
        <f>(((I98/60)/60)/24)+DATE(1970,1,1)</f>
        <v>40391.125</v>
      </c>
      <c r="U98">
        <f>YEAR(S:S)</f>
        <v>2010</v>
      </c>
    </row>
    <row r="99" spans="1:21" ht="48" x14ac:dyDescent="0.2">
      <c r="A99">
        <v>97</v>
      </c>
      <c r="B99" s="8" t="s">
        <v>2</v>
      </c>
      <c r="C99" s="3" t="s">
        <v>105</v>
      </c>
      <c r="D99" s="5">
        <v>400</v>
      </c>
      <c r="E99" s="7">
        <v>82532</v>
      </c>
      <c r="F99" t="s">
        <v>4115</v>
      </c>
      <c r="G99" s="1" t="s">
        <v>4119</v>
      </c>
      <c r="H99" t="s">
        <v>4121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" t="s">
        <v>4181</v>
      </c>
      <c r="O99">
        <f>ROUND(E99/D99*100,0)</f>
        <v>20633</v>
      </c>
      <c r="P99">
        <f>ROUND(E99/L99,2)</f>
        <v>10316.5</v>
      </c>
      <c r="Q99" s="9" t="s">
        <v>4181</v>
      </c>
      <c r="R99" t="s">
        <v>4185</v>
      </c>
      <c r="S99">
        <f>(((J99/60)/60)/24)+DATE(1970,1,1)</f>
        <v>40706.135208333333</v>
      </c>
      <c r="T99">
        <f>(((I99/60)/60)/24)+DATE(1970,1,1)</f>
        <v>40736.135208333333</v>
      </c>
      <c r="U99">
        <f>YEAR(S:S)</f>
        <v>2011</v>
      </c>
    </row>
    <row r="100" spans="1:21" ht="48" x14ac:dyDescent="0.2">
      <c r="A100">
        <v>98</v>
      </c>
      <c r="B100" s="8" t="s">
        <v>2</v>
      </c>
      <c r="C100" s="3" t="s">
        <v>106</v>
      </c>
      <c r="D100" s="5">
        <v>3200</v>
      </c>
      <c r="E100" s="7">
        <v>81316</v>
      </c>
      <c r="F100" t="s">
        <v>4115</v>
      </c>
      <c r="G100" s="1" t="s">
        <v>4119</v>
      </c>
      <c r="H100" t="s">
        <v>4121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" t="s">
        <v>4181</v>
      </c>
      <c r="O100">
        <f>ROUND(E100/D100*100,0)</f>
        <v>2541</v>
      </c>
      <c r="P100">
        <f>ROUND(E100/L100,2)</f>
        <v>1355.27</v>
      </c>
      <c r="Q100" s="9" t="s">
        <v>4181</v>
      </c>
      <c r="R100" t="s">
        <v>4185</v>
      </c>
      <c r="S100">
        <f>(((J100/60)/60)/24)+DATE(1970,1,1)</f>
        <v>41214.79483796296</v>
      </c>
      <c r="T100">
        <f>(((I100/60)/60)/24)+DATE(1970,1,1)</f>
        <v>41250.979166666664</v>
      </c>
      <c r="U100">
        <f>YEAR(S:S)</f>
        <v>2012</v>
      </c>
    </row>
    <row r="101" spans="1:21" ht="32" x14ac:dyDescent="0.2">
      <c r="A101">
        <v>99</v>
      </c>
      <c r="B101" s="8" t="s">
        <v>2</v>
      </c>
      <c r="C101" s="3" t="s">
        <v>107</v>
      </c>
      <c r="D101" s="5">
        <v>1500</v>
      </c>
      <c r="E101" s="7">
        <v>80070</v>
      </c>
      <c r="F101" t="s">
        <v>4115</v>
      </c>
      <c r="G101" s="1" t="s">
        <v>4119</v>
      </c>
      <c r="H101" t="s">
        <v>4121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" t="s">
        <v>4181</v>
      </c>
      <c r="O101">
        <f>ROUND(E101/D101*100,0)</f>
        <v>5338</v>
      </c>
      <c r="P101">
        <f>ROUND(E101/L101,2)</f>
        <v>2053.08</v>
      </c>
      <c r="Q101" s="9" t="s">
        <v>4181</v>
      </c>
      <c r="R101" t="s">
        <v>4185</v>
      </c>
      <c r="S101">
        <f>(((J101/60)/60)/24)+DATE(1970,1,1)</f>
        <v>41631.902766203704</v>
      </c>
      <c r="T101">
        <f>(((I101/60)/60)/24)+DATE(1970,1,1)</f>
        <v>41661.902766203704</v>
      </c>
      <c r="U101">
        <f>YEAR(S:S)</f>
        <v>2013</v>
      </c>
    </row>
    <row r="102" spans="1:21" ht="48" x14ac:dyDescent="0.2">
      <c r="A102">
        <v>100</v>
      </c>
      <c r="B102" s="8" t="s">
        <v>2</v>
      </c>
      <c r="C102" s="3" t="s">
        <v>108</v>
      </c>
      <c r="D102" s="5">
        <v>5000</v>
      </c>
      <c r="E102" s="7">
        <v>79686.05</v>
      </c>
      <c r="F102" t="s">
        <v>4115</v>
      </c>
      <c r="G102" s="1" t="s">
        <v>4119</v>
      </c>
      <c r="H102" t="s">
        <v>4121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" t="s">
        <v>4181</v>
      </c>
      <c r="O102">
        <f>ROUND(E102/D102*100,0)</f>
        <v>1594</v>
      </c>
      <c r="P102">
        <f>ROUND(E102/L102,2)</f>
        <v>3064.85</v>
      </c>
      <c r="Q102" s="9" t="s">
        <v>4181</v>
      </c>
      <c r="R102" t="s">
        <v>4185</v>
      </c>
      <c r="S102">
        <f>(((J102/60)/60)/24)+DATE(1970,1,1)</f>
        <v>41197.753310185188</v>
      </c>
      <c r="T102">
        <f>(((I102/60)/60)/24)+DATE(1970,1,1)</f>
        <v>41217.794976851852</v>
      </c>
      <c r="U102">
        <f>YEAR(S:S)</f>
        <v>2012</v>
      </c>
    </row>
    <row r="103" spans="1:21" ht="48" x14ac:dyDescent="0.2">
      <c r="A103">
        <v>101</v>
      </c>
      <c r="B103" s="8" t="s">
        <v>2</v>
      </c>
      <c r="C103" s="3" t="s">
        <v>109</v>
      </c>
      <c r="D103" s="5">
        <v>3500</v>
      </c>
      <c r="E103" s="7">
        <v>79335.360000000001</v>
      </c>
      <c r="F103" t="s">
        <v>4115</v>
      </c>
      <c r="G103" s="1" t="s">
        <v>4119</v>
      </c>
      <c r="H103" t="s">
        <v>4121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" t="s">
        <v>4181</v>
      </c>
      <c r="O103">
        <f>ROUND(E103/D103*100,0)</f>
        <v>2267</v>
      </c>
      <c r="P103">
        <f>ROUND(E103/L103,2)</f>
        <v>2266.7199999999998</v>
      </c>
      <c r="Q103" s="9" t="s">
        <v>4181</v>
      </c>
      <c r="R103" t="s">
        <v>4185</v>
      </c>
      <c r="S103">
        <f>(((J103/60)/60)/24)+DATE(1970,1,1)</f>
        <v>41274.776736111111</v>
      </c>
      <c r="T103">
        <f>(((I103/60)/60)/24)+DATE(1970,1,1)</f>
        <v>41298.776736111111</v>
      </c>
      <c r="U103">
        <f>YEAR(S:S)</f>
        <v>2012</v>
      </c>
    </row>
    <row r="104" spans="1:21" ht="48" x14ac:dyDescent="0.2">
      <c r="A104">
        <v>102</v>
      </c>
      <c r="B104" s="8" t="s">
        <v>2</v>
      </c>
      <c r="C104" s="3" t="s">
        <v>110</v>
      </c>
      <c r="D104" s="5">
        <v>6000</v>
      </c>
      <c r="E104" s="7">
        <v>79173</v>
      </c>
      <c r="F104" t="s">
        <v>4115</v>
      </c>
      <c r="G104" s="1" t="s">
        <v>4119</v>
      </c>
      <c r="H104" t="s">
        <v>4121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" t="s">
        <v>4181</v>
      </c>
      <c r="O104">
        <f>ROUND(E104/D104*100,0)</f>
        <v>1320</v>
      </c>
      <c r="P104">
        <f>ROUND(E104/L104,2)</f>
        <v>1218.05</v>
      </c>
      <c r="Q104" s="9" t="s">
        <v>4181</v>
      </c>
      <c r="R104" t="s">
        <v>4185</v>
      </c>
      <c r="S104">
        <f>(((J104/60)/60)/24)+DATE(1970,1,1)</f>
        <v>40505.131168981483</v>
      </c>
      <c r="T104">
        <f>(((I104/60)/60)/24)+DATE(1970,1,1)</f>
        <v>40535.131168981483</v>
      </c>
      <c r="U104">
        <f>YEAR(S:S)</f>
        <v>2010</v>
      </c>
    </row>
    <row r="105" spans="1:21" ht="32" x14ac:dyDescent="0.2">
      <c r="A105">
        <v>103</v>
      </c>
      <c r="B105" s="8" t="s">
        <v>2</v>
      </c>
      <c r="C105" s="3" t="s">
        <v>111</v>
      </c>
      <c r="D105" s="5">
        <v>1300</v>
      </c>
      <c r="E105" s="7">
        <v>77710.8</v>
      </c>
      <c r="F105" t="s">
        <v>4115</v>
      </c>
      <c r="G105" s="1" t="s">
        <v>4119</v>
      </c>
      <c r="H105" t="s">
        <v>4122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" t="s">
        <v>4181</v>
      </c>
      <c r="O105">
        <f>ROUND(E105/D105*100,0)</f>
        <v>5978</v>
      </c>
      <c r="P105">
        <f>ROUND(E105/L105,2)</f>
        <v>1585.93</v>
      </c>
      <c r="Q105" s="9" t="s">
        <v>4181</v>
      </c>
      <c r="R105" t="s">
        <v>4185</v>
      </c>
      <c r="S105">
        <f>(((J105/60)/60)/24)+DATE(1970,1,1)</f>
        <v>41682.805902777778</v>
      </c>
      <c r="T105">
        <f>(((I105/60)/60)/24)+DATE(1970,1,1)</f>
        <v>41705.805902777778</v>
      </c>
      <c r="U105">
        <f>YEAR(S:S)</f>
        <v>2014</v>
      </c>
    </row>
    <row r="106" spans="1:21" ht="32" x14ac:dyDescent="0.2">
      <c r="A106">
        <v>104</v>
      </c>
      <c r="B106" s="8" t="s">
        <v>2</v>
      </c>
      <c r="C106" s="3" t="s">
        <v>112</v>
      </c>
      <c r="D106" s="5">
        <v>500</v>
      </c>
      <c r="E106" s="7">
        <v>76949.820000000007</v>
      </c>
      <c r="F106" t="s">
        <v>4115</v>
      </c>
      <c r="G106" s="1" t="s">
        <v>4119</v>
      </c>
      <c r="H106" t="s">
        <v>4121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" t="s">
        <v>4181</v>
      </c>
      <c r="O106">
        <f>ROUND(E106/D106*100,0)</f>
        <v>15390</v>
      </c>
      <c r="P106">
        <f>ROUND(E106/L106,2)</f>
        <v>7694.98</v>
      </c>
      <c r="Q106" s="9" t="s">
        <v>4181</v>
      </c>
      <c r="R106" t="s">
        <v>4185</v>
      </c>
      <c r="S106">
        <f>(((J106/60)/60)/24)+DATE(1970,1,1)</f>
        <v>40612.695208333331</v>
      </c>
      <c r="T106">
        <f>(((I106/60)/60)/24)+DATE(1970,1,1)</f>
        <v>40636.041666666664</v>
      </c>
      <c r="U106">
        <f>YEAR(S:S)</f>
        <v>2011</v>
      </c>
    </row>
    <row r="107" spans="1:21" ht="48" x14ac:dyDescent="0.2">
      <c r="A107">
        <v>105</v>
      </c>
      <c r="B107" s="8" t="s">
        <v>2</v>
      </c>
      <c r="C107" s="3" t="s">
        <v>113</v>
      </c>
      <c r="D107" s="5">
        <v>2200</v>
      </c>
      <c r="E107" s="7">
        <v>76726</v>
      </c>
      <c r="F107" t="s">
        <v>4115</v>
      </c>
      <c r="G107" s="1" t="s">
        <v>4119</v>
      </c>
      <c r="H107" t="s">
        <v>4121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" t="s">
        <v>4181</v>
      </c>
      <c r="O107">
        <f>ROUND(E107/D107*100,0)</f>
        <v>3488</v>
      </c>
      <c r="P107">
        <f>ROUND(E107/L107,2)</f>
        <v>1278.77</v>
      </c>
      <c r="Q107" s="9" t="s">
        <v>4181</v>
      </c>
      <c r="R107" t="s">
        <v>4185</v>
      </c>
      <c r="S107">
        <f>(((J107/60)/60)/24)+DATE(1970,1,1)</f>
        <v>42485.724768518514</v>
      </c>
      <c r="T107">
        <f>(((I107/60)/60)/24)+DATE(1970,1,1)</f>
        <v>42504</v>
      </c>
      <c r="U107">
        <f>YEAR(S:S)</f>
        <v>2016</v>
      </c>
    </row>
    <row r="108" spans="1:21" ht="16" x14ac:dyDescent="0.2">
      <c r="A108">
        <v>106</v>
      </c>
      <c r="B108" s="8" t="s">
        <v>2</v>
      </c>
      <c r="C108" s="3" t="s">
        <v>114</v>
      </c>
      <c r="D108" s="5">
        <v>5000</v>
      </c>
      <c r="E108" s="7">
        <v>76130.2</v>
      </c>
      <c r="F108" t="s">
        <v>4115</v>
      </c>
      <c r="G108" s="1" t="s">
        <v>4119</v>
      </c>
      <c r="H108" t="s">
        <v>4121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" t="s">
        <v>4181</v>
      </c>
      <c r="O108">
        <f>ROUND(E108/D108*100,0)</f>
        <v>1523</v>
      </c>
      <c r="P108">
        <f>ROUND(E108/L108,2)</f>
        <v>2819.64</v>
      </c>
      <c r="Q108" s="9" t="s">
        <v>4181</v>
      </c>
      <c r="R108" t="s">
        <v>4185</v>
      </c>
      <c r="S108">
        <f>(((J108/60)/60)/24)+DATE(1970,1,1)</f>
        <v>40987.776631944449</v>
      </c>
      <c r="T108">
        <f>(((I108/60)/60)/24)+DATE(1970,1,1)</f>
        <v>41001.776631944449</v>
      </c>
      <c r="U108">
        <f>YEAR(S:S)</f>
        <v>2012</v>
      </c>
    </row>
    <row r="109" spans="1:21" ht="48" x14ac:dyDescent="0.2">
      <c r="A109">
        <v>107</v>
      </c>
      <c r="B109" s="8" t="s">
        <v>2</v>
      </c>
      <c r="C109" s="3" t="s">
        <v>115</v>
      </c>
      <c r="D109" s="5">
        <v>7500</v>
      </c>
      <c r="E109" s="7">
        <v>76105</v>
      </c>
      <c r="F109" t="s">
        <v>4115</v>
      </c>
      <c r="G109" s="1" t="s">
        <v>4119</v>
      </c>
      <c r="H109" t="s">
        <v>4121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" t="s">
        <v>4181</v>
      </c>
      <c r="O109">
        <f>ROUND(E109/D109*100,0)</f>
        <v>1015</v>
      </c>
      <c r="P109">
        <f>ROUND(E109/L109,2)</f>
        <v>1102.97</v>
      </c>
      <c r="Q109" s="9" t="s">
        <v>4181</v>
      </c>
      <c r="R109" t="s">
        <v>4185</v>
      </c>
      <c r="S109">
        <f>(((J109/60)/60)/24)+DATE(1970,1,1)</f>
        <v>40635.982488425929</v>
      </c>
      <c r="T109">
        <f>(((I109/60)/60)/24)+DATE(1970,1,1)</f>
        <v>40657.982488425929</v>
      </c>
      <c r="U109">
        <f>YEAR(S:S)</f>
        <v>2011</v>
      </c>
    </row>
    <row r="110" spans="1:21" ht="48" x14ac:dyDescent="0.2">
      <c r="A110">
        <v>108</v>
      </c>
      <c r="B110" s="8" t="s">
        <v>2</v>
      </c>
      <c r="C110" s="3" t="s">
        <v>116</v>
      </c>
      <c r="D110" s="5">
        <v>1500</v>
      </c>
      <c r="E110" s="7">
        <v>76047</v>
      </c>
      <c r="F110" t="s">
        <v>4115</v>
      </c>
      <c r="G110" s="1" t="s">
        <v>4119</v>
      </c>
      <c r="H110" t="s">
        <v>4121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" t="s">
        <v>4181</v>
      </c>
      <c r="O110">
        <f>ROUND(E110/D110*100,0)</f>
        <v>5070</v>
      </c>
      <c r="P110">
        <f>ROUND(E110/L110,2)</f>
        <v>1618.02</v>
      </c>
      <c r="Q110" s="9" t="s">
        <v>4181</v>
      </c>
      <c r="R110" t="s">
        <v>4185</v>
      </c>
      <c r="S110">
        <f>(((J110/60)/60)/24)+DATE(1970,1,1)</f>
        <v>41365.613078703704</v>
      </c>
      <c r="T110">
        <f>(((I110/60)/60)/24)+DATE(1970,1,1)</f>
        <v>41425.613078703704</v>
      </c>
      <c r="U110">
        <f>YEAR(S:S)</f>
        <v>2013</v>
      </c>
    </row>
    <row r="111" spans="1:21" ht="48" x14ac:dyDescent="0.2">
      <c r="A111">
        <v>109</v>
      </c>
      <c r="B111" s="8" t="s">
        <v>2</v>
      </c>
      <c r="C111" s="3" t="s">
        <v>117</v>
      </c>
      <c r="D111" s="5">
        <v>1000</v>
      </c>
      <c r="E111" s="7">
        <v>75099.199999999997</v>
      </c>
      <c r="F111" t="s">
        <v>4115</v>
      </c>
      <c r="G111" s="1" t="s">
        <v>4119</v>
      </c>
      <c r="H111" t="s">
        <v>4121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" t="s">
        <v>4181</v>
      </c>
      <c r="O111">
        <f>ROUND(E111/D111*100,0)</f>
        <v>7510</v>
      </c>
      <c r="P111">
        <f>ROUND(E111/L111,2)</f>
        <v>1597.86</v>
      </c>
      <c r="Q111" s="9" t="s">
        <v>4181</v>
      </c>
      <c r="R111" t="s">
        <v>4185</v>
      </c>
      <c r="S111">
        <f>(((J111/60)/60)/24)+DATE(1970,1,1)</f>
        <v>40570.025810185187</v>
      </c>
      <c r="T111">
        <f>(((I111/60)/60)/24)+DATE(1970,1,1)</f>
        <v>40600.025810185187</v>
      </c>
      <c r="U111">
        <f>YEAR(S:S)</f>
        <v>2011</v>
      </c>
    </row>
    <row r="112" spans="1:21" ht="48" x14ac:dyDescent="0.2">
      <c r="A112">
        <v>110</v>
      </c>
      <c r="B112" s="8" t="s">
        <v>2</v>
      </c>
      <c r="C112" s="3" t="s">
        <v>118</v>
      </c>
      <c r="D112" s="5">
        <v>1300</v>
      </c>
      <c r="E112" s="7">
        <v>75029.48</v>
      </c>
      <c r="F112" t="s">
        <v>4115</v>
      </c>
      <c r="G112" s="1" t="s">
        <v>4119</v>
      </c>
      <c r="H112" t="s">
        <v>4121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" t="s">
        <v>4181</v>
      </c>
      <c r="O112">
        <f>ROUND(E112/D112*100,0)</f>
        <v>5771</v>
      </c>
      <c r="P112">
        <f>ROUND(E112/L112,2)</f>
        <v>2885.75</v>
      </c>
      <c r="Q112" s="9" t="s">
        <v>4181</v>
      </c>
      <c r="R112" t="s">
        <v>4185</v>
      </c>
      <c r="S112">
        <f>(((J112/60)/60)/24)+DATE(1970,1,1)</f>
        <v>41557.949687500004</v>
      </c>
      <c r="T112">
        <f>(((I112/60)/60)/24)+DATE(1970,1,1)</f>
        <v>41592.249305555553</v>
      </c>
      <c r="U112">
        <f>YEAR(S:S)</f>
        <v>2013</v>
      </c>
    </row>
    <row r="113" spans="1:21" ht="48" x14ac:dyDescent="0.2">
      <c r="A113">
        <v>111</v>
      </c>
      <c r="B113" s="8" t="s">
        <v>2</v>
      </c>
      <c r="C113" s="3" t="s">
        <v>119</v>
      </c>
      <c r="D113" s="5">
        <v>3500</v>
      </c>
      <c r="E113" s="7">
        <v>74134</v>
      </c>
      <c r="F113" t="s">
        <v>4115</v>
      </c>
      <c r="G113" s="1" t="s">
        <v>4119</v>
      </c>
      <c r="H113" t="s">
        <v>4123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" t="s">
        <v>4181</v>
      </c>
      <c r="O113">
        <f>ROUND(E113/D113*100,0)</f>
        <v>2118</v>
      </c>
      <c r="P113">
        <f>ROUND(E113/L113,2)</f>
        <v>1398.75</v>
      </c>
      <c r="Q113" s="9" t="s">
        <v>4181</v>
      </c>
      <c r="R113" t="s">
        <v>4185</v>
      </c>
      <c r="S113">
        <f>(((J113/60)/60)/24)+DATE(1970,1,1)</f>
        <v>42125.333182870367</v>
      </c>
      <c r="T113">
        <f>(((I113/60)/60)/24)+DATE(1970,1,1)</f>
        <v>42155.333182870367</v>
      </c>
      <c r="U113">
        <f>YEAR(S:S)</f>
        <v>2015</v>
      </c>
    </row>
    <row r="114" spans="1:21" ht="48" x14ac:dyDescent="0.2">
      <c r="A114">
        <v>112</v>
      </c>
      <c r="B114" s="8" t="s">
        <v>2</v>
      </c>
      <c r="C114" s="3" t="s">
        <v>120</v>
      </c>
      <c r="D114" s="5">
        <v>5000</v>
      </c>
      <c r="E114" s="7">
        <v>74026</v>
      </c>
      <c r="F114" t="s">
        <v>4115</v>
      </c>
      <c r="G114" s="1" t="s">
        <v>4119</v>
      </c>
      <c r="H114" t="s">
        <v>4121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" t="s">
        <v>4181</v>
      </c>
      <c r="O114">
        <f>ROUND(E114/D114*100,0)</f>
        <v>1481</v>
      </c>
      <c r="P114">
        <f>ROUND(E114/L114,2)</f>
        <v>913.9</v>
      </c>
      <c r="Q114" s="9" t="s">
        <v>4181</v>
      </c>
      <c r="R114" t="s">
        <v>4185</v>
      </c>
      <c r="S114">
        <f>(((J114/60)/60)/24)+DATE(1970,1,1)</f>
        <v>41718.043032407404</v>
      </c>
      <c r="T114">
        <f>(((I114/60)/60)/24)+DATE(1970,1,1)</f>
        <v>41742.083333333336</v>
      </c>
      <c r="U114">
        <f>YEAR(S:S)</f>
        <v>2014</v>
      </c>
    </row>
    <row r="115" spans="1:21" ht="32" x14ac:dyDescent="0.2">
      <c r="A115">
        <v>113</v>
      </c>
      <c r="B115" s="8" t="s">
        <v>2</v>
      </c>
      <c r="C115" s="3" t="s">
        <v>121</v>
      </c>
      <c r="D115" s="5">
        <v>5000</v>
      </c>
      <c r="E115" s="7">
        <v>73818.240000000005</v>
      </c>
      <c r="F115" t="s">
        <v>4115</v>
      </c>
      <c r="G115" s="1" t="s">
        <v>4119</v>
      </c>
      <c r="H115" t="s">
        <v>4121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" t="s">
        <v>4181</v>
      </c>
      <c r="O115">
        <f>ROUND(E115/D115*100,0)</f>
        <v>1476</v>
      </c>
      <c r="P115">
        <f>ROUND(E115/L115,2)</f>
        <v>946.39</v>
      </c>
      <c r="Q115" s="9" t="s">
        <v>4181</v>
      </c>
      <c r="R115" t="s">
        <v>4185</v>
      </c>
      <c r="S115">
        <f>(((J115/60)/60)/24)+DATE(1970,1,1)</f>
        <v>40753.758425925924</v>
      </c>
      <c r="T115">
        <f>(((I115/60)/60)/24)+DATE(1970,1,1)</f>
        <v>40761.625</v>
      </c>
      <c r="U115">
        <f>YEAR(S:S)</f>
        <v>2011</v>
      </c>
    </row>
    <row r="116" spans="1:21" ht="48" x14ac:dyDescent="0.2">
      <c r="A116">
        <v>114</v>
      </c>
      <c r="B116" s="8" t="s">
        <v>2</v>
      </c>
      <c r="C116" s="3" t="s">
        <v>122</v>
      </c>
      <c r="D116" s="5">
        <v>3000</v>
      </c>
      <c r="E116" s="7">
        <v>73552</v>
      </c>
      <c r="F116" t="s">
        <v>4115</v>
      </c>
      <c r="G116" s="1" t="s">
        <v>4119</v>
      </c>
      <c r="H116" t="s">
        <v>4121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" t="s">
        <v>4181</v>
      </c>
      <c r="O116">
        <f>ROUND(E116/D116*100,0)</f>
        <v>2452</v>
      </c>
      <c r="P116">
        <f>ROUND(E116/L116,2)</f>
        <v>2101.4899999999998</v>
      </c>
      <c r="Q116" s="9" t="s">
        <v>4181</v>
      </c>
      <c r="R116" t="s">
        <v>4185</v>
      </c>
      <c r="S116">
        <f>(((J116/60)/60)/24)+DATE(1970,1,1)</f>
        <v>40861.27416666667</v>
      </c>
      <c r="T116">
        <f>(((I116/60)/60)/24)+DATE(1970,1,1)</f>
        <v>40921.27416666667</v>
      </c>
      <c r="U116">
        <f>YEAR(S:S)</f>
        <v>2011</v>
      </c>
    </row>
    <row r="117" spans="1:21" ht="16" x14ac:dyDescent="0.2">
      <c r="A117">
        <v>115</v>
      </c>
      <c r="B117" s="8" t="s">
        <v>2</v>
      </c>
      <c r="C117" s="3" t="s">
        <v>123</v>
      </c>
      <c r="D117" s="5">
        <v>450</v>
      </c>
      <c r="E117" s="7">
        <v>71771</v>
      </c>
      <c r="F117" t="s">
        <v>4115</v>
      </c>
      <c r="G117" s="1" t="s">
        <v>4119</v>
      </c>
      <c r="H117" t="s">
        <v>4121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" t="s">
        <v>4181</v>
      </c>
      <c r="O117">
        <f>ROUND(E117/D117*100,0)</f>
        <v>15949</v>
      </c>
      <c r="P117">
        <f>ROUND(E117/L117,2)</f>
        <v>3262.32</v>
      </c>
      <c r="Q117" s="9" t="s">
        <v>4181</v>
      </c>
      <c r="R117" t="s">
        <v>4185</v>
      </c>
      <c r="S117">
        <f>(((J117/60)/60)/24)+DATE(1970,1,1)</f>
        <v>40918.738935185182</v>
      </c>
      <c r="T117">
        <f>(((I117/60)/60)/24)+DATE(1970,1,1)</f>
        <v>40943.738935185182</v>
      </c>
      <c r="U117">
        <f>YEAR(S:S)</f>
        <v>2012</v>
      </c>
    </row>
    <row r="118" spans="1:21" ht="48" x14ac:dyDescent="0.2">
      <c r="A118">
        <v>116</v>
      </c>
      <c r="B118" s="8" t="s">
        <v>2</v>
      </c>
      <c r="C118" s="3" t="s">
        <v>124</v>
      </c>
      <c r="D118" s="5">
        <v>3500</v>
      </c>
      <c r="E118" s="7">
        <v>71748</v>
      </c>
      <c r="F118" t="s">
        <v>4115</v>
      </c>
      <c r="G118" s="1" t="s">
        <v>4119</v>
      </c>
      <c r="H118" t="s">
        <v>4121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" t="s">
        <v>4181</v>
      </c>
      <c r="O118">
        <f>ROUND(E118/D118*100,0)</f>
        <v>2050</v>
      </c>
      <c r="P118">
        <f>ROUND(E118/L118,2)</f>
        <v>1258.74</v>
      </c>
      <c r="Q118" s="9" t="s">
        <v>4181</v>
      </c>
      <c r="R118" t="s">
        <v>4185</v>
      </c>
      <c r="S118">
        <f>(((J118/60)/60)/24)+DATE(1970,1,1)</f>
        <v>40595.497164351851</v>
      </c>
      <c r="T118">
        <f>(((I118/60)/60)/24)+DATE(1970,1,1)</f>
        <v>40641.455497685187</v>
      </c>
      <c r="U118">
        <f>YEAR(S:S)</f>
        <v>2011</v>
      </c>
    </row>
    <row r="119" spans="1:21" ht="48" x14ac:dyDescent="0.2">
      <c r="A119">
        <v>117</v>
      </c>
      <c r="B119" s="8" t="s">
        <v>2</v>
      </c>
      <c r="C119" s="3" t="s">
        <v>125</v>
      </c>
      <c r="D119" s="5">
        <v>4500</v>
      </c>
      <c r="E119" s="7">
        <v>69465.33</v>
      </c>
      <c r="F119" t="s">
        <v>4115</v>
      </c>
      <c r="G119" s="1" t="s">
        <v>4119</v>
      </c>
      <c r="H119" t="s">
        <v>4121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" t="s">
        <v>4181</v>
      </c>
      <c r="O119">
        <f>ROUND(E119/D119*100,0)</f>
        <v>1544</v>
      </c>
      <c r="P119">
        <f>ROUND(E119/L119,2)</f>
        <v>2572.79</v>
      </c>
      <c r="Q119" s="9" t="s">
        <v>4181</v>
      </c>
      <c r="R119" t="s">
        <v>4185</v>
      </c>
      <c r="S119">
        <f>(((J119/60)/60)/24)+DATE(1970,1,1)</f>
        <v>40248.834999999999</v>
      </c>
      <c r="T119">
        <f>(((I119/60)/60)/24)+DATE(1970,1,1)</f>
        <v>40338.791666666664</v>
      </c>
      <c r="U119">
        <f>YEAR(S:S)</f>
        <v>2010</v>
      </c>
    </row>
    <row r="120" spans="1:21" ht="32" x14ac:dyDescent="0.2">
      <c r="A120">
        <v>118</v>
      </c>
      <c r="B120" s="8" t="s">
        <v>2</v>
      </c>
      <c r="C120" s="3" t="s">
        <v>126</v>
      </c>
      <c r="D120" s="5">
        <v>5000</v>
      </c>
      <c r="E120" s="7">
        <v>67856</v>
      </c>
      <c r="F120" t="s">
        <v>4115</v>
      </c>
      <c r="G120" s="1" t="s">
        <v>4119</v>
      </c>
      <c r="H120" t="s">
        <v>4121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" t="s">
        <v>4181</v>
      </c>
      <c r="O120">
        <f>ROUND(E120/D120*100,0)</f>
        <v>1357</v>
      </c>
      <c r="P120">
        <f>ROUND(E120/L120,2)</f>
        <v>1739.9</v>
      </c>
      <c r="Q120" s="9" t="s">
        <v>4181</v>
      </c>
      <c r="R120" t="s">
        <v>4185</v>
      </c>
      <c r="S120">
        <f>(((J120/60)/60)/24)+DATE(1970,1,1)</f>
        <v>40723.053657407407</v>
      </c>
      <c r="T120">
        <f>(((I120/60)/60)/24)+DATE(1970,1,1)</f>
        <v>40753.053657407407</v>
      </c>
      <c r="U120">
        <f>YEAR(S:S)</f>
        <v>2011</v>
      </c>
    </row>
    <row r="121" spans="1:21" ht="48" x14ac:dyDescent="0.2">
      <c r="A121">
        <v>119</v>
      </c>
      <c r="B121" s="8" t="s">
        <v>2</v>
      </c>
      <c r="C121" s="3" t="s">
        <v>127</v>
      </c>
      <c r="D121" s="5">
        <v>3250</v>
      </c>
      <c r="E121" s="7">
        <v>66554.559999999998</v>
      </c>
      <c r="F121" t="s">
        <v>4115</v>
      </c>
      <c r="G121" s="1" t="s">
        <v>4119</v>
      </c>
      <c r="H121" t="s">
        <v>4121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" t="s">
        <v>4181</v>
      </c>
      <c r="O121">
        <f>ROUND(E121/D121*100,0)</f>
        <v>2048</v>
      </c>
      <c r="P121">
        <f>ROUND(E121/L121,2)</f>
        <v>1798.77</v>
      </c>
      <c r="Q121" s="9" t="s">
        <v>4181</v>
      </c>
      <c r="R121" t="s">
        <v>4185</v>
      </c>
      <c r="S121">
        <f>(((J121/60)/60)/24)+DATE(1970,1,1)</f>
        <v>40739.069282407407</v>
      </c>
      <c r="T121">
        <f>(((I121/60)/60)/24)+DATE(1970,1,1)</f>
        <v>40768.958333333336</v>
      </c>
      <c r="U121">
        <f>YEAR(S:S)</f>
        <v>2011</v>
      </c>
    </row>
    <row r="122" spans="1:21" ht="48" x14ac:dyDescent="0.2">
      <c r="A122">
        <v>120</v>
      </c>
      <c r="B122" s="8" t="s">
        <v>2</v>
      </c>
      <c r="C122" s="3" t="s">
        <v>128</v>
      </c>
      <c r="D122" s="5">
        <v>70000</v>
      </c>
      <c r="E122" s="7">
        <v>66458.23</v>
      </c>
      <c r="F122" t="s">
        <v>4116</v>
      </c>
      <c r="G122" s="1" t="s">
        <v>4119</v>
      </c>
      <c r="H122" t="s">
        <v>4127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" t="s">
        <v>4181</v>
      </c>
      <c r="O122">
        <f>ROUND(E122/D122*100,0)</f>
        <v>95</v>
      </c>
      <c r="P122">
        <f>ROUND(E122/L122,2)</f>
        <v>66458.23</v>
      </c>
      <c r="Q122" s="9" t="s">
        <v>4181</v>
      </c>
      <c r="R122" t="s">
        <v>4186</v>
      </c>
      <c r="S122">
        <f>(((J122/60)/60)/24)+DATE(1970,1,1)</f>
        <v>42616.049849537041</v>
      </c>
      <c r="T122">
        <f>(((I122/60)/60)/24)+DATE(1970,1,1)</f>
        <v>42646.049849537041</v>
      </c>
      <c r="U122">
        <f>YEAR(S:S)</f>
        <v>2016</v>
      </c>
    </row>
    <row r="123" spans="1:21" ht="48" x14ac:dyDescent="0.2">
      <c r="A123">
        <v>121</v>
      </c>
      <c r="B123" s="8" t="s">
        <v>2</v>
      </c>
      <c r="C123" s="3" t="s">
        <v>129</v>
      </c>
      <c r="D123" s="5">
        <v>3000</v>
      </c>
      <c r="E123" s="7">
        <v>65924.38</v>
      </c>
      <c r="F123" t="s">
        <v>4116</v>
      </c>
      <c r="G123" s="1" t="s">
        <v>4119</v>
      </c>
      <c r="H123" t="s">
        <v>4121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" t="s">
        <v>4181</v>
      </c>
      <c r="O123">
        <f>ROUND(E123/D123*100,0)</f>
        <v>2197</v>
      </c>
      <c r="P123">
        <f>ROUND(E123/L123,2)</f>
        <v>65924.38</v>
      </c>
      <c r="Q123" s="9" t="s">
        <v>4181</v>
      </c>
      <c r="R123" t="s">
        <v>4186</v>
      </c>
      <c r="S123">
        <f>(((J123/60)/60)/24)+DATE(1970,1,1)</f>
        <v>42096.704976851848</v>
      </c>
      <c r="T123">
        <f>(((I123/60)/60)/24)+DATE(1970,1,1)</f>
        <v>42112.427777777775</v>
      </c>
      <c r="U123">
        <f>YEAR(S:S)</f>
        <v>2015</v>
      </c>
    </row>
    <row r="124" spans="1:21" ht="32" x14ac:dyDescent="0.2">
      <c r="A124">
        <v>122</v>
      </c>
      <c r="B124" s="8" t="s">
        <v>2</v>
      </c>
      <c r="C124" s="3" t="s">
        <v>130</v>
      </c>
      <c r="D124" s="5">
        <v>100000000</v>
      </c>
      <c r="E124" s="7">
        <v>65313</v>
      </c>
      <c r="F124" t="s">
        <v>4116</v>
      </c>
      <c r="G124" s="1" t="s">
        <v>4119</v>
      </c>
      <c r="H124" t="s">
        <v>4121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" t="s">
        <v>4181</v>
      </c>
      <c r="O124">
        <f>ROUND(E124/D124*100,0)</f>
        <v>0</v>
      </c>
      <c r="P124">
        <f ca="1">P:P=Q12</f>
        <v>0</v>
      </c>
      <c r="Q124" s="9" t="s">
        <v>4181</v>
      </c>
      <c r="R124" t="s">
        <v>4186</v>
      </c>
      <c r="S124">
        <f>(((J124/60)/60)/24)+DATE(1970,1,1)</f>
        <v>42593.431793981479</v>
      </c>
      <c r="T124">
        <f>(((I124/60)/60)/24)+DATE(1970,1,1)</f>
        <v>42653.431793981479</v>
      </c>
      <c r="U124">
        <f>YEAR(S:S)</f>
        <v>2016</v>
      </c>
    </row>
    <row r="125" spans="1:21" ht="48" x14ac:dyDescent="0.2">
      <c r="A125">
        <v>123</v>
      </c>
      <c r="B125" s="8" t="s">
        <v>2</v>
      </c>
      <c r="C125" s="3" t="s">
        <v>131</v>
      </c>
      <c r="D125" s="5">
        <v>55000</v>
      </c>
      <c r="E125" s="7">
        <v>64974</v>
      </c>
      <c r="F125" t="s">
        <v>4116</v>
      </c>
      <c r="G125" s="1" t="s">
        <v>4119</v>
      </c>
      <c r="H125" t="s">
        <v>4121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" t="s">
        <v>4181</v>
      </c>
      <c r="O125">
        <f>ROUND(E125/D125*100,0)</f>
        <v>118</v>
      </c>
      <c r="P125">
        <f>ROUND(E125/L125,2)</f>
        <v>10829</v>
      </c>
      <c r="Q125" s="9" t="s">
        <v>4181</v>
      </c>
      <c r="R125" t="s">
        <v>4186</v>
      </c>
      <c r="S125">
        <f>(((J125/60)/60)/24)+DATE(1970,1,1)</f>
        <v>41904.781990740739</v>
      </c>
      <c r="T125">
        <f>(((I125/60)/60)/24)+DATE(1970,1,1)</f>
        <v>41940.916666666664</v>
      </c>
      <c r="U125">
        <f>YEAR(S:S)</f>
        <v>2014</v>
      </c>
    </row>
    <row r="126" spans="1:21" ht="48" x14ac:dyDescent="0.2">
      <c r="A126">
        <v>124</v>
      </c>
      <c r="B126" s="8" t="s">
        <v>2</v>
      </c>
      <c r="C126" s="3" t="s">
        <v>132</v>
      </c>
      <c r="D126" s="5">
        <v>4000</v>
      </c>
      <c r="E126" s="7">
        <v>64203.33</v>
      </c>
      <c r="F126" t="s">
        <v>4116</v>
      </c>
      <c r="G126" s="1" t="s">
        <v>4119</v>
      </c>
      <c r="H126" t="s">
        <v>4121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" t="s">
        <v>4181</v>
      </c>
      <c r="O126">
        <f>ROUND(E126/D126*100,0)</f>
        <v>1605</v>
      </c>
      <c r="P126" t="e">
        <f>ROUND(E126/L126,2)</f>
        <v>#DIV/0!</v>
      </c>
      <c r="Q126" s="9" t="s">
        <v>4181</v>
      </c>
      <c r="R126" t="s">
        <v>4186</v>
      </c>
      <c r="S126">
        <f>(((J126/60)/60)/24)+DATE(1970,1,1)</f>
        <v>42114.928726851853</v>
      </c>
      <c r="T126">
        <f>(((I126/60)/60)/24)+DATE(1970,1,1)</f>
        <v>42139.928726851853</v>
      </c>
      <c r="U126">
        <f>YEAR(S:S)</f>
        <v>2015</v>
      </c>
    </row>
    <row r="127" spans="1:21" ht="48" x14ac:dyDescent="0.2">
      <c r="A127">
        <v>125</v>
      </c>
      <c r="B127" s="8" t="s">
        <v>2</v>
      </c>
      <c r="C127" s="3" t="s">
        <v>133</v>
      </c>
      <c r="D127" s="5">
        <v>500</v>
      </c>
      <c r="E127" s="7">
        <v>63527</v>
      </c>
      <c r="F127" t="s">
        <v>4116</v>
      </c>
      <c r="G127" s="1" t="s">
        <v>4119</v>
      </c>
      <c r="H127" t="s">
        <v>4126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" t="s">
        <v>4181</v>
      </c>
      <c r="O127">
        <f>ROUND(E127/D127*100,0)</f>
        <v>12705</v>
      </c>
      <c r="P127">
        <f>ROUND(E127/L127,2)</f>
        <v>10587.83</v>
      </c>
      <c r="Q127" s="9" t="s">
        <v>4181</v>
      </c>
      <c r="R127" t="s">
        <v>4186</v>
      </c>
      <c r="S127">
        <f>(((J127/60)/60)/24)+DATE(1970,1,1)</f>
        <v>42709.993981481486</v>
      </c>
      <c r="T127">
        <f>(((I127/60)/60)/24)+DATE(1970,1,1)</f>
        <v>42769.993981481486</v>
      </c>
      <c r="U127">
        <f>YEAR(S:S)</f>
        <v>2016</v>
      </c>
    </row>
    <row r="128" spans="1:21" ht="48" x14ac:dyDescent="0.2">
      <c r="A128">
        <v>126</v>
      </c>
      <c r="B128" s="8" t="s">
        <v>2</v>
      </c>
      <c r="C128" s="3" t="s">
        <v>134</v>
      </c>
      <c r="D128" s="5">
        <v>25000</v>
      </c>
      <c r="E128" s="7">
        <v>63460.18</v>
      </c>
      <c r="F128" t="s">
        <v>4116</v>
      </c>
      <c r="G128" s="1" t="s">
        <v>4119</v>
      </c>
      <c r="H128" t="s">
        <v>4121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" t="s">
        <v>4181</v>
      </c>
      <c r="O128">
        <f>ROUND(E128/D128*100,0)</f>
        <v>254</v>
      </c>
      <c r="P128">
        <f>ROUND(E128/L128,2)</f>
        <v>4881.55</v>
      </c>
      <c r="Q128" s="9" t="s">
        <v>4181</v>
      </c>
      <c r="R128" t="s">
        <v>4186</v>
      </c>
      <c r="S128">
        <f>(((J128/60)/60)/24)+DATE(1970,1,1)</f>
        <v>42135.589548611111</v>
      </c>
      <c r="T128">
        <f>(((I128/60)/60)/24)+DATE(1970,1,1)</f>
        <v>42166.083333333328</v>
      </c>
      <c r="U128">
        <f>YEAR(S:S)</f>
        <v>2015</v>
      </c>
    </row>
    <row r="129" spans="1:21" ht="48" x14ac:dyDescent="0.2">
      <c r="A129">
        <v>127</v>
      </c>
      <c r="B129" s="8" t="s">
        <v>2</v>
      </c>
      <c r="C129" s="3" t="s">
        <v>135</v>
      </c>
      <c r="D129" s="5">
        <v>8000</v>
      </c>
      <c r="E129" s="7">
        <v>60450.1</v>
      </c>
      <c r="F129" t="s">
        <v>4116</v>
      </c>
      <c r="G129" s="1" t="s">
        <v>4119</v>
      </c>
      <c r="H129" t="s">
        <v>4121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" t="s">
        <v>4181</v>
      </c>
      <c r="O129">
        <f>ROUND(E129/D129*100,0)</f>
        <v>756</v>
      </c>
      <c r="P129">
        <f>ROUND(E129/L129,2)</f>
        <v>15112.53</v>
      </c>
      <c r="Q129" s="9" t="s">
        <v>4181</v>
      </c>
      <c r="R129" t="s">
        <v>4186</v>
      </c>
      <c r="S129">
        <f>(((J129/60)/60)/24)+DATE(1970,1,1)</f>
        <v>42067.62431712963</v>
      </c>
      <c r="T129">
        <f>(((I129/60)/60)/24)+DATE(1970,1,1)</f>
        <v>42097.582650462966</v>
      </c>
      <c r="U129">
        <f>YEAR(S:S)</f>
        <v>2015</v>
      </c>
    </row>
    <row r="130" spans="1:21" ht="32" x14ac:dyDescent="0.2">
      <c r="A130">
        <v>128</v>
      </c>
      <c r="B130" s="8" t="s">
        <v>2</v>
      </c>
      <c r="C130" s="3" t="s">
        <v>136</v>
      </c>
      <c r="D130" s="5">
        <v>100000</v>
      </c>
      <c r="E130" s="7">
        <v>60180</v>
      </c>
      <c r="F130" t="s">
        <v>4116</v>
      </c>
      <c r="G130" s="1" t="s">
        <v>4119</v>
      </c>
      <c r="H130" t="s">
        <v>4121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" t="s">
        <v>4181</v>
      </c>
      <c r="O130">
        <f>ROUND(E130/D130*100,0)</f>
        <v>60</v>
      </c>
      <c r="P130">
        <f>ROUND(E130/L130,2)</f>
        <v>10030</v>
      </c>
      <c r="Q130" s="9" t="s">
        <v>4181</v>
      </c>
      <c r="R130" t="s">
        <v>4186</v>
      </c>
      <c r="S130">
        <f>(((J130/60)/60)/24)+DATE(1970,1,1)</f>
        <v>42628.22792824074</v>
      </c>
      <c r="T130">
        <f>(((I130/60)/60)/24)+DATE(1970,1,1)</f>
        <v>42663.22792824074</v>
      </c>
      <c r="U130">
        <f>YEAR(S:S)</f>
        <v>2016</v>
      </c>
    </row>
    <row r="131" spans="1:21" ht="48" x14ac:dyDescent="0.2">
      <c r="A131">
        <v>129</v>
      </c>
      <c r="B131" s="8" t="s">
        <v>2</v>
      </c>
      <c r="C131" s="3" t="s">
        <v>137</v>
      </c>
      <c r="D131" s="5">
        <v>20000</v>
      </c>
      <c r="E131" s="7">
        <v>60175</v>
      </c>
      <c r="F131" t="s">
        <v>4116</v>
      </c>
      <c r="G131" s="1" t="s">
        <v>4119</v>
      </c>
      <c r="H131" t="s">
        <v>4121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" t="s">
        <v>4181</v>
      </c>
      <c r="O131">
        <f>ROUND(E131/D131*100,0)</f>
        <v>301</v>
      </c>
      <c r="P131" t="e">
        <f>ROUND(E131/L131,2)</f>
        <v>#DIV/0!</v>
      </c>
      <c r="Q131" s="9" t="s">
        <v>4181</v>
      </c>
      <c r="R131" t="s">
        <v>4186</v>
      </c>
      <c r="S131">
        <f>(((J131/60)/60)/24)+DATE(1970,1,1)</f>
        <v>41882.937303240738</v>
      </c>
      <c r="T131">
        <f>(((I131/60)/60)/24)+DATE(1970,1,1)</f>
        <v>41942.937303240738</v>
      </c>
      <c r="U131">
        <f>YEAR(S:S)</f>
        <v>2014</v>
      </c>
    </row>
    <row r="132" spans="1:21" ht="48" x14ac:dyDescent="0.2">
      <c r="A132">
        <v>130</v>
      </c>
      <c r="B132" s="8" t="s">
        <v>2</v>
      </c>
      <c r="C132" s="3" t="s">
        <v>138</v>
      </c>
      <c r="D132" s="5">
        <v>600</v>
      </c>
      <c r="E132" s="7">
        <v>60095.35</v>
      </c>
      <c r="F132" t="s">
        <v>4116</v>
      </c>
      <c r="G132" s="1" t="s">
        <v>4119</v>
      </c>
      <c r="H132" t="s">
        <v>4122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" t="s">
        <v>4181</v>
      </c>
      <c r="O132">
        <f>ROUND(E132/D132*100,0)</f>
        <v>10016</v>
      </c>
      <c r="P132">
        <f>IFERROR(ROUND(E2/L2,2),0)</f>
        <v>12879.86</v>
      </c>
      <c r="Q132" s="9" t="s">
        <v>4181</v>
      </c>
      <c r="R132" t="s">
        <v>4186</v>
      </c>
      <c r="S132">
        <f>(((J132/60)/60)/24)+DATE(1970,1,1)</f>
        <v>41778.915416666663</v>
      </c>
      <c r="T132">
        <f>(((I132/60)/60)/24)+DATE(1970,1,1)</f>
        <v>41806.844444444447</v>
      </c>
      <c r="U132">
        <f>YEAR(S:S)</f>
        <v>2014</v>
      </c>
    </row>
    <row r="133" spans="1:21" ht="16" x14ac:dyDescent="0.2">
      <c r="A133">
        <v>131</v>
      </c>
      <c r="B133" s="8" t="s">
        <v>2</v>
      </c>
      <c r="C133" s="3" t="s">
        <v>139</v>
      </c>
      <c r="D133" s="5">
        <v>1200</v>
      </c>
      <c r="E133" s="7">
        <v>60046</v>
      </c>
      <c r="F133" t="s">
        <v>4116</v>
      </c>
      <c r="G133" s="1" t="s">
        <v>4119</v>
      </c>
      <c r="H133" t="s">
        <v>4121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" t="s">
        <v>4181</v>
      </c>
      <c r="O133">
        <f>ROUND(E133/D133*100,0)</f>
        <v>5004</v>
      </c>
      <c r="P133" t="e">
        <f>ROUND(E133/L133,2)</f>
        <v>#DIV/0!</v>
      </c>
      <c r="Q133" s="9" t="s">
        <v>4181</v>
      </c>
      <c r="R133" t="s">
        <v>4186</v>
      </c>
      <c r="S133">
        <f>(((J133/60)/60)/24)+DATE(1970,1,1)</f>
        <v>42541.837511574078</v>
      </c>
      <c r="T133">
        <f>(((I133/60)/60)/24)+DATE(1970,1,1)</f>
        <v>42557</v>
      </c>
      <c r="U133">
        <f>YEAR(S:S)</f>
        <v>2016</v>
      </c>
    </row>
    <row r="134" spans="1:21" ht="48" x14ac:dyDescent="0.2">
      <c r="A134">
        <v>132</v>
      </c>
      <c r="B134" s="8" t="s">
        <v>2</v>
      </c>
      <c r="C134" s="3" t="s">
        <v>140</v>
      </c>
      <c r="D134" s="5">
        <v>80000</v>
      </c>
      <c r="E134" s="7">
        <v>58520.2</v>
      </c>
      <c r="F134" t="s">
        <v>4116</v>
      </c>
      <c r="G134" s="1" t="s">
        <v>4119</v>
      </c>
      <c r="H134" t="s">
        <v>4121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" t="s">
        <v>4181</v>
      </c>
      <c r="O134">
        <f>ROUND(E134/D134*100,0)</f>
        <v>73</v>
      </c>
      <c r="P134">
        <f>ROUND(E134/L134,2)</f>
        <v>722.47</v>
      </c>
      <c r="Q134" s="9" t="s">
        <v>4181</v>
      </c>
      <c r="R134" t="s">
        <v>4186</v>
      </c>
      <c r="S134">
        <f>(((J134/60)/60)/24)+DATE(1970,1,1)</f>
        <v>41905.812581018516</v>
      </c>
      <c r="T134">
        <f>(((I134/60)/60)/24)+DATE(1970,1,1)</f>
        <v>41950.854247685187</v>
      </c>
      <c r="U134">
        <f>YEAR(S:S)</f>
        <v>2014</v>
      </c>
    </row>
    <row r="135" spans="1:21" ht="32" x14ac:dyDescent="0.2">
      <c r="A135">
        <v>133</v>
      </c>
      <c r="B135" s="8" t="s">
        <v>2</v>
      </c>
      <c r="C135" s="3" t="s">
        <v>141</v>
      </c>
      <c r="D135" s="5">
        <v>71764</v>
      </c>
      <c r="E135" s="7">
        <v>57817</v>
      </c>
      <c r="F135" t="s">
        <v>4116</v>
      </c>
      <c r="G135" s="1" t="s">
        <v>4119</v>
      </c>
      <c r="H135" t="s">
        <v>4121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" t="s">
        <v>4181</v>
      </c>
      <c r="O135">
        <f>ROUND(E135/D135*100,0)</f>
        <v>81</v>
      </c>
      <c r="P135" t="e">
        <f>ROUND(E135/L135,2)</f>
        <v>#DIV/0!</v>
      </c>
      <c r="Q135" s="9" t="s">
        <v>4181</v>
      </c>
      <c r="R135" t="s">
        <v>4186</v>
      </c>
      <c r="S135">
        <f>(((J135/60)/60)/24)+DATE(1970,1,1)</f>
        <v>42491.80768518518</v>
      </c>
      <c r="T135">
        <f>(((I135/60)/60)/24)+DATE(1970,1,1)</f>
        <v>42521.729861111111</v>
      </c>
      <c r="U135">
        <f>YEAR(S:S)</f>
        <v>2016</v>
      </c>
    </row>
    <row r="136" spans="1:21" ht="16" x14ac:dyDescent="0.2">
      <c r="A136">
        <v>134</v>
      </c>
      <c r="B136" s="8" t="s">
        <v>2</v>
      </c>
      <c r="C136" s="3" t="s">
        <v>142</v>
      </c>
      <c r="D136" s="5">
        <v>5000</v>
      </c>
      <c r="E136" s="7">
        <v>57754</v>
      </c>
      <c r="F136" t="s">
        <v>4116</v>
      </c>
      <c r="G136" s="1" t="s">
        <v>4119</v>
      </c>
      <c r="H136" t="s">
        <v>4121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" t="s">
        <v>4181</v>
      </c>
      <c r="O136">
        <f>ROUND(E136/D136*100,0)</f>
        <v>1155</v>
      </c>
      <c r="P136" t="e">
        <f>ROUND(E136/L136,2)</f>
        <v>#DIV/0!</v>
      </c>
      <c r="Q136" s="9" t="s">
        <v>4181</v>
      </c>
      <c r="R136" t="s">
        <v>4186</v>
      </c>
      <c r="S136">
        <f>(((J136/60)/60)/24)+DATE(1970,1,1)</f>
        <v>42221.909930555557</v>
      </c>
      <c r="T136">
        <f>(((I136/60)/60)/24)+DATE(1970,1,1)</f>
        <v>42251.708333333328</v>
      </c>
      <c r="U136">
        <f>YEAR(S:S)</f>
        <v>2015</v>
      </c>
    </row>
    <row r="137" spans="1:21" ht="48" x14ac:dyDescent="0.2">
      <c r="A137">
        <v>135</v>
      </c>
      <c r="B137" s="8" t="s">
        <v>2</v>
      </c>
      <c r="C137" s="3" t="s">
        <v>143</v>
      </c>
      <c r="D137" s="5">
        <v>3000</v>
      </c>
      <c r="E137" s="7">
        <v>57342</v>
      </c>
      <c r="F137" t="s">
        <v>4116</v>
      </c>
      <c r="G137" s="1" t="s">
        <v>4119</v>
      </c>
      <c r="H137" t="s">
        <v>4121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" t="s">
        <v>4181</v>
      </c>
      <c r="O137">
        <f>ROUND(E137/D137*100,0)</f>
        <v>1911</v>
      </c>
      <c r="P137">
        <f>ROUND(E137/L137,2)</f>
        <v>11468.4</v>
      </c>
      <c r="Q137" s="9" t="s">
        <v>4181</v>
      </c>
      <c r="R137" t="s">
        <v>4186</v>
      </c>
      <c r="S137">
        <f>(((J137/60)/60)/24)+DATE(1970,1,1)</f>
        <v>41788.381909722222</v>
      </c>
      <c r="T137">
        <f>(((I137/60)/60)/24)+DATE(1970,1,1)</f>
        <v>41821.791666666664</v>
      </c>
      <c r="U137">
        <f>YEAR(S:S)</f>
        <v>2014</v>
      </c>
    </row>
    <row r="138" spans="1:21" ht="48" x14ac:dyDescent="0.2">
      <c r="A138">
        <v>136</v>
      </c>
      <c r="B138" s="8" t="s">
        <v>2</v>
      </c>
      <c r="C138" s="3" t="s">
        <v>129</v>
      </c>
      <c r="D138" s="5">
        <v>3000</v>
      </c>
      <c r="E138" s="7">
        <v>57197</v>
      </c>
      <c r="F138" t="s">
        <v>4116</v>
      </c>
      <c r="G138" s="1" t="s">
        <v>4119</v>
      </c>
      <c r="H138" t="s">
        <v>4121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" t="s">
        <v>4181</v>
      </c>
      <c r="O138">
        <f>ROUND(E138/D138*100,0)</f>
        <v>1907</v>
      </c>
      <c r="P138" t="e">
        <f>ROUND(E138/L138,2)</f>
        <v>#DIV/0!</v>
      </c>
      <c r="Q138" s="9" t="s">
        <v>4181</v>
      </c>
      <c r="R138" t="s">
        <v>4186</v>
      </c>
      <c r="S138">
        <f>(((J138/60)/60)/24)+DATE(1970,1,1)</f>
        <v>42096.410115740742</v>
      </c>
      <c r="T138">
        <f>(((I138/60)/60)/24)+DATE(1970,1,1)</f>
        <v>42140.427777777775</v>
      </c>
      <c r="U138">
        <f>YEAR(S:S)</f>
        <v>2015</v>
      </c>
    </row>
    <row r="139" spans="1:21" ht="48" x14ac:dyDescent="0.2">
      <c r="A139">
        <v>137</v>
      </c>
      <c r="B139" s="8" t="s">
        <v>2</v>
      </c>
      <c r="C139" s="3" t="s">
        <v>144</v>
      </c>
      <c r="D139" s="5">
        <v>55000</v>
      </c>
      <c r="E139" s="7">
        <v>56618</v>
      </c>
      <c r="F139" t="s">
        <v>4116</v>
      </c>
      <c r="G139" s="1" t="s">
        <v>4119</v>
      </c>
      <c r="H139" t="s">
        <v>4128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" t="s">
        <v>4181</v>
      </c>
      <c r="O139">
        <f>ROUND(E139/D139*100,0)</f>
        <v>103</v>
      </c>
      <c r="P139" t="e">
        <f>ROUND(E139/L139,2)</f>
        <v>#DIV/0!</v>
      </c>
      <c r="Q139" s="9" t="s">
        <v>4181</v>
      </c>
      <c r="R139" t="s">
        <v>4186</v>
      </c>
      <c r="S139">
        <f>(((J139/60)/60)/24)+DATE(1970,1,1)</f>
        <v>42239.573993055557</v>
      </c>
      <c r="T139">
        <f>(((I139/60)/60)/24)+DATE(1970,1,1)</f>
        <v>42289.573993055557</v>
      </c>
      <c r="U139">
        <f>YEAR(S:S)</f>
        <v>2015</v>
      </c>
    </row>
    <row r="140" spans="1:21" ht="48" x14ac:dyDescent="0.2">
      <c r="A140">
        <v>138</v>
      </c>
      <c r="B140" s="8" t="s">
        <v>2</v>
      </c>
      <c r="C140" s="3" t="s">
        <v>145</v>
      </c>
      <c r="D140" s="5">
        <v>150000</v>
      </c>
      <c r="E140" s="7">
        <v>56590</v>
      </c>
      <c r="F140" t="s">
        <v>4116</v>
      </c>
      <c r="G140" s="1" t="s">
        <v>4119</v>
      </c>
      <c r="H140" t="s">
        <v>4121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" t="s">
        <v>4181</v>
      </c>
      <c r="O140">
        <f>ROUND(E140/D140*100,0)</f>
        <v>38</v>
      </c>
      <c r="P140">
        <f>ROUND(E140/L140,2)</f>
        <v>975.69</v>
      </c>
      <c r="Q140" s="9" t="s">
        <v>4181</v>
      </c>
      <c r="R140" t="s">
        <v>4186</v>
      </c>
      <c r="S140">
        <f>(((J140/60)/60)/24)+DATE(1970,1,1)</f>
        <v>42186.257418981477</v>
      </c>
      <c r="T140">
        <f>(((I140/60)/60)/24)+DATE(1970,1,1)</f>
        <v>42217.207638888889</v>
      </c>
      <c r="U140">
        <f>YEAR(S:S)</f>
        <v>2015</v>
      </c>
    </row>
    <row r="141" spans="1:21" ht="32" x14ac:dyDescent="0.2">
      <c r="A141">
        <v>139</v>
      </c>
      <c r="B141" s="8" t="s">
        <v>2</v>
      </c>
      <c r="C141" s="3" t="s">
        <v>146</v>
      </c>
      <c r="D141" s="5">
        <v>500</v>
      </c>
      <c r="E141" s="7">
        <v>56146</v>
      </c>
      <c r="F141" t="s">
        <v>4116</v>
      </c>
      <c r="G141" s="1" t="s">
        <v>4119</v>
      </c>
      <c r="H141" t="s">
        <v>4121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" t="s">
        <v>4181</v>
      </c>
      <c r="O141">
        <f>ROUND(E141/D141*100,0)</f>
        <v>11229</v>
      </c>
      <c r="P141">
        <f>ROUND(E141/L141,2)</f>
        <v>56146</v>
      </c>
      <c r="Q141" s="9" t="s">
        <v>4181</v>
      </c>
      <c r="R141" t="s">
        <v>4186</v>
      </c>
      <c r="S141">
        <f>(((J141/60)/60)/24)+DATE(1970,1,1)</f>
        <v>42187.920972222222</v>
      </c>
      <c r="T141">
        <f>(((I141/60)/60)/24)+DATE(1970,1,1)</f>
        <v>42197.920972222222</v>
      </c>
      <c r="U141">
        <f>YEAR(S:S)</f>
        <v>2015</v>
      </c>
    </row>
    <row r="142" spans="1:21" ht="48" x14ac:dyDescent="0.2">
      <c r="A142">
        <v>140</v>
      </c>
      <c r="B142" s="8" t="s">
        <v>2</v>
      </c>
      <c r="C142" s="3" t="s">
        <v>147</v>
      </c>
      <c r="D142" s="5">
        <v>200000</v>
      </c>
      <c r="E142" s="7">
        <v>56079.83</v>
      </c>
      <c r="F142" t="s">
        <v>4116</v>
      </c>
      <c r="G142" s="1" t="s">
        <v>4119</v>
      </c>
      <c r="H142" t="s">
        <v>4121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" t="s">
        <v>4181</v>
      </c>
      <c r="O142">
        <f>ROUND(E142/D142*100,0)</f>
        <v>28</v>
      </c>
      <c r="P142" t="e">
        <f>ROUND(E142/L142,2)</f>
        <v>#DIV/0!</v>
      </c>
      <c r="Q142" s="9" t="s">
        <v>4181</v>
      </c>
      <c r="R142" t="s">
        <v>4186</v>
      </c>
      <c r="S142">
        <f>(((J142/60)/60)/24)+DATE(1970,1,1)</f>
        <v>42053.198287037041</v>
      </c>
      <c r="T142">
        <f>(((I142/60)/60)/24)+DATE(1970,1,1)</f>
        <v>42083.15662037037</v>
      </c>
      <c r="U142">
        <f>YEAR(S:S)</f>
        <v>2015</v>
      </c>
    </row>
    <row r="143" spans="1:21" ht="48" x14ac:dyDescent="0.2">
      <c r="A143">
        <v>141</v>
      </c>
      <c r="B143" s="8" t="s">
        <v>2</v>
      </c>
      <c r="C143" s="3" t="s">
        <v>148</v>
      </c>
      <c r="D143" s="5">
        <v>12000</v>
      </c>
      <c r="E143" s="7">
        <v>55223</v>
      </c>
      <c r="F143" t="s">
        <v>4116</v>
      </c>
      <c r="G143" s="1" t="s">
        <v>4119</v>
      </c>
      <c r="H143" t="s">
        <v>4121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" t="s">
        <v>4181</v>
      </c>
      <c r="O143">
        <f>ROUND(E143/D143*100,0)</f>
        <v>460</v>
      </c>
      <c r="P143">
        <f>ROUND(E143/L143,2)</f>
        <v>1972.25</v>
      </c>
      <c r="Q143" s="9" t="s">
        <v>4181</v>
      </c>
      <c r="R143" t="s">
        <v>4186</v>
      </c>
      <c r="S143">
        <f>(((J143/60)/60)/24)+DATE(1970,1,1)</f>
        <v>42110.153043981481</v>
      </c>
      <c r="T143">
        <f>(((I143/60)/60)/24)+DATE(1970,1,1)</f>
        <v>42155.153043981481</v>
      </c>
      <c r="U143">
        <f>YEAR(S:S)</f>
        <v>2015</v>
      </c>
    </row>
    <row r="144" spans="1:21" ht="48" x14ac:dyDescent="0.2">
      <c r="A144">
        <v>142</v>
      </c>
      <c r="B144" s="8" t="s">
        <v>2</v>
      </c>
      <c r="C144" s="3" t="s">
        <v>149</v>
      </c>
      <c r="D144" s="5">
        <v>3000</v>
      </c>
      <c r="E144" s="7">
        <v>55201.52</v>
      </c>
      <c r="F144" t="s">
        <v>4116</v>
      </c>
      <c r="G144" s="1" t="s">
        <v>4119</v>
      </c>
      <c r="H144" t="s">
        <v>4121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" t="s">
        <v>4181</v>
      </c>
      <c r="O144">
        <f>ROUND(E144/D144*100,0)</f>
        <v>1840</v>
      </c>
      <c r="P144">
        <f>ROUND(E144/L144,2)</f>
        <v>55201.52</v>
      </c>
      <c r="Q144" s="9" t="s">
        <v>4181</v>
      </c>
      <c r="R144" t="s">
        <v>4186</v>
      </c>
      <c r="S144">
        <f>(((J144/60)/60)/24)+DATE(1970,1,1)</f>
        <v>41938.893263888887</v>
      </c>
      <c r="T144">
        <f>(((I144/60)/60)/24)+DATE(1970,1,1)</f>
        <v>41959.934930555552</v>
      </c>
      <c r="U144">
        <f>YEAR(S:S)</f>
        <v>2014</v>
      </c>
    </row>
    <row r="145" spans="1:21" ht="48" x14ac:dyDescent="0.2">
      <c r="A145">
        <v>143</v>
      </c>
      <c r="B145" s="8" t="s">
        <v>2</v>
      </c>
      <c r="C145" s="3" t="s">
        <v>150</v>
      </c>
      <c r="D145" s="5">
        <v>5500</v>
      </c>
      <c r="E145" s="7">
        <v>54116.28</v>
      </c>
      <c r="F145" t="s">
        <v>4116</v>
      </c>
      <c r="G145" s="1" t="s">
        <v>4119</v>
      </c>
      <c r="H145" t="s">
        <v>4123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" t="s">
        <v>4181</v>
      </c>
      <c r="O145">
        <f>ROUND(E145/D145*100,0)</f>
        <v>984</v>
      </c>
      <c r="P145" t="e">
        <f>ROUND(E145/L145,2)</f>
        <v>#DIV/0!</v>
      </c>
      <c r="Q145" s="9" t="s">
        <v>4181</v>
      </c>
      <c r="R145" t="s">
        <v>4186</v>
      </c>
      <c r="S145">
        <f>(((J145/60)/60)/24)+DATE(1970,1,1)</f>
        <v>42559.064143518524</v>
      </c>
      <c r="T145">
        <f>(((I145/60)/60)/24)+DATE(1970,1,1)</f>
        <v>42616.246527777781</v>
      </c>
      <c r="U145">
        <f>YEAR(S:S)</f>
        <v>2016</v>
      </c>
    </row>
    <row r="146" spans="1:21" ht="48" x14ac:dyDescent="0.2">
      <c r="A146">
        <v>144</v>
      </c>
      <c r="B146" s="8" t="s">
        <v>2</v>
      </c>
      <c r="C146" s="3" t="s">
        <v>151</v>
      </c>
      <c r="D146" s="5">
        <v>7500</v>
      </c>
      <c r="E146" s="7">
        <v>53771</v>
      </c>
      <c r="F146" t="s">
        <v>4116</v>
      </c>
      <c r="G146" s="1" t="s">
        <v>4119</v>
      </c>
      <c r="H146" t="s">
        <v>4126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" t="s">
        <v>4181</v>
      </c>
      <c r="O146">
        <f>ROUND(E146/D146*100,0)</f>
        <v>717</v>
      </c>
      <c r="P146">
        <f>ROUND(E146/L146,2)</f>
        <v>1453.27</v>
      </c>
      <c r="Q146" s="9" t="s">
        <v>4181</v>
      </c>
      <c r="R146" t="s">
        <v>4186</v>
      </c>
      <c r="S146">
        <f>(((J146/60)/60)/24)+DATE(1970,1,1)</f>
        <v>42047.762407407412</v>
      </c>
      <c r="T146">
        <f>(((I146/60)/60)/24)+DATE(1970,1,1)</f>
        <v>42107.72074074074</v>
      </c>
      <c r="U146">
        <f>YEAR(S:S)</f>
        <v>2015</v>
      </c>
    </row>
    <row r="147" spans="1:21" ht="48" x14ac:dyDescent="0.2">
      <c r="A147">
        <v>145</v>
      </c>
      <c r="B147" s="8" t="s">
        <v>2</v>
      </c>
      <c r="C147" s="3" t="s">
        <v>152</v>
      </c>
      <c r="D147" s="5">
        <v>4500</v>
      </c>
      <c r="E147" s="7">
        <v>53769</v>
      </c>
      <c r="F147" t="s">
        <v>4116</v>
      </c>
      <c r="G147" s="1" t="s">
        <v>4119</v>
      </c>
      <c r="H147" t="s">
        <v>4121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" t="s">
        <v>4181</v>
      </c>
      <c r="O147">
        <f>ROUND(E147/D147*100,0)</f>
        <v>1195</v>
      </c>
      <c r="P147">
        <f>ROUND(E147/L147,2)</f>
        <v>5974.33</v>
      </c>
      <c r="Q147" s="9" t="s">
        <v>4181</v>
      </c>
      <c r="R147" t="s">
        <v>4186</v>
      </c>
      <c r="S147">
        <f>(((J147/60)/60)/24)+DATE(1970,1,1)</f>
        <v>42200.542268518519</v>
      </c>
      <c r="T147">
        <f>(((I147/60)/60)/24)+DATE(1970,1,1)</f>
        <v>42227.542268518519</v>
      </c>
      <c r="U147">
        <f>YEAR(S:S)</f>
        <v>2015</v>
      </c>
    </row>
    <row r="148" spans="1:21" ht="48" x14ac:dyDescent="0.2">
      <c r="A148">
        <v>146</v>
      </c>
      <c r="B148" s="8" t="s">
        <v>2</v>
      </c>
      <c r="C148" s="3" t="s">
        <v>153</v>
      </c>
      <c r="D148" s="5">
        <v>20000</v>
      </c>
      <c r="E148" s="7">
        <v>53737</v>
      </c>
      <c r="F148" t="s">
        <v>4116</v>
      </c>
      <c r="G148" s="1" t="s">
        <v>4119</v>
      </c>
      <c r="H148" t="s">
        <v>4121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" t="s">
        <v>4181</v>
      </c>
      <c r="O148">
        <f>ROUND(E148/D148*100,0)</f>
        <v>269</v>
      </c>
      <c r="P148">
        <f>ROUND(E148/L148,2)</f>
        <v>17912.330000000002</v>
      </c>
      <c r="Q148" s="9" t="s">
        <v>4181</v>
      </c>
      <c r="R148" t="s">
        <v>4186</v>
      </c>
      <c r="S148">
        <f>(((J148/60)/60)/24)+DATE(1970,1,1)</f>
        <v>42693.016180555554</v>
      </c>
      <c r="T148">
        <f>(((I148/60)/60)/24)+DATE(1970,1,1)</f>
        <v>42753.016180555554</v>
      </c>
      <c r="U148">
        <f>YEAR(S:S)</f>
        <v>2016</v>
      </c>
    </row>
    <row r="149" spans="1:21" ht="32" x14ac:dyDescent="0.2">
      <c r="A149">
        <v>147</v>
      </c>
      <c r="B149" s="8" t="s">
        <v>2</v>
      </c>
      <c r="C149" s="3" t="s">
        <v>154</v>
      </c>
      <c r="D149" s="5">
        <v>7000</v>
      </c>
      <c r="E149" s="7">
        <v>53670.6</v>
      </c>
      <c r="F149" t="s">
        <v>4116</v>
      </c>
      <c r="G149" s="1" t="s">
        <v>4119</v>
      </c>
      <c r="H149" t="s">
        <v>4122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" t="s">
        <v>4181</v>
      </c>
      <c r="O149">
        <f>ROUND(E149/D149*100,0)</f>
        <v>767</v>
      </c>
      <c r="P149" t="e">
        <f>ROUND(E149/L149,2)</f>
        <v>#DIV/0!</v>
      </c>
      <c r="Q149" s="9" t="s">
        <v>4181</v>
      </c>
      <c r="R149" t="s">
        <v>4186</v>
      </c>
      <c r="S149">
        <f>(((J149/60)/60)/24)+DATE(1970,1,1)</f>
        <v>41969.767824074079</v>
      </c>
      <c r="T149">
        <f>(((I149/60)/60)/24)+DATE(1970,1,1)</f>
        <v>42012.762499999997</v>
      </c>
      <c r="U149">
        <f>YEAR(S:S)</f>
        <v>2014</v>
      </c>
    </row>
    <row r="150" spans="1:21" ht="48" x14ac:dyDescent="0.2">
      <c r="A150">
        <v>148</v>
      </c>
      <c r="B150" s="8" t="s">
        <v>2</v>
      </c>
      <c r="C150" s="3" t="s">
        <v>155</v>
      </c>
      <c r="D150" s="5">
        <v>50000</v>
      </c>
      <c r="E150" s="7">
        <v>53157</v>
      </c>
      <c r="F150" t="s">
        <v>4116</v>
      </c>
      <c r="G150" s="1" t="s">
        <v>4119</v>
      </c>
      <c r="H150" t="s">
        <v>4121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" t="s">
        <v>4181</v>
      </c>
      <c r="O150">
        <f>ROUND(E150/D150*100,0)</f>
        <v>106</v>
      </c>
      <c r="P150">
        <f>ROUND(E150/L150,2)</f>
        <v>26578.5</v>
      </c>
      <c r="Q150" s="9" t="s">
        <v>4181</v>
      </c>
      <c r="R150" t="s">
        <v>4186</v>
      </c>
      <c r="S150">
        <f>(((J150/60)/60)/24)+DATE(1970,1,1)</f>
        <v>42397.281666666662</v>
      </c>
      <c r="T150">
        <f>(((I150/60)/60)/24)+DATE(1970,1,1)</f>
        <v>42427.281666666662</v>
      </c>
      <c r="U150">
        <f>YEAR(S:S)</f>
        <v>2016</v>
      </c>
    </row>
    <row r="151" spans="1:21" ht="48" x14ac:dyDescent="0.2">
      <c r="A151">
        <v>149</v>
      </c>
      <c r="B151" s="8" t="s">
        <v>2</v>
      </c>
      <c r="C151" s="3" t="s">
        <v>156</v>
      </c>
      <c r="D151" s="5">
        <v>10000</v>
      </c>
      <c r="E151" s="7">
        <v>53001.3</v>
      </c>
      <c r="F151" t="s">
        <v>4116</v>
      </c>
      <c r="G151" s="1" t="s">
        <v>4119</v>
      </c>
      <c r="H151" t="s">
        <v>4121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" t="s">
        <v>4181</v>
      </c>
      <c r="O151">
        <f>ROUND(E151/D151*100,0)</f>
        <v>530</v>
      </c>
      <c r="P151">
        <f>ROUND(E151/L151,2)</f>
        <v>8833.5499999999993</v>
      </c>
      <c r="Q151" s="9" t="s">
        <v>4181</v>
      </c>
      <c r="R151" t="s">
        <v>4186</v>
      </c>
      <c r="S151">
        <f>(((J151/60)/60)/24)+DATE(1970,1,1)</f>
        <v>41968.172106481477</v>
      </c>
      <c r="T151">
        <f>(((I151/60)/60)/24)+DATE(1970,1,1)</f>
        <v>41998.333333333328</v>
      </c>
      <c r="U151">
        <f>YEAR(S:S)</f>
        <v>2014</v>
      </c>
    </row>
    <row r="152" spans="1:21" ht="48" x14ac:dyDescent="0.2">
      <c r="A152">
        <v>150</v>
      </c>
      <c r="B152" s="8" t="s">
        <v>2</v>
      </c>
      <c r="C152" s="3" t="s">
        <v>157</v>
      </c>
      <c r="D152" s="5">
        <v>130000</v>
      </c>
      <c r="E152" s="7">
        <v>52576</v>
      </c>
      <c r="F152" t="s">
        <v>4116</v>
      </c>
      <c r="G152" s="1" t="s">
        <v>4119</v>
      </c>
      <c r="H152" t="s">
        <v>4121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" t="s">
        <v>4181</v>
      </c>
      <c r="O152">
        <f>ROUND(E152/D152*100,0)</f>
        <v>40</v>
      </c>
      <c r="P152">
        <f>ROUND(E152/L152,2)</f>
        <v>784.72</v>
      </c>
      <c r="Q152" s="9" t="s">
        <v>4181</v>
      </c>
      <c r="R152" t="s">
        <v>4186</v>
      </c>
      <c r="S152">
        <f>(((J152/60)/60)/24)+DATE(1970,1,1)</f>
        <v>42090.161828703705</v>
      </c>
      <c r="T152">
        <f>(((I152/60)/60)/24)+DATE(1970,1,1)</f>
        <v>42150.161828703705</v>
      </c>
      <c r="U152">
        <f>YEAR(S:S)</f>
        <v>2015</v>
      </c>
    </row>
    <row r="153" spans="1:21" ht="48" x14ac:dyDescent="0.2">
      <c r="A153">
        <v>151</v>
      </c>
      <c r="B153" s="8" t="s">
        <v>2</v>
      </c>
      <c r="C153" s="3" t="s">
        <v>158</v>
      </c>
      <c r="D153" s="5">
        <v>250000</v>
      </c>
      <c r="E153" s="7">
        <v>52198</v>
      </c>
      <c r="F153" t="s">
        <v>4116</v>
      </c>
      <c r="G153" s="1" t="s">
        <v>4119</v>
      </c>
      <c r="H153" t="s">
        <v>4123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" t="s">
        <v>4181</v>
      </c>
      <c r="O153">
        <f>ROUND(E153/D153*100,0)</f>
        <v>21</v>
      </c>
      <c r="P153">
        <f>ROUND(E153/L153,2)</f>
        <v>10439.6</v>
      </c>
      <c r="Q153" s="9" t="s">
        <v>4181</v>
      </c>
      <c r="R153" t="s">
        <v>4186</v>
      </c>
      <c r="S153">
        <f>(((J153/60)/60)/24)+DATE(1970,1,1)</f>
        <v>42113.550821759258</v>
      </c>
      <c r="T153">
        <f>(((I153/60)/60)/24)+DATE(1970,1,1)</f>
        <v>42173.550821759258</v>
      </c>
      <c r="U153">
        <f>YEAR(S:S)</f>
        <v>2015</v>
      </c>
    </row>
    <row r="154" spans="1:21" ht="32" x14ac:dyDescent="0.2">
      <c r="A154">
        <v>152</v>
      </c>
      <c r="B154" s="8" t="s">
        <v>2</v>
      </c>
      <c r="C154" s="3" t="s">
        <v>159</v>
      </c>
      <c r="D154" s="5">
        <v>380000</v>
      </c>
      <c r="E154" s="7">
        <v>51906</v>
      </c>
      <c r="F154" t="s">
        <v>4116</v>
      </c>
      <c r="G154" s="1" t="s">
        <v>4119</v>
      </c>
      <c r="H154" t="s">
        <v>4121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" t="s">
        <v>4181</v>
      </c>
      <c r="O154">
        <f>ROUND(E154/D154*100,0)</f>
        <v>14</v>
      </c>
      <c r="P154">
        <f>ROUND(E154/L154,2)</f>
        <v>25953</v>
      </c>
      <c r="Q154" s="9" t="s">
        <v>4181</v>
      </c>
      <c r="R154" t="s">
        <v>4186</v>
      </c>
      <c r="S154">
        <f>(((J154/60)/60)/24)+DATE(1970,1,1)</f>
        <v>41875.077546296299</v>
      </c>
      <c r="T154">
        <f>(((I154/60)/60)/24)+DATE(1970,1,1)</f>
        <v>41905.077546296299</v>
      </c>
      <c r="U154">
        <f>YEAR(S:S)</f>
        <v>2014</v>
      </c>
    </row>
    <row r="155" spans="1:21" ht="48" x14ac:dyDescent="0.2">
      <c r="A155">
        <v>153</v>
      </c>
      <c r="B155" s="8" t="s">
        <v>2</v>
      </c>
      <c r="C155" s="3" t="s">
        <v>160</v>
      </c>
      <c r="D155" s="5">
        <v>50000</v>
      </c>
      <c r="E155" s="7">
        <v>51605.31</v>
      </c>
      <c r="F155" t="s">
        <v>4116</v>
      </c>
      <c r="G155" s="1" t="s">
        <v>4119</v>
      </c>
      <c r="H155" t="s">
        <v>4121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" t="s">
        <v>4181</v>
      </c>
      <c r="O155">
        <f>ROUND(E155/D155*100,0)</f>
        <v>103</v>
      </c>
      <c r="P155">
        <f>ROUND(E155/L155,2)</f>
        <v>5160.53</v>
      </c>
      <c r="Q155" s="9" t="s">
        <v>4181</v>
      </c>
      <c r="R155" t="s">
        <v>4186</v>
      </c>
      <c r="S155">
        <f>(((J155/60)/60)/24)+DATE(1970,1,1)</f>
        <v>41933.586157407408</v>
      </c>
      <c r="T155">
        <f>(((I155/60)/60)/24)+DATE(1970,1,1)</f>
        <v>41975.627824074079</v>
      </c>
      <c r="U155">
        <f>YEAR(S:S)</f>
        <v>2014</v>
      </c>
    </row>
    <row r="156" spans="1:21" ht="32" x14ac:dyDescent="0.2">
      <c r="A156">
        <v>154</v>
      </c>
      <c r="B156" s="8" t="s">
        <v>2</v>
      </c>
      <c r="C156" s="3" t="s">
        <v>161</v>
      </c>
      <c r="D156" s="5">
        <v>1500</v>
      </c>
      <c r="E156" s="7">
        <v>51544</v>
      </c>
      <c r="F156" t="s">
        <v>4116</v>
      </c>
      <c r="G156" s="1" t="s">
        <v>4119</v>
      </c>
      <c r="H156" t="s">
        <v>4121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" t="s">
        <v>4181</v>
      </c>
      <c r="O156">
        <f>ROUND(E156/D156*100,0)</f>
        <v>3436</v>
      </c>
      <c r="P156">
        <f>ROUND(E156/L156,2)</f>
        <v>17181.330000000002</v>
      </c>
      <c r="Q156" s="9" t="s">
        <v>4181</v>
      </c>
      <c r="R156" t="s">
        <v>4186</v>
      </c>
      <c r="S156">
        <f>(((J156/60)/60)/24)+DATE(1970,1,1)</f>
        <v>42115.547395833331</v>
      </c>
      <c r="T156">
        <f>(((I156/60)/60)/24)+DATE(1970,1,1)</f>
        <v>42158.547395833331</v>
      </c>
      <c r="U156">
        <f>YEAR(S:S)</f>
        <v>2015</v>
      </c>
    </row>
    <row r="157" spans="1:21" ht="64" x14ac:dyDescent="0.2">
      <c r="A157">
        <v>155</v>
      </c>
      <c r="B157" s="8" t="s">
        <v>2</v>
      </c>
      <c r="C157" s="3" t="s">
        <v>162</v>
      </c>
      <c r="D157" s="5">
        <v>1350000</v>
      </c>
      <c r="E157" s="7">
        <v>51514.5</v>
      </c>
      <c r="F157" t="s">
        <v>4116</v>
      </c>
      <c r="G157" s="1" t="s">
        <v>4119</v>
      </c>
      <c r="H157" t="s">
        <v>4121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" t="s">
        <v>4181</v>
      </c>
      <c r="O157">
        <f>ROUND(E157/D157*100,0)</f>
        <v>4</v>
      </c>
      <c r="P157">
        <f>ROUND(E157/L157,2)</f>
        <v>12878.63</v>
      </c>
      <c r="Q157" s="9" t="s">
        <v>4181</v>
      </c>
      <c r="R157" t="s">
        <v>4186</v>
      </c>
      <c r="S157">
        <f>(((J157/60)/60)/24)+DATE(1970,1,1)</f>
        <v>42168.559432870374</v>
      </c>
      <c r="T157">
        <f>(((I157/60)/60)/24)+DATE(1970,1,1)</f>
        <v>42208.559432870374</v>
      </c>
      <c r="U157">
        <f>YEAR(S:S)</f>
        <v>2015</v>
      </c>
    </row>
    <row r="158" spans="1:21" ht="48" x14ac:dyDescent="0.2">
      <c r="A158">
        <v>156</v>
      </c>
      <c r="B158" s="8" t="s">
        <v>2</v>
      </c>
      <c r="C158" s="3" t="s">
        <v>163</v>
      </c>
      <c r="D158" s="5">
        <v>35000</v>
      </c>
      <c r="E158" s="7">
        <v>51184</v>
      </c>
      <c r="F158" t="s">
        <v>4116</v>
      </c>
      <c r="G158" s="1" t="s">
        <v>4119</v>
      </c>
      <c r="H158" t="s">
        <v>4126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" t="s">
        <v>4181</v>
      </c>
      <c r="O158">
        <f>ROUND(E158/D158*100,0)</f>
        <v>146</v>
      </c>
      <c r="P158">
        <f>ROUND(E158/L158,2)</f>
        <v>3412.27</v>
      </c>
      <c r="Q158" s="9" t="s">
        <v>4181</v>
      </c>
      <c r="R158" t="s">
        <v>4186</v>
      </c>
      <c r="S158">
        <f>(((J158/60)/60)/24)+DATE(1970,1,1)</f>
        <v>41794.124953703707</v>
      </c>
      <c r="T158">
        <f>(((I158/60)/60)/24)+DATE(1970,1,1)</f>
        <v>41854.124953703707</v>
      </c>
      <c r="U158">
        <f>YEAR(S:S)</f>
        <v>2014</v>
      </c>
    </row>
    <row r="159" spans="1:21" ht="48" x14ac:dyDescent="0.2">
      <c r="A159">
        <v>157</v>
      </c>
      <c r="B159" s="8" t="s">
        <v>2</v>
      </c>
      <c r="C159" s="3" t="s">
        <v>164</v>
      </c>
      <c r="D159" s="5">
        <v>2995</v>
      </c>
      <c r="E159" s="7">
        <v>51149</v>
      </c>
      <c r="F159" t="s">
        <v>4116</v>
      </c>
      <c r="G159" s="1" t="s">
        <v>4119</v>
      </c>
      <c r="H159" t="s">
        <v>4121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" t="s">
        <v>4181</v>
      </c>
      <c r="O159">
        <f>ROUND(E159/D159*100,0)</f>
        <v>1708</v>
      </c>
      <c r="P159">
        <f>ROUND(E159/L159,2)</f>
        <v>25574.5</v>
      </c>
      <c r="Q159" s="9" t="s">
        <v>4181</v>
      </c>
      <c r="R159" t="s">
        <v>4186</v>
      </c>
      <c r="S159">
        <f>(((J159/60)/60)/24)+DATE(1970,1,1)</f>
        <v>42396.911712962959</v>
      </c>
      <c r="T159">
        <f>(((I159/60)/60)/24)+DATE(1970,1,1)</f>
        <v>42426.911712962959</v>
      </c>
      <c r="U159">
        <f>YEAR(S:S)</f>
        <v>2016</v>
      </c>
    </row>
    <row r="160" spans="1:21" ht="48" x14ac:dyDescent="0.2">
      <c r="A160">
        <v>158</v>
      </c>
      <c r="B160" s="8" t="s">
        <v>2</v>
      </c>
      <c r="C160" s="3" t="s">
        <v>165</v>
      </c>
      <c r="D160" s="5">
        <v>5000</v>
      </c>
      <c r="E160" s="7">
        <v>50863</v>
      </c>
      <c r="F160" t="s">
        <v>4116</v>
      </c>
      <c r="G160" s="1" t="s">
        <v>4119</v>
      </c>
      <c r="H160" t="s">
        <v>4121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" t="s">
        <v>4181</v>
      </c>
      <c r="O160">
        <f>ROUND(E160/D160*100,0)</f>
        <v>1017</v>
      </c>
      <c r="P160" t="e">
        <f>ROUND(E160/L160,2)</f>
        <v>#DIV/0!</v>
      </c>
      <c r="Q160" s="9" t="s">
        <v>4181</v>
      </c>
      <c r="R160" t="s">
        <v>4186</v>
      </c>
      <c r="S160">
        <f>(((J160/60)/60)/24)+DATE(1970,1,1)</f>
        <v>41904.07671296296</v>
      </c>
      <c r="T160">
        <f>(((I160/60)/60)/24)+DATE(1970,1,1)</f>
        <v>41934.07671296296</v>
      </c>
      <c r="U160">
        <f>YEAR(S:S)</f>
        <v>2014</v>
      </c>
    </row>
    <row r="161" spans="1:21" ht="48" x14ac:dyDescent="0.2">
      <c r="A161">
        <v>159</v>
      </c>
      <c r="B161" s="8" t="s">
        <v>2</v>
      </c>
      <c r="C161" s="3" t="s">
        <v>166</v>
      </c>
      <c r="D161" s="5">
        <v>500000</v>
      </c>
      <c r="E161" s="7">
        <v>50803</v>
      </c>
      <c r="F161" t="s">
        <v>4116</v>
      </c>
      <c r="G161" s="1" t="s">
        <v>4119</v>
      </c>
      <c r="H161" t="s">
        <v>4121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" t="s">
        <v>4181</v>
      </c>
      <c r="O161">
        <f>ROUND(E161/D161*100,0)</f>
        <v>10</v>
      </c>
      <c r="P161">
        <f>ROUND(E161/L161,2)</f>
        <v>50803</v>
      </c>
      <c r="Q161" s="9" t="s">
        <v>4181</v>
      </c>
      <c r="R161" t="s">
        <v>4186</v>
      </c>
      <c r="S161">
        <f>(((J161/60)/60)/24)+DATE(1970,1,1)</f>
        <v>42514.434548611112</v>
      </c>
      <c r="T161">
        <f>(((I161/60)/60)/24)+DATE(1970,1,1)</f>
        <v>42554.434548611112</v>
      </c>
      <c r="U161">
        <f>YEAR(S:S)</f>
        <v>2016</v>
      </c>
    </row>
    <row r="162" spans="1:21" ht="48" x14ac:dyDescent="0.2">
      <c r="A162">
        <v>160</v>
      </c>
      <c r="B162" s="8" t="s">
        <v>2</v>
      </c>
      <c r="C162" s="3" t="s">
        <v>167</v>
      </c>
      <c r="D162" s="5">
        <v>5000</v>
      </c>
      <c r="E162" s="7">
        <v>50653.11</v>
      </c>
      <c r="F162" t="s">
        <v>4117</v>
      </c>
      <c r="G162" s="1" t="s">
        <v>4119</v>
      </c>
      <c r="H162" t="s">
        <v>4121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" t="s">
        <v>4181</v>
      </c>
      <c r="O162">
        <f>ROUND(E162/D162*100,0)</f>
        <v>1013</v>
      </c>
      <c r="P162" t="e">
        <f>ROUND(E162/L162,2)</f>
        <v>#DIV/0!</v>
      </c>
      <c r="Q162" s="9" t="s">
        <v>4181</v>
      </c>
      <c r="R162" t="s">
        <v>4187</v>
      </c>
      <c r="S162">
        <f>(((J162/60)/60)/24)+DATE(1970,1,1)</f>
        <v>42171.913090277783</v>
      </c>
      <c r="T162">
        <f>(((I162/60)/60)/24)+DATE(1970,1,1)</f>
        <v>42231.913090277783</v>
      </c>
      <c r="U162">
        <f>YEAR(S:S)</f>
        <v>2015</v>
      </c>
    </row>
    <row r="163" spans="1:21" ht="48" x14ac:dyDescent="0.2">
      <c r="A163">
        <v>161</v>
      </c>
      <c r="B163" s="8" t="s">
        <v>2</v>
      </c>
      <c r="C163" s="3" t="s">
        <v>168</v>
      </c>
      <c r="D163" s="5">
        <v>50000</v>
      </c>
      <c r="E163" s="7">
        <v>50251.41</v>
      </c>
      <c r="F163" t="s">
        <v>4117</v>
      </c>
      <c r="G163" s="1" t="s">
        <v>4119</v>
      </c>
      <c r="H163" t="s">
        <v>4121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" t="s">
        <v>4181</v>
      </c>
      <c r="O163">
        <f>ROUND(E163/D163*100,0)</f>
        <v>101</v>
      </c>
      <c r="P163">
        <f>ROUND(E163/L163,2)</f>
        <v>50251.41</v>
      </c>
      <c r="Q163" s="9" t="s">
        <v>4181</v>
      </c>
      <c r="R163" t="s">
        <v>4187</v>
      </c>
      <c r="S163">
        <f>(((J163/60)/60)/24)+DATE(1970,1,1)</f>
        <v>41792.687442129631</v>
      </c>
      <c r="T163">
        <f>(((I163/60)/60)/24)+DATE(1970,1,1)</f>
        <v>41822.687442129631</v>
      </c>
      <c r="U163">
        <f>YEAR(S:S)</f>
        <v>2014</v>
      </c>
    </row>
    <row r="164" spans="1:21" ht="48" x14ac:dyDescent="0.2">
      <c r="A164">
        <v>162</v>
      </c>
      <c r="B164" s="8" t="s">
        <v>2</v>
      </c>
      <c r="C164" s="3" t="s">
        <v>169</v>
      </c>
      <c r="D164" s="5">
        <v>2800</v>
      </c>
      <c r="E164" s="7">
        <v>50091</v>
      </c>
      <c r="F164" t="s">
        <v>4117</v>
      </c>
      <c r="G164" s="1" t="s">
        <v>4119</v>
      </c>
      <c r="H164" t="s">
        <v>4121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" t="s">
        <v>4181</v>
      </c>
      <c r="O164">
        <f>ROUND(E164/D164*100,0)</f>
        <v>1789</v>
      </c>
      <c r="P164">
        <f>ROUND(E164/L164,2)</f>
        <v>5009.1000000000004</v>
      </c>
      <c r="Q164" s="9" t="s">
        <v>4181</v>
      </c>
      <c r="R164" t="s">
        <v>4187</v>
      </c>
      <c r="S164">
        <f>(((J164/60)/60)/24)+DATE(1970,1,1)</f>
        <v>41835.126805555556</v>
      </c>
      <c r="T164">
        <f>(((I164/60)/60)/24)+DATE(1970,1,1)</f>
        <v>41867.987500000003</v>
      </c>
      <c r="U164">
        <f>YEAR(S:S)</f>
        <v>2014</v>
      </c>
    </row>
    <row r="165" spans="1:21" ht="64" x14ac:dyDescent="0.2">
      <c r="A165">
        <v>163</v>
      </c>
      <c r="B165" s="8" t="s">
        <v>2</v>
      </c>
      <c r="C165" s="3" t="s">
        <v>170</v>
      </c>
      <c r="D165" s="5">
        <v>2000000</v>
      </c>
      <c r="E165" s="7">
        <v>49830</v>
      </c>
      <c r="F165" t="s">
        <v>4117</v>
      </c>
      <c r="G165" s="1" t="s">
        <v>4119</v>
      </c>
      <c r="H165" t="s">
        <v>4121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" t="s">
        <v>4181</v>
      </c>
      <c r="O165">
        <f>ROUND(E165/D165*100,0)</f>
        <v>2</v>
      </c>
      <c r="P165" t="e">
        <f>ROUND(E165/L165,2)</f>
        <v>#DIV/0!</v>
      </c>
      <c r="Q165" s="9" t="s">
        <v>4181</v>
      </c>
      <c r="R165" t="s">
        <v>4187</v>
      </c>
      <c r="S165">
        <f>(((J165/60)/60)/24)+DATE(1970,1,1)</f>
        <v>42243.961273148147</v>
      </c>
      <c r="T165">
        <f>(((I165/60)/60)/24)+DATE(1970,1,1)</f>
        <v>42278</v>
      </c>
      <c r="U165">
        <f>YEAR(S:S)</f>
        <v>2015</v>
      </c>
    </row>
    <row r="166" spans="1:21" ht="48" x14ac:dyDescent="0.2">
      <c r="A166">
        <v>164</v>
      </c>
      <c r="B166" s="8" t="s">
        <v>2</v>
      </c>
      <c r="C166" s="3" t="s">
        <v>171</v>
      </c>
      <c r="D166" s="5">
        <v>120000</v>
      </c>
      <c r="E166" s="7">
        <v>49811</v>
      </c>
      <c r="F166" t="s">
        <v>4117</v>
      </c>
      <c r="G166" s="1" t="s">
        <v>4119</v>
      </c>
      <c r="H166" t="s">
        <v>4121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" t="s">
        <v>4181</v>
      </c>
      <c r="O166">
        <f>ROUND(E166/D166*100,0)</f>
        <v>42</v>
      </c>
      <c r="P166">
        <f>ROUND(E166/L166,2)</f>
        <v>7115.86</v>
      </c>
      <c r="Q166" s="9" t="s">
        <v>4181</v>
      </c>
      <c r="R166" t="s">
        <v>4187</v>
      </c>
      <c r="S166">
        <f>(((J166/60)/60)/24)+DATE(1970,1,1)</f>
        <v>41841.762743055559</v>
      </c>
      <c r="T166">
        <f>(((I166/60)/60)/24)+DATE(1970,1,1)</f>
        <v>41901.762743055559</v>
      </c>
      <c r="U166">
        <f>YEAR(S:S)</f>
        <v>2014</v>
      </c>
    </row>
    <row r="167" spans="1:21" ht="32" x14ac:dyDescent="0.2">
      <c r="A167">
        <v>165</v>
      </c>
      <c r="B167" s="8" t="s">
        <v>2</v>
      </c>
      <c r="C167" s="3" t="s">
        <v>172</v>
      </c>
      <c r="D167" s="5">
        <v>17000</v>
      </c>
      <c r="E167" s="7">
        <v>49588</v>
      </c>
      <c r="F167" t="s">
        <v>4117</v>
      </c>
      <c r="G167" s="1" t="s">
        <v>4119</v>
      </c>
      <c r="H167" t="s">
        <v>4122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" t="s">
        <v>4181</v>
      </c>
      <c r="O167">
        <f>ROUND(E167/D167*100,0)</f>
        <v>292</v>
      </c>
      <c r="P167" t="e">
        <f>ROUND(E167/L167,2)</f>
        <v>#DIV/0!</v>
      </c>
      <c r="Q167" s="9" t="s">
        <v>4181</v>
      </c>
      <c r="R167" t="s">
        <v>4187</v>
      </c>
      <c r="S167">
        <f>(((J167/60)/60)/24)+DATE(1970,1,1)</f>
        <v>42351.658842592587</v>
      </c>
      <c r="T167">
        <f>(((I167/60)/60)/24)+DATE(1970,1,1)</f>
        <v>42381.658842592587</v>
      </c>
      <c r="U167">
        <f>YEAR(S:S)</f>
        <v>2015</v>
      </c>
    </row>
    <row r="168" spans="1:21" ht="48" x14ac:dyDescent="0.2">
      <c r="A168">
        <v>166</v>
      </c>
      <c r="B168" s="8" t="s">
        <v>2</v>
      </c>
      <c r="C168" s="3" t="s">
        <v>173</v>
      </c>
      <c r="D168" s="5">
        <v>5000</v>
      </c>
      <c r="E168" s="7">
        <v>49321</v>
      </c>
      <c r="F168" t="s">
        <v>4117</v>
      </c>
      <c r="G168" s="1" t="s">
        <v>4119</v>
      </c>
      <c r="H168" t="s">
        <v>4121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" t="s">
        <v>4181</v>
      </c>
      <c r="O168">
        <f>ROUND(E168/D168*100,0)</f>
        <v>986</v>
      </c>
      <c r="P168">
        <f>ROUND(E168/L168,2)</f>
        <v>49321</v>
      </c>
      <c r="Q168" s="9" t="s">
        <v>4181</v>
      </c>
      <c r="R168" t="s">
        <v>4187</v>
      </c>
      <c r="S168">
        <f>(((J168/60)/60)/24)+DATE(1970,1,1)</f>
        <v>42721.075949074075</v>
      </c>
      <c r="T168">
        <f>(((I168/60)/60)/24)+DATE(1970,1,1)</f>
        <v>42751.075949074075</v>
      </c>
      <c r="U168">
        <f>YEAR(S:S)</f>
        <v>2016</v>
      </c>
    </row>
    <row r="169" spans="1:21" ht="48" x14ac:dyDescent="0.2">
      <c r="A169">
        <v>167</v>
      </c>
      <c r="B169" s="8" t="s">
        <v>2</v>
      </c>
      <c r="C169" s="3" t="s">
        <v>174</v>
      </c>
      <c r="D169" s="5">
        <v>110000</v>
      </c>
      <c r="E169" s="7">
        <v>49100</v>
      </c>
      <c r="F169" t="s">
        <v>4117</v>
      </c>
      <c r="G169" s="1" t="s">
        <v>4119</v>
      </c>
      <c r="H169" t="s">
        <v>4121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" t="s">
        <v>4181</v>
      </c>
      <c r="O169">
        <f>ROUND(E169/D169*100,0)</f>
        <v>45</v>
      </c>
      <c r="P169">
        <f>ROUND(E169/L169,2)</f>
        <v>24550</v>
      </c>
      <c r="Q169" s="9" t="s">
        <v>4181</v>
      </c>
      <c r="R169" t="s">
        <v>4187</v>
      </c>
      <c r="S169">
        <f>(((J169/60)/60)/24)+DATE(1970,1,1)</f>
        <v>42160.927488425921</v>
      </c>
      <c r="T169">
        <f>(((I169/60)/60)/24)+DATE(1970,1,1)</f>
        <v>42220.927488425921</v>
      </c>
      <c r="U169">
        <f>YEAR(S:S)</f>
        <v>2015</v>
      </c>
    </row>
    <row r="170" spans="1:21" ht="48" x14ac:dyDescent="0.2">
      <c r="A170">
        <v>168</v>
      </c>
      <c r="B170" s="8" t="s">
        <v>2</v>
      </c>
      <c r="C170" s="3" t="s">
        <v>175</v>
      </c>
      <c r="D170" s="5">
        <v>8000</v>
      </c>
      <c r="E170" s="7">
        <v>48434</v>
      </c>
      <c r="F170" t="s">
        <v>4117</v>
      </c>
      <c r="G170" s="1" t="s">
        <v>4119</v>
      </c>
      <c r="H170" t="s">
        <v>4121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" t="s">
        <v>4181</v>
      </c>
      <c r="O170">
        <f>ROUND(E170/D170*100,0)</f>
        <v>605</v>
      </c>
      <c r="P170">
        <f>ROUND(E170/L170,2)</f>
        <v>16144.67</v>
      </c>
      <c r="Q170" s="9" t="s">
        <v>4181</v>
      </c>
      <c r="R170" t="s">
        <v>4187</v>
      </c>
      <c r="S170">
        <f>(((J170/60)/60)/24)+DATE(1970,1,1)</f>
        <v>42052.83530092593</v>
      </c>
      <c r="T170">
        <f>(((I170/60)/60)/24)+DATE(1970,1,1)</f>
        <v>42082.793634259258</v>
      </c>
      <c r="U170">
        <f>YEAR(S:S)</f>
        <v>2015</v>
      </c>
    </row>
    <row r="171" spans="1:21" ht="48" x14ac:dyDescent="0.2">
      <c r="A171">
        <v>169</v>
      </c>
      <c r="B171" s="8" t="s">
        <v>2</v>
      </c>
      <c r="C171" s="3" t="s">
        <v>176</v>
      </c>
      <c r="D171" s="5">
        <v>2500</v>
      </c>
      <c r="E171" s="7">
        <v>47978</v>
      </c>
      <c r="F171" t="s">
        <v>4117</v>
      </c>
      <c r="G171" s="1" t="s">
        <v>4119</v>
      </c>
      <c r="H171" t="s">
        <v>4122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" t="s">
        <v>4181</v>
      </c>
      <c r="O171">
        <f>ROUND(E171/D171*100,0)</f>
        <v>1919</v>
      </c>
      <c r="P171">
        <f>ROUND(E171/L171,2)</f>
        <v>4797.8</v>
      </c>
      <c r="Q171" s="9" t="s">
        <v>4181</v>
      </c>
      <c r="R171" t="s">
        <v>4187</v>
      </c>
      <c r="S171">
        <f>(((J171/60)/60)/24)+DATE(1970,1,1)</f>
        <v>41900.505312499998</v>
      </c>
      <c r="T171">
        <f>(((I171/60)/60)/24)+DATE(1970,1,1)</f>
        <v>41930.505312499998</v>
      </c>
      <c r="U171">
        <f>YEAR(S:S)</f>
        <v>2014</v>
      </c>
    </row>
    <row r="172" spans="1:21" ht="48" x14ac:dyDescent="0.2">
      <c r="A172">
        <v>170</v>
      </c>
      <c r="B172" s="8" t="s">
        <v>2</v>
      </c>
      <c r="C172" s="3" t="s">
        <v>177</v>
      </c>
      <c r="D172" s="5">
        <v>10000</v>
      </c>
      <c r="E172" s="7">
        <v>47665</v>
      </c>
      <c r="F172" t="s">
        <v>4117</v>
      </c>
      <c r="G172" s="1" t="s">
        <v>4119</v>
      </c>
      <c r="H172" t="s">
        <v>4121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" t="s">
        <v>4181</v>
      </c>
      <c r="O172">
        <f>ROUND(E172/D172*100,0)</f>
        <v>477</v>
      </c>
      <c r="P172">
        <f>ROUND(E172/L172,2)</f>
        <v>4766.5</v>
      </c>
      <c r="Q172" s="9" t="s">
        <v>4181</v>
      </c>
      <c r="R172" t="s">
        <v>4187</v>
      </c>
      <c r="S172">
        <f>(((J172/60)/60)/24)+DATE(1970,1,1)</f>
        <v>42216.977812500001</v>
      </c>
      <c r="T172">
        <f>(((I172/60)/60)/24)+DATE(1970,1,1)</f>
        <v>42246.227777777778</v>
      </c>
      <c r="U172">
        <f>YEAR(S:S)</f>
        <v>2015</v>
      </c>
    </row>
    <row r="173" spans="1:21" ht="48" x14ac:dyDescent="0.2">
      <c r="A173">
        <v>171</v>
      </c>
      <c r="B173" s="8" t="s">
        <v>2</v>
      </c>
      <c r="C173" s="3" t="s">
        <v>178</v>
      </c>
      <c r="D173" s="5">
        <v>50000</v>
      </c>
      <c r="E173" s="7">
        <v>47327</v>
      </c>
      <c r="F173" t="s">
        <v>4117</v>
      </c>
      <c r="G173" s="1" t="s">
        <v>4119</v>
      </c>
      <c r="H173" t="s">
        <v>4121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" t="s">
        <v>4181</v>
      </c>
      <c r="O173">
        <f>ROUND(E173/D173*100,0)</f>
        <v>95</v>
      </c>
      <c r="P173">
        <f>ROUND(E173/L173,2)</f>
        <v>47327</v>
      </c>
      <c r="Q173" s="9" t="s">
        <v>4181</v>
      </c>
      <c r="R173" t="s">
        <v>4187</v>
      </c>
      <c r="S173">
        <f>(((J173/60)/60)/24)+DATE(1970,1,1)</f>
        <v>42534.180717592593</v>
      </c>
      <c r="T173">
        <f>(((I173/60)/60)/24)+DATE(1970,1,1)</f>
        <v>42594.180717592593</v>
      </c>
      <c r="U173">
        <f>YEAR(S:S)</f>
        <v>2016</v>
      </c>
    </row>
    <row r="174" spans="1:21" ht="48" x14ac:dyDescent="0.2">
      <c r="A174">
        <v>172</v>
      </c>
      <c r="B174" s="8" t="s">
        <v>2</v>
      </c>
      <c r="C174" s="3" t="s">
        <v>179</v>
      </c>
      <c r="D174" s="5">
        <v>95000</v>
      </c>
      <c r="E174" s="7">
        <v>47189</v>
      </c>
      <c r="F174" t="s">
        <v>4117</v>
      </c>
      <c r="G174" s="1" t="s">
        <v>4119</v>
      </c>
      <c r="H174" t="s">
        <v>4121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" t="s">
        <v>4181</v>
      </c>
      <c r="O174">
        <f>ROUND(E174/D174*100,0)</f>
        <v>50</v>
      </c>
      <c r="P174" t="e">
        <f>ROUND(E174/L174,2)</f>
        <v>#DIV/0!</v>
      </c>
      <c r="Q174" s="9" t="s">
        <v>4181</v>
      </c>
      <c r="R174" t="s">
        <v>4187</v>
      </c>
      <c r="S174">
        <f>(((J174/60)/60)/24)+DATE(1970,1,1)</f>
        <v>42047.394942129627</v>
      </c>
      <c r="T174">
        <f>(((I174/60)/60)/24)+DATE(1970,1,1)</f>
        <v>42082.353275462956</v>
      </c>
      <c r="U174">
        <f>YEAR(S:S)</f>
        <v>2015</v>
      </c>
    </row>
    <row r="175" spans="1:21" ht="48" x14ac:dyDescent="0.2">
      <c r="A175">
        <v>173</v>
      </c>
      <c r="B175" s="8" t="s">
        <v>2</v>
      </c>
      <c r="C175" s="3" t="s">
        <v>180</v>
      </c>
      <c r="D175" s="5">
        <v>1110</v>
      </c>
      <c r="E175" s="7">
        <v>47074</v>
      </c>
      <c r="F175" t="s">
        <v>4117</v>
      </c>
      <c r="G175" s="1" t="s">
        <v>4119</v>
      </c>
      <c r="H175" t="s">
        <v>4122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" t="s">
        <v>4181</v>
      </c>
      <c r="O175">
        <f>ROUND(E175/D175*100,0)</f>
        <v>4241</v>
      </c>
      <c r="P175" t="e">
        <f>ROUND(E175/L175,2)</f>
        <v>#DIV/0!</v>
      </c>
      <c r="Q175" s="9" t="s">
        <v>4181</v>
      </c>
      <c r="R175" t="s">
        <v>4187</v>
      </c>
      <c r="S175">
        <f>(((J175/60)/60)/24)+DATE(1970,1,1)</f>
        <v>42033.573009259257</v>
      </c>
      <c r="T175">
        <f>(((I175/60)/60)/24)+DATE(1970,1,1)</f>
        <v>42063.573009259257</v>
      </c>
      <c r="U175">
        <f>YEAR(S:S)</f>
        <v>2015</v>
      </c>
    </row>
    <row r="176" spans="1:21" ht="48" x14ac:dyDescent="0.2">
      <c r="A176">
        <v>174</v>
      </c>
      <c r="B176" s="8" t="s">
        <v>2</v>
      </c>
      <c r="C176" s="3" t="s">
        <v>181</v>
      </c>
      <c r="D176" s="5">
        <v>6000</v>
      </c>
      <c r="E176" s="7">
        <v>46643.07</v>
      </c>
      <c r="F176" t="s">
        <v>4117</v>
      </c>
      <c r="G176" s="1" t="s">
        <v>4119</v>
      </c>
      <c r="H176" t="s">
        <v>4124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" t="s">
        <v>4181</v>
      </c>
      <c r="O176">
        <f>ROUND(E176/D176*100,0)</f>
        <v>777</v>
      </c>
      <c r="P176" t="e">
        <f>ROUND(E176/L176,2)</f>
        <v>#DIV/0!</v>
      </c>
      <c r="Q176" s="9" t="s">
        <v>4181</v>
      </c>
      <c r="R176" t="s">
        <v>4187</v>
      </c>
      <c r="S176">
        <f>(((J176/60)/60)/24)+DATE(1970,1,1)</f>
        <v>42072.758981481486</v>
      </c>
      <c r="T176">
        <f>(((I176/60)/60)/24)+DATE(1970,1,1)</f>
        <v>42132.758981481486</v>
      </c>
      <c r="U176">
        <f>YEAR(S:S)</f>
        <v>2015</v>
      </c>
    </row>
    <row r="177" spans="1:21" ht="48" x14ac:dyDescent="0.2">
      <c r="A177">
        <v>175</v>
      </c>
      <c r="B177" s="8" t="s">
        <v>2</v>
      </c>
      <c r="C177" s="3" t="s">
        <v>182</v>
      </c>
      <c r="D177" s="5">
        <v>20000</v>
      </c>
      <c r="E177" s="7">
        <v>46100.69</v>
      </c>
      <c r="F177" t="s">
        <v>4117</v>
      </c>
      <c r="G177" s="1" t="s">
        <v>4119</v>
      </c>
      <c r="H177" t="s">
        <v>4122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" t="s">
        <v>4181</v>
      </c>
      <c r="O177">
        <f>ROUND(E177/D177*100,0)</f>
        <v>231</v>
      </c>
      <c r="P177">
        <f>ROUND(E177/L177,2)</f>
        <v>1773.1</v>
      </c>
      <c r="Q177" s="9" t="s">
        <v>4181</v>
      </c>
      <c r="R177" t="s">
        <v>4187</v>
      </c>
      <c r="S177">
        <f>(((J177/60)/60)/24)+DATE(1970,1,1)</f>
        <v>41855.777905092589</v>
      </c>
      <c r="T177">
        <f>(((I177/60)/60)/24)+DATE(1970,1,1)</f>
        <v>41880.777905092589</v>
      </c>
      <c r="U177">
        <f>YEAR(S:S)</f>
        <v>2014</v>
      </c>
    </row>
    <row r="178" spans="1:21" ht="48" x14ac:dyDescent="0.2">
      <c r="A178">
        <v>176</v>
      </c>
      <c r="B178" s="8" t="s">
        <v>2</v>
      </c>
      <c r="C178" s="3" t="s">
        <v>183</v>
      </c>
      <c r="D178" s="5">
        <v>1500</v>
      </c>
      <c r="E178" s="7">
        <v>46032</v>
      </c>
      <c r="F178" t="s">
        <v>4117</v>
      </c>
      <c r="G178" s="1" t="s">
        <v>4119</v>
      </c>
      <c r="H178" t="s">
        <v>4121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" t="s">
        <v>4181</v>
      </c>
      <c r="O178">
        <f>ROUND(E178/D178*100,0)</f>
        <v>3069</v>
      </c>
      <c r="P178" t="e">
        <f>ROUND(E178/L178,2)</f>
        <v>#DIV/0!</v>
      </c>
      <c r="Q178" s="9" t="s">
        <v>4181</v>
      </c>
      <c r="R178" t="s">
        <v>4187</v>
      </c>
      <c r="S178">
        <f>(((J178/60)/60)/24)+DATE(1970,1,1)</f>
        <v>42191.824062500003</v>
      </c>
      <c r="T178">
        <f>(((I178/60)/60)/24)+DATE(1970,1,1)</f>
        <v>42221.824062500003</v>
      </c>
      <c r="U178">
        <f>YEAR(S:S)</f>
        <v>2015</v>
      </c>
    </row>
    <row r="179" spans="1:21" ht="32" x14ac:dyDescent="0.2">
      <c r="A179">
        <v>177</v>
      </c>
      <c r="B179" s="8" t="s">
        <v>2</v>
      </c>
      <c r="C179" s="3" t="s">
        <v>184</v>
      </c>
      <c r="D179" s="5">
        <v>450</v>
      </c>
      <c r="E179" s="7">
        <v>45979.01</v>
      </c>
      <c r="F179" t="s">
        <v>4117</v>
      </c>
      <c r="G179" s="1" t="s">
        <v>4119</v>
      </c>
      <c r="H179" t="s">
        <v>4121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" t="s">
        <v>4181</v>
      </c>
      <c r="O179">
        <f>ROUND(E179/D179*100,0)</f>
        <v>10218</v>
      </c>
      <c r="P179">
        <f>ROUND(E179/L179,2)</f>
        <v>6568.43</v>
      </c>
      <c r="Q179" s="9" t="s">
        <v>4181</v>
      </c>
      <c r="R179" t="s">
        <v>4187</v>
      </c>
      <c r="S179">
        <f>(((J179/60)/60)/24)+DATE(1970,1,1)</f>
        <v>42070.047754629632</v>
      </c>
      <c r="T179">
        <f>(((I179/60)/60)/24)+DATE(1970,1,1)</f>
        <v>42087.00608796296</v>
      </c>
      <c r="U179">
        <f>YEAR(S:S)</f>
        <v>2015</v>
      </c>
    </row>
    <row r="180" spans="1:21" ht="32" x14ac:dyDescent="0.2">
      <c r="A180">
        <v>178</v>
      </c>
      <c r="B180" s="8" t="s">
        <v>2</v>
      </c>
      <c r="C180" s="3" t="s">
        <v>185</v>
      </c>
      <c r="D180" s="5">
        <v>500000</v>
      </c>
      <c r="E180" s="7">
        <v>45535</v>
      </c>
      <c r="F180" t="s">
        <v>4117</v>
      </c>
      <c r="G180" s="1" t="s">
        <v>4119</v>
      </c>
      <c r="H180" t="s">
        <v>4124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" t="s">
        <v>4181</v>
      </c>
      <c r="O180">
        <f>ROUND(E180/D180*100,0)</f>
        <v>9</v>
      </c>
      <c r="P180" t="e">
        <f>ROUND(E180/L180,2)</f>
        <v>#DIV/0!</v>
      </c>
      <c r="Q180" s="9" t="s">
        <v>4181</v>
      </c>
      <c r="R180" t="s">
        <v>4187</v>
      </c>
      <c r="S180">
        <f>(((J180/60)/60)/24)+DATE(1970,1,1)</f>
        <v>42304.955381944441</v>
      </c>
      <c r="T180">
        <f>(((I180/60)/60)/24)+DATE(1970,1,1)</f>
        <v>42334.997048611112</v>
      </c>
      <c r="U180">
        <f>YEAR(S:S)</f>
        <v>2015</v>
      </c>
    </row>
    <row r="181" spans="1:21" ht="32" x14ac:dyDescent="0.2">
      <c r="A181">
        <v>179</v>
      </c>
      <c r="B181" s="8" t="s">
        <v>2</v>
      </c>
      <c r="C181" s="3" t="s">
        <v>186</v>
      </c>
      <c r="D181" s="5">
        <v>1000</v>
      </c>
      <c r="E181" s="7">
        <v>45126</v>
      </c>
      <c r="F181" t="s">
        <v>4117</v>
      </c>
      <c r="G181" s="1" t="s">
        <v>4119</v>
      </c>
      <c r="H181" t="s">
        <v>4121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" t="s">
        <v>4181</v>
      </c>
      <c r="O181">
        <f>ROUND(E181/D181*100,0)</f>
        <v>4513</v>
      </c>
      <c r="P181">
        <f>ROUND(E181/L181,2)</f>
        <v>22563</v>
      </c>
      <c r="Q181" s="9" t="s">
        <v>4181</v>
      </c>
      <c r="R181" t="s">
        <v>4187</v>
      </c>
      <c r="S181">
        <f>(((J181/60)/60)/24)+DATE(1970,1,1)</f>
        <v>42403.080497685187</v>
      </c>
      <c r="T181">
        <f>(((I181/60)/60)/24)+DATE(1970,1,1)</f>
        <v>42433.080497685187</v>
      </c>
      <c r="U181">
        <f>YEAR(S:S)</f>
        <v>2016</v>
      </c>
    </row>
    <row r="182" spans="1:21" ht="48" x14ac:dyDescent="0.2">
      <c r="A182">
        <v>180</v>
      </c>
      <c r="B182" s="8" t="s">
        <v>2</v>
      </c>
      <c r="C182" s="3" t="s">
        <v>187</v>
      </c>
      <c r="D182" s="5">
        <v>1200</v>
      </c>
      <c r="E182" s="7">
        <v>45041</v>
      </c>
      <c r="F182" t="s">
        <v>4117</v>
      </c>
      <c r="G182" s="1" t="s">
        <v>4119</v>
      </c>
      <c r="H182" t="s">
        <v>4122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" t="s">
        <v>4181</v>
      </c>
      <c r="O182">
        <f>ROUND(E182/D182*100,0)</f>
        <v>3753</v>
      </c>
      <c r="P182">
        <f>ROUND(E182/L182,2)</f>
        <v>3464.69</v>
      </c>
      <c r="Q182" s="9" t="s">
        <v>4181</v>
      </c>
      <c r="R182" t="s">
        <v>4187</v>
      </c>
      <c r="S182">
        <f>(((J182/60)/60)/24)+DATE(1970,1,1)</f>
        <v>42067.991238425922</v>
      </c>
      <c r="T182">
        <f>(((I182/60)/60)/24)+DATE(1970,1,1)</f>
        <v>42107.791666666672</v>
      </c>
      <c r="U182">
        <f>YEAR(S:S)</f>
        <v>2015</v>
      </c>
    </row>
    <row r="183" spans="1:21" ht="48" x14ac:dyDescent="0.2">
      <c r="A183">
        <v>181</v>
      </c>
      <c r="B183" s="8" t="s">
        <v>2</v>
      </c>
      <c r="C183" s="3" t="s">
        <v>188</v>
      </c>
      <c r="D183" s="5">
        <v>3423</v>
      </c>
      <c r="E183" s="7">
        <v>44669</v>
      </c>
      <c r="F183" t="s">
        <v>4117</v>
      </c>
      <c r="G183" s="1" t="s">
        <v>4119</v>
      </c>
      <c r="H183" t="s">
        <v>4122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" t="s">
        <v>4181</v>
      </c>
      <c r="O183">
        <f>ROUND(E183/D183*100,0)</f>
        <v>1305</v>
      </c>
      <c r="P183">
        <f>ROUND(E183/L183,2)</f>
        <v>11167.25</v>
      </c>
      <c r="Q183" s="9" t="s">
        <v>4181</v>
      </c>
      <c r="R183" t="s">
        <v>4187</v>
      </c>
      <c r="S183">
        <f>(((J183/60)/60)/24)+DATE(1970,1,1)</f>
        <v>42147.741840277777</v>
      </c>
      <c r="T183">
        <f>(((I183/60)/60)/24)+DATE(1970,1,1)</f>
        <v>42177.741840277777</v>
      </c>
      <c r="U183">
        <f>YEAR(S:S)</f>
        <v>2015</v>
      </c>
    </row>
    <row r="184" spans="1:21" ht="48" x14ac:dyDescent="0.2">
      <c r="A184">
        <v>182</v>
      </c>
      <c r="B184" s="8" t="s">
        <v>2</v>
      </c>
      <c r="C184" s="3" t="s">
        <v>189</v>
      </c>
      <c r="D184" s="5">
        <v>1000</v>
      </c>
      <c r="E184" s="7">
        <v>44636.2</v>
      </c>
      <c r="F184" t="s">
        <v>4117</v>
      </c>
      <c r="G184" s="1" t="s">
        <v>4119</v>
      </c>
      <c r="H184" t="s">
        <v>4121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" t="s">
        <v>4181</v>
      </c>
      <c r="O184">
        <f>ROUND(E184/D184*100,0)</f>
        <v>4464</v>
      </c>
      <c r="P184" t="e">
        <f>ROUND(E184/L184,2)</f>
        <v>#DIV/0!</v>
      </c>
      <c r="Q184" s="9" t="s">
        <v>4181</v>
      </c>
      <c r="R184" t="s">
        <v>4187</v>
      </c>
      <c r="S184">
        <f>(((J184/60)/60)/24)+DATE(1970,1,1)</f>
        <v>42712.011944444443</v>
      </c>
      <c r="T184">
        <f>(((I184/60)/60)/24)+DATE(1970,1,1)</f>
        <v>42742.011944444443</v>
      </c>
      <c r="U184">
        <f>YEAR(S:S)</f>
        <v>2016</v>
      </c>
    </row>
    <row r="185" spans="1:21" ht="16" x14ac:dyDescent="0.2">
      <c r="A185">
        <v>183</v>
      </c>
      <c r="B185" s="8" t="s">
        <v>2</v>
      </c>
      <c r="C185" s="3" t="s">
        <v>190</v>
      </c>
      <c r="D185" s="5">
        <v>12500</v>
      </c>
      <c r="E185" s="7">
        <v>44388</v>
      </c>
      <c r="F185" t="s">
        <v>4117</v>
      </c>
      <c r="G185" s="1" t="s">
        <v>4119</v>
      </c>
      <c r="H185" t="s">
        <v>4122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" t="s">
        <v>4181</v>
      </c>
      <c r="O185">
        <f>ROUND(E185/D185*100,0)</f>
        <v>355</v>
      </c>
      <c r="P185">
        <f>ROUND(E185/L185,2)</f>
        <v>3699</v>
      </c>
      <c r="Q185" s="9" t="s">
        <v>4181</v>
      </c>
      <c r="R185" t="s">
        <v>4187</v>
      </c>
      <c r="S185">
        <f>(((J185/60)/60)/24)+DATE(1970,1,1)</f>
        <v>41939.810300925928</v>
      </c>
      <c r="T185">
        <f>(((I185/60)/60)/24)+DATE(1970,1,1)</f>
        <v>41969.851967592593</v>
      </c>
      <c r="U185">
        <f>YEAR(S:S)</f>
        <v>2014</v>
      </c>
    </row>
    <row r="186" spans="1:21" ht="48" x14ac:dyDescent="0.2">
      <c r="A186">
        <v>184</v>
      </c>
      <c r="B186" s="8" t="s">
        <v>2</v>
      </c>
      <c r="C186" s="3" t="s">
        <v>191</v>
      </c>
      <c r="D186" s="5">
        <v>1500</v>
      </c>
      <c r="E186" s="7">
        <v>43758</v>
      </c>
      <c r="F186" t="s">
        <v>4117</v>
      </c>
      <c r="G186" s="1" t="s">
        <v>4119</v>
      </c>
      <c r="H186" t="s">
        <v>4126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" t="s">
        <v>4181</v>
      </c>
      <c r="O186">
        <f>ROUND(E186/D186*100,0)</f>
        <v>2917</v>
      </c>
      <c r="P186">
        <f>ROUND(E186/L186,2)</f>
        <v>21879</v>
      </c>
      <c r="Q186" s="9" t="s">
        <v>4181</v>
      </c>
      <c r="R186" t="s">
        <v>4187</v>
      </c>
      <c r="S186">
        <f>(((J186/60)/60)/24)+DATE(1970,1,1)</f>
        <v>41825.791226851856</v>
      </c>
      <c r="T186">
        <f>(((I186/60)/60)/24)+DATE(1970,1,1)</f>
        <v>41883.165972222225</v>
      </c>
      <c r="U186">
        <f>YEAR(S:S)</f>
        <v>2014</v>
      </c>
    </row>
    <row r="187" spans="1:21" ht="16" x14ac:dyDescent="0.2">
      <c r="A187">
        <v>185</v>
      </c>
      <c r="B187" s="8" t="s">
        <v>2</v>
      </c>
      <c r="C187" s="3" t="s">
        <v>192</v>
      </c>
      <c r="D187" s="5">
        <v>40000</v>
      </c>
      <c r="E187" s="7">
        <v>43296</v>
      </c>
      <c r="F187" t="s">
        <v>4117</v>
      </c>
      <c r="G187" s="1" t="s">
        <v>4119</v>
      </c>
      <c r="H187" t="s">
        <v>4129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" t="s">
        <v>4181</v>
      </c>
      <c r="O187">
        <f>ROUND(E187/D187*100,0)</f>
        <v>108</v>
      </c>
      <c r="P187">
        <f>ROUND(E187/L187,2)</f>
        <v>4329.6000000000004</v>
      </c>
      <c r="Q187" s="9" t="s">
        <v>4181</v>
      </c>
      <c r="R187" t="s">
        <v>4187</v>
      </c>
      <c r="S187">
        <f>(((J187/60)/60)/24)+DATE(1970,1,1)</f>
        <v>42570.91133101852</v>
      </c>
      <c r="T187">
        <f>(((I187/60)/60)/24)+DATE(1970,1,1)</f>
        <v>42600.91133101852</v>
      </c>
      <c r="U187">
        <f>YEAR(S:S)</f>
        <v>2016</v>
      </c>
    </row>
    <row r="188" spans="1:21" ht="48" x14ac:dyDescent="0.2">
      <c r="A188">
        <v>186</v>
      </c>
      <c r="B188" s="8" t="s">
        <v>2</v>
      </c>
      <c r="C188" s="3" t="s">
        <v>193</v>
      </c>
      <c r="D188" s="5">
        <v>5000</v>
      </c>
      <c r="E188" s="7">
        <v>43037</v>
      </c>
      <c r="F188" t="s">
        <v>4117</v>
      </c>
      <c r="G188" s="1" t="s">
        <v>4119</v>
      </c>
      <c r="H188" t="s">
        <v>4121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" t="s">
        <v>4181</v>
      </c>
      <c r="O188">
        <f>ROUND(E188/D188*100,0)</f>
        <v>861</v>
      </c>
      <c r="P188" t="e">
        <f>ROUND(E188/L188,2)</f>
        <v>#DIV/0!</v>
      </c>
      <c r="Q188" s="9" t="s">
        <v>4181</v>
      </c>
      <c r="R188" t="s">
        <v>4187</v>
      </c>
      <c r="S188">
        <f>(((J188/60)/60)/24)+DATE(1970,1,1)</f>
        <v>42767.812893518523</v>
      </c>
      <c r="T188">
        <f>(((I188/60)/60)/24)+DATE(1970,1,1)</f>
        <v>42797.833333333328</v>
      </c>
      <c r="U188">
        <f>YEAR(S:S)</f>
        <v>2017</v>
      </c>
    </row>
    <row r="189" spans="1:21" ht="32" x14ac:dyDescent="0.2">
      <c r="A189">
        <v>187</v>
      </c>
      <c r="B189" s="8" t="s">
        <v>2</v>
      </c>
      <c r="C189" s="3" t="s">
        <v>194</v>
      </c>
      <c r="D189" s="5">
        <v>5000</v>
      </c>
      <c r="E189" s="7">
        <v>43015</v>
      </c>
      <c r="F189" t="s">
        <v>4117</v>
      </c>
      <c r="G189" s="1" t="s">
        <v>4119</v>
      </c>
      <c r="H189" t="s">
        <v>4121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" t="s">
        <v>4181</v>
      </c>
      <c r="O189">
        <f>ROUND(E189/D189*100,0)</f>
        <v>860</v>
      </c>
      <c r="P189">
        <f>ROUND(E189/L189,2)</f>
        <v>8603</v>
      </c>
      <c r="Q189" s="9" t="s">
        <v>4181</v>
      </c>
      <c r="R189" t="s">
        <v>4187</v>
      </c>
      <c r="S189">
        <f>(((J189/60)/60)/24)+DATE(1970,1,1)</f>
        <v>42182.234456018516</v>
      </c>
      <c r="T189">
        <f>(((I189/60)/60)/24)+DATE(1970,1,1)</f>
        <v>42206.290972222225</v>
      </c>
      <c r="U189">
        <f>YEAR(S:S)</f>
        <v>2015</v>
      </c>
    </row>
    <row r="190" spans="1:21" ht="48" x14ac:dyDescent="0.2">
      <c r="A190">
        <v>188</v>
      </c>
      <c r="B190" s="8" t="s">
        <v>2</v>
      </c>
      <c r="C190" s="3" t="s">
        <v>195</v>
      </c>
      <c r="D190" s="5">
        <v>1500</v>
      </c>
      <c r="E190" s="7">
        <v>42642</v>
      </c>
      <c r="F190" t="s">
        <v>4117</v>
      </c>
      <c r="G190" s="1" t="s">
        <v>4119</v>
      </c>
      <c r="H190" t="s">
        <v>4121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" t="s">
        <v>4181</v>
      </c>
      <c r="O190">
        <f>ROUND(E190/D190*100,0)</f>
        <v>2843</v>
      </c>
      <c r="P190" t="e">
        <f>ROUND(E190/L190,2)</f>
        <v>#DIV/0!</v>
      </c>
      <c r="Q190" s="9" t="s">
        <v>4181</v>
      </c>
      <c r="R190" t="s">
        <v>4187</v>
      </c>
      <c r="S190">
        <f>(((J190/60)/60)/24)+DATE(1970,1,1)</f>
        <v>41857.18304398148</v>
      </c>
      <c r="T190">
        <f>(((I190/60)/60)/24)+DATE(1970,1,1)</f>
        <v>41887.18304398148</v>
      </c>
      <c r="U190">
        <f>YEAR(S:S)</f>
        <v>2014</v>
      </c>
    </row>
    <row r="191" spans="1:21" ht="48" x14ac:dyDescent="0.2">
      <c r="A191">
        <v>189</v>
      </c>
      <c r="B191" s="8" t="s">
        <v>2</v>
      </c>
      <c r="C191" s="3" t="s">
        <v>196</v>
      </c>
      <c r="D191" s="5">
        <v>500000</v>
      </c>
      <c r="E191" s="7">
        <v>42311</v>
      </c>
      <c r="F191" t="s">
        <v>4117</v>
      </c>
      <c r="G191" s="1" t="s">
        <v>4119</v>
      </c>
      <c r="H191" t="s">
        <v>4121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" t="s">
        <v>4181</v>
      </c>
      <c r="O191">
        <f>ROUND(E191/D191*100,0)</f>
        <v>8</v>
      </c>
      <c r="P191">
        <f>ROUND(E191/L191,2)</f>
        <v>8462.2000000000007</v>
      </c>
      <c r="Q191" s="9" t="s">
        <v>4181</v>
      </c>
      <c r="R191" t="s">
        <v>4187</v>
      </c>
      <c r="S191">
        <f>(((J191/60)/60)/24)+DATE(1970,1,1)</f>
        <v>42556.690706018519</v>
      </c>
      <c r="T191">
        <f>(((I191/60)/60)/24)+DATE(1970,1,1)</f>
        <v>42616.690706018519</v>
      </c>
      <c r="U191">
        <f>YEAR(S:S)</f>
        <v>2016</v>
      </c>
    </row>
    <row r="192" spans="1:21" ht="16" x14ac:dyDescent="0.2">
      <c r="A192">
        <v>190</v>
      </c>
      <c r="B192" s="8" t="s">
        <v>2</v>
      </c>
      <c r="C192" s="3" t="s">
        <v>197</v>
      </c>
      <c r="D192" s="5">
        <v>12000</v>
      </c>
      <c r="E192" s="7">
        <v>42086.42</v>
      </c>
      <c r="F192" t="s">
        <v>4117</v>
      </c>
      <c r="G192" s="1" t="s">
        <v>4119</v>
      </c>
      <c r="H192" t="s">
        <v>4121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" t="s">
        <v>4181</v>
      </c>
      <c r="O192">
        <f>ROUND(E192/D192*100,0)</f>
        <v>351</v>
      </c>
      <c r="P192">
        <f>ROUND(E192/L192,2)</f>
        <v>42086.42</v>
      </c>
      <c r="Q192" s="9" t="s">
        <v>4181</v>
      </c>
      <c r="R192" t="s">
        <v>4187</v>
      </c>
      <c r="S192">
        <f>(((J192/60)/60)/24)+DATE(1970,1,1)</f>
        <v>42527.650995370372</v>
      </c>
      <c r="T192">
        <f>(((I192/60)/60)/24)+DATE(1970,1,1)</f>
        <v>42537.650995370372</v>
      </c>
      <c r="U192">
        <f>YEAR(S:S)</f>
        <v>2016</v>
      </c>
    </row>
    <row r="193" spans="1:21" ht="48" x14ac:dyDescent="0.2">
      <c r="A193">
        <v>191</v>
      </c>
      <c r="B193" s="8" t="s">
        <v>2</v>
      </c>
      <c r="C193" s="3" t="s">
        <v>198</v>
      </c>
      <c r="D193" s="5">
        <v>5000</v>
      </c>
      <c r="E193" s="7">
        <v>41950</v>
      </c>
      <c r="F193" t="s">
        <v>4117</v>
      </c>
      <c r="G193" s="1" t="s">
        <v>4119</v>
      </c>
      <c r="H193" t="s">
        <v>4123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" t="s">
        <v>4181</v>
      </c>
      <c r="O193">
        <f>ROUND(E193/D193*100,0)</f>
        <v>839</v>
      </c>
      <c r="P193">
        <f>ROUND(E193/L193,2)</f>
        <v>13983.33</v>
      </c>
      <c r="Q193" s="9" t="s">
        <v>4181</v>
      </c>
      <c r="R193" t="s">
        <v>4187</v>
      </c>
      <c r="S193">
        <f>(((J193/60)/60)/24)+DATE(1970,1,1)</f>
        <v>42239.441412037035</v>
      </c>
      <c r="T193">
        <f>(((I193/60)/60)/24)+DATE(1970,1,1)</f>
        <v>42279.441412037035</v>
      </c>
      <c r="U193">
        <f>YEAR(S:S)</f>
        <v>2015</v>
      </c>
    </row>
    <row r="194" spans="1:21" ht="48" x14ac:dyDescent="0.2">
      <c r="A194">
        <v>192</v>
      </c>
      <c r="B194" s="8" t="s">
        <v>2</v>
      </c>
      <c r="C194" s="3" t="s">
        <v>199</v>
      </c>
      <c r="D194" s="5">
        <v>1000000</v>
      </c>
      <c r="E194" s="7">
        <v>41850.46</v>
      </c>
      <c r="F194" t="s">
        <v>4117</v>
      </c>
      <c r="G194" s="1" t="s">
        <v>4119</v>
      </c>
      <c r="H194" t="s">
        <v>4121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" t="s">
        <v>4181</v>
      </c>
      <c r="O194">
        <f>ROUND(E194/D194*100,0)</f>
        <v>4</v>
      </c>
      <c r="P194">
        <f>ROUND(E194/L194,2)</f>
        <v>13950.15</v>
      </c>
      <c r="Q194" s="9" t="s">
        <v>4181</v>
      </c>
      <c r="R194" t="s">
        <v>4187</v>
      </c>
      <c r="S194">
        <f>(((J194/60)/60)/24)+DATE(1970,1,1)</f>
        <v>41899.792037037041</v>
      </c>
      <c r="T194">
        <f>(((I194/60)/60)/24)+DATE(1970,1,1)</f>
        <v>41929.792037037041</v>
      </c>
      <c r="U194">
        <f>YEAR(S:S)</f>
        <v>2014</v>
      </c>
    </row>
    <row r="195" spans="1:21" ht="48" x14ac:dyDescent="0.2">
      <c r="A195">
        <v>193</v>
      </c>
      <c r="B195" s="8" t="s">
        <v>2</v>
      </c>
      <c r="C195" s="3" t="s">
        <v>200</v>
      </c>
      <c r="D195" s="5">
        <v>1000</v>
      </c>
      <c r="E195" s="7">
        <v>41500</v>
      </c>
      <c r="F195" t="s">
        <v>4117</v>
      </c>
      <c r="G195" s="1" t="s">
        <v>4119</v>
      </c>
      <c r="H195" t="s">
        <v>4122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" t="s">
        <v>4181</v>
      </c>
      <c r="O195">
        <f>ROUND(E195/D195*100,0)</f>
        <v>4150</v>
      </c>
      <c r="P195" t="e">
        <f>ROUND(E195/L195,2)</f>
        <v>#DIV/0!</v>
      </c>
      <c r="Q195" s="9" t="s">
        <v>4181</v>
      </c>
      <c r="R195" t="s">
        <v>4187</v>
      </c>
      <c r="S195">
        <f>(((J195/60)/60)/24)+DATE(1970,1,1)</f>
        <v>41911.934791666667</v>
      </c>
      <c r="T195">
        <f>(((I195/60)/60)/24)+DATE(1970,1,1)</f>
        <v>41971.976458333331</v>
      </c>
      <c r="U195">
        <f>YEAR(S:S)</f>
        <v>2014</v>
      </c>
    </row>
    <row r="196" spans="1:21" ht="48" x14ac:dyDescent="0.2">
      <c r="A196">
        <v>194</v>
      </c>
      <c r="B196" s="8" t="s">
        <v>2</v>
      </c>
      <c r="C196" s="3" t="s">
        <v>201</v>
      </c>
      <c r="D196" s="5">
        <v>2500</v>
      </c>
      <c r="E196" s="7">
        <v>41000</v>
      </c>
      <c r="F196" t="s">
        <v>4117</v>
      </c>
      <c r="G196" s="1" t="s">
        <v>4119</v>
      </c>
      <c r="H196" t="s">
        <v>4122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" t="s">
        <v>4181</v>
      </c>
      <c r="O196">
        <f>ROUND(E196/D196*100,0)</f>
        <v>1640</v>
      </c>
      <c r="P196">
        <f>ROUND(E196/L196,2)</f>
        <v>13666.67</v>
      </c>
      <c r="Q196" s="9" t="s">
        <v>4181</v>
      </c>
      <c r="R196" t="s">
        <v>4187</v>
      </c>
      <c r="S196">
        <f>(((J196/60)/60)/24)+DATE(1970,1,1)</f>
        <v>42375.996886574074</v>
      </c>
      <c r="T196">
        <f>(((I196/60)/60)/24)+DATE(1970,1,1)</f>
        <v>42435.996886574074</v>
      </c>
      <c r="U196">
        <f>YEAR(S:S)</f>
        <v>2016</v>
      </c>
    </row>
    <row r="197" spans="1:21" ht="48" x14ac:dyDescent="0.2">
      <c r="A197">
        <v>195</v>
      </c>
      <c r="B197" s="8" t="s">
        <v>2</v>
      </c>
      <c r="C197" s="3" t="s">
        <v>202</v>
      </c>
      <c r="D197" s="5">
        <v>2000000</v>
      </c>
      <c r="E197" s="7">
        <v>40850</v>
      </c>
      <c r="F197" t="s">
        <v>4117</v>
      </c>
      <c r="G197" s="1" t="s">
        <v>4119</v>
      </c>
      <c r="H197" t="s">
        <v>4121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" t="s">
        <v>4181</v>
      </c>
      <c r="O197">
        <f>ROUND(E197/D197*100,0)</f>
        <v>2</v>
      </c>
      <c r="P197" t="e">
        <f>ROUND(E197/L197,2)</f>
        <v>#DIV/0!</v>
      </c>
      <c r="Q197" s="9" t="s">
        <v>4181</v>
      </c>
      <c r="R197" t="s">
        <v>4187</v>
      </c>
      <c r="S197">
        <f>(((J197/60)/60)/24)+DATE(1970,1,1)</f>
        <v>42135.67050925926</v>
      </c>
      <c r="T197">
        <f>(((I197/60)/60)/24)+DATE(1970,1,1)</f>
        <v>42195.67050925926</v>
      </c>
      <c r="U197">
        <f>YEAR(S:S)</f>
        <v>2015</v>
      </c>
    </row>
    <row r="198" spans="1:21" ht="48" x14ac:dyDescent="0.2">
      <c r="A198">
        <v>196</v>
      </c>
      <c r="B198" s="8" t="s">
        <v>2</v>
      </c>
      <c r="C198" s="3" t="s">
        <v>203</v>
      </c>
      <c r="D198" s="5">
        <v>3500</v>
      </c>
      <c r="E198" s="7">
        <v>40690</v>
      </c>
      <c r="F198" t="s">
        <v>4117</v>
      </c>
      <c r="G198" s="1" t="s">
        <v>4119</v>
      </c>
      <c r="H198" t="s">
        <v>4122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" t="s">
        <v>4181</v>
      </c>
      <c r="O198">
        <f>ROUND(E198/D198*100,0)</f>
        <v>1163</v>
      </c>
      <c r="P198">
        <f>ROUND(E198/L198,2)</f>
        <v>2141.58</v>
      </c>
      <c r="Q198" s="9" t="s">
        <v>4181</v>
      </c>
      <c r="R198" t="s">
        <v>4187</v>
      </c>
      <c r="S198">
        <f>(((J198/60)/60)/24)+DATE(1970,1,1)</f>
        <v>42259.542800925927</v>
      </c>
      <c r="T198">
        <f>(((I198/60)/60)/24)+DATE(1970,1,1)</f>
        <v>42287.875</v>
      </c>
      <c r="U198">
        <f>YEAR(S:S)</f>
        <v>2015</v>
      </c>
    </row>
    <row r="199" spans="1:21" ht="48" x14ac:dyDescent="0.2">
      <c r="A199">
        <v>197</v>
      </c>
      <c r="B199" s="8" t="s">
        <v>2</v>
      </c>
      <c r="C199" s="3" t="s">
        <v>204</v>
      </c>
      <c r="D199" s="5">
        <v>2500</v>
      </c>
      <c r="E199" s="7">
        <v>40594</v>
      </c>
      <c r="F199" t="s">
        <v>4117</v>
      </c>
      <c r="G199" s="1" t="s">
        <v>4119</v>
      </c>
      <c r="H199" t="s">
        <v>4122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" t="s">
        <v>4181</v>
      </c>
      <c r="O199">
        <f>ROUND(E199/D199*100,0)</f>
        <v>1624</v>
      </c>
      <c r="P199">
        <f>ROUND(E199/L199,2)</f>
        <v>5074.25</v>
      </c>
      <c r="Q199" s="9" t="s">
        <v>4181</v>
      </c>
      <c r="R199" t="s">
        <v>4187</v>
      </c>
      <c r="S199">
        <f>(((J199/60)/60)/24)+DATE(1970,1,1)</f>
        <v>42741.848379629635</v>
      </c>
      <c r="T199">
        <f>(((I199/60)/60)/24)+DATE(1970,1,1)</f>
        <v>42783.875</v>
      </c>
      <c r="U199">
        <f>YEAR(S:S)</f>
        <v>2017</v>
      </c>
    </row>
    <row r="200" spans="1:21" ht="48" x14ac:dyDescent="0.2">
      <c r="A200">
        <v>198</v>
      </c>
      <c r="B200" s="8" t="s">
        <v>2</v>
      </c>
      <c r="C200" s="3" t="s">
        <v>205</v>
      </c>
      <c r="D200" s="5">
        <v>25000</v>
      </c>
      <c r="E200" s="7">
        <v>40502.99</v>
      </c>
      <c r="F200" t="s">
        <v>4117</v>
      </c>
      <c r="G200" s="1" t="s">
        <v>4119</v>
      </c>
      <c r="H200" t="s">
        <v>4121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" t="s">
        <v>4181</v>
      </c>
      <c r="O200">
        <f>ROUND(E200/D200*100,0)</f>
        <v>162</v>
      </c>
      <c r="P200">
        <f>ROUND(E200/L200,2)</f>
        <v>6750.5</v>
      </c>
      <c r="Q200" s="9" t="s">
        <v>4181</v>
      </c>
      <c r="R200" t="s">
        <v>4187</v>
      </c>
      <c r="S200">
        <f>(((J200/60)/60)/24)+DATE(1970,1,1)</f>
        <v>41887.383356481485</v>
      </c>
      <c r="T200">
        <f>(((I200/60)/60)/24)+DATE(1970,1,1)</f>
        <v>41917.383356481485</v>
      </c>
      <c r="U200">
        <f>YEAR(S:S)</f>
        <v>2014</v>
      </c>
    </row>
    <row r="201" spans="1:21" ht="48" x14ac:dyDescent="0.2">
      <c r="A201">
        <v>199</v>
      </c>
      <c r="B201" s="8" t="s">
        <v>2</v>
      </c>
      <c r="C201" s="3" t="s">
        <v>206</v>
      </c>
      <c r="D201" s="5">
        <v>10000</v>
      </c>
      <c r="E201" s="7">
        <v>40404</v>
      </c>
      <c r="F201" t="s">
        <v>4117</v>
      </c>
      <c r="G201" s="1" t="s">
        <v>4119</v>
      </c>
      <c r="H201" t="s">
        <v>4121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" t="s">
        <v>4181</v>
      </c>
      <c r="O201">
        <f>ROUND(E201/D201*100,0)</f>
        <v>404</v>
      </c>
      <c r="P201" t="e">
        <f>ROUND(E201/L201,2)</f>
        <v>#DIV/0!</v>
      </c>
      <c r="Q201" s="9" t="s">
        <v>4181</v>
      </c>
      <c r="R201" t="s">
        <v>4187</v>
      </c>
      <c r="S201">
        <f>(((J201/60)/60)/24)+DATE(1970,1,1)</f>
        <v>42584.123865740738</v>
      </c>
      <c r="T201">
        <f>(((I201/60)/60)/24)+DATE(1970,1,1)</f>
        <v>42614.123865740738</v>
      </c>
      <c r="U201">
        <f>YEAR(S:S)</f>
        <v>2016</v>
      </c>
    </row>
    <row r="202" spans="1:21" ht="32" x14ac:dyDescent="0.2">
      <c r="A202">
        <v>200</v>
      </c>
      <c r="B202" s="8" t="s">
        <v>2</v>
      </c>
      <c r="C202" s="3" t="s">
        <v>207</v>
      </c>
      <c r="D202" s="5">
        <v>6000</v>
      </c>
      <c r="E202" s="7">
        <v>40357</v>
      </c>
      <c r="F202" t="s">
        <v>4117</v>
      </c>
      <c r="G202" s="1" t="s">
        <v>4119</v>
      </c>
      <c r="H202" t="s">
        <v>4121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" t="s">
        <v>4181</v>
      </c>
      <c r="O202">
        <f>ROUND(E202/D202*100,0)</f>
        <v>673</v>
      </c>
      <c r="P202">
        <f>ROUND(E202/L202,2)</f>
        <v>2242.06</v>
      </c>
      <c r="Q202" s="9" t="s">
        <v>4181</v>
      </c>
      <c r="R202" t="s">
        <v>4187</v>
      </c>
      <c r="S202">
        <f>(((J202/60)/60)/24)+DATE(1970,1,1)</f>
        <v>41867.083368055559</v>
      </c>
      <c r="T202">
        <f>(((I202/60)/60)/24)+DATE(1970,1,1)</f>
        <v>41897.083368055559</v>
      </c>
      <c r="U202">
        <f>YEAR(S:S)</f>
        <v>2014</v>
      </c>
    </row>
    <row r="203" spans="1:21" ht="48" x14ac:dyDescent="0.2">
      <c r="A203">
        <v>201</v>
      </c>
      <c r="B203" s="8" t="s">
        <v>2</v>
      </c>
      <c r="C203" s="3" t="s">
        <v>208</v>
      </c>
      <c r="D203" s="5">
        <v>650</v>
      </c>
      <c r="E203" s="7">
        <v>40280</v>
      </c>
      <c r="F203" t="s">
        <v>4117</v>
      </c>
      <c r="G203" s="1" t="s">
        <v>4119</v>
      </c>
      <c r="H203" t="s">
        <v>4121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" t="s">
        <v>4181</v>
      </c>
      <c r="O203">
        <f>ROUND(E203/D203*100,0)</f>
        <v>6197</v>
      </c>
      <c r="P203">
        <f>ROUND(E203/L203,2)</f>
        <v>5754.29</v>
      </c>
      <c r="Q203" s="9" t="s">
        <v>4181</v>
      </c>
      <c r="R203" t="s">
        <v>4187</v>
      </c>
      <c r="S203">
        <f>(((J203/60)/60)/24)+DATE(1970,1,1)</f>
        <v>42023.818622685183</v>
      </c>
      <c r="T203">
        <f>(((I203/60)/60)/24)+DATE(1970,1,1)</f>
        <v>42043.818622685183</v>
      </c>
      <c r="U203">
        <f>YEAR(S:S)</f>
        <v>2015</v>
      </c>
    </row>
    <row r="204" spans="1:21" ht="16" x14ac:dyDescent="0.2">
      <c r="A204">
        <v>202</v>
      </c>
      <c r="B204" s="8" t="s">
        <v>2</v>
      </c>
      <c r="C204" s="3" t="s">
        <v>209</v>
      </c>
      <c r="D204" s="5">
        <v>6000</v>
      </c>
      <c r="E204" s="7">
        <v>40153</v>
      </c>
      <c r="F204" t="s">
        <v>4117</v>
      </c>
      <c r="G204" s="1" t="s">
        <v>4119</v>
      </c>
      <c r="H204" t="s">
        <v>4121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" t="s">
        <v>4181</v>
      </c>
      <c r="O204">
        <f>ROUND(E204/D204*100,0)</f>
        <v>669</v>
      </c>
      <c r="P204" t="e">
        <f>ROUND(E204/L204,2)</f>
        <v>#DIV/0!</v>
      </c>
      <c r="Q204" s="9" t="s">
        <v>4181</v>
      </c>
      <c r="R204" t="s">
        <v>4187</v>
      </c>
      <c r="S204">
        <f>(((J204/60)/60)/24)+DATE(1970,1,1)</f>
        <v>42255.927824074075</v>
      </c>
      <c r="T204">
        <f>(((I204/60)/60)/24)+DATE(1970,1,1)</f>
        <v>42285.874305555553</v>
      </c>
      <c r="U204">
        <f>YEAR(S:S)</f>
        <v>2015</v>
      </c>
    </row>
    <row r="205" spans="1:21" ht="48" x14ac:dyDescent="0.2">
      <c r="A205">
        <v>203</v>
      </c>
      <c r="B205" s="8" t="s">
        <v>2</v>
      </c>
      <c r="C205" s="3" t="s">
        <v>210</v>
      </c>
      <c r="D205" s="5">
        <v>2500</v>
      </c>
      <c r="E205" s="7">
        <v>40140.01</v>
      </c>
      <c r="F205" t="s">
        <v>4117</v>
      </c>
      <c r="G205" s="1" t="s">
        <v>4119</v>
      </c>
      <c r="H205" t="s">
        <v>4122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" t="s">
        <v>4181</v>
      </c>
      <c r="O205">
        <f>ROUND(E205/D205*100,0)</f>
        <v>1606</v>
      </c>
      <c r="P205">
        <f>ROUND(E205/L205,2)</f>
        <v>5017.5</v>
      </c>
      <c r="Q205" s="9" t="s">
        <v>4181</v>
      </c>
      <c r="R205" t="s">
        <v>4187</v>
      </c>
      <c r="S205">
        <f>(((J205/60)/60)/24)+DATE(1970,1,1)</f>
        <v>41973.847962962958</v>
      </c>
      <c r="T205">
        <f>(((I205/60)/60)/24)+DATE(1970,1,1)</f>
        <v>42033.847962962958</v>
      </c>
      <c r="U205">
        <f>YEAR(S:S)</f>
        <v>2014</v>
      </c>
    </row>
    <row r="206" spans="1:21" ht="48" x14ac:dyDescent="0.2">
      <c r="A206">
        <v>204</v>
      </c>
      <c r="B206" s="8" t="s">
        <v>2</v>
      </c>
      <c r="C206" s="3" t="s">
        <v>211</v>
      </c>
      <c r="D206" s="5">
        <v>300000</v>
      </c>
      <c r="E206" s="7">
        <v>40079</v>
      </c>
      <c r="F206" t="s">
        <v>4117</v>
      </c>
      <c r="G206" s="1" t="s">
        <v>4119</v>
      </c>
      <c r="H206" t="s">
        <v>4123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" t="s">
        <v>4181</v>
      </c>
      <c r="O206">
        <f>ROUND(E206/D206*100,0)</f>
        <v>13</v>
      </c>
      <c r="P206">
        <f>ROUND(E206/L206,2)</f>
        <v>31</v>
      </c>
      <c r="Q206" s="9" t="s">
        <v>4181</v>
      </c>
      <c r="R206" t="s">
        <v>4187</v>
      </c>
      <c r="S206">
        <f>(((J206/60)/60)/24)+DATE(1970,1,1)</f>
        <v>42556.583368055552</v>
      </c>
      <c r="T206">
        <f>(((I206/60)/60)/24)+DATE(1970,1,1)</f>
        <v>42586.583368055552</v>
      </c>
      <c r="U206">
        <f>YEAR(S:S)</f>
        <v>2016</v>
      </c>
    </row>
    <row r="207" spans="1:21" ht="48" x14ac:dyDescent="0.2">
      <c r="A207">
        <v>205</v>
      </c>
      <c r="B207" s="8" t="s">
        <v>2</v>
      </c>
      <c r="C207" s="3" t="s">
        <v>212</v>
      </c>
      <c r="D207" s="5">
        <v>8000</v>
      </c>
      <c r="E207" s="7">
        <v>40055</v>
      </c>
      <c r="F207" t="s">
        <v>4117</v>
      </c>
      <c r="G207" s="1" t="s">
        <v>4119</v>
      </c>
      <c r="H207" t="s">
        <v>4121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" t="s">
        <v>4181</v>
      </c>
      <c r="O207">
        <f>ROUND(E207/D207*100,0)</f>
        <v>501</v>
      </c>
      <c r="P207">
        <f>ROUND(E207/L207,2)</f>
        <v>2356.1799999999998</v>
      </c>
      <c r="Q207" s="9" t="s">
        <v>4181</v>
      </c>
      <c r="R207" t="s">
        <v>4187</v>
      </c>
      <c r="S207">
        <f>(((J207/60)/60)/24)+DATE(1970,1,1)</f>
        <v>42248.632199074069</v>
      </c>
      <c r="T207">
        <f>(((I207/60)/60)/24)+DATE(1970,1,1)</f>
        <v>42283.632199074069</v>
      </c>
      <c r="U207">
        <f>YEAR(S:S)</f>
        <v>2015</v>
      </c>
    </row>
    <row r="208" spans="1:21" ht="48" x14ac:dyDescent="0.2">
      <c r="A208">
        <v>206</v>
      </c>
      <c r="B208" s="8" t="s">
        <v>2</v>
      </c>
      <c r="C208" s="3" t="s">
        <v>213</v>
      </c>
      <c r="D208" s="5">
        <v>12700</v>
      </c>
      <c r="E208" s="7">
        <v>40043.25</v>
      </c>
      <c r="F208" t="s">
        <v>4117</v>
      </c>
      <c r="G208" s="1" t="s">
        <v>4119</v>
      </c>
      <c r="H208" t="s">
        <v>4121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" t="s">
        <v>4181</v>
      </c>
      <c r="O208">
        <f>ROUND(E208/D208*100,0)</f>
        <v>315</v>
      </c>
      <c r="P208" t="e">
        <f>ROUND(E208/L208,2)</f>
        <v>#DIV/0!</v>
      </c>
      <c r="Q208" s="9" t="s">
        <v>4181</v>
      </c>
      <c r="R208" t="s">
        <v>4187</v>
      </c>
      <c r="S208">
        <f>(((J208/60)/60)/24)+DATE(1970,1,1)</f>
        <v>42567.004432870366</v>
      </c>
      <c r="T208">
        <f>(((I208/60)/60)/24)+DATE(1970,1,1)</f>
        <v>42588.004432870366</v>
      </c>
      <c r="U208">
        <f>YEAR(S:S)</f>
        <v>2016</v>
      </c>
    </row>
    <row r="209" spans="1:21" ht="48" x14ac:dyDescent="0.2">
      <c r="A209">
        <v>207</v>
      </c>
      <c r="B209" s="8" t="s">
        <v>2</v>
      </c>
      <c r="C209" s="3" t="s">
        <v>214</v>
      </c>
      <c r="D209" s="5">
        <v>14000</v>
      </c>
      <c r="E209" s="7">
        <v>39757</v>
      </c>
      <c r="F209" t="s">
        <v>4117</v>
      </c>
      <c r="G209" s="1" t="s">
        <v>4119</v>
      </c>
      <c r="H209" t="s">
        <v>4126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" t="s">
        <v>4181</v>
      </c>
      <c r="O209">
        <f>ROUND(E209/D209*100,0)</f>
        <v>284</v>
      </c>
      <c r="P209">
        <f>ROUND(E209/L209,2)</f>
        <v>3058.23</v>
      </c>
      <c r="Q209" s="9" t="s">
        <v>4181</v>
      </c>
      <c r="R209" t="s">
        <v>4187</v>
      </c>
      <c r="S209">
        <f>(((J209/60)/60)/24)+DATE(1970,1,1)</f>
        <v>41978.197199074071</v>
      </c>
      <c r="T209">
        <f>(((I209/60)/60)/24)+DATE(1970,1,1)</f>
        <v>42008.197199074071</v>
      </c>
      <c r="U209">
        <f>YEAR(S:S)</f>
        <v>2014</v>
      </c>
    </row>
    <row r="210" spans="1:21" ht="48" x14ac:dyDescent="0.2">
      <c r="A210">
        <v>208</v>
      </c>
      <c r="B210" s="8" t="s">
        <v>2</v>
      </c>
      <c r="C210" s="3" t="s">
        <v>215</v>
      </c>
      <c r="D210" s="5">
        <v>50000</v>
      </c>
      <c r="E210" s="7">
        <v>39693.279999999999</v>
      </c>
      <c r="F210" t="s">
        <v>4117</v>
      </c>
      <c r="G210" s="1" t="s">
        <v>4119</v>
      </c>
      <c r="H210" t="s">
        <v>4123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" t="s">
        <v>4181</v>
      </c>
      <c r="O210">
        <f>ROUND(E210/D210*100,0)</f>
        <v>79</v>
      </c>
      <c r="P210" t="e">
        <f>ROUND(E210/L210,2)</f>
        <v>#DIV/0!</v>
      </c>
      <c r="Q210" s="9" t="s">
        <v>4181</v>
      </c>
      <c r="R210" t="s">
        <v>4187</v>
      </c>
      <c r="S210">
        <f>(((J210/60)/60)/24)+DATE(1970,1,1)</f>
        <v>41959.369988425926</v>
      </c>
      <c r="T210">
        <f>(((I210/60)/60)/24)+DATE(1970,1,1)</f>
        <v>41989.369988425926</v>
      </c>
      <c r="U210">
        <f>YEAR(S:S)</f>
        <v>2014</v>
      </c>
    </row>
    <row r="211" spans="1:21" ht="48" x14ac:dyDescent="0.2">
      <c r="A211">
        <v>209</v>
      </c>
      <c r="B211" s="8" t="s">
        <v>2</v>
      </c>
      <c r="C211" s="3" t="s">
        <v>216</v>
      </c>
      <c r="D211" s="5">
        <v>25000</v>
      </c>
      <c r="E211" s="7">
        <v>39550.5</v>
      </c>
      <c r="F211" t="s">
        <v>4117</v>
      </c>
      <c r="G211" s="1" t="s">
        <v>4119</v>
      </c>
      <c r="H211" t="s">
        <v>4121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" t="s">
        <v>4181</v>
      </c>
      <c r="O211">
        <f>ROUND(E211/D211*100,0)</f>
        <v>158</v>
      </c>
      <c r="P211" t="e">
        <f>ROUND(E211/L211,2)</f>
        <v>#DIV/0!</v>
      </c>
      <c r="Q211" s="9" t="s">
        <v>4181</v>
      </c>
      <c r="R211" t="s">
        <v>4187</v>
      </c>
      <c r="S211">
        <f>(((J211/60)/60)/24)+DATE(1970,1,1)</f>
        <v>42165.922858796301</v>
      </c>
      <c r="T211">
        <f>(((I211/60)/60)/24)+DATE(1970,1,1)</f>
        <v>42195.922858796301</v>
      </c>
      <c r="U211">
        <f>YEAR(S:S)</f>
        <v>2015</v>
      </c>
    </row>
    <row r="212" spans="1:21" ht="48" x14ac:dyDescent="0.2">
      <c r="A212">
        <v>210</v>
      </c>
      <c r="B212" s="8" t="s">
        <v>2</v>
      </c>
      <c r="C212" s="3" t="s">
        <v>217</v>
      </c>
      <c r="D212" s="5">
        <v>12000</v>
      </c>
      <c r="E212" s="7">
        <v>39500.5</v>
      </c>
      <c r="F212" t="s">
        <v>4117</v>
      </c>
      <c r="G212" s="1" t="s">
        <v>4119</v>
      </c>
      <c r="H212" t="s">
        <v>4121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" t="s">
        <v>4181</v>
      </c>
      <c r="O212">
        <f>ROUND(E212/D212*100,0)</f>
        <v>329</v>
      </c>
      <c r="P212">
        <f>ROUND(E212/L212,2)</f>
        <v>1196.98</v>
      </c>
      <c r="Q212" s="9" t="s">
        <v>4181</v>
      </c>
      <c r="R212" t="s">
        <v>4187</v>
      </c>
      <c r="S212">
        <f>(((J212/60)/60)/24)+DATE(1970,1,1)</f>
        <v>42249.064722222218</v>
      </c>
      <c r="T212">
        <f>(((I212/60)/60)/24)+DATE(1970,1,1)</f>
        <v>42278.208333333328</v>
      </c>
      <c r="U212">
        <f>YEAR(S:S)</f>
        <v>2015</v>
      </c>
    </row>
    <row r="213" spans="1:21" ht="48" x14ac:dyDescent="0.2">
      <c r="A213">
        <v>211</v>
      </c>
      <c r="B213" s="8" t="s">
        <v>2</v>
      </c>
      <c r="C213" s="3" t="s">
        <v>218</v>
      </c>
      <c r="D213" s="5">
        <v>5000</v>
      </c>
      <c r="E213" s="7">
        <v>39304.01</v>
      </c>
      <c r="F213" t="s">
        <v>4117</v>
      </c>
      <c r="G213" s="1" t="s">
        <v>4119</v>
      </c>
      <c r="H213" t="s">
        <v>4121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" t="s">
        <v>4181</v>
      </c>
      <c r="O213">
        <f>ROUND(E213/D213*100,0)</f>
        <v>786</v>
      </c>
      <c r="P213">
        <f>ROUND(E213/L213,2)</f>
        <v>3275.33</v>
      </c>
      <c r="Q213" s="9" t="s">
        <v>4181</v>
      </c>
      <c r="R213" t="s">
        <v>4187</v>
      </c>
      <c r="S213">
        <f>(((J213/60)/60)/24)+DATE(1970,1,1)</f>
        <v>42236.159918981488</v>
      </c>
      <c r="T213">
        <f>(((I213/60)/60)/24)+DATE(1970,1,1)</f>
        <v>42266.159918981488</v>
      </c>
      <c r="U213">
        <f>YEAR(S:S)</f>
        <v>2015</v>
      </c>
    </row>
    <row r="214" spans="1:21" ht="32" x14ac:dyDescent="0.2">
      <c r="A214">
        <v>212</v>
      </c>
      <c r="B214" s="8" t="s">
        <v>2</v>
      </c>
      <c r="C214" s="3" t="s">
        <v>219</v>
      </c>
      <c r="D214" s="5">
        <v>6300</v>
      </c>
      <c r="E214" s="7">
        <v>39304</v>
      </c>
      <c r="F214" t="s">
        <v>4117</v>
      </c>
      <c r="G214" s="1" t="s">
        <v>4119</v>
      </c>
      <c r="H214" t="s">
        <v>4121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" t="s">
        <v>4181</v>
      </c>
      <c r="O214">
        <f>ROUND(E214/D214*100,0)</f>
        <v>624</v>
      </c>
      <c r="P214">
        <f>ROUND(E214/L214,2)</f>
        <v>39304</v>
      </c>
      <c r="Q214" s="9" t="s">
        <v>4181</v>
      </c>
      <c r="R214" t="s">
        <v>4187</v>
      </c>
      <c r="S214">
        <f>(((J214/60)/60)/24)+DATE(1970,1,1)</f>
        <v>42416.881018518514</v>
      </c>
      <c r="T214">
        <f>(((I214/60)/60)/24)+DATE(1970,1,1)</f>
        <v>42476.839351851857</v>
      </c>
      <c r="U214">
        <f>YEAR(S:S)</f>
        <v>2016</v>
      </c>
    </row>
    <row r="215" spans="1:21" ht="48" x14ac:dyDescent="0.2">
      <c r="A215">
        <v>213</v>
      </c>
      <c r="B215" s="8" t="s">
        <v>2</v>
      </c>
      <c r="C215" s="3" t="s">
        <v>220</v>
      </c>
      <c r="D215" s="5">
        <v>50000</v>
      </c>
      <c r="E215" s="7">
        <v>39137</v>
      </c>
      <c r="F215" t="s">
        <v>4117</v>
      </c>
      <c r="G215" s="1" t="s">
        <v>4119</v>
      </c>
      <c r="H215" t="s">
        <v>4121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" t="s">
        <v>4181</v>
      </c>
      <c r="O215">
        <f>ROUND(E215/D215*100,0)</f>
        <v>78</v>
      </c>
      <c r="P215">
        <f>ROUND(E215/L215,2)</f>
        <v>39137</v>
      </c>
      <c r="Q215" s="9" t="s">
        <v>4181</v>
      </c>
      <c r="R215" t="s">
        <v>4187</v>
      </c>
      <c r="S215">
        <f>(((J215/60)/60)/24)+DATE(1970,1,1)</f>
        <v>42202.594293981485</v>
      </c>
      <c r="T215">
        <f>(((I215/60)/60)/24)+DATE(1970,1,1)</f>
        <v>42232.587974537033</v>
      </c>
      <c r="U215">
        <f>YEAR(S:S)</f>
        <v>2015</v>
      </c>
    </row>
    <row r="216" spans="1:21" ht="48" x14ac:dyDescent="0.2">
      <c r="A216">
        <v>214</v>
      </c>
      <c r="B216" s="8" t="s">
        <v>2</v>
      </c>
      <c r="C216" s="3" t="s">
        <v>221</v>
      </c>
      <c r="D216" s="5">
        <v>12500</v>
      </c>
      <c r="E216" s="7">
        <v>39131</v>
      </c>
      <c r="F216" t="s">
        <v>4117</v>
      </c>
      <c r="G216" s="1" t="s">
        <v>4119</v>
      </c>
      <c r="H216" t="s">
        <v>4121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" t="s">
        <v>4181</v>
      </c>
      <c r="O216">
        <f>ROUND(E216/D216*100,0)</f>
        <v>313</v>
      </c>
      <c r="P216">
        <f>ROUND(E216/L216,2)</f>
        <v>39131</v>
      </c>
      <c r="Q216" s="9" t="s">
        <v>4181</v>
      </c>
      <c r="R216" t="s">
        <v>4187</v>
      </c>
      <c r="S216">
        <f>(((J216/60)/60)/24)+DATE(1970,1,1)</f>
        <v>42009.64061342593</v>
      </c>
      <c r="T216">
        <f>(((I216/60)/60)/24)+DATE(1970,1,1)</f>
        <v>42069.64061342593</v>
      </c>
      <c r="U216">
        <f>YEAR(S:S)</f>
        <v>2015</v>
      </c>
    </row>
    <row r="217" spans="1:21" ht="48" x14ac:dyDescent="0.2">
      <c r="A217">
        <v>215</v>
      </c>
      <c r="B217" s="8" t="s">
        <v>2</v>
      </c>
      <c r="C217" s="3" t="s">
        <v>222</v>
      </c>
      <c r="D217" s="5">
        <v>4400</v>
      </c>
      <c r="E217" s="7">
        <v>38876.949999999997</v>
      </c>
      <c r="F217" t="s">
        <v>4117</v>
      </c>
      <c r="G217" s="1" t="s">
        <v>4119</v>
      </c>
      <c r="H217" t="s">
        <v>4122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" t="s">
        <v>4181</v>
      </c>
      <c r="O217">
        <f>ROUND(E217/D217*100,0)</f>
        <v>884</v>
      </c>
      <c r="P217">
        <f>ROUND(E217/L217,2)</f>
        <v>38876.949999999997</v>
      </c>
      <c r="Q217" s="9" t="s">
        <v>4181</v>
      </c>
      <c r="R217" t="s">
        <v>4187</v>
      </c>
      <c r="S217">
        <f>(((J217/60)/60)/24)+DATE(1970,1,1)</f>
        <v>42375.230115740742</v>
      </c>
      <c r="T217">
        <f>(((I217/60)/60)/24)+DATE(1970,1,1)</f>
        <v>42417.999305555553</v>
      </c>
      <c r="U217">
        <f>YEAR(S:S)</f>
        <v>2016</v>
      </c>
    </row>
    <row r="218" spans="1:21" ht="48" x14ac:dyDescent="0.2">
      <c r="A218">
        <v>216</v>
      </c>
      <c r="B218" s="8" t="s">
        <v>2</v>
      </c>
      <c r="C218" s="3" t="s">
        <v>223</v>
      </c>
      <c r="D218" s="5">
        <v>50000</v>
      </c>
      <c r="E218" s="7">
        <v>38743.839999999997</v>
      </c>
      <c r="F218" t="s">
        <v>4117</v>
      </c>
      <c r="G218" s="1" t="s">
        <v>4119</v>
      </c>
      <c r="H218" t="s">
        <v>4121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" t="s">
        <v>4181</v>
      </c>
      <c r="O218">
        <f>ROUND(E218/D218*100,0)</f>
        <v>77</v>
      </c>
      <c r="P218">
        <f>ROUND(E218/L218,2)</f>
        <v>461.24</v>
      </c>
      <c r="Q218" s="9" t="s">
        <v>4181</v>
      </c>
      <c r="R218" t="s">
        <v>4187</v>
      </c>
      <c r="S218">
        <f>(((J218/60)/60)/24)+DATE(1970,1,1)</f>
        <v>42066.958761574075</v>
      </c>
      <c r="T218">
        <f>(((I218/60)/60)/24)+DATE(1970,1,1)</f>
        <v>42116.917094907403</v>
      </c>
      <c r="U218">
        <f>YEAR(S:S)</f>
        <v>2015</v>
      </c>
    </row>
    <row r="219" spans="1:21" ht="16" x14ac:dyDescent="0.2">
      <c r="A219">
        <v>217</v>
      </c>
      <c r="B219" s="8" t="s">
        <v>2</v>
      </c>
      <c r="C219" s="3" t="s">
        <v>224</v>
      </c>
      <c r="D219" s="5">
        <v>100000</v>
      </c>
      <c r="E219" s="7">
        <v>38500</v>
      </c>
      <c r="F219" t="s">
        <v>4117</v>
      </c>
      <c r="G219" s="1" t="s">
        <v>4119</v>
      </c>
      <c r="H219" t="s">
        <v>4130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" t="s">
        <v>4181</v>
      </c>
      <c r="O219">
        <f>ROUND(E219/D219*100,0)</f>
        <v>39</v>
      </c>
      <c r="P219">
        <f>ROUND(E219/L219,2)</f>
        <v>1013.16</v>
      </c>
      <c r="Q219" s="9" t="s">
        <v>4181</v>
      </c>
      <c r="R219" t="s">
        <v>4187</v>
      </c>
      <c r="S219">
        <f>(((J219/60)/60)/24)+DATE(1970,1,1)</f>
        <v>41970.64061342593</v>
      </c>
      <c r="T219">
        <f>(((I219/60)/60)/24)+DATE(1970,1,1)</f>
        <v>42001.64061342593</v>
      </c>
      <c r="U219">
        <f>YEAR(S:S)</f>
        <v>2014</v>
      </c>
    </row>
    <row r="220" spans="1:21" ht="48" x14ac:dyDescent="0.2">
      <c r="A220">
        <v>218</v>
      </c>
      <c r="B220" s="8" t="s">
        <v>2</v>
      </c>
      <c r="C220" s="3" t="s">
        <v>225</v>
      </c>
      <c r="D220" s="5">
        <v>5000</v>
      </c>
      <c r="E220" s="7">
        <v>38082.69</v>
      </c>
      <c r="F220" t="s">
        <v>4117</v>
      </c>
      <c r="G220" s="1" t="s">
        <v>4119</v>
      </c>
      <c r="H220" t="s">
        <v>4121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" t="s">
        <v>4181</v>
      </c>
      <c r="O220">
        <f>ROUND(E220/D220*100,0)</f>
        <v>762</v>
      </c>
      <c r="P220">
        <f>ROUND(E220/L220,2)</f>
        <v>38082.69</v>
      </c>
      <c r="Q220" s="9" t="s">
        <v>4181</v>
      </c>
      <c r="R220" t="s">
        <v>4187</v>
      </c>
      <c r="S220">
        <f>(((J220/60)/60)/24)+DATE(1970,1,1)</f>
        <v>42079.628344907411</v>
      </c>
      <c r="T220">
        <f>(((I220/60)/60)/24)+DATE(1970,1,1)</f>
        <v>42139.628344907411</v>
      </c>
      <c r="U220">
        <f>YEAR(S:S)</f>
        <v>2015</v>
      </c>
    </row>
    <row r="221" spans="1:21" ht="32" x14ac:dyDescent="0.2">
      <c r="A221">
        <v>219</v>
      </c>
      <c r="B221" s="8" t="s">
        <v>2</v>
      </c>
      <c r="C221" s="3" t="s">
        <v>226</v>
      </c>
      <c r="D221" s="5">
        <v>50000</v>
      </c>
      <c r="E221" s="7">
        <v>37994</v>
      </c>
      <c r="F221" t="s">
        <v>4117</v>
      </c>
      <c r="G221" s="1" t="s">
        <v>4119</v>
      </c>
      <c r="H221" t="s">
        <v>4121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" t="s">
        <v>4181</v>
      </c>
      <c r="O221">
        <f>ROUND(E221/D221*100,0)</f>
        <v>76</v>
      </c>
      <c r="P221">
        <f>ROUND(E221/L221,2)</f>
        <v>499.92</v>
      </c>
      <c r="Q221" s="9" t="s">
        <v>4181</v>
      </c>
      <c r="R221" t="s">
        <v>4187</v>
      </c>
      <c r="S221">
        <f>(((J221/60)/60)/24)+DATE(1970,1,1)</f>
        <v>42429.326678240745</v>
      </c>
      <c r="T221">
        <f>(((I221/60)/60)/24)+DATE(1970,1,1)</f>
        <v>42461.290972222225</v>
      </c>
      <c r="U221">
        <f>YEAR(S:S)</f>
        <v>2016</v>
      </c>
    </row>
    <row r="222" spans="1:21" ht="48" x14ac:dyDescent="0.2">
      <c r="A222">
        <v>220</v>
      </c>
      <c r="B222" s="8" t="s">
        <v>2</v>
      </c>
      <c r="C222" s="3" t="s">
        <v>227</v>
      </c>
      <c r="D222" s="5">
        <v>50000</v>
      </c>
      <c r="E222" s="7">
        <v>37354.269999999997</v>
      </c>
      <c r="F222" t="s">
        <v>4117</v>
      </c>
      <c r="G222" s="1" t="s">
        <v>4119</v>
      </c>
      <c r="H222" t="s">
        <v>4121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" t="s">
        <v>4181</v>
      </c>
      <c r="O222">
        <f>ROUND(E222/D222*100,0)</f>
        <v>75</v>
      </c>
      <c r="P222">
        <f>ROUND(E222/L222,2)</f>
        <v>12451.42</v>
      </c>
      <c r="Q222" s="9" t="s">
        <v>4181</v>
      </c>
      <c r="R222" t="s">
        <v>4187</v>
      </c>
      <c r="S222">
        <f>(((J222/60)/60)/24)+DATE(1970,1,1)</f>
        <v>42195.643865740742</v>
      </c>
      <c r="T222">
        <f>(((I222/60)/60)/24)+DATE(1970,1,1)</f>
        <v>42236.837499999994</v>
      </c>
      <c r="U222">
        <f>YEAR(S:S)</f>
        <v>2015</v>
      </c>
    </row>
    <row r="223" spans="1:21" ht="16" x14ac:dyDescent="0.2">
      <c r="A223">
        <v>221</v>
      </c>
      <c r="B223" s="8" t="s">
        <v>2</v>
      </c>
      <c r="C223" s="3" t="s">
        <v>228</v>
      </c>
      <c r="D223" s="5">
        <v>50000</v>
      </c>
      <c r="E223" s="7">
        <v>37104.03</v>
      </c>
      <c r="F223" t="s">
        <v>4117</v>
      </c>
      <c r="G223" s="1" t="s">
        <v>4119</v>
      </c>
      <c r="H223" t="s">
        <v>4121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" t="s">
        <v>4181</v>
      </c>
      <c r="O223">
        <f>ROUND(E223/D223*100,0)</f>
        <v>74</v>
      </c>
      <c r="P223" t="e">
        <f>ROUND(E223/L223,2)</f>
        <v>#DIV/0!</v>
      </c>
      <c r="Q223" s="9" t="s">
        <v>4181</v>
      </c>
      <c r="R223" t="s">
        <v>4187</v>
      </c>
      <c r="S223">
        <f>(((J223/60)/60)/24)+DATE(1970,1,1)</f>
        <v>42031.837546296301</v>
      </c>
      <c r="T223">
        <f>(((I223/60)/60)/24)+DATE(1970,1,1)</f>
        <v>42091.79587962963</v>
      </c>
      <c r="U223">
        <f>YEAR(S:S)</f>
        <v>2015</v>
      </c>
    </row>
    <row r="224" spans="1:21" ht="48" x14ac:dyDescent="0.2">
      <c r="A224">
        <v>222</v>
      </c>
      <c r="B224" s="8" t="s">
        <v>2</v>
      </c>
      <c r="C224" s="3" t="s">
        <v>229</v>
      </c>
      <c r="D224" s="5">
        <v>1000</v>
      </c>
      <c r="E224" s="7">
        <v>36082</v>
      </c>
      <c r="F224" t="s">
        <v>4117</v>
      </c>
      <c r="G224" s="1" t="s">
        <v>4119</v>
      </c>
      <c r="H224" t="s">
        <v>4121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" t="s">
        <v>4181</v>
      </c>
      <c r="O224">
        <f>ROUND(E224/D224*100,0)</f>
        <v>3608</v>
      </c>
      <c r="P224">
        <f>ROUND(E224/L224,2)</f>
        <v>18041</v>
      </c>
      <c r="Q224" s="9" t="s">
        <v>4181</v>
      </c>
      <c r="R224" t="s">
        <v>4187</v>
      </c>
      <c r="S224">
        <f>(((J224/60)/60)/24)+DATE(1970,1,1)</f>
        <v>42031.769884259258</v>
      </c>
      <c r="T224">
        <f>(((I224/60)/60)/24)+DATE(1970,1,1)</f>
        <v>42090.110416666663</v>
      </c>
      <c r="U224">
        <f>YEAR(S:S)</f>
        <v>2015</v>
      </c>
    </row>
    <row r="225" spans="1:21" ht="48" x14ac:dyDescent="0.2">
      <c r="A225">
        <v>223</v>
      </c>
      <c r="B225" s="8" t="s">
        <v>2</v>
      </c>
      <c r="C225" s="3" t="s">
        <v>230</v>
      </c>
      <c r="D225" s="5">
        <v>1500000</v>
      </c>
      <c r="E225" s="7">
        <v>35932</v>
      </c>
      <c r="F225" t="s">
        <v>4117</v>
      </c>
      <c r="G225" s="1" t="s">
        <v>4119</v>
      </c>
      <c r="H225" t="s">
        <v>4121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" t="s">
        <v>4181</v>
      </c>
      <c r="O225">
        <f>ROUND(E225/D225*100,0)</f>
        <v>2</v>
      </c>
      <c r="P225" t="e">
        <f>ROUND(E225/L225,2)</f>
        <v>#DIV/0!</v>
      </c>
      <c r="Q225" s="9" t="s">
        <v>4181</v>
      </c>
      <c r="R225" t="s">
        <v>4187</v>
      </c>
      <c r="S225">
        <f>(((J225/60)/60)/24)+DATE(1970,1,1)</f>
        <v>42482.048032407409</v>
      </c>
      <c r="T225">
        <f>(((I225/60)/60)/24)+DATE(1970,1,1)</f>
        <v>42512.045138888891</v>
      </c>
      <c r="U225">
        <f>YEAR(S:S)</f>
        <v>2016</v>
      </c>
    </row>
    <row r="226" spans="1:21" ht="48" x14ac:dyDescent="0.2">
      <c r="A226">
        <v>224</v>
      </c>
      <c r="B226" s="8" t="s">
        <v>2</v>
      </c>
      <c r="C226" s="3" t="s">
        <v>231</v>
      </c>
      <c r="D226" s="5">
        <v>6000000</v>
      </c>
      <c r="E226" s="7">
        <v>35848</v>
      </c>
      <c r="F226" t="s">
        <v>4117</v>
      </c>
      <c r="G226" s="1" t="s">
        <v>4119</v>
      </c>
      <c r="H226" t="s">
        <v>4123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" t="s">
        <v>4181</v>
      </c>
      <c r="O226">
        <f>ROUND(E226/D226*100,0)</f>
        <v>1</v>
      </c>
      <c r="P226" t="e">
        <f>ROUND(E226/L226,2)</f>
        <v>#DIV/0!</v>
      </c>
      <c r="Q226" s="9" t="s">
        <v>4181</v>
      </c>
      <c r="R226" t="s">
        <v>4187</v>
      </c>
      <c r="S226">
        <f>(((J226/60)/60)/24)+DATE(1970,1,1)</f>
        <v>42135.235254629632</v>
      </c>
      <c r="T226">
        <f>(((I226/60)/60)/24)+DATE(1970,1,1)</f>
        <v>42195.235254629632</v>
      </c>
      <c r="U226">
        <f>YEAR(S:S)</f>
        <v>2015</v>
      </c>
    </row>
    <row r="227" spans="1:21" ht="48" x14ac:dyDescent="0.2">
      <c r="A227">
        <v>225</v>
      </c>
      <c r="B227" s="8" t="s">
        <v>2</v>
      </c>
      <c r="C227" s="3" t="s">
        <v>232</v>
      </c>
      <c r="D227" s="5">
        <v>200</v>
      </c>
      <c r="E227" s="7">
        <v>35640</v>
      </c>
      <c r="F227" t="s">
        <v>4117</v>
      </c>
      <c r="G227" s="1" t="s">
        <v>4119</v>
      </c>
      <c r="H227" t="s">
        <v>4121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" t="s">
        <v>4181</v>
      </c>
      <c r="O227">
        <f>ROUND(E227/D227*100,0)</f>
        <v>17820</v>
      </c>
      <c r="P227" t="e">
        <f>ROUND(E227/L227,2)</f>
        <v>#DIV/0!</v>
      </c>
      <c r="Q227" s="9" t="s">
        <v>4181</v>
      </c>
      <c r="R227" t="s">
        <v>4187</v>
      </c>
      <c r="S227">
        <f>(((J227/60)/60)/24)+DATE(1970,1,1)</f>
        <v>42438.961273148147</v>
      </c>
      <c r="T227">
        <f>(((I227/60)/60)/24)+DATE(1970,1,1)</f>
        <v>42468.919606481482</v>
      </c>
      <c r="U227">
        <f>YEAR(S:S)</f>
        <v>2016</v>
      </c>
    </row>
    <row r="228" spans="1:21" ht="32" x14ac:dyDescent="0.2">
      <c r="A228">
        <v>226</v>
      </c>
      <c r="B228" s="8" t="s">
        <v>2</v>
      </c>
      <c r="C228" s="3" t="s">
        <v>233</v>
      </c>
      <c r="D228" s="5">
        <v>29000</v>
      </c>
      <c r="E228" s="7">
        <v>35389.129999999997</v>
      </c>
      <c r="F228" t="s">
        <v>4117</v>
      </c>
      <c r="G228" s="1" t="s">
        <v>4119</v>
      </c>
      <c r="H228" t="s">
        <v>4122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" t="s">
        <v>4181</v>
      </c>
      <c r="O228">
        <f>ROUND(E228/D228*100,0)</f>
        <v>122</v>
      </c>
      <c r="P228">
        <f>ROUND(E228/L228,2)</f>
        <v>17694.57</v>
      </c>
      <c r="Q228" s="9" t="s">
        <v>4181</v>
      </c>
      <c r="R228" t="s">
        <v>4187</v>
      </c>
      <c r="S228">
        <f>(((J228/60)/60)/24)+DATE(1970,1,1)</f>
        <v>42106.666018518517</v>
      </c>
      <c r="T228">
        <f>(((I228/60)/60)/24)+DATE(1970,1,1)</f>
        <v>42155.395138888889</v>
      </c>
      <c r="U228">
        <f>YEAR(S:S)</f>
        <v>2015</v>
      </c>
    </row>
    <row r="229" spans="1:21" ht="48" x14ac:dyDescent="0.2">
      <c r="A229">
        <v>227</v>
      </c>
      <c r="B229" s="8" t="s">
        <v>2</v>
      </c>
      <c r="C229" s="3" t="s">
        <v>234</v>
      </c>
      <c r="D229" s="5">
        <v>28000</v>
      </c>
      <c r="E229" s="7">
        <v>35338</v>
      </c>
      <c r="F229" t="s">
        <v>4117</v>
      </c>
      <c r="G229" s="1" t="s">
        <v>4119</v>
      </c>
      <c r="H229" t="s">
        <v>4121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" t="s">
        <v>4181</v>
      </c>
      <c r="O229">
        <f>ROUND(E229/D229*100,0)</f>
        <v>126</v>
      </c>
      <c r="P229" t="e">
        <f>ROUND(E229/L229,2)</f>
        <v>#DIV/0!</v>
      </c>
      <c r="Q229" s="9" t="s">
        <v>4181</v>
      </c>
      <c r="R229" t="s">
        <v>4187</v>
      </c>
      <c r="S229">
        <f>(((J229/60)/60)/24)+DATE(1970,1,1)</f>
        <v>42164.893993055557</v>
      </c>
      <c r="T229">
        <f>(((I229/60)/60)/24)+DATE(1970,1,1)</f>
        <v>42194.893993055557</v>
      </c>
      <c r="U229">
        <f>YEAR(S:S)</f>
        <v>2015</v>
      </c>
    </row>
    <row r="230" spans="1:21" ht="32" x14ac:dyDescent="0.2">
      <c r="A230">
        <v>228</v>
      </c>
      <c r="B230" s="8" t="s">
        <v>2</v>
      </c>
      <c r="C230" s="3" t="s">
        <v>235</v>
      </c>
      <c r="D230" s="5">
        <v>8000</v>
      </c>
      <c r="E230" s="7">
        <v>35307</v>
      </c>
      <c r="F230" t="s">
        <v>4117</v>
      </c>
      <c r="G230" s="1" t="s">
        <v>4119</v>
      </c>
      <c r="H230" t="s">
        <v>4122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" t="s">
        <v>4181</v>
      </c>
      <c r="O230">
        <f>ROUND(E230/D230*100,0)</f>
        <v>441</v>
      </c>
      <c r="P230" t="e">
        <f>ROUND(E230/L230,2)</f>
        <v>#DIV/0!</v>
      </c>
      <c r="Q230" s="9" t="s">
        <v>4181</v>
      </c>
      <c r="R230" t="s">
        <v>4187</v>
      </c>
      <c r="S230">
        <f>(((J230/60)/60)/24)+DATE(1970,1,1)</f>
        <v>42096.686400462961</v>
      </c>
      <c r="T230">
        <f>(((I230/60)/60)/24)+DATE(1970,1,1)</f>
        <v>42156.686400462961</v>
      </c>
      <c r="U230">
        <f>YEAR(S:S)</f>
        <v>2015</v>
      </c>
    </row>
    <row r="231" spans="1:21" ht="48" x14ac:dyDescent="0.2">
      <c r="A231">
        <v>229</v>
      </c>
      <c r="B231" s="8" t="s">
        <v>2</v>
      </c>
      <c r="C231" s="3" t="s">
        <v>236</v>
      </c>
      <c r="D231" s="5">
        <v>3000</v>
      </c>
      <c r="E231" s="7">
        <v>35296</v>
      </c>
      <c r="F231" t="s">
        <v>4117</v>
      </c>
      <c r="G231" s="1" t="s">
        <v>4119</v>
      </c>
      <c r="H231" t="s">
        <v>4124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" t="s">
        <v>4181</v>
      </c>
      <c r="O231">
        <f>ROUND(E231/D231*100,0)</f>
        <v>1177</v>
      </c>
      <c r="P231" t="e">
        <f>ROUND(E231/L231,2)</f>
        <v>#DIV/0!</v>
      </c>
      <c r="Q231" s="9" t="s">
        <v>4181</v>
      </c>
      <c r="R231" t="s">
        <v>4187</v>
      </c>
      <c r="S231">
        <f>(((J231/60)/60)/24)+DATE(1970,1,1)</f>
        <v>42383.933993055558</v>
      </c>
      <c r="T231">
        <f>(((I231/60)/60)/24)+DATE(1970,1,1)</f>
        <v>42413.933993055558</v>
      </c>
      <c r="U231">
        <f>YEAR(S:S)</f>
        <v>2016</v>
      </c>
    </row>
    <row r="232" spans="1:21" ht="48" x14ac:dyDescent="0.2">
      <c r="A232">
        <v>230</v>
      </c>
      <c r="B232" s="8" t="s">
        <v>2</v>
      </c>
      <c r="C232" s="3" t="s">
        <v>237</v>
      </c>
      <c r="D232" s="5">
        <v>15000</v>
      </c>
      <c r="E232" s="7">
        <v>35275.64</v>
      </c>
      <c r="F232" t="s">
        <v>4117</v>
      </c>
      <c r="G232" s="1" t="s">
        <v>4119</v>
      </c>
      <c r="H232" t="s">
        <v>4121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" t="s">
        <v>4181</v>
      </c>
      <c r="O232">
        <f>ROUND(E232/D232*100,0)</f>
        <v>235</v>
      </c>
      <c r="P232">
        <f>ROUND(E232/L232,2)</f>
        <v>17637.82</v>
      </c>
      <c r="Q232" s="9" t="s">
        <v>4181</v>
      </c>
      <c r="R232" t="s">
        <v>4187</v>
      </c>
      <c r="S232">
        <f>(((J232/60)/60)/24)+DATE(1970,1,1)</f>
        <v>42129.777210648142</v>
      </c>
      <c r="T232">
        <f>(((I232/60)/60)/24)+DATE(1970,1,1)</f>
        <v>42159.777210648142</v>
      </c>
      <c r="U232">
        <f>YEAR(S:S)</f>
        <v>2015</v>
      </c>
    </row>
    <row r="233" spans="1:21" ht="48" x14ac:dyDescent="0.2">
      <c r="A233">
        <v>231</v>
      </c>
      <c r="B233" s="8" t="s">
        <v>2</v>
      </c>
      <c r="C233" s="3" t="s">
        <v>238</v>
      </c>
      <c r="D233" s="5">
        <v>1500000</v>
      </c>
      <c r="E233" s="7">
        <v>35135</v>
      </c>
      <c r="F233" t="s">
        <v>4117</v>
      </c>
      <c r="G233" s="1" t="s">
        <v>4119</v>
      </c>
      <c r="H233" t="s">
        <v>4121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" t="s">
        <v>4181</v>
      </c>
      <c r="O233">
        <f>ROUND(E233/D233*100,0)</f>
        <v>2</v>
      </c>
      <c r="P233" t="e">
        <f>ROUND(E233/L233,2)</f>
        <v>#DIV/0!</v>
      </c>
      <c r="Q233" s="9" t="s">
        <v>4181</v>
      </c>
      <c r="R233" t="s">
        <v>4187</v>
      </c>
      <c r="S233">
        <f>(((J233/60)/60)/24)+DATE(1970,1,1)</f>
        <v>42341.958923611113</v>
      </c>
      <c r="T233">
        <f>(((I233/60)/60)/24)+DATE(1970,1,1)</f>
        <v>42371.958923611113</v>
      </c>
      <c r="U233">
        <f>YEAR(S:S)</f>
        <v>2015</v>
      </c>
    </row>
    <row r="234" spans="1:21" ht="48" x14ac:dyDescent="0.2">
      <c r="A234">
        <v>232</v>
      </c>
      <c r="B234" s="8" t="s">
        <v>2</v>
      </c>
      <c r="C234" s="3" t="s">
        <v>239</v>
      </c>
      <c r="D234" s="5">
        <v>4000</v>
      </c>
      <c r="E234" s="7">
        <v>35123</v>
      </c>
      <c r="F234" t="s">
        <v>4117</v>
      </c>
      <c r="G234" s="1" t="s">
        <v>4119</v>
      </c>
      <c r="H234" t="s">
        <v>4122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" t="s">
        <v>4181</v>
      </c>
      <c r="O234">
        <f>ROUND(E234/D234*100,0)</f>
        <v>878</v>
      </c>
      <c r="P234">
        <f>ROUND(E234/L234,2)</f>
        <v>5017.57</v>
      </c>
      <c r="Q234" s="9" t="s">
        <v>4181</v>
      </c>
      <c r="R234" t="s">
        <v>4187</v>
      </c>
      <c r="S234">
        <f>(((J234/60)/60)/24)+DATE(1970,1,1)</f>
        <v>42032.82576388889</v>
      </c>
      <c r="T234">
        <f>(((I234/60)/60)/24)+DATE(1970,1,1)</f>
        <v>42062.82576388889</v>
      </c>
      <c r="U234">
        <f>YEAR(S:S)</f>
        <v>2015</v>
      </c>
    </row>
    <row r="235" spans="1:21" ht="48" x14ac:dyDescent="0.2">
      <c r="A235">
        <v>233</v>
      </c>
      <c r="B235" s="8" t="s">
        <v>2</v>
      </c>
      <c r="C235" s="3" t="s">
        <v>240</v>
      </c>
      <c r="D235" s="5">
        <v>350000</v>
      </c>
      <c r="E235" s="7">
        <v>35076</v>
      </c>
      <c r="F235" t="s">
        <v>4117</v>
      </c>
      <c r="G235" s="1" t="s">
        <v>4119</v>
      </c>
      <c r="H235" t="s">
        <v>4121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" t="s">
        <v>4181</v>
      </c>
      <c r="O235">
        <f>ROUND(E235/D235*100,0)</f>
        <v>10</v>
      </c>
      <c r="P235" t="e">
        <f>ROUND(E235/L235,2)</f>
        <v>#DIV/0!</v>
      </c>
      <c r="Q235" s="9" t="s">
        <v>4181</v>
      </c>
      <c r="R235" t="s">
        <v>4187</v>
      </c>
      <c r="S235">
        <f>(((J235/60)/60)/24)+DATE(1970,1,1)</f>
        <v>42612.911712962959</v>
      </c>
      <c r="T235">
        <f>(((I235/60)/60)/24)+DATE(1970,1,1)</f>
        <v>42642.911712962959</v>
      </c>
      <c r="U235">
        <f>YEAR(S:S)</f>
        <v>2016</v>
      </c>
    </row>
    <row r="236" spans="1:21" ht="48" x14ac:dyDescent="0.2">
      <c r="A236">
        <v>234</v>
      </c>
      <c r="B236" s="8" t="s">
        <v>2</v>
      </c>
      <c r="C236" s="3" t="s">
        <v>241</v>
      </c>
      <c r="D236" s="5">
        <v>1000</v>
      </c>
      <c r="E236" s="7">
        <v>34676</v>
      </c>
      <c r="F236" t="s">
        <v>4117</v>
      </c>
      <c r="G236" s="1" t="s">
        <v>4119</v>
      </c>
      <c r="H236" t="s">
        <v>4121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" t="s">
        <v>4181</v>
      </c>
      <c r="O236">
        <f>ROUND(E236/D236*100,0)</f>
        <v>3468</v>
      </c>
      <c r="P236">
        <f>ROUND(E236/L236,2)</f>
        <v>6935.2</v>
      </c>
      <c r="Q236" s="9" t="s">
        <v>4181</v>
      </c>
      <c r="R236" t="s">
        <v>4187</v>
      </c>
      <c r="S236">
        <f>(((J236/60)/60)/24)+DATE(1970,1,1)</f>
        <v>42136.035405092596</v>
      </c>
      <c r="T236">
        <f>(((I236/60)/60)/24)+DATE(1970,1,1)</f>
        <v>42176.035405092596</v>
      </c>
      <c r="U236">
        <f>YEAR(S:S)</f>
        <v>2015</v>
      </c>
    </row>
    <row r="237" spans="1:21" ht="32" x14ac:dyDescent="0.2">
      <c r="A237">
        <v>235</v>
      </c>
      <c r="B237" s="8" t="s">
        <v>2</v>
      </c>
      <c r="C237" s="3" t="s">
        <v>242</v>
      </c>
      <c r="D237" s="5">
        <v>10000</v>
      </c>
      <c r="E237" s="7">
        <v>34660</v>
      </c>
      <c r="F237" t="s">
        <v>4117</v>
      </c>
      <c r="G237" s="1" t="s">
        <v>4119</v>
      </c>
      <c r="H237" t="s">
        <v>4121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" t="s">
        <v>4181</v>
      </c>
      <c r="O237">
        <f>ROUND(E237/D237*100,0)</f>
        <v>347</v>
      </c>
      <c r="P237" t="e">
        <f>ROUND(E237/L237,2)</f>
        <v>#DIV/0!</v>
      </c>
      <c r="Q237" s="9" t="s">
        <v>4181</v>
      </c>
      <c r="R237" t="s">
        <v>4187</v>
      </c>
      <c r="S237">
        <f>(((J237/60)/60)/24)+DATE(1970,1,1)</f>
        <v>42164.908530092594</v>
      </c>
      <c r="T237">
        <f>(((I237/60)/60)/24)+DATE(1970,1,1)</f>
        <v>42194.908530092594</v>
      </c>
      <c r="U237">
        <f>YEAR(S:S)</f>
        <v>2015</v>
      </c>
    </row>
    <row r="238" spans="1:21" ht="48" x14ac:dyDescent="0.2">
      <c r="A238">
        <v>236</v>
      </c>
      <c r="B238" s="8" t="s">
        <v>2</v>
      </c>
      <c r="C238" s="3" t="s">
        <v>243</v>
      </c>
      <c r="D238" s="5">
        <v>150000</v>
      </c>
      <c r="E238" s="7">
        <v>34198</v>
      </c>
      <c r="F238" t="s">
        <v>4117</v>
      </c>
      <c r="G238" s="1" t="s">
        <v>4119</v>
      </c>
      <c r="H238" t="s">
        <v>4121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" t="s">
        <v>4181</v>
      </c>
      <c r="O238">
        <f>ROUND(E238/D238*100,0)</f>
        <v>23</v>
      </c>
      <c r="P238" t="e">
        <f>ROUND(E238/L238,2)</f>
        <v>#DIV/0!</v>
      </c>
      <c r="Q238" s="9" t="s">
        <v>4181</v>
      </c>
      <c r="R238" t="s">
        <v>4187</v>
      </c>
      <c r="S238">
        <f>(((J238/60)/60)/24)+DATE(1970,1,1)</f>
        <v>42321.08447916666</v>
      </c>
      <c r="T238">
        <f>(((I238/60)/60)/24)+DATE(1970,1,1)</f>
        <v>42374</v>
      </c>
      <c r="U238">
        <f>YEAR(S:S)</f>
        <v>2015</v>
      </c>
    </row>
    <row r="239" spans="1:21" ht="16" x14ac:dyDescent="0.2">
      <c r="A239">
        <v>237</v>
      </c>
      <c r="B239" s="8" t="s">
        <v>2</v>
      </c>
      <c r="C239" s="3" t="s">
        <v>244</v>
      </c>
      <c r="D239" s="5">
        <v>15000</v>
      </c>
      <c r="E239" s="7">
        <v>34090.629999999997</v>
      </c>
      <c r="F239" t="s">
        <v>4117</v>
      </c>
      <c r="G239" s="1" t="s">
        <v>4119</v>
      </c>
      <c r="H239" t="s">
        <v>4121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" t="s">
        <v>4181</v>
      </c>
      <c r="O239">
        <f>ROUND(E239/D239*100,0)</f>
        <v>227</v>
      </c>
      <c r="P239">
        <f>ROUND(E239/L239,2)</f>
        <v>34090.629999999997</v>
      </c>
      <c r="Q239" s="9" t="s">
        <v>4181</v>
      </c>
      <c r="R239" t="s">
        <v>4187</v>
      </c>
      <c r="S239">
        <f>(((J239/60)/60)/24)+DATE(1970,1,1)</f>
        <v>42377.577187499999</v>
      </c>
      <c r="T239">
        <f>(((I239/60)/60)/24)+DATE(1970,1,1)</f>
        <v>42437.577187499999</v>
      </c>
      <c r="U239">
        <f>YEAR(S:S)</f>
        <v>2016</v>
      </c>
    </row>
    <row r="240" spans="1:21" ht="48" x14ac:dyDescent="0.2">
      <c r="A240">
        <v>238</v>
      </c>
      <c r="B240" s="8" t="s">
        <v>2</v>
      </c>
      <c r="C240" s="3" t="s">
        <v>245</v>
      </c>
      <c r="D240" s="5">
        <v>26000</v>
      </c>
      <c r="E240" s="7">
        <v>33892</v>
      </c>
      <c r="F240" t="s">
        <v>4117</v>
      </c>
      <c r="G240" s="1" t="s">
        <v>4119</v>
      </c>
      <c r="H240" t="s">
        <v>4121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" t="s">
        <v>4181</v>
      </c>
      <c r="O240">
        <f>ROUND(E240/D240*100,0)</f>
        <v>130</v>
      </c>
      <c r="P240" t="e">
        <f>ROUND(E240/L240,2)</f>
        <v>#DIV/0!</v>
      </c>
      <c r="Q240" s="9" t="s">
        <v>4181</v>
      </c>
      <c r="R240" t="s">
        <v>4187</v>
      </c>
      <c r="S240">
        <f>(((J240/60)/60)/24)+DATE(1970,1,1)</f>
        <v>42713.962499999994</v>
      </c>
      <c r="T240">
        <f>(((I240/60)/60)/24)+DATE(1970,1,1)</f>
        <v>42734.375</v>
      </c>
      <c r="U240">
        <f>YEAR(S:S)</f>
        <v>2016</v>
      </c>
    </row>
    <row r="241" spans="1:21" ht="48" x14ac:dyDescent="0.2">
      <c r="A241">
        <v>239</v>
      </c>
      <c r="B241" s="8" t="s">
        <v>2</v>
      </c>
      <c r="C241" s="3" t="s">
        <v>246</v>
      </c>
      <c r="D241" s="5">
        <v>1000</v>
      </c>
      <c r="E241" s="7">
        <v>33791</v>
      </c>
      <c r="F241" t="s">
        <v>4117</v>
      </c>
      <c r="G241" s="1" t="s">
        <v>4119</v>
      </c>
      <c r="H241" t="s">
        <v>4123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" t="s">
        <v>4181</v>
      </c>
      <c r="O241">
        <f>ROUND(E241/D241*100,0)</f>
        <v>3379</v>
      </c>
      <c r="P241">
        <f>ROUND(E241/L241,2)</f>
        <v>6758.2</v>
      </c>
      <c r="Q241" s="9" t="s">
        <v>4181</v>
      </c>
      <c r="R241" t="s">
        <v>4187</v>
      </c>
      <c r="S241">
        <f>(((J241/60)/60)/24)+DATE(1970,1,1)</f>
        <v>42297.110300925924</v>
      </c>
      <c r="T241">
        <f>(((I241/60)/60)/24)+DATE(1970,1,1)</f>
        <v>42316.5</v>
      </c>
      <c r="U241">
        <f>YEAR(S:S)</f>
        <v>2015</v>
      </c>
    </row>
    <row r="242" spans="1:21" ht="48" x14ac:dyDescent="0.2">
      <c r="A242">
        <v>240</v>
      </c>
      <c r="B242" s="8" t="s">
        <v>2</v>
      </c>
      <c r="C242" s="3" t="s">
        <v>247</v>
      </c>
      <c r="D242" s="5">
        <v>15000</v>
      </c>
      <c r="E242" s="7">
        <v>33641</v>
      </c>
      <c r="F242" t="s">
        <v>4115</v>
      </c>
      <c r="G242" s="1" t="s">
        <v>4119</v>
      </c>
      <c r="H242" t="s">
        <v>4121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" t="s">
        <v>4181</v>
      </c>
      <c r="O242">
        <f>ROUND(E242/D242*100,0)</f>
        <v>224</v>
      </c>
      <c r="P242">
        <f>ROUND(E242/L242,2)</f>
        <v>245.55</v>
      </c>
      <c r="Q242" s="9" t="s">
        <v>4181</v>
      </c>
      <c r="R242" t="s">
        <v>4188</v>
      </c>
      <c r="S242">
        <f>(((J242/60)/60)/24)+DATE(1970,1,1)</f>
        <v>41354.708460648151</v>
      </c>
      <c r="T242">
        <f>(((I242/60)/60)/24)+DATE(1970,1,1)</f>
        <v>41399.708460648151</v>
      </c>
      <c r="U242">
        <f>YEAR(S:S)</f>
        <v>2013</v>
      </c>
    </row>
    <row r="243" spans="1:21" ht="48" x14ac:dyDescent="0.2">
      <c r="A243">
        <v>241</v>
      </c>
      <c r="B243" s="8" t="s">
        <v>2</v>
      </c>
      <c r="C243" s="3" t="s">
        <v>248</v>
      </c>
      <c r="D243" s="5">
        <v>36400</v>
      </c>
      <c r="E243" s="7">
        <v>33486</v>
      </c>
      <c r="F243" t="s">
        <v>4115</v>
      </c>
      <c r="G243" s="1" t="s">
        <v>4119</v>
      </c>
      <c r="H243" t="s">
        <v>4121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" t="s">
        <v>4181</v>
      </c>
      <c r="O243">
        <f>ROUND(E243/D243*100,0)</f>
        <v>92</v>
      </c>
      <c r="P243">
        <f>ROUND(E243/L243,2)</f>
        <v>89.06</v>
      </c>
      <c r="Q243" s="9" t="s">
        <v>4181</v>
      </c>
      <c r="R243" t="s">
        <v>4188</v>
      </c>
      <c r="S243">
        <f>(((J243/60)/60)/24)+DATE(1970,1,1)</f>
        <v>41949.697962962964</v>
      </c>
      <c r="T243">
        <f>(((I243/60)/60)/24)+DATE(1970,1,1)</f>
        <v>41994.697962962964</v>
      </c>
      <c r="U243">
        <f>YEAR(S:S)</f>
        <v>2014</v>
      </c>
    </row>
    <row r="244" spans="1:21" ht="48" x14ac:dyDescent="0.2">
      <c r="A244">
        <v>242</v>
      </c>
      <c r="B244" s="8" t="s">
        <v>2</v>
      </c>
      <c r="C244" s="3" t="s">
        <v>249</v>
      </c>
      <c r="D244" s="5">
        <v>13000</v>
      </c>
      <c r="E244" s="7">
        <v>33393.339999999997</v>
      </c>
      <c r="F244" t="s">
        <v>4115</v>
      </c>
      <c r="G244" s="1" t="s">
        <v>4119</v>
      </c>
      <c r="H244" t="s">
        <v>4121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" t="s">
        <v>4181</v>
      </c>
      <c r="O244">
        <f>ROUND(E244/D244*100,0)</f>
        <v>257</v>
      </c>
      <c r="P244">
        <f>ROUND(E244/L244,2)</f>
        <v>165.31</v>
      </c>
      <c r="Q244" s="9" t="s">
        <v>4181</v>
      </c>
      <c r="R244" t="s">
        <v>4188</v>
      </c>
      <c r="S244">
        <f>(((J244/60)/60)/24)+DATE(1970,1,1)</f>
        <v>40862.492939814816</v>
      </c>
      <c r="T244">
        <f>(((I244/60)/60)/24)+DATE(1970,1,1)</f>
        <v>40897.492939814816</v>
      </c>
      <c r="U244">
        <f>YEAR(S:S)</f>
        <v>2011</v>
      </c>
    </row>
    <row r="245" spans="1:21" ht="48" x14ac:dyDescent="0.2">
      <c r="A245">
        <v>243</v>
      </c>
      <c r="B245" s="8" t="s">
        <v>2</v>
      </c>
      <c r="C245" s="3" t="s">
        <v>250</v>
      </c>
      <c r="D245" s="5">
        <v>25000</v>
      </c>
      <c r="E245" s="7">
        <v>33393</v>
      </c>
      <c r="F245" t="s">
        <v>4115</v>
      </c>
      <c r="G245" s="1" t="s">
        <v>4119</v>
      </c>
      <c r="H245" t="s">
        <v>4121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" t="s">
        <v>4181</v>
      </c>
      <c r="O245">
        <f>ROUND(E245/D245*100,0)</f>
        <v>134</v>
      </c>
      <c r="P245">
        <f>ROUND(E245/L245,2)</f>
        <v>101.81</v>
      </c>
      <c r="Q245" s="9" t="s">
        <v>4181</v>
      </c>
      <c r="R245" t="s">
        <v>4188</v>
      </c>
      <c r="S245">
        <f>(((J245/60)/60)/24)+DATE(1970,1,1)</f>
        <v>41662.047500000001</v>
      </c>
      <c r="T245">
        <f>(((I245/60)/60)/24)+DATE(1970,1,1)</f>
        <v>41692.047500000001</v>
      </c>
      <c r="U245">
        <f>YEAR(S:S)</f>
        <v>2014</v>
      </c>
    </row>
    <row r="246" spans="1:21" ht="48" x14ac:dyDescent="0.2">
      <c r="A246">
        <v>244</v>
      </c>
      <c r="B246" s="8" t="s">
        <v>2</v>
      </c>
      <c r="C246" s="3" t="s">
        <v>251</v>
      </c>
      <c r="D246" s="5">
        <v>3500</v>
      </c>
      <c r="E246" s="7">
        <v>33370.769999999997</v>
      </c>
      <c r="F246" t="s">
        <v>4115</v>
      </c>
      <c r="G246" s="1" t="s">
        <v>4119</v>
      </c>
      <c r="H246" t="s">
        <v>4121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" t="s">
        <v>4181</v>
      </c>
      <c r="O246">
        <f>ROUND(E246/D246*100,0)</f>
        <v>953</v>
      </c>
      <c r="P246">
        <f>ROUND(E246/L246,2)</f>
        <v>397.27</v>
      </c>
      <c r="Q246" s="9" t="s">
        <v>4181</v>
      </c>
      <c r="R246" t="s">
        <v>4188</v>
      </c>
      <c r="S246">
        <f>(((J246/60)/60)/24)+DATE(1970,1,1)</f>
        <v>40213.323599537034</v>
      </c>
      <c r="T246">
        <f>(((I246/60)/60)/24)+DATE(1970,1,1)</f>
        <v>40253.29583333333</v>
      </c>
      <c r="U246">
        <f>YEAR(S:S)</f>
        <v>2010</v>
      </c>
    </row>
    <row r="247" spans="1:21" ht="48" x14ac:dyDescent="0.2">
      <c r="A247">
        <v>245</v>
      </c>
      <c r="B247" s="8" t="s">
        <v>2</v>
      </c>
      <c r="C247" s="3" t="s">
        <v>252</v>
      </c>
      <c r="D247" s="5">
        <v>5000</v>
      </c>
      <c r="E247" s="7">
        <v>33229</v>
      </c>
      <c r="F247" t="s">
        <v>4115</v>
      </c>
      <c r="G247" s="1" t="s">
        <v>4119</v>
      </c>
      <c r="H247" t="s">
        <v>4121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" t="s">
        <v>4181</v>
      </c>
      <c r="O247">
        <f>ROUND(E247/D247*100,0)</f>
        <v>665</v>
      </c>
      <c r="P247">
        <f>ROUND(E247/L247,2)</f>
        <v>346.14</v>
      </c>
      <c r="Q247" s="9" t="s">
        <v>4181</v>
      </c>
      <c r="R247" t="s">
        <v>4188</v>
      </c>
      <c r="S247">
        <f>(((J247/60)/60)/24)+DATE(1970,1,1)</f>
        <v>41107.053067129629</v>
      </c>
      <c r="T247">
        <f>(((I247/60)/60)/24)+DATE(1970,1,1)</f>
        <v>41137.053067129629</v>
      </c>
      <c r="U247">
        <f>YEAR(S:S)</f>
        <v>2012</v>
      </c>
    </row>
    <row r="248" spans="1:21" ht="48" x14ac:dyDescent="0.2">
      <c r="A248">
        <v>246</v>
      </c>
      <c r="B248" s="8" t="s">
        <v>2</v>
      </c>
      <c r="C248" s="3" t="s">
        <v>253</v>
      </c>
      <c r="D248" s="5">
        <v>5000</v>
      </c>
      <c r="E248" s="7">
        <v>33006</v>
      </c>
      <c r="F248" t="s">
        <v>4115</v>
      </c>
      <c r="G248" s="1" t="s">
        <v>4119</v>
      </c>
      <c r="H248" t="s">
        <v>4121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" t="s">
        <v>4181</v>
      </c>
      <c r="O248">
        <f>ROUND(E248/D248*100,0)</f>
        <v>660</v>
      </c>
      <c r="P248">
        <f>ROUND(E248/L248,2)</f>
        <v>148.01</v>
      </c>
      <c r="Q248" s="9" t="s">
        <v>4181</v>
      </c>
      <c r="R248" t="s">
        <v>4188</v>
      </c>
      <c r="S248">
        <f>(((J248/60)/60)/24)+DATE(1970,1,1)</f>
        <v>40480.363483796296</v>
      </c>
      <c r="T248">
        <f>(((I248/60)/60)/24)+DATE(1970,1,1)</f>
        <v>40530.405150462961</v>
      </c>
      <c r="U248">
        <f>YEAR(S:S)</f>
        <v>2010</v>
      </c>
    </row>
    <row r="249" spans="1:21" ht="64" x14ac:dyDescent="0.2">
      <c r="A249">
        <v>247</v>
      </c>
      <c r="B249" s="8" t="s">
        <v>2</v>
      </c>
      <c r="C249" s="3" t="s">
        <v>254</v>
      </c>
      <c r="D249" s="5">
        <v>5000</v>
      </c>
      <c r="E249" s="7">
        <v>32903</v>
      </c>
      <c r="F249" t="s">
        <v>4115</v>
      </c>
      <c r="G249" s="1" t="s">
        <v>4119</v>
      </c>
      <c r="H249" t="s">
        <v>4121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" t="s">
        <v>4181</v>
      </c>
      <c r="O249">
        <f>ROUND(E249/D249*100,0)</f>
        <v>658</v>
      </c>
      <c r="P249">
        <f>ROUND(E249/L249,2)</f>
        <v>530.69000000000005</v>
      </c>
      <c r="Q249" s="9" t="s">
        <v>4181</v>
      </c>
      <c r="R249" t="s">
        <v>4188</v>
      </c>
      <c r="S249">
        <f>(((J249/60)/60)/24)+DATE(1970,1,1)</f>
        <v>40430.604328703703</v>
      </c>
      <c r="T249">
        <f>(((I249/60)/60)/24)+DATE(1970,1,1)</f>
        <v>40467.152083333334</v>
      </c>
      <c r="U249">
        <f>YEAR(S:S)</f>
        <v>2010</v>
      </c>
    </row>
    <row r="250" spans="1:21" ht="48" x14ac:dyDescent="0.2">
      <c r="A250">
        <v>248</v>
      </c>
      <c r="B250" s="8" t="s">
        <v>2</v>
      </c>
      <c r="C250" s="3" t="s">
        <v>255</v>
      </c>
      <c r="D250" s="5">
        <v>85000</v>
      </c>
      <c r="E250" s="7">
        <v>32865.300000000003</v>
      </c>
      <c r="F250" t="s">
        <v>4115</v>
      </c>
      <c r="G250" s="1" t="s">
        <v>4119</v>
      </c>
      <c r="H250" t="s">
        <v>4121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" t="s">
        <v>4181</v>
      </c>
      <c r="O250">
        <f>ROUND(E250/D250*100,0)</f>
        <v>39</v>
      </c>
      <c r="P250">
        <f>ROUND(E250/L250,2)</f>
        <v>225.1</v>
      </c>
      <c r="Q250" s="9" t="s">
        <v>4181</v>
      </c>
      <c r="R250" t="s">
        <v>4188</v>
      </c>
      <c r="S250">
        <f>(((J250/60)/60)/24)+DATE(1970,1,1)</f>
        <v>40870.774409722224</v>
      </c>
      <c r="T250">
        <f>(((I250/60)/60)/24)+DATE(1970,1,1)</f>
        <v>40915.774409722224</v>
      </c>
      <c r="U250">
        <f>YEAR(S:S)</f>
        <v>2011</v>
      </c>
    </row>
    <row r="251" spans="1:21" ht="48" x14ac:dyDescent="0.2">
      <c r="A251">
        <v>249</v>
      </c>
      <c r="B251" s="8" t="s">
        <v>2</v>
      </c>
      <c r="C251" s="3" t="s">
        <v>256</v>
      </c>
      <c r="D251" s="5">
        <v>10000</v>
      </c>
      <c r="E251" s="7">
        <v>32745</v>
      </c>
      <c r="F251" t="s">
        <v>4115</v>
      </c>
      <c r="G251" s="1" t="s">
        <v>4119</v>
      </c>
      <c r="H251" t="s">
        <v>4121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" t="s">
        <v>4181</v>
      </c>
      <c r="O251">
        <f>ROUND(E251/D251*100,0)</f>
        <v>327</v>
      </c>
      <c r="P251">
        <f>ROUND(E251/L251,2)</f>
        <v>139.34</v>
      </c>
      <c r="Q251" s="9" t="s">
        <v>4181</v>
      </c>
      <c r="R251" t="s">
        <v>4188</v>
      </c>
      <c r="S251">
        <f>(((J251/60)/60)/24)+DATE(1970,1,1)</f>
        <v>40332.923842592594</v>
      </c>
      <c r="T251">
        <f>(((I251/60)/60)/24)+DATE(1970,1,1)</f>
        <v>40412.736111111109</v>
      </c>
      <c r="U251">
        <f>YEAR(S:S)</f>
        <v>2010</v>
      </c>
    </row>
    <row r="252" spans="1:21" ht="48" x14ac:dyDescent="0.2">
      <c r="A252">
        <v>250</v>
      </c>
      <c r="B252" s="8" t="s">
        <v>2</v>
      </c>
      <c r="C252" s="3" t="s">
        <v>257</v>
      </c>
      <c r="D252" s="5">
        <v>30000</v>
      </c>
      <c r="E252" s="7">
        <v>32616</v>
      </c>
      <c r="F252" t="s">
        <v>4115</v>
      </c>
      <c r="G252" s="1" t="s">
        <v>4119</v>
      </c>
      <c r="H252" t="s">
        <v>4121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" t="s">
        <v>4181</v>
      </c>
      <c r="O252">
        <f>ROUND(E252/D252*100,0)</f>
        <v>109</v>
      </c>
      <c r="P252">
        <f>ROUND(E252/L252,2)</f>
        <v>74.64</v>
      </c>
      <c r="Q252" s="9" t="s">
        <v>4181</v>
      </c>
      <c r="R252" t="s">
        <v>4188</v>
      </c>
      <c r="S252">
        <f>(((J252/60)/60)/24)+DATE(1970,1,1)</f>
        <v>41401.565868055557</v>
      </c>
      <c r="T252">
        <f>(((I252/60)/60)/24)+DATE(1970,1,1)</f>
        <v>41431.565868055557</v>
      </c>
      <c r="U252">
        <f>YEAR(S:S)</f>
        <v>2013</v>
      </c>
    </row>
    <row r="253" spans="1:21" ht="48" x14ac:dyDescent="0.2">
      <c r="A253">
        <v>251</v>
      </c>
      <c r="B253" s="8" t="s">
        <v>2</v>
      </c>
      <c r="C253" s="3" t="s">
        <v>258</v>
      </c>
      <c r="D253" s="5">
        <v>3500</v>
      </c>
      <c r="E253" s="7">
        <v>32172.66</v>
      </c>
      <c r="F253" t="s">
        <v>4115</v>
      </c>
      <c r="G253" s="1" t="s">
        <v>4119</v>
      </c>
      <c r="H253" t="s">
        <v>4121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" t="s">
        <v>4181</v>
      </c>
      <c r="O253">
        <f>ROUND(E253/D253*100,0)</f>
        <v>919</v>
      </c>
      <c r="P253">
        <f>ROUND(E253/L253,2)</f>
        <v>417.83</v>
      </c>
      <c r="Q253" s="9" t="s">
        <v>4181</v>
      </c>
      <c r="R253" t="s">
        <v>4188</v>
      </c>
      <c r="S253">
        <f>(((J253/60)/60)/24)+DATE(1970,1,1)</f>
        <v>41013.787569444445</v>
      </c>
      <c r="T253">
        <f>(((I253/60)/60)/24)+DATE(1970,1,1)</f>
        <v>41045.791666666664</v>
      </c>
      <c r="U253">
        <f>YEAR(S:S)</f>
        <v>2012</v>
      </c>
    </row>
    <row r="254" spans="1:21" ht="48" x14ac:dyDescent="0.2">
      <c r="A254">
        <v>252</v>
      </c>
      <c r="B254" s="8" t="s">
        <v>2</v>
      </c>
      <c r="C254" s="3" t="s">
        <v>259</v>
      </c>
      <c r="D254" s="5">
        <v>5000</v>
      </c>
      <c r="E254" s="7">
        <v>32075</v>
      </c>
      <c r="F254" t="s">
        <v>4115</v>
      </c>
      <c r="G254" s="1" t="s">
        <v>4119</v>
      </c>
      <c r="H254" t="s">
        <v>4121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" t="s">
        <v>4181</v>
      </c>
      <c r="O254">
        <f>ROUND(E254/D254*100,0)</f>
        <v>642</v>
      </c>
      <c r="P254">
        <f>ROUND(E254/L254,2)</f>
        <v>296.99</v>
      </c>
      <c r="Q254" s="9" t="s">
        <v>4181</v>
      </c>
      <c r="R254" t="s">
        <v>4188</v>
      </c>
      <c r="S254">
        <f>(((J254/60)/60)/24)+DATE(1970,1,1)</f>
        <v>40266.662708333337</v>
      </c>
      <c r="T254">
        <f>(((I254/60)/60)/24)+DATE(1970,1,1)</f>
        <v>40330.165972222225</v>
      </c>
      <c r="U254">
        <f>YEAR(S:S)</f>
        <v>2010</v>
      </c>
    </row>
    <row r="255" spans="1:21" ht="48" x14ac:dyDescent="0.2">
      <c r="A255">
        <v>253</v>
      </c>
      <c r="B255" s="8" t="s">
        <v>2</v>
      </c>
      <c r="C255" s="3" t="s">
        <v>260</v>
      </c>
      <c r="D255" s="5">
        <v>1500</v>
      </c>
      <c r="E255" s="7">
        <v>32035.51</v>
      </c>
      <c r="F255" t="s">
        <v>4115</v>
      </c>
      <c r="G255" s="1" t="s">
        <v>4119</v>
      </c>
      <c r="H255" t="s">
        <v>4121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" t="s">
        <v>4181</v>
      </c>
      <c r="O255">
        <f>ROUND(E255/D255*100,0)</f>
        <v>2136</v>
      </c>
      <c r="P255">
        <f>ROUND(E255/L255,2)</f>
        <v>4576.5</v>
      </c>
      <c r="Q255" s="9" t="s">
        <v>4181</v>
      </c>
      <c r="R255" t="s">
        <v>4188</v>
      </c>
      <c r="S255">
        <f>(((J255/60)/60)/24)+DATE(1970,1,1)</f>
        <v>40924.650868055556</v>
      </c>
      <c r="T255">
        <f>(((I255/60)/60)/24)+DATE(1970,1,1)</f>
        <v>40954.650868055556</v>
      </c>
      <c r="U255">
        <f>YEAR(S:S)</f>
        <v>2012</v>
      </c>
    </row>
    <row r="256" spans="1:21" ht="48" x14ac:dyDescent="0.2">
      <c r="A256">
        <v>254</v>
      </c>
      <c r="B256" s="8" t="s">
        <v>2</v>
      </c>
      <c r="C256" s="3" t="s">
        <v>261</v>
      </c>
      <c r="D256" s="5">
        <v>24000</v>
      </c>
      <c r="E256" s="7">
        <v>32006.67</v>
      </c>
      <c r="F256" t="s">
        <v>4115</v>
      </c>
      <c r="G256" s="1" t="s">
        <v>4119</v>
      </c>
      <c r="H256" t="s">
        <v>4121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" t="s">
        <v>4181</v>
      </c>
      <c r="O256">
        <f>ROUND(E256/D256*100,0)</f>
        <v>133</v>
      </c>
      <c r="P256">
        <f>ROUND(E256/L256,2)</f>
        <v>101.93</v>
      </c>
      <c r="Q256" s="9" t="s">
        <v>4181</v>
      </c>
      <c r="R256" t="s">
        <v>4188</v>
      </c>
      <c r="S256">
        <f>(((J256/60)/60)/24)+DATE(1970,1,1)</f>
        <v>42263.952662037031</v>
      </c>
      <c r="T256">
        <f>(((I256/60)/60)/24)+DATE(1970,1,1)</f>
        <v>42294.083333333328</v>
      </c>
      <c r="U256">
        <f>YEAR(S:S)</f>
        <v>2015</v>
      </c>
    </row>
    <row r="257" spans="1:21" ht="32" x14ac:dyDescent="0.2">
      <c r="A257">
        <v>255</v>
      </c>
      <c r="B257" s="8" t="s">
        <v>2</v>
      </c>
      <c r="C257" s="3" t="s">
        <v>262</v>
      </c>
      <c r="D257" s="5">
        <v>8000</v>
      </c>
      <c r="E257" s="7">
        <v>31896.33</v>
      </c>
      <c r="F257" t="s">
        <v>4115</v>
      </c>
      <c r="G257" s="1" t="s">
        <v>4119</v>
      </c>
      <c r="H257" t="s">
        <v>4121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" t="s">
        <v>4181</v>
      </c>
      <c r="O257">
        <f>ROUND(E257/D257*100,0)</f>
        <v>399</v>
      </c>
      <c r="P257">
        <f>ROUND(E257/L257,2)</f>
        <v>169.66</v>
      </c>
      <c r="Q257" s="9" t="s">
        <v>4181</v>
      </c>
      <c r="R257" t="s">
        <v>4188</v>
      </c>
      <c r="S257">
        <f>(((J257/60)/60)/24)+DATE(1970,1,1)</f>
        <v>40588.526412037041</v>
      </c>
      <c r="T257">
        <f>(((I257/60)/60)/24)+DATE(1970,1,1)</f>
        <v>40618.48474537037</v>
      </c>
      <c r="U257">
        <f>YEAR(S:S)</f>
        <v>2011</v>
      </c>
    </row>
    <row r="258" spans="1:21" ht="48" x14ac:dyDescent="0.2">
      <c r="A258">
        <v>256</v>
      </c>
      <c r="B258" s="8" t="s">
        <v>2</v>
      </c>
      <c r="C258" s="3" t="s">
        <v>263</v>
      </c>
      <c r="D258" s="5">
        <v>13000</v>
      </c>
      <c r="E258" s="7">
        <v>31820.5</v>
      </c>
      <c r="F258" t="s">
        <v>4115</v>
      </c>
      <c r="G258" s="1" t="s">
        <v>4119</v>
      </c>
      <c r="H258" t="s">
        <v>4121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" t="s">
        <v>4181</v>
      </c>
      <c r="O258">
        <f>ROUND(E258/D258*100,0)</f>
        <v>245</v>
      </c>
      <c r="P258">
        <f>ROUND(E258/L258,2)</f>
        <v>115.71</v>
      </c>
      <c r="Q258" s="9" t="s">
        <v>4181</v>
      </c>
      <c r="R258" t="s">
        <v>4188</v>
      </c>
      <c r="S258">
        <f>(((J258/60)/60)/24)+DATE(1970,1,1)</f>
        <v>41319.769293981481</v>
      </c>
      <c r="T258">
        <f>(((I258/60)/60)/24)+DATE(1970,1,1)</f>
        <v>41349.769293981481</v>
      </c>
      <c r="U258">
        <f>YEAR(S:S)</f>
        <v>2013</v>
      </c>
    </row>
    <row r="259" spans="1:21" ht="48" x14ac:dyDescent="0.2">
      <c r="A259">
        <v>257</v>
      </c>
      <c r="B259" s="8" t="s">
        <v>2</v>
      </c>
      <c r="C259" s="3" t="s">
        <v>264</v>
      </c>
      <c r="D259" s="5">
        <v>35000</v>
      </c>
      <c r="E259" s="7">
        <v>31754.69</v>
      </c>
      <c r="F259" t="s">
        <v>4115</v>
      </c>
      <c r="G259" s="1" t="s">
        <v>4119</v>
      </c>
      <c r="H259" t="s">
        <v>4121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" t="s">
        <v>4181</v>
      </c>
      <c r="O259">
        <f>ROUND(E259/D259*100,0)</f>
        <v>91</v>
      </c>
      <c r="P259">
        <f>ROUND(E259/L259,2)</f>
        <v>56.7</v>
      </c>
      <c r="Q259" s="9" t="s">
        <v>4181</v>
      </c>
      <c r="R259" t="s">
        <v>4188</v>
      </c>
      <c r="S259">
        <f>(((J259/60)/60)/24)+DATE(1970,1,1)</f>
        <v>42479.626875000002</v>
      </c>
      <c r="T259">
        <f>(((I259/60)/60)/24)+DATE(1970,1,1)</f>
        <v>42509.626875000002</v>
      </c>
      <c r="U259">
        <f>YEAR(S:S)</f>
        <v>2016</v>
      </c>
    </row>
    <row r="260" spans="1:21" ht="48" x14ac:dyDescent="0.2">
      <c r="A260">
        <v>258</v>
      </c>
      <c r="B260" s="8" t="s">
        <v>2</v>
      </c>
      <c r="C260" s="3" t="s">
        <v>265</v>
      </c>
      <c r="D260" s="5">
        <v>30000</v>
      </c>
      <c r="E260" s="7">
        <v>31683</v>
      </c>
      <c r="F260" t="s">
        <v>4115</v>
      </c>
      <c r="G260" s="1" t="s">
        <v>4119</v>
      </c>
      <c r="H260" t="s">
        <v>4121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" t="s">
        <v>4181</v>
      </c>
      <c r="O260">
        <f>ROUND(E260/D260*100,0)</f>
        <v>106</v>
      </c>
      <c r="P260">
        <f>ROUND(E260/L260,2)</f>
        <v>46.05</v>
      </c>
      <c r="Q260" s="9" t="s">
        <v>4181</v>
      </c>
      <c r="R260" t="s">
        <v>4188</v>
      </c>
      <c r="S260">
        <f>(((J260/60)/60)/24)+DATE(1970,1,1)</f>
        <v>40682.051689814813</v>
      </c>
      <c r="T260">
        <f>(((I260/60)/60)/24)+DATE(1970,1,1)</f>
        <v>40712.051689814813</v>
      </c>
      <c r="U260">
        <f>YEAR(S:S)</f>
        <v>2011</v>
      </c>
    </row>
    <row r="261" spans="1:21" ht="48" x14ac:dyDescent="0.2">
      <c r="A261">
        <v>259</v>
      </c>
      <c r="B261" s="8" t="s">
        <v>2</v>
      </c>
      <c r="C261" s="3" t="s">
        <v>266</v>
      </c>
      <c r="D261" s="5">
        <v>75000</v>
      </c>
      <c r="E261" s="7">
        <v>31675</v>
      </c>
      <c r="F261" t="s">
        <v>4115</v>
      </c>
      <c r="G261" s="1" t="s">
        <v>4119</v>
      </c>
      <c r="H261" t="s">
        <v>4121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" t="s">
        <v>4181</v>
      </c>
      <c r="O261">
        <f>ROUND(E261/D261*100,0)</f>
        <v>42</v>
      </c>
      <c r="P261">
        <f>ROUND(E261/L261,2)</f>
        <v>33.630000000000003</v>
      </c>
      <c r="Q261" s="9" t="s">
        <v>4181</v>
      </c>
      <c r="R261" t="s">
        <v>4188</v>
      </c>
      <c r="S261">
        <f>(((J261/60)/60)/24)+DATE(1970,1,1)</f>
        <v>42072.738067129627</v>
      </c>
      <c r="T261">
        <f>(((I261/60)/60)/24)+DATE(1970,1,1)</f>
        <v>42102.738067129627</v>
      </c>
      <c r="U261">
        <f>YEAR(S:S)</f>
        <v>2015</v>
      </c>
    </row>
    <row r="262" spans="1:21" ht="32" x14ac:dyDescent="0.2">
      <c r="A262">
        <v>260</v>
      </c>
      <c r="B262" s="8" t="s">
        <v>2</v>
      </c>
      <c r="C262" s="3" t="s">
        <v>267</v>
      </c>
      <c r="D262" s="5">
        <v>10000</v>
      </c>
      <c r="E262" s="7">
        <v>31522</v>
      </c>
      <c r="F262" t="s">
        <v>4115</v>
      </c>
      <c r="G262" s="1" t="s">
        <v>4119</v>
      </c>
      <c r="H262" t="s">
        <v>4121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" t="s">
        <v>4181</v>
      </c>
      <c r="O262">
        <f>ROUND(E262/D262*100,0)</f>
        <v>315</v>
      </c>
      <c r="P262">
        <f>ROUND(E262/L262,2)</f>
        <v>358.2</v>
      </c>
      <c r="Q262" s="9" t="s">
        <v>4181</v>
      </c>
      <c r="R262" t="s">
        <v>4188</v>
      </c>
      <c r="S262">
        <f>(((J262/60)/60)/24)+DATE(1970,1,1)</f>
        <v>40330.755543981482</v>
      </c>
      <c r="T262">
        <f>(((I262/60)/60)/24)+DATE(1970,1,1)</f>
        <v>40376.415972222225</v>
      </c>
      <c r="U262">
        <f>YEAR(S:S)</f>
        <v>2010</v>
      </c>
    </row>
    <row r="263" spans="1:21" ht="32" x14ac:dyDescent="0.2">
      <c r="A263">
        <v>261</v>
      </c>
      <c r="B263" s="8" t="s">
        <v>2</v>
      </c>
      <c r="C263" s="3" t="s">
        <v>268</v>
      </c>
      <c r="D263" s="5">
        <v>20000</v>
      </c>
      <c r="E263" s="7">
        <v>31404</v>
      </c>
      <c r="F263" t="s">
        <v>4115</v>
      </c>
      <c r="G263" s="1" t="s">
        <v>4119</v>
      </c>
      <c r="H263" t="s">
        <v>4121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" t="s">
        <v>4181</v>
      </c>
      <c r="O263">
        <f>ROUND(E263/D263*100,0)</f>
        <v>157</v>
      </c>
      <c r="P263">
        <f>ROUND(E263/L263,2)</f>
        <v>142.75</v>
      </c>
      <c r="Q263" s="9" t="s">
        <v>4181</v>
      </c>
      <c r="R263" t="s">
        <v>4188</v>
      </c>
      <c r="S263">
        <f>(((J263/60)/60)/24)+DATE(1970,1,1)</f>
        <v>41017.885462962964</v>
      </c>
      <c r="T263">
        <f>(((I263/60)/60)/24)+DATE(1970,1,1)</f>
        <v>41067.621527777781</v>
      </c>
      <c r="U263">
        <f>YEAR(S:S)</f>
        <v>2012</v>
      </c>
    </row>
    <row r="264" spans="1:21" ht="32" x14ac:dyDescent="0.2">
      <c r="A264">
        <v>262</v>
      </c>
      <c r="B264" s="8" t="s">
        <v>2</v>
      </c>
      <c r="C264" s="3" t="s">
        <v>269</v>
      </c>
      <c r="D264" s="5">
        <v>2500</v>
      </c>
      <c r="E264" s="7">
        <v>31330</v>
      </c>
      <c r="F264" t="s">
        <v>4115</v>
      </c>
      <c r="G264" s="1" t="s">
        <v>4119</v>
      </c>
      <c r="H264" t="s">
        <v>4121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" t="s">
        <v>4181</v>
      </c>
      <c r="O264">
        <f>ROUND(E264/D264*100,0)</f>
        <v>1253</v>
      </c>
      <c r="P264">
        <f>ROUND(E264/L264,2)</f>
        <v>216.07</v>
      </c>
      <c r="Q264" s="9" t="s">
        <v>4181</v>
      </c>
      <c r="R264" t="s">
        <v>4188</v>
      </c>
      <c r="S264">
        <f>(((J264/60)/60)/24)+DATE(1970,1,1)</f>
        <v>40555.24800925926</v>
      </c>
      <c r="T264">
        <f>(((I264/60)/60)/24)+DATE(1970,1,1)</f>
        <v>40600.24800925926</v>
      </c>
      <c r="U264">
        <f>YEAR(S:S)</f>
        <v>2011</v>
      </c>
    </row>
    <row r="265" spans="1:21" ht="64" x14ac:dyDescent="0.2">
      <c r="A265">
        <v>263</v>
      </c>
      <c r="B265" s="8" t="s">
        <v>2</v>
      </c>
      <c r="C265" s="3" t="s">
        <v>270</v>
      </c>
      <c r="D265" s="5">
        <v>25000</v>
      </c>
      <c r="E265" s="7">
        <v>31291</v>
      </c>
      <c r="F265" t="s">
        <v>4115</v>
      </c>
      <c r="G265" s="1" t="s">
        <v>4119</v>
      </c>
      <c r="H265" t="s">
        <v>4121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" t="s">
        <v>4181</v>
      </c>
      <c r="O265">
        <f>ROUND(E265/D265*100,0)</f>
        <v>125</v>
      </c>
      <c r="P265">
        <f>ROUND(E265/L265,2)</f>
        <v>32.49</v>
      </c>
      <c r="Q265" s="9" t="s">
        <v>4181</v>
      </c>
      <c r="R265" t="s">
        <v>4188</v>
      </c>
      <c r="S265">
        <f>(((J265/60)/60)/24)+DATE(1970,1,1)</f>
        <v>41149.954791666663</v>
      </c>
      <c r="T265">
        <f>(((I265/60)/60)/24)+DATE(1970,1,1)</f>
        <v>41179.954791666663</v>
      </c>
      <c r="U265">
        <f>YEAR(S:S)</f>
        <v>2012</v>
      </c>
    </row>
    <row r="266" spans="1:21" ht="64" x14ac:dyDescent="0.2">
      <c r="A266">
        <v>264</v>
      </c>
      <c r="B266" s="8" t="s">
        <v>2</v>
      </c>
      <c r="C266" s="3" t="s">
        <v>271</v>
      </c>
      <c r="D266" s="5">
        <v>5000</v>
      </c>
      <c r="E266" s="7">
        <v>31275.599999999999</v>
      </c>
      <c r="F266" t="s">
        <v>4115</v>
      </c>
      <c r="G266" s="1" t="s">
        <v>4119</v>
      </c>
      <c r="H266" t="s">
        <v>4121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" t="s">
        <v>4181</v>
      </c>
      <c r="O266">
        <f>ROUND(E266/D266*100,0)</f>
        <v>626</v>
      </c>
      <c r="P266">
        <f>ROUND(E266/L266,2)</f>
        <v>343.69</v>
      </c>
      <c r="Q266" s="9" t="s">
        <v>4181</v>
      </c>
      <c r="R266" t="s">
        <v>4188</v>
      </c>
      <c r="S266">
        <f>(((J266/60)/60)/24)+DATE(1970,1,1)</f>
        <v>41010.620312500003</v>
      </c>
      <c r="T266">
        <f>(((I266/60)/60)/24)+DATE(1970,1,1)</f>
        <v>41040.620312500003</v>
      </c>
      <c r="U266">
        <f>YEAR(S:S)</f>
        <v>2012</v>
      </c>
    </row>
    <row r="267" spans="1:21" ht="64" x14ac:dyDescent="0.2">
      <c r="A267">
        <v>265</v>
      </c>
      <c r="B267" s="8" t="s">
        <v>2</v>
      </c>
      <c r="C267" s="3" t="s">
        <v>272</v>
      </c>
      <c r="D267" s="5">
        <v>5000</v>
      </c>
      <c r="E267" s="7">
        <v>31272.92</v>
      </c>
      <c r="F267" t="s">
        <v>4115</v>
      </c>
      <c r="G267" s="1" t="s">
        <v>4119</v>
      </c>
      <c r="H267" t="s">
        <v>4121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" t="s">
        <v>4181</v>
      </c>
      <c r="O267">
        <f>ROUND(E267/D267*100,0)</f>
        <v>625</v>
      </c>
      <c r="P267">
        <f>ROUND(E267/L267,2)</f>
        <v>539.19000000000005</v>
      </c>
      <c r="Q267" s="9" t="s">
        <v>4181</v>
      </c>
      <c r="R267" t="s">
        <v>4188</v>
      </c>
      <c r="S267">
        <f>(((J267/60)/60)/24)+DATE(1970,1,1)</f>
        <v>40267.245717592588</v>
      </c>
      <c r="T267">
        <f>(((I267/60)/60)/24)+DATE(1970,1,1)</f>
        <v>40308.844444444447</v>
      </c>
      <c r="U267">
        <f>YEAR(S:S)</f>
        <v>2010</v>
      </c>
    </row>
    <row r="268" spans="1:21" ht="48" x14ac:dyDescent="0.2">
      <c r="A268">
        <v>266</v>
      </c>
      <c r="B268" s="8" t="s">
        <v>2</v>
      </c>
      <c r="C268" s="3" t="s">
        <v>273</v>
      </c>
      <c r="D268" s="5">
        <v>1000</v>
      </c>
      <c r="E268" s="7">
        <v>30891.1</v>
      </c>
      <c r="F268" t="s">
        <v>4115</v>
      </c>
      <c r="G268" s="1" t="s">
        <v>4119</v>
      </c>
      <c r="H268" t="s">
        <v>4121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" t="s">
        <v>4181</v>
      </c>
      <c r="O268">
        <f>ROUND(E268/D268*100,0)</f>
        <v>3089</v>
      </c>
      <c r="P268">
        <f>ROUND(E268/L268,2)</f>
        <v>858.09</v>
      </c>
      <c r="Q268" s="9" t="s">
        <v>4181</v>
      </c>
      <c r="R268" t="s">
        <v>4188</v>
      </c>
      <c r="S268">
        <f>(((J268/60)/60)/24)+DATE(1970,1,1)</f>
        <v>40205.174849537041</v>
      </c>
      <c r="T268">
        <f>(((I268/60)/60)/24)+DATE(1970,1,1)</f>
        <v>40291.160416666666</v>
      </c>
      <c r="U268">
        <f>YEAR(S:S)</f>
        <v>2010</v>
      </c>
    </row>
    <row r="269" spans="1:21" ht="48" x14ac:dyDescent="0.2">
      <c r="A269">
        <v>267</v>
      </c>
      <c r="B269" s="8" t="s">
        <v>2</v>
      </c>
      <c r="C269" s="3" t="s">
        <v>274</v>
      </c>
      <c r="D269" s="5">
        <v>9850</v>
      </c>
      <c r="E269" s="7">
        <v>30866</v>
      </c>
      <c r="F269" t="s">
        <v>4115</v>
      </c>
      <c r="G269" s="1" t="s">
        <v>4119</v>
      </c>
      <c r="H269" t="s">
        <v>4122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" t="s">
        <v>4181</v>
      </c>
      <c r="O269">
        <f>ROUND(E269/D269*100,0)</f>
        <v>313</v>
      </c>
      <c r="P269">
        <f>ROUND(E269/L269,2)</f>
        <v>187.07</v>
      </c>
      <c r="Q269" s="9" t="s">
        <v>4181</v>
      </c>
      <c r="R269" t="s">
        <v>4188</v>
      </c>
      <c r="S269">
        <f>(((J269/60)/60)/24)+DATE(1970,1,1)</f>
        <v>41785.452534722222</v>
      </c>
      <c r="T269">
        <f>(((I269/60)/60)/24)+DATE(1970,1,1)</f>
        <v>41815.452534722222</v>
      </c>
      <c r="U269">
        <f>YEAR(S:S)</f>
        <v>2014</v>
      </c>
    </row>
    <row r="270" spans="1:21" ht="48" x14ac:dyDescent="0.2">
      <c r="A270">
        <v>268</v>
      </c>
      <c r="B270" s="8" t="s">
        <v>2</v>
      </c>
      <c r="C270" s="3" t="s">
        <v>275</v>
      </c>
      <c r="D270" s="5">
        <v>5000</v>
      </c>
      <c r="E270" s="7">
        <v>30805</v>
      </c>
      <c r="F270" t="s">
        <v>4115</v>
      </c>
      <c r="G270" s="1" t="s">
        <v>4119</v>
      </c>
      <c r="H270" t="s">
        <v>4121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" t="s">
        <v>4181</v>
      </c>
      <c r="O270">
        <f>ROUND(E270/D270*100,0)</f>
        <v>616</v>
      </c>
      <c r="P270">
        <f>ROUND(E270/L270,2)</f>
        <v>277.52</v>
      </c>
      <c r="Q270" s="9" t="s">
        <v>4181</v>
      </c>
      <c r="R270" t="s">
        <v>4188</v>
      </c>
      <c r="S270">
        <f>(((J270/60)/60)/24)+DATE(1970,1,1)</f>
        <v>40809.15252314815</v>
      </c>
      <c r="T270">
        <f>(((I270/60)/60)/24)+DATE(1970,1,1)</f>
        <v>40854.194189814814</v>
      </c>
      <c r="U270">
        <f>YEAR(S:S)</f>
        <v>2011</v>
      </c>
    </row>
    <row r="271" spans="1:21" ht="48" x14ac:dyDescent="0.2">
      <c r="A271">
        <v>269</v>
      </c>
      <c r="B271" s="8" t="s">
        <v>2</v>
      </c>
      <c r="C271" s="3" t="s">
        <v>276</v>
      </c>
      <c r="D271" s="5">
        <v>100000</v>
      </c>
      <c r="E271" s="7">
        <v>30751</v>
      </c>
      <c r="F271" t="s">
        <v>4115</v>
      </c>
      <c r="G271" s="1" t="s">
        <v>4119</v>
      </c>
      <c r="H271" t="s">
        <v>4123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" t="s">
        <v>4181</v>
      </c>
      <c r="O271">
        <f>ROUND(E271/D271*100,0)</f>
        <v>31</v>
      </c>
      <c r="P271">
        <f>ROUND(E271/L271,2)</f>
        <v>19.27</v>
      </c>
      <c r="Q271" s="9" t="s">
        <v>4181</v>
      </c>
      <c r="R271" t="s">
        <v>4188</v>
      </c>
      <c r="S271">
        <f>(((J271/60)/60)/24)+DATE(1970,1,1)</f>
        <v>42758.197013888886</v>
      </c>
      <c r="T271">
        <f>(((I271/60)/60)/24)+DATE(1970,1,1)</f>
        <v>42788.197013888886</v>
      </c>
      <c r="U271">
        <f>YEAR(S:S)</f>
        <v>2017</v>
      </c>
    </row>
    <row r="272" spans="1:21" ht="48" x14ac:dyDescent="0.2">
      <c r="A272">
        <v>270</v>
      </c>
      <c r="B272" s="8" t="s">
        <v>2</v>
      </c>
      <c r="C272" s="3" t="s">
        <v>277</v>
      </c>
      <c r="D272" s="5">
        <v>2300</v>
      </c>
      <c r="E272" s="7">
        <v>30675</v>
      </c>
      <c r="F272" t="s">
        <v>4115</v>
      </c>
      <c r="G272" s="1" t="s">
        <v>4119</v>
      </c>
      <c r="H272" t="s">
        <v>4121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" t="s">
        <v>4181</v>
      </c>
      <c r="O272">
        <f>ROUND(E272/D272*100,0)</f>
        <v>1334</v>
      </c>
      <c r="P272">
        <f>ROUND(E272/L272,2)</f>
        <v>502.87</v>
      </c>
      <c r="Q272" s="9" t="s">
        <v>4181</v>
      </c>
      <c r="R272" t="s">
        <v>4188</v>
      </c>
      <c r="S272">
        <f>(((J272/60)/60)/24)+DATE(1970,1,1)</f>
        <v>40637.866550925923</v>
      </c>
      <c r="T272">
        <f>(((I272/60)/60)/24)+DATE(1970,1,1)</f>
        <v>40688.166666666664</v>
      </c>
      <c r="U272">
        <f>YEAR(S:S)</f>
        <v>2011</v>
      </c>
    </row>
    <row r="273" spans="1:21" ht="48" x14ac:dyDescent="0.2">
      <c r="A273">
        <v>271</v>
      </c>
      <c r="B273" s="8" t="s">
        <v>2</v>
      </c>
      <c r="C273" s="3" t="s">
        <v>278</v>
      </c>
      <c r="D273" s="5">
        <v>30000</v>
      </c>
      <c r="E273" s="7">
        <v>30610</v>
      </c>
      <c r="F273" t="s">
        <v>4115</v>
      </c>
      <c r="G273" s="1" t="s">
        <v>4119</v>
      </c>
      <c r="H273" t="s">
        <v>4121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" t="s">
        <v>4181</v>
      </c>
      <c r="O273">
        <f>ROUND(E273/D273*100,0)</f>
        <v>102</v>
      </c>
      <c r="P273">
        <f>ROUND(E273/L273,2)</f>
        <v>106.66</v>
      </c>
      <c r="Q273" s="9" t="s">
        <v>4181</v>
      </c>
      <c r="R273" t="s">
        <v>4188</v>
      </c>
      <c r="S273">
        <f>(((J273/60)/60)/24)+DATE(1970,1,1)</f>
        <v>41612.10024305556</v>
      </c>
      <c r="T273">
        <f>(((I273/60)/60)/24)+DATE(1970,1,1)</f>
        <v>41641.333333333336</v>
      </c>
      <c r="U273">
        <f>YEAR(S:S)</f>
        <v>2013</v>
      </c>
    </row>
    <row r="274" spans="1:21" ht="48" x14ac:dyDescent="0.2">
      <c r="A274">
        <v>272</v>
      </c>
      <c r="B274" s="8" t="s">
        <v>2</v>
      </c>
      <c r="C274" s="3" t="s">
        <v>279</v>
      </c>
      <c r="D274" s="5">
        <v>3000</v>
      </c>
      <c r="E274" s="7">
        <v>30608.59</v>
      </c>
      <c r="F274" t="s">
        <v>4115</v>
      </c>
      <c r="G274" s="1" t="s">
        <v>4119</v>
      </c>
      <c r="H274" t="s">
        <v>4121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" t="s">
        <v>4181</v>
      </c>
      <c r="O274">
        <f>ROUND(E274/D274*100,0)</f>
        <v>1020</v>
      </c>
      <c r="P274">
        <f>ROUND(E274/L274,2)</f>
        <v>470.9</v>
      </c>
      <c r="Q274" s="9" t="s">
        <v>4181</v>
      </c>
      <c r="R274" t="s">
        <v>4188</v>
      </c>
      <c r="S274">
        <f>(((J274/60)/60)/24)+DATE(1970,1,1)</f>
        <v>40235.900358796294</v>
      </c>
      <c r="T274">
        <f>(((I274/60)/60)/24)+DATE(1970,1,1)</f>
        <v>40296.78402777778</v>
      </c>
      <c r="U274">
        <f>YEAR(S:S)</f>
        <v>2010</v>
      </c>
    </row>
    <row r="275" spans="1:21" ht="48" x14ac:dyDescent="0.2">
      <c r="A275">
        <v>273</v>
      </c>
      <c r="B275" s="8" t="s">
        <v>2</v>
      </c>
      <c r="C275" s="3" t="s">
        <v>280</v>
      </c>
      <c r="D275" s="5">
        <v>5000</v>
      </c>
      <c r="E275" s="7">
        <v>30505</v>
      </c>
      <c r="F275" t="s">
        <v>4115</v>
      </c>
      <c r="G275" s="1" t="s">
        <v>4119</v>
      </c>
      <c r="H275" t="s">
        <v>4121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" t="s">
        <v>4181</v>
      </c>
      <c r="O275">
        <f>ROUND(E275/D275*100,0)</f>
        <v>610</v>
      </c>
      <c r="P275">
        <f>ROUND(E275/L275,2)</f>
        <v>258.52</v>
      </c>
      <c r="Q275" s="9" t="s">
        <v>4181</v>
      </c>
      <c r="R275" t="s">
        <v>4188</v>
      </c>
      <c r="S275">
        <f>(((J275/60)/60)/24)+DATE(1970,1,1)</f>
        <v>40697.498449074075</v>
      </c>
      <c r="T275">
        <f>(((I275/60)/60)/24)+DATE(1970,1,1)</f>
        <v>40727.498449074075</v>
      </c>
      <c r="U275">
        <f>YEAR(S:S)</f>
        <v>2011</v>
      </c>
    </row>
    <row r="276" spans="1:21" ht="48" x14ac:dyDescent="0.2">
      <c r="A276">
        <v>274</v>
      </c>
      <c r="B276" s="8" t="s">
        <v>2</v>
      </c>
      <c r="C276" s="3" t="s">
        <v>281</v>
      </c>
      <c r="D276" s="5">
        <v>4000</v>
      </c>
      <c r="E276" s="7">
        <v>30383.32</v>
      </c>
      <c r="F276" t="s">
        <v>4115</v>
      </c>
      <c r="G276" s="1" t="s">
        <v>4119</v>
      </c>
      <c r="H276" t="s">
        <v>4121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" t="s">
        <v>4181</v>
      </c>
      <c r="O276">
        <f>ROUND(E276/D276*100,0)</f>
        <v>760</v>
      </c>
      <c r="P276">
        <f>ROUND(E276/L276,2)</f>
        <v>268.88</v>
      </c>
      <c r="Q276" s="9" t="s">
        <v>4181</v>
      </c>
      <c r="R276" t="s">
        <v>4188</v>
      </c>
      <c r="S276">
        <f>(((J276/60)/60)/24)+DATE(1970,1,1)</f>
        <v>40969.912372685183</v>
      </c>
      <c r="T276">
        <f>(((I276/60)/60)/24)+DATE(1970,1,1)</f>
        <v>41004.290972222225</v>
      </c>
      <c r="U276">
        <f>YEAR(S:S)</f>
        <v>2012</v>
      </c>
    </row>
    <row r="277" spans="1:21" ht="48" x14ac:dyDescent="0.2">
      <c r="A277">
        <v>275</v>
      </c>
      <c r="B277" s="8" t="s">
        <v>2</v>
      </c>
      <c r="C277" s="3" t="s">
        <v>282</v>
      </c>
      <c r="D277" s="5">
        <v>20000</v>
      </c>
      <c r="E277" s="7">
        <v>30334.83</v>
      </c>
      <c r="F277" t="s">
        <v>4115</v>
      </c>
      <c r="G277" s="1" t="s">
        <v>4119</v>
      </c>
      <c r="H277" t="s">
        <v>4121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" t="s">
        <v>4181</v>
      </c>
      <c r="O277">
        <f>ROUND(E277/D277*100,0)</f>
        <v>152</v>
      </c>
      <c r="P277">
        <f>ROUND(E277/L277,2)</f>
        <v>91.37</v>
      </c>
      <c r="Q277" s="9" t="s">
        <v>4181</v>
      </c>
      <c r="R277" t="s">
        <v>4188</v>
      </c>
      <c r="S277">
        <f>(((J277/60)/60)/24)+DATE(1970,1,1)</f>
        <v>41193.032013888893</v>
      </c>
      <c r="T277">
        <f>(((I277/60)/60)/24)+DATE(1970,1,1)</f>
        <v>41223.073680555557</v>
      </c>
      <c r="U277">
        <f>YEAR(S:S)</f>
        <v>2012</v>
      </c>
    </row>
    <row r="278" spans="1:21" ht="48" x14ac:dyDescent="0.2">
      <c r="A278">
        <v>276</v>
      </c>
      <c r="B278" s="8" t="s">
        <v>2</v>
      </c>
      <c r="C278" s="3" t="s">
        <v>283</v>
      </c>
      <c r="D278" s="5">
        <v>4000</v>
      </c>
      <c r="E278" s="7">
        <v>30315</v>
      </c>
      <c r="F278" t="s">
        <v>4115</v>
      </c>
      <c r="G278" s="1" t="s">
        <v>4119</v>
      </c>
      <c r="H278" t="s">
        <v>4121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" t="s">
        <v>4181</v>
      </c>
      <c r="O278">
        <f>ROUND(E278/D278*100,0)</f>
        <v>758</v>
      </c>
      <c r="P278">
        <f>ROUND(E278/L278,2)</f>
        <v>488.95</v>
      </c>
      <c r="Q278" s="9" t="s">
        <v>4181</v>
      </c>
      <c r="R278" t="s">
        <v>4188</v>
      </c>
      <c r="S278">
        <f>(((J278/60)/60)/24)+DATE(1970,1,1)</f>
        <v>40967.081874999996</v>
      </c>
      <c r="T278">
        <f>(((I278/60)/60)/24)+DATE(1970,1,1)</f>
        <v>41027.040208333332</v>
      </c>
      <c r="U278">
        <f>YEAR(S:S)</f>
        <v>2012</v>
      </c>
    </row>
    <row r="279" spans="1:21" ht="48" x14ac:dyDescent="0.2">
      <c r="A279">
        <v>277</v>
      </c>
      <c r="B279" s="8" t="s">
        <v>2</v>
      </c>
      <c r="C279" s="3" t="s">
        <v>284</v>
      </c>
      <c r="D279" s="5">
        <v>65000</v>
      </c>
      <c r="E279" s="7">
        <v>30303.24</v>
      </c>
      <c r="F279" t="s">
        <v>4115</v>
      </c>
      <c r="G279" s="1" t="s">
        <v>4119</v>
      </c>
      <c r="H279" t="s">
        <v>4121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" t="s">
        <v>4181</v>
      </c>
      <c r="O279">
        <f>ROUND(E279/D279*100,0)</f>
        <v>47</v>
      </c>
      <c r="P279">
        <f>ROUND(E279/L279,2)</f>
        <v>31.86</v>
      </c>
      <c r="Q279" s="9" t="s">
        <v>4181</v>
      </c>
      <c r="R279" t="s">
        <v>4188</v>
      </c>
      <c r="S279">
        <f>(((J279/60)/60)/24)+DATE(1970,1,1)</f>
        <v>42117.891423611116</v>
      </c>
      <c r="T279">
        <f>(((I279/60)/60)/24)+DATE(1970,1,1)</f>
        <v>42147.891423611116</v>
      </c>
      <c r="U279">
        <f>YEAR(S:S)</f>
        <v>2015</v>
      </c>
    </row>
    <row r="280" spans="1:21" ht="32" x14ac:dyDescent="0.2">
      <c r="A280">
        <v>278</v>
      </c>
      <c r="B280" s="8" t="s">
        <v>2</v>
      </c>
      <c r="C280" s="3" t="s">
        <v>285</v>
      </c>
      <c r="D280" s="5">
        <v>27000</v>
      </c>
      <c r="E280" s="7">
        <v>30274</v>
      </c>
      <c r="F280" t="s">
        <v>4115</v>
      </c>
      <c r="G280" s="1" t="s">
        <v>4119</v>
      </c>
      <c r="H280" t="s">
        <v>4121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" t="s">
        <v>4181</v>
      </c>
      <c r="O280">
        <f>ROUND(E280/D280*100,0)</f>
        <v>112</v>
      </c>
      <c r="P280">
        <f>ROUND(E280/L280,2)</f>
        <v>72.95</v>
      </c>
      <c r="Q280" s="9" t="s">
        <v>4181</v>
      </c>
      <c r="R280" t="s">
        <v>4188</v>
      </c>
      <c r="S280">
        <f>(((J280/60)/60)/24)+DATE(1970,1,1)</f>
        <v>41164.040960648148</v>
      </c>
      <c r="T280">
        <f>(((I280/60)/60)/24)+DATE(1970,1,1)</f>
        <v>41194.040960648148</v>
      </c>
      <c r="U280">
        <f>YEAR(S:S)</f>
        <v>2012</v>
      </c>
    </row>
    <row r="281" spans="1:21" ht="48" x14ac:dyDescent="0.2">
      <c r="A281">
        <v>279</v>
      </c>
      <c r="B281" s="8" t="s">
        <v>2</v>
      </c>
      <c r="C281" s="3" t="s">
        <v>286</v>
      </c>
      <c r="D281" s="5">
        <v>17000</v>
      </c>
      <c r="E281" s="7">
        <v>30241</v>
      </c>
      <c r="F281" t="s">
        <v>4115</v>
      </c>
      <c r="G281" s="1" t="s">
        <v>4119</v>
      </c>
      <c r="H281" t="s">
        <v>4121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" t="s">
        <v>4181</v>
      </c>
      <c r="O281">
        <f>ROUND(E281/D281*100,0)</f>
        <v>178</v>
      </c>
      <c r="P281">
        <f>ROUND(E281/L281,2)</f>
        <v>99.15</v>
      </c>
      <c r="Q281" s="9" t="s">
        <v>4181</v>
      </c>
      <c r="R281" t="s">
        <v>4188</v>
      </c>
      <c r="S281">
        <f>(((J281/60)/60)/24)+DATE(1970,1,1)</f>
        <v>42759.244166666671</v>
      </c>
      <c r="T281">
        <f>(((I281/60)/60)/24)+DATE(1970,1,1)</f>
        <v>42793.084027777775</v>
      </c>
      <c r="U281">
        <f>YEAR(S:S)</f>
        <v>2017</v>
      </c>
    </row>
    <row r="282" spans="1:21" ht="48" x14ac:dyDescent="0.2">
      <c r="A282">
        <v>280</v>
      </c>
      <c r="B282" s="8" t="s">
        <v>2</v>
      </c>
      <c r="C282" s="3" t="s">
        <v>287</v>
      </c>
      <c r="D282" s="5">
        <v>75000</v>
      </c>
      <c r="E282" s="7">
        <v>30226</v>
      </c>
      <c r="F282" t="s">
        <v>4115</v>
      </c>
      <c r="G282" s="1" t="s">
        <v>4119</v>
      </c>
      <c r="H282" t="s">
        <v>4121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" t="s">
        <v>4181</v>
      </c>
      <c r="O282">
        <f>ROUND(E282/D282*100,0)</f>
        <v>40</v>
      </c>
      <c r="P282">
        <f>ROUND(E282/L282,2)</f>
        <v>14.13</v>
      </c>
      <c r="Q282" s="9" t="s">
        <v>4181</v>
      </c>
      <c r="R282" t="s">
        <v>4188</v>
      </c>
      <c r="S282">
        <f>(((J282/60)/60)/24)+DATE(1970,1,1)</f>
        <v>41744.590682870366</v>
      </c>
      <c r="T282">
        <f>(((I282/60)/60)/24)+DATE(1970,1,1)</f>
        <v>41789.590682870366</v>
      </c>
      <c r="U282">
        <f>YEAR(S:S)</f>
        <v>2014</v>
      </c>
    </row>
    <row r="283" spans="1:21" ht="48" x14ac:dyDescent="0.2">
      <c r="A283">
        <v>281</v>
      </c>
      <c r="B283" s="8" t="s">
        <v>2</v>
      </c>
      <c r="C283" s="3" t="s">
        <v>288</v>
      </c>
      <c r="D283" s="5">
        <v>5500</v>
      </c>
      <c r="E283" s="7">
        <v>30177</v>
      </c>
      <c r="F283" t="s">
        <v>4115</v>
      </c>
      <c r="G283" s="1" t="s">
        <v>4119</v>
      </c>
      <c r="H283" t="s">
        <v>4121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" t="s">
        <v>4181</v>
      </c>
      <c r="O283">
        <f>ROUND(E283/D283*100,0)</f>
        <v>549</v>
      </c>
      <c r="P283">
        <f>ROUND(E283/L283,2)</f>
        <v>381.99</v>
      </c>
      <c r="Q283" s="9" t="s">
        <v>4181</v>
      </c>
      <c r="R283" t="s">
        <v>4188</v>
      </c>
      <c r="S283">
        <f>(((J283/60)/60)/24)+DATE(1970,1,1)</f>
        <v>39950.163344907407</v>
      </c>
      <c r="T283">
        <f>(((I283/60)/60)/24)+DATE(1970,1,1)</f>
        <v>40035.80972222222</v>
      </c>
      <c r="U283">
        <f>YEAR(S:S)</f>
        <v>2009</v>
      </c>
    </row>
    <row r="284" spans="1:21" ht="48" x14ac:dyDescent="0.2">
      <c r="A284">
        <v>282</v>
      </c>
      <c r="B284" s="8" t="s">
        <v>2</v>
      </c>
      <c r="C284" s="3" t="s">
        <v>289</v>
      </c>
      <c r="D284" s="5">
        <v>45000</v>
      </c>
      <c r="E284" s="7">
        <v>30112</v>
      </c>
      <c r="F284" t="s">
        <v>4115</v>
      </c>
      <c r="G284" s="1" t="s">
        <v>4119</v>
      </c>
      <c r="H284" t="s">
        <v>4121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" t="s">
        <v>4181</v>
      </c>
      <c r="O284">
        <f>ROUND(E284/D284*100,0)</f>
        <v>67</v>
      </c>
      <c r="P284">
        <f>ROUND(E284/L284,2)</f>
        <v>168.22</v>
      </c>
      <c r="Q284" s="9" t="s">
        <v>4181</v>
      </c>
      <c r="R284" t="s">
        <v>4188</v>
      </c>
      <c r="S284">
        <f>(((J284/60)/60)/24)+DATE(1970,1,1)</f>
        <v>40194.920046296298</v>
      </c>
      <c r="T284">
        <f>(((I284/60)/60)/24)+DATE(1970,1,1)</f>
        <v>40231.916666666664</v>
      </c>
      <c r="U284">
        <f>YEAR(S:S)</f>
        <v>2010</v>
      </c>
    </row>
    <row r="285" spans="1:21" ht="32" x14ac:dyDescent="0.2">
      <c r="A285">
        <v>283</v>
      </c>
      <c r="B285" s="8" t="s">
        <v>2</v>
      </c>
      <c r="C285" s="3" t="s">
        <v>290</v>
      </c>
      <c r="D285" s="5">
        <v>18000</v>
      </c>
      <c r="E285" s="7">
        <v>30047.64</v>
      </c>
      <c r="F285" t="s">
        <v>4115</v>
      </c>
      <c r="G285" s="1" t="s">
        <v>4119</v>
      </c>
      <c r="H285" t="s">
        <v>4121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" t="s">
        <v>4181</v>
      </c>
      <c r="O285">
        <f>ROUND(E285/D285*100,0)</f>
        <v>167</v>
      </c>
      <c r="P285">
        <f>ROUND(E285/L285,2)</f>
        <v>148.75</v>
      </c>
      <c r="Q285" s="9" t="s">
        <v>4181</v>
      </c>
      <c r="R285" t="s">
        <v>4188</v>
      </c>
      <c r="S285">
        <f>(((J285/60)/60)/24)+DATE(1970,1,1)</f>
        <v>40675.71</v>
      </c>
      <c r="T285">
        <f>(((I285/60)/60)/24)+DATE(1970,1,1)</f>
        <v>40695.207638888889</v>
      </c>
      <c r="U285">
        <f>YEAR(S:S)</f>
        <v>2011</v>
      </c>
    </row>
    <row r="286" spans="1:21" ht="48" x14ac:dyDescent="0.2">
      <c r="A286">
        <v>284</v>
      </c>
      <c r="B286" s="8" t="s">
        <v>2</v>
      </c>
      <c r="C286" s="3" t="s">
        <v>291</v>
      </c>
      <c r="D286" s="5">
        <v>40000</v>
      </c>
      <c r="E286" s="7">
        <v>30037.01</v>
      </c>
      <c r="F286" t="s">
        <v>4115</v>
      </c>
      <c r="G286" s="1" t="s">
        <v>4119</v>
      </c>
      <c r="H286" t="s">
        <v>4121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" t="s">
        <v>4181</v>
      </c>
      <c r="O286">
        <f>ROUND(E286/D286*100,0)</f>
        <v>75</v>
      </c>
      <c r="P286">
        <f>ROUND(E286/L286,2)</f>
        <v>39.520000000000003</v>
      </c>
      <c r="Q286" s="9" t="s">
        <v>4181</v>
      </c>
      <c r="R286" t="s">
        <v>4188</v>
      </c>
      <c r="S286">
        <f>(((J286/60)/60)/24)+DATE(1970,1,1)</f>
        <v>40904.738194444442</v>
      </c>
      <c r="T286">
        <f>(((I286/60)/60)/24)+DATE(1970,1,1)</f>
        <v>40929.738194444442</v>
      </c>
      <c r="U286">
        <f>YEAR(S:S)</f>
        <v>2011</v>
      </c>
    </row>
    <row r="287" spans="1:21" ht="48" x14ac:dyDescent="0.2">
      <c r="A287">
        <v>285</v>
      </c>
      <c r="B287" s="8" t="s">
        <v>2</v>
      </c>
      <c r="C287" s="3" t="s">
        <v>292</v>
      </c>
      <c r="D287" s="5">
        <v>14000</v>
      </c>
      <c r="E287" s="7">
        <v>30026</v>
      </c>
      <c r="F287" t="s">
        <v>4115</v>
      </c>
      <c r="G287" s="1" t="s">
        <v>4119</v>
      </c>
      <c r="H287" t="s">
        <v>4121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" t="s">
        <v>4181</v>
      </c>
      <c r="O287">
        <f>ROUND(E287/D287*100,0)</f>
        <v>214</v>
      </c>
      <c r="P287">
        <f>ROUND(E287/L287,2)</f>
        <v>53.33</v>
      </c>
      <c r="Q287" s="9" t="s">
        <v>4181</v>
      </c>
      <c r="R287" t="s">
        <v>4188</v>
      </c>
      <c r="S287">
        <f>(((J287/60)/60)/24)+DATE(1970,1,1)</f>
        <v>41506.756111111114</v>
      </c>
      <c r="T287">
        <f>(((I287/60)/60)/24)+DATE(1970,1,1)</f>
        <v>41536.756111111114</v>
      </c>
      <c r="U287">
        <f>YEAR(S:S)</f>
        <v>2013</v>
      </c>
    </row>
    <row r="288" spans="1:21" ht="48" x14ac:dyDescent="0.2">
      <c r="A288">
        <v>286</v>
      </c>
      <c r="B288" s="8" t="s">
        <v>2</v>
      </c>
      <c r="C288" s="3" t="s">
        <v>293</v>
      </c>
      <c r="D288" s="5">
        <v>15000</v>
      </c>
      <c r="E288" s="7">
        <v>29939</v>
      </c>
      <c r="F288" t="s">
        <v>4115</v>
      </c>
      <c r="G288" s="1" t="s">
        <v>4119</v>
      </c>
      <c r="H288" t="s">
        <v>4121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" t="s">
        <v>4181</v>
      </c>
      <c r="O288">
        <f>ROUND(E288/D288*100,0)</f>
        <v>200</v>
      </c>
      <c r="P288">
        <f>ROUND(E288/L288,2)</f>
        <v>221.77</v>
      </c>
      <c r="Q288" s="9" t="s">
        <v>4181</v>
      </c>
      <c r="R288" t="s">
        <v>4188</v>
      </c>
      <c r="S288">
        <f>(((J288/60)/60)/24)+DATE(1970,1,1)</f>
        <v>41313.816249999996</v>
      </c>
      <c r="T288">
        <f>(((I288/60)/60)/24)+DATE(1970,1,1)</f>
        <v>41358.774583333332</v>
      </c>
      <c r="U288">
        <f>YEAR(S:S)</f>
        <v>2013</v>
      </c>
    </row>
    <row r="289" spans="1:21" ht="32" x14ac:dyDescent="0.2">
      <c r="A289">
        <v>287</v>
      </c>
      <c r="B289" s="8" t="s">
        <v>2</v>
      </c>
      <c r="C289" s="3" t="s">
        <v>294</v>
      </c>
      <c r="D289" s="5">
        <v>15000</v>
      </c>
      <c r="E289" s="7">
        <v>29681.55</v>
      </c>
      <c r="F289" t="s">
        <v>4115</v>
      </c>
      <c r="G289" s="1" t="s">
        <v>4119</v>
      </c>
      <c r="H289" t="s">
        <v>4121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" t="s">
        <v>4181</v>
      </c>
      <c r="O289">
        <f>ROUND(E289/D289*100,0)</f>
        <v>198</v>
      </c>
      <c r="P289">
        <f>ROUND(E289/L289,2)</f>
        <v>102.35</v>
      </c>
      <c r="Q289" s="9" t="s">
        <v>4181</v>
      </c>
      <c r="R289" t="s">
        <v>4188</v>
      </c>
      <c r="S289">
        <f>(((J289/60)/60)/24)+DATE(1970,1,1)</f>
        <v>41184.277986111112</v>
      </c>
      <c r="T289">
        <f>(((I289/60)/60)/24)+DATE(1970,1,1)</f>
        <v>41215.166666666664</v>
      </c>
      <c r="U289">
        <f>YEAR(S:S)</f>
        <v>2012</v>
      </c>
    </row>
    <row r="290" spans="1:21" ht="48" x14ac:dyDescent="0.2">
      <c r="A290">
        <v>288</v>
      </c>
      <c r="B290" s="8" t="s">
        <v>2</v>
      </c>
      <c r="C290" s="3" t="s">
        <v>295</v>
      </c>
      <c r="D290" s="5">
        <v>50000</v>
      </c>
      <c r="E290" s="7">
        <v>29531</v>
      </c>
      <c r="F290" t="s">
        <v>4115</v>
      </c>
      <c r="G290" s="1" t="s">
        <v>4119</v>
      </c>
      <c r="H290" t="s">
        <v>4121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" t="s">
        <v>4181</v>
      </c>
      <c r="O290">
        <f>ROUND(E290/D290*100,0)</f>
        <v>59</v>
      </c>
      <c r="P290">
        <f>ROUND(E290/L290,2)</f>
        <v>66.06</v>
      </c>
      <c r="Q290" s="9" t="s">
        <v>4181</v>
      </c>
      <c r="R290" t="s">
        <v>4188</v>
      </c>
      <c r="S290">
        <f>(((J290/60)/60)/24)+DATE(1970,1,1)</f>
        <v>41051.168900462959</v>
      </c>
      <c r="T290">
        <f>(((I290/60)/60)/24)+DATE(1970,1,1)</f>
        <v>41086.168900462959</v>
      </c>
      <c r="U290">
        <f>YEAR(S:S)</f>
        <v>2012</v>
      </c>
    </row>
    <row r="291" spans="1:21" ht="48" x14ac:dyDescent="0.2">
      <c r="A291">
        <v>289</v>
      </c>
      <c r="B291" s="8" t="s">
        <v>2</v>
      </c>
      <c r="C291" s="3" t="s">
        <v>296</v>
      </c>
      <c r="D291" s="5">
        <v>15000</v>
      </c>
      <c r="E291" s="7">
        <v>29520.27</v>
      </c>
      <c r="F291" t="s">
        <v>4115</v>
      </c>
      <c r="G291" s="1" t="s">
        <v>4119</v>
      </c>
      <c r="H291" t="s">
        <v>4122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" t="s">
        <v>4181</v>
      </c>
      <c r="O291">
        <f>ROUND(E291/D291*100,0)</f>
        <v>197</v>
      </c>
      <c r="P291">
        <f>ROUND(E291/L291,2)</f>
        <v>127.24</v>
      </c>
      <c r="Q291" s="9" t="s">
        <v>4181</v>
      </c>
      <c r="R291" t="s">
        <v>4188</v>
      </c>
      <c r="S291">
        <f>(((J291/60)/60)/24)+DATE(1970,1,1)</f>
        <v>41550.456412037034</v>
      </c>
      <c r="T291">
        <f>(((I291/60)/60)/24)+DATE(1970,1,1)</f>
        <v>41580.456412037034</v>
      </c>
      <c r="U291">
        <f>YEAR(S:S)</f>
        <v>2013</v>
      </c>
    </row>
    <row r="292" spans="1:21" ht="32" x14ac:dyDescent="0.2">
      <c r="A292">
        <v>290</v>
      </c>
      <c r="B292" s="8" t="s">
        <v>2</v>
      </c>
      <c r="C292" s="3" t="s">
        <v>297</v>
      </c>
      <c r="D292" s="5">
        <v>4500</v>
      </c>
      <c r="E292" s="7">
        <v>29209.78</v>
      </c>
      <c r="F292" t="s">
        <v>4115</v>
      </c>
      <c r="G292" s="1" t="s">
        <v>4119</v>
      </c>
      <c r="H292" t="s">
        <v>4121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" t="s">
        <v>4181</v>
      </c>
      <c r="O292">
        <f>ROUND(E292/D292*100,0)</f>
        <v>649</v>
      </c>
      <c r="P292">
        <f>ROUND(E292/L292,2)</f>
        <v>173.87</v>
      </c>
      <c r="Q292" s="9" t="s">
        <v>4181</v>
      </c>
      <c r="R292" t="s">
        <v>4188</v>
      </c>
      <c r="S292">
        <f>(((J292/60)/60)/24)+DATE(1970,1,1)</f>
        <v>40526.36917824074</v>
      </c>
      <c r="T292">
        <f>(((I292/60)/60)/24)+DATE(1970,1,1)</f>
        <v>40576.332638888889</v>
      </c>
      <c r="U292">
        <f>YEAR(S:S)</f>
        <v>2010</v>
      </c>
    </row>
    <row r="293" spans="1:21" ht="48" x14ac:dyDescent="0.2">
      <c r="A293">
        <v>291</v>
      </c>
      <c r="B293" s="8" t="s">
        <v>2</v>
      </c>
      <c r="C293" s="3" t="s">
        <v>298</v>
      </c>
      <c r="D293" s="5">
        <v>5000</v>
      </c>
      <c r="E293" s="7">
        <v>29089</v>
      </c>
      <c r="F293" t="s">
        <v>4115</v>
      </c>
      <c r="G293" s="1" t="s">
        <v>4119</v>
      </c>
      <c r="H293" t="s">
        <v>4121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" t="s">
        <v>4181</v>
      </c>
      <c r="O293">
        <f>ROUND(E293/D293*100,0)</f>
        <v>582</v>
      </c>
      <c r="P293">
        <f>ROUND(E293/L293,2)</f>
        <v>227.26</v>
      </c>
      <c r="Q293" s="9" t="s">
        <v>4181</v>
      </c>
      <c r="R293" t="s">
        <v>4188</v>
      </c>
      <c r="S293">
        <f>(((J293/60)/60)/24)+DATE(1970,1,1)</f>
        <v>41376.769050925926</v>
      </c>
      <c r="T293">
        <f>(((I293/60)/60)/24)+DATE(1970,1,1)</f>
        <v>41395.000694444447</v>
      </c>
      <c r="U293">
        <f>YEAR(S:S)</f>
        <v>2013</v>
      </c>
    </row>
    <row r="294" spans="1:21" ht="48" x14ac:dyDescent="0.2">
      <c r="A294">
        <v>292</v>
      </c>
      <c r="B294" s="8" t="s">
        <v>2</v>
      </c>
      <c r="C294" s="3" t="s">
        <v>299</v>
      </c>
      <c r="D294" s="5">
        <v>75000</v>
      </c>
      <c r="E294" s="7">
        <v>28986.16</v>
      </c>
      <c r="F294" t="s">
        <v>4115</v>
      </c>
      <c r="G294" s="1" t="s">
        <v>4119</v>
      </c>
      <c r="H294" t="s">
        <v>4121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" t="s">
        <v>4181</v>
      </c>
      <c r="O294">
        <f>ROUND(E294/D294*100,0)</f>
        <v>39</v>
      </c>
      <c r="P294">
        <f>ROUND(E294/L294,2)</f>
        <v>58.8</v>
      </c>
      <c r="Q294" s="9" t="s">
        <v>4181</v>
      </c>
      <c r="R294" t="s">
        <v>4188</v>
      </c>
      <c r="S294">
        <f>(((J294/60)/60)/24)+DATE(1970,1,1)</f>
        <v>40812.803229166668</v>
      </c>
      <c r="T294">
        <f>(((I294/60)/60)/24)+DATE(1970,1,1)</f>
        <v>40845.165972222225</v>
      </c>
      <c r="U294">
        <f>YEAR(S:S)</f>
        <v>2011</v>
      </c>
    </row>
    <row r="295" spans="1:21" ht="48" x14ac:dyDescent="0.2">
      <c r="A295">
        <v>293</v>
      </c>
      <c r="B295" s="8" t="s">
        <v>2</v>
      </c>
      <c r="C295" s="3" t="s">
        <v>300</v>
      </c>
      <c r="D295" s="5">
        <v>26000</v>
      </c>
      <c r="E295" s="7">
        <v>28817</v>
      </c>
      <c r="F295" t="s">
        <v>4115</v>
      </c>
      <c r="G295" s="1" t="s">
        <v>4119</v>
      </c>
      <c r="H295" t="s">
        <v>4121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" t="s">
        <v>4181</v>
      </c>
      <c r="O295">
        <f>ROUND(E295/D295*100,0)</f>
        <v>111</v>
      </c>
      <c r="P295">
        <f>ROUND(E295/L295,2)</f>
        <v>219.98</v>
      </c>
      <c r="Q295" s="9" t="s">
        <v>4181</v>
      </c>
      <c r="R295" t="s">
        <v>4188</v>
      </c>
      <c r="S295">
        <f>(((J295/60)/60)/24)+DATE(1970,1,1)</f>
        <v>41719.667986111112</v>
      </c>
      <c r="T295">
        <f>(((I295/60)/60)/24)+DATE(1970,1,1)</f>
        <v>41749.667986111112</v>
      </c>
      <c r="U295">
        <f>YEAR(S:S)</f>
        <v>2014</v>
      </c>
    </row>
    <row r="296" spans="1:21" ht="48" x14ac:dyDescent="0.2">
      <c r="A296">
        <v>294</v>
      </c>
      <c r="B296" s="8" t="s">
        <v>2</v>
      </c>
      <c r="C296" s="3" t="s">
        <v>301</v>
      </c>
      <c r="D296" s="5">
        <v>5000</v>
      </c>
      <c r="E296" s="7">
        <v>28728</v>
      </c>
      <c r="F296" t="s">
        <v>4115</v>
      </c>
      <c r="G296" s="1" t="s">
        <v>4119</v>
      </c>
      <c r="H296" t="s">
        <v>4121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" t="s">
        <v>4181</v>
      </c>
      <c r="O296">
        <f>ROUND(E296/D296*100,0)</f>
        <v>575</v>
      </c>
      <c r="P296">
        <f>ROUND(E296/L296,2)</f>
        <v>574.55999999999995</v>
      </c>
      <c r="Q296" s="9" t="s">
        <v>4181</v>
      </c>
      <c r="R296" t="s">
        <v>4188</v>
      </c>
      <c r="S296">
        <f>(((J296/60)/60)/24)+DATE(1970,1,1)</f>
        <v>40343.084421296298</v>
      </c>
      <c r="T296">
        <f>(((I296/60)/60)/24)+DATE(1970,1,1)</f>
        <v>40378.666666666664</v>
      </c>
      <c r="U296">
        <f>YEAR(S:S)</f>
        <v>2010</v>
      </c>
    </row>
    <row r="297" spans="1:21" ht="48" x14ac:dyDescent="0.2">
      <c r="A297">
        <v>295</v>
      </c>
      <c r="B297" s="8" t="s">
        <v>2</v>
      </c>
      <c r="C297" s="3" t="s">
        <v>302</v>
      </c>
      <c r="D297" s="5">
        <v>50000</v>
      </c>
      <c r="E297" s="7">
        <v>28690</v>
      </c>
      <c r="F297" t="s">
        <v>4115</v>
      </c>
      <c r="G297" s="1" t="s">
        <v>4119</v>
      </c>
      <c r="H297" t="s">
        <v>4121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" t="s">
        <v>4181</v>
      </c>
      <c r="O297">
        <f>ROUND(E297/D297*100,0)</f>
        <v>57</v>
      </c>
      <c r="P297">
        <f>ROUND(E297/L297,2)</f>
        <v>43.14</v>
      </c>
      <c r="Q297" s="9" t="s">
        <v>4181</v>
      </c>
      <c r="R297" t="s">
        <v>4188</v>
      </c>
      <c r="S297">
        <f>(((J297/60)/60)/24)+DATE(1970,1,1)</f>
        <v>41519.004733796297</v>
      </c>
      <c r="T297">
        <f>(((I297/60)/60)/24)+DATE(1970,1,1)</f>
        <v>41579</v>
      </c>
      <c r="U297">
        <f>YEAR(S:S)</f>
        <v>2013</v>
      </c>
    </row>
    <row r="298" spans="1:21" ht="48" x14ac:dyDescent="0.2">
      <c r="A298">
        <v>296</v>
      </c>
      <c r="B298" s="8" t="s">
        <v>2</v>
      </c>
      <c r="C298" s="3" t="s">
        <v>303</v>
      </c>
      <c r="D298" s="5">
        <v>25000</v>
      </c>
      <c r="E298" s="7">
        <v>28633.5</v>
      </c>
      <c r="F298" t="s">
        <v>4115</v>
      </c>
      <c r="G298" s="1" t="s">
        <v>4119</v>
      </c>
      <c r="H298" t="s">
        <v>4121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" t="s">
        <v>4181</v>
      </c>
      <c r="O298">
        <f>ROUND(E298/D298*100,0)</f>
        <v>115</v>
      </c>
      <c r="P298">
        <f>ROUND(E298/L298,2)</f>
        <v>221.97</v>
      </c>
      <c r="Q298" s="9" t="s">
        <v>4181</v>
      </c>
      <c r="R298" t="s">
        <v>4188</v>
      </c>
      <c r="S298">
        <f>(((J298/60)/60)/24)+DATE(1970,1,1)</f>
        <v>41134.475497685184</v>
      </c>
      <c r="T298">
        <f>(((I298/60)/60)/24)+DATE(1970,1,1)</f>
        <v>41159.475497685184</v>
      </c>
      <c r="U298">
        <f>YEAR(S:S)</f>
        <v>2012</v>
      </c>
    </row>
    <row r="299" spans="1:21" ht="48" x14ac:dyDescent="0.2">
      <c r="A299">
        <v>297</v>
      </c>
      <c r="B299" s="8" t="s">
        <v>2</v>
      </c>
      <c r="C299" s="3" t="s">
        <v>304</v>
      </c>
      <c r="D299" s="5">
        <v>20000</v>
      </c>
      <c r="E299" s="7">
        <v>28520</v>
      </c>
      <c r="F299" t="s">
        <v>4115</v>
      </c>
      <c r="G299" s="1" t="s">
        <v>4119</v>
      </c>
      <c r="H299" t="s">
        <v>4121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" t="s">
        <v>4181</v>
      </c>
      <c r="O299">
        <f>ROUND(E299/D299*100,0)</f>
        <v>143</v>
      </c>
      <c r="P299">
        <f>ROUND(E299/L299,2)</f>
        <v>200.85</v>
      </c>
      <c r="Q299" s="9" t="s">
        <v>4181</v>
      </c>
      <c r="R299" t="s">
        <v>4188</v>
      </c>
      <c r="S299">
        <f>(((J299/60)/60)/24)+DATE(1970,1,1)</f>
        <v>42089.72802083334</v>
      </c>
      <c r="T299">
        <f>(((I299/60)/60)/24)+DATE(1970,1,1)</f>
        <v>42125.165972222225</v>
      </c>
      <c r="U299">
        <f>YEAR(S:S)</f>
        <v>2015</v>
      </c>
    </row>
    <row r="300" spans="1:21" ht="32" x14ac:dyDescent="0.2">
      <c r="A300">
        <v>298</v>
      </c>
      <c r="B300" s="8" t="s">
        <v>2</v>
      </c>
      <c r="C300" s="3" t="s">
        <v>305</v>
      </c>
      <c r="D300" s="5">
        <v>126000</v>
      </c>
      <c r="E300" s="7">
        <v>28474</v>
      </c>
      <c r="F300" t="s">
        <v>4115</v>
      </c>
      <c r="G300" s="1" t="s">
        <v>4119</v>
      </c>
      <c r="H300" t="s">
        <v>4121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" t="s">
        <v>4181</v>
      </c>
      <c r="O300">
        <f>ROUND(E300/D300*100,0)</f>
        <v>23</v>
      </c>
      <c r="P300">
        <f>ROUND(E300/L300,2)</f>
        <v>11.69</v>
      </c>
      <c r="Q300" s="9" t="s">
        <v>4181</v>
      </c>
      <c r="R300" t="s">
        <v>4188</v>
      </c>
      <c r="S300">
        <f>(((J300/60)/60)/24)+DATE(1970,1,1)</f>
        <v>41709.463518518518</v>
      </c>
      <c r="T300">
        <f>(((I300/60)/60)/24)+DATE(1970,1,1)</f>
        <v>41768.875</v>
      </c>
      <c r="U300">
        <f>YEAR(S:S)</f>
        <v>2014</v>
      </c>
    </row>
    <row r="301" spans="1:21" ht="48" x14ac:dyDescent="0.2">
      <c r="A301">
        <v>299</v>
      </c>
      <c r="B301" s="8" t="s">
        <v>2</v>
      </c>
      <c r="C301" s="3" t="s">
        <v>306</v>
      </c>
      <c r="D301" s="5">
        <v>10000</v>
      </c>
      <c r="E301" s="7">
        <v>28300.45</v>
      </c>
      <c r="F301" t="s">
        <v>4115</v>
      </c>
      <c r="G301" s="1" t="s">
        <v>4119</v>
      </c>
      <c r="H301" t="s">
        <v>4121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" t="s">
        <v>4181</v>
      </c>
      <c r="O301">
        <f>ROUND(E301/D301*100,0)</f>
        <v>283</v>
      </c>
      <c r="P301">
        <f>ROUND(E301/L301,2)</f>
        <v>115.99</v>
      </c>
      <c r="Q301" s="9" t="s">
        <v>4181</v>
      </c>
      <c r="R301" t="s">
        <v>4188</v>
      </c>
      <c r="S301">
        <f>(((J301/60)/60)/24)+DATE(1970,1,1)</f>
        <v>40469.225231481483</v>
      </c>
      <c r="T301">
        <f>(((I301/60)/60)/24)+DATE(1970,1,1)</f>
        <v>40499.266898148147</v>
      </c>
      <c r="U301">
        <f>YEAR(S:S)</f>
        <v>2010</v>
      </c>
    </row>
    <row r="302" spans="1:21" ht="48" x14ac:dyDescent="0.2">
      <c r="A302">
        <v>300</v>
      </c>
      <c r="B302" s="8" t="s">
        <v>2</v>
      </c>
      <c r="C302" s="3" t="s">
        <v>307</v>
      </c>
      <c r="D302" s="5">
        <v>25000</v>
      </c>
      <c r="E302" s="7">
        <v>28276</v>
      </c>
      <c r="F302" t="s">
        <v>4115</v>
      </c>
      <c r="G302" s="1" t="s">
        <v>4119</v>
      </c>
      <c r="H302" t="s">
        <v>4121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" t="s">
        <v>4181</v>
      </c>
      <c r="O302">
        <f>ROUND(E302/D302*100,0)</f>
        <v>113</v>
      </c>
      <c r="P302">
        <f>ROUND(E302/L302,2)</f>
        <v>94.89</v>
      </c>
      <c r="Q302" s="9" t="s">
        <v>4181</v>
      </c>
      <c r="R302" t="s">
        <v>4188</v>
      </c>
      <c r="S302">
        <f>(((J302/60)/60)/24)+DATE(1970,1,1)</f>
        <v>40626.959930555553</v>
      </c>
      <c r="T302">
        <f>(((I302/60)/60)/24)+DATE(1970,1,1)</f>
        <v>40657.959930555553</v>
      </c>
      <c r="U302">
        <f>YEAR(S:S)</f>
        <v>2011</v>
      </c>
    </row>
    <row r="303" spans="1:21" ht="48" x14ac:dyDescent="0.2">
      <c r="A303">
        <v>301</v>
      </c>
      <c r="B303" s="8" t="s">
        <v>2</v>
      </c>
      <c r="C303" s="3" t="s">
        <v>308</v>
      </c>
      <c r="D303" s="5">
        <v>13000</v>
      </c>
      <c r="E303" s="7">
        <v>28167.25</v>
      </c>
      <c r="F303" t="s">
        <v>4115</v>
      </c>
      <c r="G303" s="1" t="s">
        <v>4119</v>
      </c>
      <c r="H303" t="s">
        <v>4121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" t="s">
        <v>4181</v>
      </c>
      <c r="O303">
        <f>ROUND(E303/D303*100,0)</f>
        <v>217</v>
      </c>
      <c r="P303">
        <f>ROUND(E303/L303,2)</f>
        <v>112.22</v>
      </c>
      <c r="Q303" s="9" t="s">
        <v>4181</v>
      </c>
      <c r="R303" t="s">
        <v>4188</v>
      </c>
      <c r="S303">
        <f>(((J303/60)/60)/24)+DATE(1970,1,1)</f>
        <v>41312.737673611111</v>
      </c>
      <c r="T303">
        <f>(((I303/60)/60)/24)+DATE(1970,1,1)</f>
        <v>41352.696006944447</v>
      </c>
      <c r="U303">
        <f>YEAR(S:S)</f>
        <v>2013</v>
      </c>
    </row>
    <row r="304" spans="1:21" ht="64" x14ac:dyDescent="0.2">
      <c r="A304">
        <v>302</v>
      </c>
      <c r="B304" s="8" t="s">
        <v>2</v>
      </c>
      <c r="C304" s="3" t="s">
        <v>309</v>
      </c>
      <c r="D304" s="5">
        <v>10000</v>
      </c>
      <c r="E304" s="7">
        <v>28067.57</v>
      </c>
      <c r="F304" t="s">
        <v>4115</v>
      </c>
      <c r="G304" s="1" t="s">
        <v>4119</v>
      </c>
      <c r="H304" t="s">
        <v>4121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" t="s">
        <v>4181</v>
      </c>
      <c r="O304">
        <f>ROUND(E304/D304*100,0)</f>
        <v>281</v>
      </c>
      <c r="P304">
        <f>ROUND(E304/L304,2)</f>
        <v>259.88</v>
      </c>
      <c r="Q304" s="9" t="s">
        <v>4181</v>
      </c>
      <c r="R304" t="s">
        <v>4188</v>
      </c>
      <c r="S304">
        <f>(((J304/60)/60)/24)+DATE(1970,1,1)</f>
        <v>40933.856921296298</v>
      </c>
      <c r="T304">
        <f>(((I304/60)/60)/24)+DATE(1970,1,1)</f>
        <v>40963.856921296298</v>
      </c>
      <c r="U304">
        <f>YEAR(S:S)</f>
        <v>2012</v>
      </c>
    </row>
    <row r="305" spans="1:21" ht="48" x14ac:dyDescent="0.2">
      <c r="A305">
        <v>303</v>
      </c>
      <c r="B305" s="8" t="s">
        <v>2</v>
      </c>
      <c r="C305" s="3" t="s">
        <v>310</v>
      </c>
      <c r="D305" s="5">
        <v>3000</v>
      </c>
      <c r="E305" s="7">
        <v>28067.34</v>
      </c>
      <c r="F305" t="s">
        <v>4115</v>
      </c>
      <c r="G305" s="1" t="s">
        <v>4119</v>
      </c>
      <c r="H305" t="s">
        <v>4121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" t="s">
        <v>4181</v>
      </c>
      <c r="O305">
        <f>ROUND(E305/D305*100,0)</f>
        <v>936</v>
      </c>
      <c r="P305">
        <f>ROUND(E305/L305,2)</f>
        <v>342.28</v>
      </c>
      <c r="Q305" s="9" t="s">
        <v>4181</v>
      </c>
      <c r="R305" t="s">
        <v>4188</v>
      </c>
      <c r="S305">
        <f>(((J305/60)/60)/24)+DATE(1970,1,1)</f>
        <v>41032.071134259262</v>
      </c>
      <c r="T305">
        <f>(((I305/60)/60)/24)+DATE(1970,1,1)</f>
        <v>41062.071134259262</v>
      </c>
      <c r="U305">
        <f>YEAR(S:S)</f>
        <v>2012</v>
      </c>
    </row>
    <row r="306" spans="1:21" ht="32" x14ac:dyDescent="0.2">
      <c r="A306">
        <v>304</v>
      </c>
      <c r="B306" s="8" t="s">
        <v>2</v>
      </c>
      <c r="C306" s="3" t="s">
        <v>311</v>
      </c>
      <c r="D306" s="5">
        <v>3400</v>
      </c>
      <c r="E306" s="7">
        <v>27849.22</v>
      </c>
      <c r="F306" t="s">
        <v>4115</v>
      </c>
      <c r="G306" s="1" t="s">
        <v>4119</v>
      </c>
      <c r="H306" t="s">
        <v>4121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" t="s">
        <v>4181</v>
      </c>
      <c r="O306">
        <f>ROUND(E306/D306*100,0)</f>
        <v>819</v>
      </c>
      <c r="P306">
        <f>ROUND(E306/L306,2)</f>
        <v>376.34</v>
      </c>
      <c r="Q306" s="9" t="s">
        <v>4181</v>
      </c>
      <c r="R306" t="s">
        <v>4188</v>
      </c>
      <c r="S306">
        <f>(((J306/60)/60)/24)+DATE(1970,1,1)</f>
        <v>41114.094872685186</v>
      </c>
      <c r="T306">
        <f>(((I306/60)/60)/24)+DATE(1970,1,1)</f>
        <v>41153.083333333336</v>
      </c>
      <c r="U306">
        <f>YEAR(S:S)</f>
        <v>2012</v>
      </c>
    </row>
    <row r="307" spans="1:21" ht="32" x14ac:dyDescent="0.2">
      <c r="A307">
        <v>305</v>
      </c>
      <c r="B307" s="8" t="s">
        <v>2</v>
      </c>
      <c r="C307" s="3" t="s">
        <v>312</v>
      </c>
      <c r="D307" s="5">
        <v>7500</v>
      </c>
      <c r="E307" s="7">
        <v>27675</v>
      </c>
      <c r="F307" t="s">
        <v>4115</v>
      </c>
      <c r="G307" s="1" t="s">
        <v>4119</v>
      </c>
      <c r="H307" t="s">
        <v>4121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" t="s">
        <v>4181</v>
      </c>
      <c r="O307">
        <f>ROUND(E307/D307*100,0)</f>
        <v>369</v>
      </c>
      <c r="P307">
        <f>ROUND(E307/L307,2)</f>
        <v>146.43</v>
      </c>
      <c r="Q307" s="9" t="s">
        <v>4181</v>
      </c>
      <c r="R307" t="s">
        <v>4188</v>
      </c>
      <c r="S307">
        <f>(((J307/60)/60)/24)+DATE(1970,1,1)</f>
        <v>40948.630196759259</v>
      </c>
      <c r="T307">
        <f>(((I307/60)/60)/24)+DATE(1970,1,1)</f>
        <v>40978.630196759259</v>
      </c>
      <c r="U307">
        <f>YEAR(S:S)</f>
        <v>2012</v>
      </c>
    </row>
    <row r="308" spans="1:21" ht="32" x14ac:dyDescent="0.2">
      <c r="A308">
        <v>306</v>
      </c>
      <c r="B308" s="8" t="s">
        <v>2</v>
      </c>
      <c r="C308" s="3" t="s">
        <v>313</v>
      </c>
      <c r="D308" s="5">
        <v>1000</v>
      </c>
      <c r="E308" s="7">
        <v>27600.2</v>
      </c>
      <c r="F308" t="s">
        <v>4115</v>
      </c>
      <c r="G308" s="1" t="s">
        <v>4119</v>
      </c>
      <c r="H308" t="s">
        <v>4121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" t="s">
        <v>4181</v>
      </c>
      <c r="O308">
        <f>ROUND(E308/D308*100,0)</f>
        <v>2760</v>
      </c>
      <c r="P308">
        <f>ROUND(E308/L308,2)</f>
        <v>345</v>
      </c>
      <c r="Q308" s="9" t="s">
        <v>4181</v>
      </c>
      <c r="R308" t="s">
        <v>4188</v>
      </c>
      <c r="S308">
        <f>(((J308/60)/60)/24)+DATE(1970,1,1)</f>
        <v>41333.837187500001</v>
      </c>
      <c r="T308">
        <f>(((I308/60)/60)/24)+DATE(1970,1,1)</f>
        <v>41353.795520833337</v>
      </c>
      <c r="U308">
        <f>YEAR(S:S)</f>
        <v>2013</v>
      </c>
    </row>
    <row r="309" spans="1:21" ht="16" x14ac:dyDescent="0.2">
      <c r="A309">
        <v>307</v>
      </c>
      <c r="B309" s="8" t="s">
        <v>2</v>
      </c>
      <c r="C309" s="3" t="s">
        <v>314</v>
      </c>
      <c r="D309" s="5">
        <v>22000</v>
      </c>
      <c r="E309" s="7">
        <v>27541</v>
      </c>
      <c r="F309" t="s">
        <v>4115</v>
      </c>
      <c r="G309" s="1" t="s">
        <v>4119</v>
      </c>
      <c r="H309" t="s">
        <v>4121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" t="s">
        <v>4181</v>
      </c>
      <c r="O309">
        <f>ROUND(E309/D309*100,0)</f>
        <v>125</v>
      </c>
      <c r="P309">
        <f>ROUND(E309/L309,2)</f>
        <v>47.81</v>
      </c>
      <c r="Q309" s="9" t="s">
        <v>4181</v>
      </c>
      <c r="R309" t="s">
        <v>4188</v>
      </c>
      <c r="S309">
        <f>(((J309/60)/60)/24)+DATE(1970,1,1)</f>
        <v>41282.944456018515</v>
      </c>
      <c r="T309">
        <f>(((I309/60)/60)/24)+DATE(1970,1,1)</f>
        <v>41312.944456018515</v>
      </c>
      <c r="U309">
        <f>YEAR(S:S)</f>
        <v>2013</v>
      </c>
    </row>
    <row r="310" spans="1:21" ht="48" x14ac:dyDescent="0.2">
      <c r="A310">
        <v>308</v>
      </c>
      <c r="B310" s="8" t="s">
        <v>2</v>
      </c>
      <c r="C310" s="3" t="s">
        <v>315</v>
      </c>
      <c r="D310" s="5">
        <v>12000</v>
      </c>
      <c r="E310" s="7">
        <v>27197.22</v>
      </c>
      <c r="F310" t="s">
        <v>4115</v>
      </c>
      <c r="G310" s="1" t="s">
        <v>4119</v>
      </c>
      <c r="H310" t="s">
        <v>4121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" t="s">
        <v>4181</v>
      </c>
      <c r="O310">
        <f>ROUND(E310/D310*100,0)</f>
        <v>227</v>
      </c>
      <c r="P310">
        <f>ROUND(E310/L310,2)</f>
        <v>134.63999999999999</v>
      </c>
      <c r="Q310" s="9" t="s">
        <v>4181</v>
      </c>
      <c r="R310" t="s">
        <v>4188</v>
      </c>
      <c r="S310">
        <f>(((J310/60)/60)/24)+DATE(1970,1,1)</f>
        <v>40567.694560185184</v>
      </c>
      <c r="T310">
        <f>(((I310/60)/60)/24)+DATE(1970,1,1)</f>
        <v>40612.694560185184</v>
      </c>
      <c r="U310">
        <f>YEAR(S:S)</f>
        <v>2011</v>
      </c>
    </row>
    <row r="311" spans="1:21" ht="48" x14ac:dyDescent="0.2">
      <c r="A311">
        <v>309</v>
      </c>
      <c r="B311" s="8" t="s">
        <v>2</v>
      </c>
      <c r="C311" s="3" t="s">
        <v>316</v>
      </c>
      <c r="D311" s="5">
        <v>18000</v>
      </c>
      <c r="E311" s="7">
        <v>27196.71</v>
      </c>
      <c r="F311" t="s">
        <v>4115</v>
      </c>
      <c r="G311" s="1" t="s">
        <v>4119</v>
      </c>
      <c r="H311" t="s">
        <v>4121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" t="s">
        <v>4181</v>
      </c>
      <c r="O311">
        <f>ROUND(E311/D311*100,0)</f>
        <v>151</v>
      </c>
      <c r="P311">
        <f>ROUND(E311/L311,2)</f>
        <v>114.27</v>
      </c>
      <c r="Q311" s="9" t="s">
        <v>4181</v>
      </c>
      <c r="R311" t="s">
        <v>4188</v>
      </c>
      <c r="S311">
        <f>(((J311/60)/60)/24)+DATE(1970,1,1)</f>
        <v>41134.751550925925</v>
      </c>
      <c r="T311">
        <f>(((I311/60)/60)/24)+DATE(1970,1,1)</f>
        <v>41155.751550925925</v>
      </c>
      <c r="U311">
        <f>YEAR(S:S)</f>
        <v>2012</v>
      </c>
    </row>
    <row r="312" spans="1:21" ht="48" x14ac:dyDescent="0.2">
      <c r="A312">
        <v>310</v>
      </c>
      <c r="B312" s="8" t="s">
        <v>2</v>
      </c>
      <c r="C312" s="3" t="s">
        <v>317</v>
      </c>
      <c r="D312" s="5">
        <v>1000</v>
      </c>
      <c r="E312" s="7">
        <v>27189</v>
      </c>
      <c r="F312" t="s">
        <v>4115</v>
      </c>
      <c r="G312" s="1" t="s">
        <v>4119</v>
      </c>
      <c r="H312" t="s">
        <v>4121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" t="s">
        <v>4181</v>
      </c>
      <c r="O312">
        <f>ROUND(E312/D312*100,0)</f>
        <v>2719</v>
      </c>
      <c r="P312">
        <f>ROUND(E312/L312,2)</f>
        <v>755.25</v>
      </c>
      <c r="Q312" s="9" t="s">
        <v>4181</v>
      </c>
      <c r="R312" t="s">
        <v>4188</v>
      </c>
      <c r="S312">
        <f>(((J312/60)/60)/24)+DATE(1970,1,1)</f>
        <v>40821.183136574073</v>
      </c>
      <c r="T312">
        <f>(((I312/60)/60)/24)+DATE(1970,1,1)</f>
        <v>40836.083333333336</v>
      </c>
      <c r="U312">
        <f>YEAR(S:S)</f>
        <v>2011</v>
      </c>
    </row>
    <row r="313" spans="1:21" ht="48" x14ac:dyDescent="0.2">
      <c r="A313">
        <v>311</v>
      </c>
      <c r="B313" s="8" t="s">
        <v>2</v>
      </c>
      <c r="C313" s="3" t="s">
        <v>318</v>
      </c>
      <c r="D313" s="5">
        <v>20000</v>
      </c>
      <c r="E313" s="7">
        <v>26978</v>
      </c>
      <c r="F313" t="s">
        <v>4115</v>
      </c>
      <c r="G313" s="1" t="s">
        <v>4119</v>
      </c>
      <c r="H313" t="s">
        <v>4121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" t="s">
        <v>4181</v>
      </c>
      <c r="O313">
        <f>ROUND(E313/D313*100,0)</f>
        <v>135</v>
      </c>
      <c r="P313">
        <f>ROUND(E313/L313,2)</f>
        <v>179.85</v>
      </c>
      <c r="Q313" s="9" t="s">
        <v>4181</v>
      </c>
      <c r="R313" t="s">
        <v>4188</v>
      </c>
      <c r="S313">
        <f>(((J313/60)/60)/24)+DATE(1970,1,1)</f>
        <v>40868.219814814816</v>
      </c>
      <c r="T313">
        <f>(((I313/60)/60)/24)+DATE(1970,1,1)</f>
        <v>40909.332638888889</v>
      </c>
      <c r="U313">
        <f>YEAR(S:S)</f>
        <v>2011</v>
      </c>
    </row>
    <row r="314" spans="1:21" ht="48" x14ac:dyDescent="0.2">
      <c r="A314">
        <v>312</v>
      </c>
      <c r="B314" s="8" t="s">
        <v>2</v>
      </c>
      <c r="C314" s="3" t="s">
        <v>319</v>
      </c>
      <c r="D314" s="5">
        <v>8000</v>
      </c>
      <c r="E314" s="7">
        <v>26744.11</v>
      </c>
      <c r="F314" t="s">
        <v>4115</v>
      </c>
      <c r="G314" s="1" t="s">
        <v>4119</v>
      </c>
      <c r="H314" t="s">
        <v>4121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" t="s">
        <v>4181</v>
      </c>
      <c r="O314">
        <f>ROUND(E314/D314*100,0)</f>
        <v>334</v>
      </c>
      <c r="P314">
        <f>ROUND(E314/L314,2)</f>
        <v>183.18</v>
      </c>
      <c r="Q314" s="9" t="s">
        <v>4181</v>
      </c>
      <c r="R314" t="s">
        <v>4188</v>
      </c>
      <c r="S314">
        <f>(((J314/60)/60)/24)+DATE(1970,1,1)</f>
        <v>41348.877685185187</v>
      </c>
      <c r="T314">
        <f>(((I314/60)/60)/24)+DATE(1970,1,1)</f>
        <v>41378.877685185187</v>
      </c>
      <c r="U314">
        <f>YEAR(S:S)</f>
        <v>2013</v>
      </c>
    </row>
    <row r="315" spans="1:21" ht="48" x14ac:dyDescent="0.2">
      <c r="A315">
        <v>313</v>
      </c>
      <c r="B315" s="8" t="s">
        <v>2</v>
      </c>
      <c r="C315" s="3" t="s">
        <v>320</v>
      </c>
      <c r="D315" s="5">
        <v>17000</v>
      </c>
      <c r="E315" s="7">
        <v>26619</v>
      </c>
      <c r="F315" t="s">
        <v>4115</v>
      </c>
      <c r="G315" s="1" t="s">
        <v>4119</v>
      </c>
      <c r="H315" t="s">
        <v>4121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" t="s">
        <v>4181</v>
      </c>
      <c r="O315">
        <f>ROUND(E315/D315*100,0)</f>
        <v>157</v>
      </c>
      <c r="P315">
        <f>ROUND(E315/L315,2)</f>
        <v>119.91</v>
      </c>
      <c r="Q315" s="9" t="s">
        <v>4181</v>
      </c>
      <c r="R315" t="s">
        <v>4188</v>
      </c>
      <c r="S315">
        <f>(((J315/60)/60)/24)+DATE(1970,1,1)</f>
        <v>40357.227939814817</v>
      </c>
      <c r="T315">
        <f>(((I315/60)/60)/24)+DATE(1970,1,1)</f>
        <v>40401.665972222225</v>
      </c>
      <c r="U315">
        <f>YEAR(S:S)</f>
        <v>2010</v>
      </c>
    </row>
    <row r="316" spans="1:21" ht="48" x14ac:dyDescent="0.2">
      <c r="A316">
        <v>314</v>
      </c>
      <c r="B316" s="8" t="s">
        <v>2</v>
      </c>
      <c r="C316" s="3" t="s">
        <v>321</v>
      </c>
      <c r="D316" s="5">
        <v>1000</v>
      </c>
      <c r="E316" s="7">
        <v>26577</v>
      </c>
      <c r="F316" t="s">
        <v>4115</v>
      </c>
      <c r="G316" s="1" t="s">
        <v>4119</v>
      </c>
      <c r="H316" t="s">
        <v>4121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" t="s">
        <v>4181</v>
      </c>
      <c r="O316">
        <f>ROUND(E316/D316*100,0)</f>
        <v>2658</v>
      </c>
      <c r="P316">
        <f>ROUND(E316/L316,2)</f>
        <v>221.48</v>
      </c>
      <c r="Q316" s="9" t="s">
        <v>4181</v>
      </c>
      <c r="R316" t="s">
        <v>4188</v>
      </c>
      <c r="S316">
        <f>(((J316/60)/60)/24)+DATE(1970,1,1)</f>
        <v>41304.833194444444</v>
      </c>
      <c r="T316">
        <f>(((I316/60)/60)/24)+DATE(1970,1,1)</f>
        <v>41334.833194444444</v>
      </c>
      <c r="U316">
        <f>YEAR(S:S)</f>
        <v>2013</v>
      </c>
    </row>
    <row r="317" spans="1:21" ht="48" x14ac:dyDescent="0.2">
      <c r="A317">
        <v>315</v>
      </c>
      <c r="B317" s="8" t="s">
        <v>2</v>
      </c>
      <c r="C317" s="3" t="s">
        <v>322</v>
      </c>
      <c r="D317" s="5">
        <v>25000</v>
      </c>
      <c r="E317" s="7">
        <v>26495.5</v>
      </c>
      <c r="F317" t="s">
        <v>4115</v>
      </c>
      <c r="G317" s="1" t="s">
        <v>4119</v>
      </c>
      <c r="H317" t="s">
        <v>4121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" t="s">
        <v>4181</v>
      </c>
      <c r="O317">
        <f>ROUND(E317/D317*100,0)</f>
        <v>106</v>
      </c>
      <c r="P317">
        <f>ROUND(E317/L317,2)</f>
        <v>210.28</v>
      </c>
      <c r="Q317" s="9" t="s">
        <v>4181</v>
      </c>
      <c r="R317" t="s">
        <v>4188</v>
      </c>
      <c r="S317">
        <f>(((J317/60)/60)/24)+DATE(1970,1,1)</f>
        <v>41113.77238425926</v>
      </c>
      <c r="T317">
        <f>(((I317/60)/60)/24)+DATE(1970,1,1)</f>
        <v>41143.77238425926</v>
      </c>
      <c r="U317">
        <f>YEAR(S:S)</f>
        <v>2012</v>
      </c>
    </row>
    <row r="318" spans="1:21" ht="32" x14ac:dyDescent="0.2">
      <c r="A318">
        <v>316</v>
      </c>
      <c r="B318" s="8" t="s">
        <v>2</v>
      </c>
      <c r="C318" s="3" t="s">
        <v>323</v>
      </c>
      <c r="D318" s="5">
        <v>15000</v>
      </c>
      <c r="E318" s="7">
        <v>26480</v>
      </c>
      <c r="F318" t="s">
        <v>4115</v>
      </c>
      <c r="G318" s="1" t="s">
        <v>4119</v>
      </c>
      <c r="H318" t="s">
        <v>4126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" t="s">
        <v>4181</v>
      </c>
      <c r="O318">
        <f>ROUND(E318/D318*100,0)</f>
        <v>177</v>
      </c>
      <c r="P318">
        <f>ROUND(E318/L318,2)</f>
        <v>167.59</v>
      </c>
      <c r="Q318" s="9" t="s">
        <v>4181</v>
      </c>
      <c r="R318" t="s">
        <v>4188</v>
      </c>
      <c r="S318">
        <f>(((J318/60)/60)/24)+DATE(1970,1,1)</f>
        <v>41950.923576388886</v>
      </c>
      <c r="T318">
        <f>(((I318/60)/60)/24)+DATE(1970,1,1)</f>
        <v>41984.207638888889</v>
      </c>
      <c r="U318">
        <f>YEAR(S:S)</f>
        <v>2014</v>
      </c>
    </row>
    <row r="319" spans="1:21" ht="32" x14ac:dyDescent="0.2">
      <c r="A319">
        <v>317</v>
      </c>
      <c r="B319" s="8" t="s">
        <v>2</v>
      </c>
      <c r="C319" s="3" t="s">
        <v>324</v>
      </c>
      <c r="D319" s="5">
        <v>30000</v>
      </c>
      <c r="E319" s="7">
        <v>26452</v>
      </c>
      <c r="F319" t="s">
        <v>4115</v>
      </c>
      <c r="G319" s="1" t="s">
        <v>4119</v>
      </c>
      <c r="H319" t="s">
        <v>4121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" t="s">
        <v>4181</v>
      </c>
      <c r="O319">
        <f>ROUND(E319/D319*100,0)</f>
        <v>88</v>
      </c>
      <c r="P319">
        <f>ROUND(E319/L319,2)</f>
        <v>83.71</v>
      </c>
      <c r="Q319" s="9" t="s">
        <v>4181</v>
      </c>
      <c r="R319" t="s">
        <v>4188</v>
      </c>
      <c r="S319">
        <f>(((J319/60)/60)/24)+DATE(1970,1,1)</f>
        <v>41589.676886574074</v>
      </c>
      <c r="T319">
        <f>(((I319/60)/60)/24)+DATE(1970,1,1)</f>
        <v>41619.676886574074</v>
      </c>
      <c r="U319">
        <f>YEAR(S:S)</f>
        <v>2013</v>
      </c>
    </row>
    <row r="320" spans="1:21" ht="48" x14ac:dyDescent="0.2">
      <c r="A320">
        <v>318</v>
      </c>
      <c r="B320" s="8" t="s">
        <v>2</v>
      </c>
      <c r="C320" s="3" t="s">
        <v>325</v>
      </c>
      <c r="D320" s="5">
        <v>5000</v>
      </c>
      <c r="E320" s="7">
        <v>26445</v>
      </c>
      <c r="F320" t="s">
        <v>4115</v>
      </c>
      <c r="G320" s="1" t="s">
        <v>4119</v>
      </c>
      <c r="H320" t="s">
        <v>4121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" t="s">
        <v>4181</v>
      </c>
      <c r="O320">
        <f>ROUND(E320/D320*100,0)</f>
        <v>529</v>
      </c>
      <c r="P320">
        <f>ROUND(E320/L320,2)</f>
        <v>93.12</v>
      </c>
      <c r="Q320" s="9" t="s">
        <v>4181</v>
      </c>
      <c r="R320" t="s">
        <v>4188</v>
      </c>
      <c r="S320">
        <f>(((J320/60)/60)/24)+DATE(1970,1,1)</f>
        <v>41330.038784722223</v>
      </c>
      <c r="T320">
        <f>(((I320/60)/60)/24)+DATE(1970,1,1)</f>
        <v>41359.997118055559</v>
      </c>
      <c r="U320">
        <f>YEAR(S:S)</f>
        <v>2013</v>
      </c>
    </row>
    <row r="321" spans="1:21" ht="64" x14ac:dyDescent="0.2">
      <c r="A321">
        <v>319</v>
      </c>
      <c r="B321" s="8" t="s">
        <v>2</v>
      </c>
      <c r="C321" s="3" t="s">
        <v>326</v>
      </c>
      <c r="D321" s="5">
        <v>5000</v>
      </c>
      <c r="E321" s="7">
        <v>26438</v>
      </c>
      <c r="F321" t="s">
        <v>4115</v>
      </c>
      <c r="G321" s="1" t="s">
        <v>4119</v>
      </c>
      <c r="H321" t="s">
        <v>4121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" t="s">
        <v>4181</v>
      </c>
      <c r="O321">
        <f>ROUND(E321/D321*100,0)</f>
        <v>529</v>
      </c>
      <c r="P321">
        <f>ROUND(E321/L321,2)</f>
        <v>518.39</v>
      </c>
      <c r="Q321" s="9" t="s">
        <v>4181</v>
      </c>
      <c r="R321" t="s">
        <v>4188</v>
      </c>
      <c r="S321">
        <f>(((J321/60)/60)/24)+DATE(1970,1,1)</f>
        <v>40123.83829861111</v>
      </c>
      <c r="T321">
        <f>(((I321/60)/60)/24)+DATE(1970,1,1)</f>
        <v>40211.332638888889</v>
      </c>
      <c r="U321">
        <f>YEAR(S:S)</f>
        <v>2009</v>
      </c>
    </row>
    <row r="322" spans="1:21" ht="48" x14ac:dyDescent="0.2">
      <c r="A322">
        <v>320</v>
      </c>
      <c r="B322" s="8" t="s">
        <v>2</v>
      </c>
      <c r="C322" s="3" t="s">
        <v>327</v>
      </c>
      <c r="D322" s="5">
        <v>20000</v>
      </c>
      <c r="E322" s="7">
        <v>26360</v>
      </c>
      <c r="F322" t="s">
        <v>4115</v>
      </c>
      <c r="G322" s="1" t="s">
        <v>4119</v>
      </c>
      <c r="H322" t="s">
        <v>4122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" t="s">
        <v>4181</v>
      </c>
      <c r="O322">
        <f>ROUND(E322/D322*100,0)</f>
        <v>132</v>
      </c>
      <c r="P322">
        <f>ROUND(E322/L322,2)</f>
        <v>166.84</v>
      </c>
      <c r="Q322" s="9" t="s">
        <v>4181</v>
      </c>
      <c r="R322" t="s">
        <v>4188</v>
      </c>
      <c r="S322">
        <f>(((J322/60)/60)/24)+DATE(1970,1,1)</f>
        <v>42331.551307870366</v>
      </c>
      <c r="T322">
        <f>(((I322/60)/60)/24)+DATE(1970,1,1)</f>
        <v>42360.958333333328</v>
      </c>
      <c r="U322">
        <f>YEAR(S:S)</f>
        <v>2015</v>
      </c>
    </row>
    <row r="323" spans="1:21" ht="48" x14ac:dyDescent="0.2">
      <c r="A323">
        <v>321</v>
      </c>
      <c r="B323" s="8" t="s">
        <v>2</v>
      </c>
      <c r="C323" s="3" t="s">
        <v>328</v>
      </c>
      <c r="D323" s="5">
        <v>35000</v>
      </c>
      <c r="E323" s="7">
        <v>26349</v>
      </c>
      <c r="F323" t="s">
        <v>4115</v>
      </c>
      <c r="G323" s="1" t="s">
        <v>4119</v>
      </c>
      <c r="H323" t="s">
        <v>4124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" t="s">
        <v>4181</v>
      </c>
      <c r="O323">
        <f>ROUND(E323/D323*100,0)</f>
        <v>75</v>
      </c>
      <c r="P323">
        <f>ROUND(E323/L323,2)</f>
        <v>78.19</v>
      </c>
      <c r="Q323" s="9" t="s">
        <v>4181</v>
      </c>
      <c r="R323" t="s">
        <v>4188</v>
      </c>
      <c r="S323">
        <f>(((J323/60)/60)/24)+DATE(1970,1,1)</f>
        <v>42647.446597222224</v>
      </c>
      <c r="T323">
        <f>(((I323/60)/60)/24)+DATE(1970,1,1)</f>
        <v>42682.488263888896</v>
      </c>
      <c r="U323">
        <f>YEAR(S:S)</f>
        <v>2016</v>
      </c>
    </row>
    <row r="324" spans="1:21" ht="48" x14ac:dyDescent="0.2">
      <c r="A324">
        <v>322</v>
      </c>
      <c r="B324" s="8" t="s">
        <v>2</v>
      </c>
      <c r="C324" s="3" t="s">
        <v>329</v>
      </c>
      <c r="D324" s="5">
        <v>25000</v>
      </c>
      <c r="E324" s="7">
        <v>26305.97</v>
      </c>
      <c r="F324" t="s">
        <v>4115</v>
      </c>
      <c r="G324" s="1" t="s">
        <v>4119</v>
      </c>
      <c r="H324" t="s">
        <v>4121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" t="s">
        <v>4181</v>
      </c>
      <c r="O324">
        <f>ROUND(E324/D324*100,0)</f>
        <v>105</v>
      </c>
      <c r="P324">
        <f>ROUND(E324/L324,2)</f>
        <v>141.43</v>
      </c>
      <c r="Q324" s="9" t="s">
        <v>4181</v>
      </c>
      <c r="R324" t="s">
        <v>4188</v>
      </c>
      <c r="S324">
        <f>(((J324/60)/60)/24)+DATE(1970,1,1)</f>
        <v>42473.57</v>
      </c>
      <c r="T324">
        <f>(((I324/60)/60)/24)+DATE(1970,1,1)</f>
        <v>42503.57</v>
      </c>
      <c r="U324">
        <f>YEAR(S:S)</f>
        <v>2016</v>
      </c>
    </row>
    <row r="325" spans="1:21" ht="48" x14ac:dyDescent="0.2">
      <c r="A325">
        <v>323</v>
      </c>
      <c r="B325" s="8" t="s">
        <v>2</v>
      </c>
      <c r="C325" s="3" t="s">
        <v>330</v>
      </c>
      <c r="D325" s="5">
        <v>5400</v>
      </c>
      <c r="E325" s="7">
        <v>26241</v>
      </c>
      <c r="F325" t="s">
        <v>4115</v>
      </c>
      <c r="G325" s="1" t="s">
        <v>4119</v>
      </c>
      <c r="H325" t="s">
        <v>4121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" t="s">
        <v>4181</v>
      </c>
      <c r="O325">
        <f>ROUND(E325/D325*100,0)</f>
        <v>486</v>
      </c>
      <c r="P325">
        <f>ROUND(E325/L325,2)</f>
        <v>452.43</v>
      </c>
      <c r="Q325" s="9" t="s">
        <v>4181</v>
      </c>
      <c r="R325" t="s">
        <v>4188</v>
      </c>
      <c r="S325">
        <f>(((J325/60)/60)/24)+DATE(1970,1,1)</f>
        <v>42697.32136574074</v>
      </c>
      <c r="T325">
        <f>(((I325/60)/60)/24)+DATE(1970,1,1)</f>
        <v>42725.332638888889</v>
      </c>
      <c r="U325">
        <f>YEAR(S:S)</f>
        <v>2016</v>
      </c>
    </row>
    <row r="326" spans="1:21" ht="48" x14ac:dyDescent="0.2">
      <c r="A326">
        <v>324</v>
      </c>
      <c r="B326" s="8" t="s">
        <v>2</v>
      </c>
      <c r="C326" s="3" t="s">
        <v>331</v>
      </c>
      <c r="D326" s="5">
        <v>8500</v>
      </c>
      <c r="E326" s="7">
        <v>26233.45</v>
      </c>
      <c r="F326" t="s">
        <v>4115</v>
      </c>
      <c r="G326" s="1" t="s">
        <v>4119</v>
      </c>
      <c r="H326" t="s">
        <v>4121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" t="s">
        <v>4181</v>
      </c>
      <c r="O326">
        <f>ROUND(E326/D326*100,0)</f>
        <v>309</v>
      </c>
      <c r="P326">
        <f>ROUND(E326/L326,2)</f>
        <v>319.92</v>
      </c>
      <c r="Q326" s="9" t="s">
        <v>4181</v>
      </c>
      <c r="R326" t="s">
        <v>4188</v>
      </c>
      <c r="S326">
        <f>(((J326/60)/60)/24)+DATE(1970,1,1)</f>
        <v>42184.626250000001</v>
      </c>
      <c r="T326">
        <f>(((I326/60)/60)/24)+DATE(1970,1,1)</f>
        <v>42217.626250000001</v>
      </c>
      <c r="U326">
        <f>YEAR(S:S)</f>
        <v>2015</v>
      </c>
    </row>
    <row r="327" spans="1:21" ht="48" x14ac:dyDescent="0.2">
      <c r="A327">
        <v>325</v>
      </c>
      <c r="B327" s="8" t="s">
        <v>2</v>
      </c>
      <c r="C327" s="3" t="s">
        <v>332</v>
      </c>
      <c r="D327" s="5">
        <v>50000</v>
      </c>
      <c r="E327" s="7">
        <v>26182.5</v>
      </c>
      <c r="F327" t="s">
        <v>4115</v>
      </c>
      <c r="G327" s="1" t="s">
        <v>4119</v>
      </c>
      <c r="H327" t="s">
        <v>4121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" t="s">
        <v>4181</v>
      </c>
      <c r="O327">
        <f>ROUND(E327/D327*100,0)</f>
        <v>52</v>
      </c>
      <c r="P327">
        <f>ROUND(E327/L327,2)</f>
        <v>35.57</v>
      </c>
      <c r="Q327" s="9" t="s">
        <v>4181</v>
      </c>
      <c r="R327" t="s">
        <v>4188</v>
      </c>
      <c r="S327">
        <f>(((J327/60)/60)/24)+DATE(1970,1,1)</f>
        <v>42689.187881944439</v>
      </c>
      <c r="T327">
        <f>(((I327/60)/60)/24)+DATE(1970,1,1)</f>
        <v>42724.187881944439</v>
      </c>
      <c r="U327">
        <f>YEAR(S:S)</f>
        <v>2016</v>
      </c>
    </row>
    <row r="328" spans="1:21" ht="48" x14ac:dyDescent="0.2">
      <c r="A328">
        <v>326</v>
      </c>
      <c r="B328" s="8" t="s">
        <v>2</v>
      </c>
      <c r="C328" s="3" t="s">
        <v>333</v>
      </c>
      <c r="D328" s="5">
        <v>150000</v>
      </c>
      <c r="E328" s="7">
        <v>26100</v>
      </c>
      <c r="F328" t="s">
        <v>4115</v>
      </c>
      <c r="G328" s="1" t="s">
        <v>4119</v>
      </c>
      <c r="H328" t="s">
        <v>4121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" t="s">
        <v>4181</v>
      </c>
      <c r="O328">
        <f>ROUND(E328/D328*100,0)</f>
        <v>17</v>
      </c>
      <c r="P328">
        <f>ROUND(E328/L328,2)</f>
        <v>22.68</v>
      </c>
      <c r="Q328" s="9" t="s">
        <v>4181</v>
      </c>
      <c r="R328" t="s">
        <v>4188</v>
      </c>
      <c r="S328">
        <f>(((J328/60)/60)/24)+DATE(1970,1,1)</f>
        <v>42775.314884259264</v>
      </c>
      <c r="T328">
        <f>(((I328/60)/60)/24)+DATE(1970,1,1)</f>
        <v>42808.956250000003</v>
      </c>
      <c r="U328">
        <f>YEAR(S:S)</f>
        <v>2017</v>
      </c>
    </row>
    <row r="329" spans="1:21" ht="48" x14ac:dyDescent="0.2">
      <c r="A329">
        <v>327</v>
      </c>
      <c r="B329" s="8" t="s">
        <v>2</v>
      </c>
      <c r="C329" s="3" t="s">
        <v>334</v>
      </c>
      <c r="D329" s="5">
        <v>4000</v>
      </c>
      <c r="E329" s="7">
        <v>26024</v>
      </c>
      <c r="F329" t="s">
        <v>4115</v>
      </c>
      <c r="G329" s="1" t="s">
        <v>4119</v>
      </c>
      <c r="H329" t="s">
        <v>4121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" t="s">
        <v>4181</v>
      </c>
      <c r="O329">
        <f>ROUND(E329/D329*100,0)</f>
        <v>651</v>
      </c>
      <c r="P329">
        <f>ROUND(E329/L329,2)</f>
        <v>765.41</v>
      </c>
      <c r="Q329" s="9" t="s">
        <v>4181</v>
      </c>
      <c r="R329" t="s">
        <v>4188</v>
      </c>
      <c r="S329">
        <f>(((J329/60)/60)/24)+DATE(1970,1,1)</f>
        <v>42058.235289351855</v>
      </c>
      <c r="T329">
        <f>(((I329/60)/60)/24)+DATE(1970,1,1)</f>
        <v>42085.333333333328</v>
      </c>
      <c r="U329">
        <f>YEAR(S:S)</f>
        <v>2015</v>
      </c>
    </row>
    <row r="330" spans="1:21" ht="48" x14ac:dyDescent="0.2">
      <c r="A330">
        <v>328</v>
      </c>
      <c r="B330" s="8" t="s">
        <v>2</v>
      </c>
      <c r="C330" s="3" t="s">
        <v>335</v>
      </c>
      <c r="D330" s="5">
        <v>75000</v>
      </c>
      <c r="E330" s="7">
        <v>25800</v>
      </c>
      <c r="F330" t="s">
        <v>4115</v>
      </c>
      <c r="G330" s="1" t="s">
        <v>4119</v>
      </c>
      <c r="H330" t="s">
        <v>4121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" t="s">
        <v>4181</v>
      </c>
      <c r="O330">
        <f>ROUND(E330/D330*100,0)</f>
        <v>34</v>
      </c>
      <c r="P330">
        <f>ROUND(E330/L330,2)</f>
        <v>51.81</v>
      </c>
      <c r="Q330" s="9" t="s">
        <v>4181</v>
      </c>
      <c r="R330" t="s">
        <v>4188</v>
      </c>
      <c r="S330">
        <f>(((J330/60)/60)/24)+DATE(1970,1,1)</f>
        <v>42278.946620370371</v>
      </c>
      <c r="T330">
        <f>(((I330/60)/60)/24)+DATE(1970,1,1)</f>
        <v>42309.166666666672</v>
      </c>
      <c r="U330">
        <f>YEAR(S:S)</f>
        <v>2015</v>
      </c>
    </row>
    <row r="331" spans="1:21" ht="48" x14ac:dyDescent="0.2">
      <c r="A331">
        <v>329</v>
      </c>
      <c r="B331" s="8" t="s">
        <v>2</v>
      </c>
      <c r="C331" s="3" t="s">
        <v>336</v>
      </c>
      <c r="D331" s="5">
        <v>10000</v>
      </c>
      <c r="E331" s="7">
        <v>25740</v>
      </c>
      <c r="F331" t="s">
        <v>4115</v>
      </c>
      <c r="G331" s="1" t="s">
        <v>4119</v>
      </c>
      <c r="H331" t="s">
        <v>4121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" t="s">
        <v>4181</v>
      </c>
      <c r="O331">
        <f>ROUND(E331/D331*100,0)</f>
        <v>257</v>
      </c>
      <c r="P331">
        <f>ROUND(E331/L331,2)</f>
        <v>154.13</v>
      </c>
      <c r="Q331" s="9" t="s">
        <v>4181</v>
      </c>
      <c r="R331" t="s">
        <v>4188</v>
      </c>
      <c r="S331">
        <f>(((J331/60)/60)/24)+DATE(1970,1,1)</f>
        <v>42291.46674768519</v>
      </c>
      <c r="T331">
        <f>(((I331/60)/60)/24)+DATE(1970,1,1)</f>
        <v>42315.166666666672</v>
      </c>
      <c r="U331">
        <f>YEAR(S:S)</f>
        <v>2015</v>
      </c>
    </row>
    <row r="332" spans="1:21" ht="48" x14ac:dyDescent="0.2">
      <c r="A332">
        <v>330</v>
      </c>
      <c r="B332" s="8" t="s">
        <v>2</v>
      </c>
      <c r="C332" s="3" t="s">
        <v>337</v>
      </c>
      <c r="D332" s="5">
        <v>35000</v>
      </c>
      <c r="E332" s="7">
        <v>25655</v>
      </c>
      <c r="F332" t="s">
        <v>4115</v>
      </c>
      <c r="G332" s="1" t="s">
        <v>4119</v>
      </c>
      <c r="H332" t="s">
        <v>4121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" t="s">
        <v>4181</v>
      </c>
      <c r="O332">
        <f>ROUND(E332/D332*100,0)</f>
        <v>73</v>
      </c>
      <c r="P332">
        <f>ROUND(E332/L332,2)</f>
        <v>75.459999999999994</v>
      </c>
      <c r="Q332" s="9" t="s">
        <v>4181</v>
      </c>
      <c r="R332" t="s">
        <v>4188</v>
      </c>
      <c r="S332">
        <f>(((J332/60)/60)/24)+DATE(1970,1,1)</f>
        <v>41379.515775462962</v>
      </c>
      <c r="T332">
        <f>(((I332/60)/60)/24)+DATE(1970,1,1)</f>
        <v>41411.165972222225</v>
      </c>
      <c r="U332">
        <f>YEAR(S:S)</f>
        <v>2013</v>
      </c>
    </row>
    <row r="333" spans="1:21" ht="48" x14ac:dyDescent="0.2">
      <c r="A333">
        <v>331</v>
      </c>
      <c r="B333" s="8" t="s">
        <v>2</v>
      </c>
      <c r="C333" s="3" t="s">
        <v>338</v>
      </c>
      <c r="D333" s="5">
        <v>40000</v>
      </c>
      <c r="E333" s="7">
        <v>25648</v>
      </c>
      <c r="F333" t="s">
        <v>4115</v>
      </c>
      <c r="G333" s="1" t="s">
        <v>4119</v>
      </c>
      <c r="H333" t="s">
        <v>4121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" t="s">
        <v>4181</v>
      </c>
      <c r="O333">
        <f>ROUND(E333/D333*100,0)</f>
        <v>64</v>
      </c>
      <c r="P333">
        <f>ROUND(E333/L333,2)</f>
        <v>58.56</v>
      </c>
      <c r="Q333" s="9" t="s">
        <v>4181</v>
      </c>
      <c r="R333" t="s">
        <v>4188</v>
      </c>
      <c r="S333">
        <f>(((J333/60)/60)/24)+DATE(1970,1,1)</f>
        <v>42507.581412037034</v>
      </c>
      <c r="T333">
        <f>(((I333/60)/60)/24)+DATE(1970,1,1)</f>
        <v>42538.581412037034</v>
      </c>
      <c r="U333">
        <f>YEAR(S:S)</f>
        <v>2016</v>
      </c>
    </row>
    <row r="334" spans="1:21" ht="48" x14ac:dyDescent="0.2">
      <c r="A334">
        <v>332</v>
      </c>
      <c r="B334" s="8" t="s">
        <v>2</v>
      </c>
      <c r="C334" s="3" t="s">
        <v>339</v>
      </c>
      <c r="D334" s="5">
        <v>100000</v>
      </c>
      <c r="E334" s="7">
        <v>25577.56</v>
      </c>
      <c r="F334" t="s">
        <v>4115</v>
      </c>
      <c r="G334" s="1" t="s">
        <v>4119</v>
      </c>
      <c r="H334" t="s">
        <v>4121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" t="s">
        <v>4181</v>
      </c>
      <c r="O334">
        <f>ROUND(E334/D334*100,0)</f>
        <v>26</v>
      </c>
      <c r="P334">
        <f>ROUND(E334/L334,2)</f>
        <v>46.09</v>
      </c>
      <c r="Q334" s="9" t="s">
        <v>4181</v>
      </c>
      <c r="R334" t="s">
        <v>4188</v>
      </c>
      <c r="S334">
        <f>(((J334/60)/60)/24)+DATE(1970,1,1)</f>
        <v>42263.680289351847</v>
      </c>
      <c r="T334">
        <f>(((I334/60)/60)/24)+DATE(1970,1,1)</f>
        <v>42305.333333333328</v>
      </c>
      <c r="U334">
        <f>YEAR(S:S)</f>
        <v>2015</v>
      </c>
    </row>
    <row r="335" spans="1:21" ht="48" x14ac:dyDescent="0.2">
      <c r="A335">
        <v>333</v>
      </c>
      <c r="B335" s="8" t="s">
        <v>2</v>
      </c>
      <c r="C335" s="3" t="s">
        <v>340</v>
      </c>
      <c r="D335" s="5">
        <v>40000</v>
      </c>
      <c r="E335" s="7">
        <v>25568</v>
      </c>
      <c r="F335" t="s">
        <v>4115</v>
      </c>
      <c r="G335" s="1" t="s">
        <v>4119</v>
      </c>
      <c r="H335" t="s">
        <v>4121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" t="s">
        <v>4181</v>
      </c>
      <c r="O335">
        <f>ROUND(E335/D335*100,0)</f>
        <v>64</v>
      </c>
      <c r="P335">
        <f>ROUND(E335/L335,2)</f>
        <v>96.12</v>
      </c>
      <c r="Q335" s="9" t="s">
        <v>4181</v>
      </c>
      <c r="R335" t="s">
        <v>4188</v>
      </c>
      <c r="S335">
        <f>(((J335/60)/60)/24)+DATE(1970,1,1)</f>
        <v>42437.636469907404</v>
      </c>
      <c r="T335">
        <f>(((I335/60)/60)/24)+DATE(1970,1,1)</f>
        <v>42467.59480324074</v>
      </c>
      <c r="U335">
        <f>YEAR(S:S)</f>
        <v>2016</v>
      </c>
    </row>
    <row r="336" spans="1:21" ht="48" x14ac:dyDescent="0.2">
      <c r="A336">
        <v>334</v>
      </c>
      <c r="B336" s="8" t="s">
        <v>2</v>
      </c>
      <c r="C336" s="3" t="s">
        <v>341</v>
      </c>
      <c r="D336" s="5">
        <v>10000</v>
      </c>
      <c r="E336" s="7">
        <v>25445</v>
      </c>
      <c r="F336" t="s">
        <v>4115</v>
      </c>
      <c r="G336" s="1" t="s">
        <v>4119</v>
      </c>
      <c r="H336" t="s">
        <v>4121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" t="s">
        <v>4181</v>
      </c>
      <c r="O336">
        <f>ROUND(E336/D336*100,0)</f>
        <v>254</v>
      </c>
      <c r="P336">
        <f>ROUND(E336/L336,2)</f>
        <v>368.77</v>
      </c>
      <c r="Q336" s="9" t="s">
        <v>4181</v>
      </c>
      <c r="R336" t="s">
        <v>4188</v>
      </c>
      <c r="S336">
        <f>(((J336/60)/60)/24)+DATE(1970,1,1)</f>
        <v>42101.682372685187</v>
      </c>
      <c r="T336">
        <f>(((I336/60)/60)/24)+DATE(1970,1,1)</f>
        <v>42139.791666666672</v>
      </c>
      <c r="U336">
        <f>YEAR(S:S)</f>
        <v>2015</v>
      </c>
    </row>
    <row r="337" spans="1:21" ht="48" x14ac:dyDescent="0.2">
      <c r="A337">
        <v>335</v>
      </c>
      <c r="B337" s="8" t="s">
        <v>2</v>
      </c>
      <c r="C337" s="3" t="s">
        <v>342</v>
      </c>
      <c r="D337" s="5">
        <v>8500</v>
      </c>
      <c r="E337" s="7">
        <v>25430.66</v>
      </c>
      <c r="F337" t="s">
        <v>4115</v>
      </c>
      <c r="G337" s="1" t="s">
        <v>4119</v>
      </c>
      <c r="H337" t="s">
        <v>4121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" t="s">
        <v>4181</v>
      </c>
      <c r="O337">
        <f>ROUND(E337/D337*100,0)</f>
        <v>299</v>
      </c>
      <c r="P337">
        <f>ROUND(E337/L337,2)</f>
        <v>317.88</v>
      </c>
      <c r="Q337" s="9" t="s">
        <v>4181</v>
      </c>
      <c r="R337" t="s">
        <v>4188</v>
      </c>
      <c r="S337">
        <f>(((J337/60)/60)/24)+DATE(1970,1,1)</f>
        <v>42101.737442129626</v>
      </c>
      <c r="T337">
        <f>(((I337/60)/60)/24)+DATE(1970,1,1)</f>
        <v>42132.916666666672</v>
      </c>
      <c r="U337">
        <f>YEAR(S:S)</f>
        <v>2015</v>
      </c>
    </row>
    <row r="338" spans="1:21" ht="48" x14ac:dyDescent="0.2">
      <c r="A338">
        <v>336</v>
      </c>
      <c r="B338" s="8" t="s">
        <v>2</v>
      </c>
      <c r="C338" s="3" t="s">
        <v>343</v>
      </c>
      <c r="D338" s="5">
        <v>25000</v>
      </c>
      <c r="E338" s="7">
        <v>25388</v>
      </c>
      <c r="F338" t="s">
        <v>4115</v>
      </c>
      <c r="G338" s="1" t="s">
        <v>4119</v>
      </c>
      <c r="H338" t="s">
        <v>4121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" t="s">
        <v>4181</v>
      </c>
      <c r="O338">
        <f>ROUND(E338/D338*100,0)</f>
        <v>102</v>
      </c>
      <c r="P338">
        <f>ROUND(E338/L338,2)</f>
        <v>51.5</v>
      </c>
      <c r="Q338" s="9" t="s">
        <v>4181</v>
      </c>
      <c r="R338" t="s">
        <v>4188</v>
      </c>
      <c r="S338">
        <f>(((J338/60)/60)/24)+DATE(1970,1,1)</f>
        <v>42291.596273148149</v>
      </c>
      <c r="T338">
        <f>(((I338/60)/60)/24)+DATE(1970,1,1)</f>
        <v>42321.637939814813</v>
      </c>
      <c r="U338">
        <f>YEAR(S:S)</f>
        <v>2015</v>
      </c>
    </row>
    <row r="339" spans="1:21" ht="48" x14ac:dyDescent="0.2">
      <c r="A339">
        <v>337</v>
      </c>
      <c r="B339" s="8" t="s">
        <v>2</v>
      </c>
      <c r="C339" s="3" t="s">
        <v>344</v>
      </c>
      <c r="D339" s="5">
        <v>3000</v>
      </c>
      <c r="E339" s="7">
        <v>25375</v>
      </c>
      <c r="F339" t="s">
        <v>4115</v>
      </c>
      <c r="G339" s="1" t="s">
        <v>4119</v>
      </c>
      <c r="H339" t="s">
        <v>4121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" t="s">
        <v>4181</v>
      </c>
      <c r="O339">
        <f>ROUND(E339/D339*100,0)</f>
        <v>846</v>
      </c>
      <c r="P339">
        <f>ROUND(E339/L339,2)</f>
        <v>818.55</v>
      </c>
      <c r="Q339" s="9" t="s">
        <v>4181</v>
      </c>
      <c r="R339" t="s">
        <v>4188</v>
      </c>
      <c r="S339">
        <f>(((J339/60)/60)/24)+DATE(1970,1,1)</f>
        <v>42047.128564814819</v>
      </c>
      <c r="T339">
        <f>(((I339/60)/60)/24)+DATE(1970,1,1)</f>
        <v>42077.086898148147</v>
      </c>
      <c r="U339">
        <f>YEAR(S:S)</f>
        <v>2015</v>
      </c>
    </row>
    <row r="340" spans="1:21" ht="48" x14ac:dyDescent="0.2">
      <c r="A340">
        <v>338</v>
      </c>
      <c r="B340" s="8" t="s">
        <v>2</v>
      </c>
      <c r="C340" s="3" t="s">
        <v>345</v>
      </c>
      <c r="D340" s="5">
        <v>15000</v>
      </c>
      <c r="E340" s="7">
        <v>25312</v>
      </c>
      <c r="F340" t="s">
        <v>4115</v>
      </c>
      <c r="G340" s="1" t="s">
        <v>4119</v>
      </c>
      <c r="H340" t="s">
        <v>4121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" t="s">
        <v>4181</v>
      </c>
      <c r="O340">
        <f>ROUND(E340/D340*100,0)</f>
        <v>169</v>
      </c>
      <c r="P340">
        <f>ROUND(E340/L340,2)</f>
        <v>107.25</v>
      </c>
      <c r="Q340" s="9" t="s">
        <v>4181</v>
      </c>
      <c r="R340" t="s">
        <v>4188</v>
      </c>
      <c r="S340">
        <f>(((J340/60)/60)/24)+DATE(1970,1,1)</f>
        <v>42559.755671296298</v>
      </c>
      <c r="T340">
        <f>(((I340/60)/60)/24)+DATE(1970,1,1)</f>
        <v>42616.041666666672</v>
      </c>
      <c r="U340">
        <f>YEAR(S:S)</f>
        <v>2016</v>
      </c>
    </row>
    <row r="341" spans="1:21" ht="48" x14ac:dyDescent="0.2">
      <c r="A341">
        <v>339</v>
      </c>
      <c r="B341" s="8" t="s">
        <v>2</v>
      </c>
      <c r="C341" s="3" t="s">
        <v>346</v>
      </c>
      <c r="D341" s="5">
        <v>6000</v>
      </c>
      <c r="E341" s="7">
        <v>25174</v>
      </c>
      <c r="F341" t="s">
        <v>4115</v>
      </c>
      <c r="G341" s="1" t="s">
        <v>4119</v>
      </c>
      <c r="H341" t="s">
        <v>4121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" t="s">
        <v>4181</v>
      </c>
      <c r="O341">
        <f>ROUND(E341/D341*100,0)</f>
        <v>420</v>
      </c>
      <c r="P341">
        <f>ROUND(E341/L341,2)</f>
        <v>282.85000000000002</v>
      </c>
      <c r="Q341" s="9" t="s">
        <v>4181</v>
      </c>
      <c r="R341" t="s">
        <v>4188</v>
      </c>
      <c r="S341">
        <f>(((J341/60)/60)/24)+DATE(1970,1,1)</f>
        <v>42093.760046296295</v>
      </c>
      <c r="T341">
        <f>(((I341/60)/60)/24)+DATE(1970,1,1)</f>
        <v>42123.760046296295</v>
      </c>
      <c r="U341">
        <f>YEAR(S:S)</f>
        <v>2015</v>
      </c>
    </row>
    <row r="342" spans="1:21" ht="48" x14ac:dyDescent="0.2">
      <c r="A342">
        <v>340</v>
      </c>
      <c r="B342" s="8" t="s">
        <v>2</v>
      </c>
      <c r="C342" s="3" t="s">
        <v>347</v>
      </c>
      <c r="D342" s="5">
        <v>35000</v>
      </c>
      <c r="E342" s="7">
        <v>25132</v>
      </c>
      <c r="F342" t="s">
        <v>4115</v>
      </c>
      <c r="G342" s="1" t="s">
        <v>4119</v>
      </c>
      <c r="H342" t="s">
        <v>4121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" t="s">
        <v>4181</v>
      </c>
      <c r="O342">
        <f>ROUND(E342/D342*100,0)</f>
        <v>72</v>
      </c>
      <c r="P342">
        <f>ROUND(E342/L342,2)</f>
        <v>84.05</v>
      </c>
      <c r="Q342" s="9" t="s">
        <v>4181</v>
      </c>
      <c r="R342" t="s">
        <v>4188</v>
      </c>
      <c r="S342">
        <f>(((J342/60)/60)/24)+DATE(1970,1,1)</f>
        <v>42772.669062500005</v>
      </c>
      <c r="T342">
        <f>(((I342/60)/60)/24)+DATE(1970,1,1)</f>
        <v>42802.875</v>
      </c>
      <c r="U342">
        <f>YEAR(S:S)</f>
        <v>2017</v>
      </c>
    </row>
    <row r="343" spans="1:21" ht="48" x14ac:dyDescent="0.2">
      <c r="A343">
        <v>341</v>
      </c>
      <c r="B343" s="8" t="s">
        <v>2</v>
      </c>
      <c r="C343" s="3" t="s">
        <v>348</v>
      </c>
      <c r="D343" s="5">
        <v>3500</v>
      </c>
      <c r="E343" s="7">
        <v>25088</v>
      </c>
      <c r="F343" t="s">
        <v>4115</v>
      </c>
      <c r="G343" s="1" t="s">
        <v>4119</v>
      </c>
      <c r="H343" t="s">
        <v>4121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" t="s">
        <v>4181</v>
      </c>
      <c r="O343">
        <f>ROUND(E343/D343*100,0)</f>
        <v>717</v>
      </c>
      <c r="P343">
        <f>ROUND(E343/L343,2)</f>
        <v>456.15</v>
      </c>
      <c r="Q343" s="9" t="s">
        <v>4181</v>
      </c>
      <c r="R343" t="s">
        <v>4188</v>
      </c>
      <c r="S343">
        <f>(((J343/60)/60)/24)+DATE(1970,1,1)</f>
        <v>41894.879606481481</v>
      </c>
      <c r="T343">
        <f>(((I343/60)/60)/24)+DATE(1970,1,1)</f>
        <v>41913.165972222225</v>
      </c>
      <c r="U343">
        <f>YEAR(S:S)</f>
        <v>2014</v>
      </c>
    </row>
    <row r="344" spans="1:21" ht="32" x14ac:dyDescent="0.2">
      <c r="A344">
        <v>342</v>
      </c>
      <c r="B344" s="8" t="s">
        <v>2</v>
      </c>
      <c r="C344" s="3" t="s">
        <v>349</v>
      </c>
      <c r="D344" s="5">
        <v>55000</v>
      </c>
      <c r="E344" s="7">
        <v>24790</v>
      </c>
      <c r="F344" t="s">
        <v>4115</v>
      </c>
      <c r="G344" s="1" t="s">
        <v>4119</v>
      </c>
      <c r="H344" t="s">
        <v>4121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" t="s">
        <v>4181</v>
      </c>
      <c r="O344">
        <f>ROUND(E344/D344*100,0)</f>
        <v>45</v>
      </c>
      <c r="P344">
        <f>ROUND(E344/L344,2)</f>
        <v>76.28</v>
      </c>
      <c r="Q344" s="9" t="s">
        <v>4181</v>
      </c>
      <c r="R344" t="s">
        <v>4188</v>
      </c>
      <c r="S344">
        <f>(((J344/60)/60)/24)+DATE(1970,1,1)</f>
        <v>42459.780844907407</v>
      </c>
      <c r="T344">
        <f>(((I344/60)/60)/24)+DATE(1970,1,1)</f>
        <v>42489.780844907407</v>
      </c>
      <c r="U344">
        <f>YEAR(S:S)</f>
        <v>2016</v>
      </c>
    </row>
    <row r="345" spans="1:21" ht="48" x14ac:dyDescent="0.2">
      <c r="A345">
        <v>343</v>
      </c>
      <c r="B345" s="8" t="s">
        <v>2</v>
      </c>
      <c r="C345" s="3" t="s">
        <v>350</v>
      </c>
      <c r="D345" s="5">
        <v>30000</v>
      </c>
      <c r="E345" s="7">
        <v>24691</v>
      </c>
      <c r="F345" t="s">
        <v>4115</v>
      </c>
      <c r="G345" s="1" t="s">
        <v>4119</v>
      </c>
      <c r="H345" t="s">
        <v>4121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" t="s">
        <v>4181</v>
      </c>
      <c r="O345">
        <f>ROUND(E345/D345*100,0)</f>
        <v>82</v>
      </c>
      <c r="P345">
        <f>ROUND(E345/L345,2)</f>
        <v>47.12</v>
      </c>
      <c r="Q345" s="9" t="s">
        <v>4181</v>
      </c>
      <c r="R345" t="s">
        <v>4188</v>
      </c>
      <c r="S345">
        <f>(((J345/60)/60)/24)+DATE(1970,1,1)</f>
        <v>41926.73778935185</v>
      </c>
      <c r="T345">
        <f>(((I345/60)/60)/24)+DATE(1970,1,1)</f>
        <v>41957.125</v>
      </c>
      <c r="U345">
        <f>YEAR(S:S)</f>
        <v>2014</v>
      </c>
    </row>
    <row r="346" spans="1:21" ht="48" x14ac:dyDescent="0.2">
      <c r="A346">
        <v>344</v>
      </c>
      <c r="B346" s="8" t="s">
        <v>2</v>
      </c>
      <c r="C346" s="3" t="s">
        <v>351</v>
      </c>
      <c r="D346" s="5">
        <v>33500</v>
      </c>
      <c r="E346" s="7">
        <v>24651</v>
      </c>
      <c r="F346" t="s">
        <v>4115</v>
      </c>
      <c r="G346" s="1" t="s">
        <v>4119</v>
      </c>
      <c r="H346" t="s">
        <v>4121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" t="s">
        <v>4181</v>
      </c>
      <c r="O346">
        <f>ROUND(E346/D346*100,0)</f>
        <v>74</v>
      </c>
      <c r="P346">
        <f>ROUND(E346/L346,2)</f>
        <v>86.49</v>
      </c>
      <c r="Q346" s="9" t="s">
        <v>4181</v>
      </c>
      <c r="R346" t="s">
        <v>4188</v>
      </c>
      <c r="S346">
        <f>(((J346/60)/60)/24)+DATE(1970,1,1)</f>
        <v>42111.970995370371</v>
      </c>
      <c r="T346">
        <f>(((I346/60)/60)/24)+DATE(1970,1,1)</f>
        <v>42156.097222222219</v>
      </c>
      <c r="U346">
        <f>YEAR(S:S)</f>
        <v>2015</v>
      </c>
    </row>
    <row r="347" spans="1:21" ht="48" x14ac:dyDescent="0.2">
      <c r="A347">
        <v>345</v>
      </c>
      <c r="B347" s="8" t="s">
        <v>2</v>
      </c>
      <c r="C347" s="3" t="s">
        <v>352</v>
      </c>
      <c r="D347" s="5">
        <v>14500</v>
      </c>
      <c r="E347" s="7">
        <v>24505</v>
      </c>
      <c r="F347" t="s">
        <v>4115</v>
      </c>
      <c r="G347" s="1" t="s">
        <v>4119</v>
      </c>
      <c r="H347" t="s">
        <v>4121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" t="s">
        <v>4181</v>
      </c>
      <c r="O347">
        <f>ROUND(E347/D347*100,0)</f>
        <v>169</v>
      </c>
      <c r="P347">
        <f>ROUND(E347/L347,2)</f>
        <v>136.9</v>
      </c>
      <c r="Q347" s="9" t="s">
        <v>4181</v>
      </c>
      <c r="R347" t="s">
        <v>4188</v>
      </c>
      <c r="S347">
        <f>(((J347/60)/60)/24)+DATE(1970,1,1)</f>
        <v>42114.944328703699</v>
      </c>
      <c r="T347">
        <f>(((I347/60)/60)/24)+DATE(1970,1,1)</f>
        <v>42144.944328703699</v>
      </c>
      <c r="U347">
        <f>YEAR(S:S)</f>
        <v>2015</v>
      </c>
    </row>
    <row r="348" spans="1:21" ht="48" x14ac:dyDescent="0.2">
      <c r="A348">
        <v>346</v>
      </c>
      <c r="B348" s="8" t="s">
        <v>2</v>
      </c>
      <c r="C348" s="3" t="s">
        <v>353</v>
      </c>
      <c r="D348" s="5">
        <v>10000</v>
      </c>
      <c r="E348" s="7">
        <v>24490</v>
      </c>
      <c r="F348" t="s">
        <v>4115</v>
      </c>
      <c r="G348" s="1" t="s">
        <v>4119</v>
      </c>
      <c r="H348" t="s">
        <v>4121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" t="s">
        <v>4181</v>
      </c>
      <c r="O348">
        <f>ROUND(E348/D348*100,0)</f>
        <v>245</v>
      </c>
      <c r="P348">
        <f>ROUND(E348/L348,2)</f>
        <v>130.27000000000001</v>
      </c>
      <c r="Q348" s="9" t="s">
        <v>4181</v>
      </c>
      <c r="R348" t="s">
        <v>4188</v>
      </c>
      <c r="S348">
        <f>(((J348/60)/60)/24)+DATE(1970,1,1)</f>
        <v>42261.500243055561</v>
      </c>
      <c r="T348">
        <f>(((I348/60)/60)/24)+DATE(1970,1,1)</f>
        <v>42291.500243055561</v>
      </c>
      <c r="U348">
        <f>YEAR(S:S)</f>
        <v>2015</v>
      </c>
    </row>
    <row r="349" spans="1:21" ht="48" x14ac:dyDescent="0.2">
      <c r="A349">
        <v>347</v>
      </c>
      <c r="B349" s="8" t="s">
        <v>2</v>
      </c>
      <c r="C349" s="3" t="s">
        <v>354</v>
      </c>
      <c r="D349" s="5">
        <v>40000</v>
      </c>
      <c r="E349" s="7">
        <v>24418.6</v>
      </c>
      <c r="F349" t="s">
        <v>4115</v>
      </c>
      <c r="G349" s="1" t="s">
        <v>4119</v>
      </c>
      <c r="H349" t="s">
        <v>4121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" t="s">
        <v>4181</v>
      </c>
      <c r="O349">
        <f>ROUND(E349/D349*100,0)</f>
        <v>61</v>
      </c>
      <c r="P349">
        <f>ROUND(E349/L349,2)</f>
        <v>64.430000000000007</v>
      </c>
      <c r="Q349" s="9" t="s">
        <v>4181</v>
      </c>
      <c r="R349" t="s">
        <v>4188</v>
      </c>
      <c r="S349">
        <f>(((J349/60)/60)/24)+DATE(1970,1,1)</f>
        <v>42292.495474537034</v>
      </c>
      <c r="T349">
        <f>(((I349/60)/60)/24)+DATE(1970,1,1)</f>
        <v>42322.537141203706</v>
      </c>
      <c r="U349">
        <f>YEAR(S:S)</f>
        <v>2015</v>
      </c>
    </row>
    <row r="350" spans="1:21" ht="48" x14ac:dyDescent="0.2">
      <c r="A350">
        <v>348</v>
      </c>
      <c r="B350" s="8" t="s">
        <v>2</v>
      </c>
      <c r="C350" s="3" t="s">
        <v>355</v>
      </c>
      <c r="D350" s="5">
        <v>10000</v>
      </c>
      <c r="E350" s="7">
        <v>24321.1</v>
      </c>
      <c r="F350" t="s">
        <v>4115</v>
      </c>
      <c r="G350" s="1" t="s">
        <v>4119</v>
      </c>
      <c r="H350" t="s">
        <v>4121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" t="s">
        <v>4181</v>
      </c>
      <c r="O350">
        <f>ROUND(E350/D350*100,0)</f>
        <v>243</v>
      </c>
      <c r="P350">
        <f>ROUND(E350/L350,2)</f>
        <v>204.38</v>
      </c>
      <c r="Q350" s="9" t="s">
        <v>4181</v>
      </c>
      <c r="R350" t="s">
        <v>4188</v>
      </c>
      <c r="S350">
        <f>(((J350/60)/60)/24)+DATE(1970,1,1)</f>
        <v>42207.58699074074</v>
      </c>
      <c r="T350">
        <f>(((I350/60)/60)/24)+DATE(1970,1,1)</f>
        <v>42237.58699074074</v>
      </c>
      <c r="U350">
        <f>YEAR(S:S)</f>
        <v>2015</v>
      </c>
    </row>
    <row r="351" spans="1:21" ht="32" x14ac:dyDescent="0.2">
      <c r="A351">
        <v>349</v>
      </c>
      <c r="B351" s="8" t="s">
        <v>2</v>
      </c>
      <c r="C351" s="3" t="s">
        <v>356</v>
      </c>
      <c r="D351" s="5">
        <v>11260</v>
      </c>
      <c r="E351" s="7">
        <v>24315</v>
      </c>
      <c r="F351" t="s">
        <v>4115</v>
      </c>
      <c r="G351" s="1" t="s">
        <v>4119</v>
      </c>
      <c r="H351" t="s">
        <v>4121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" t="s">
        <v>4181</v>
      </c>
      <c r="O351">
        <f>ROUND(E351/D351*100,0)</f>
        <v>216</v>
      </c>
      <c r="P351">
        <f>ROUND(E351/L351,2)</f>
        <v>145.6</v>
      </c>
      <c r="Q351" s="9" t="s">
        <v>4181</v>
      </c>
      <c r="R351" t="s">
        <v>4188</v>
      </c>
      <c r="S351">
        <f>(((J351/60)/60)/24)+DATE(1970,1,1)</f>
        <v>42760.498935185184</v>
      </c>
      <c r="T351">
        <f>(((I351/60)/60)/24)+DATE(1970,1,1)</f>
        <v>42790.498935185184</v>
      </c>
      <c r="U351">
        <f>YEAR(S:S)</f>
        <v>2017</v>
      </c>
    </row>
    <row r="352" spans="1:21" ht="48" x14ac:dyDescent="0.2">
      <c r="A352">
        <v>350</v>
      </c>
      <c r="B352" s="8" t="s">
        <v>2</v>
      </c>
      <c r="C352" s="3" t="s">
        <v>357</v>
      </c>
      <c r="D352" s="5">
        <v>25000</v>
      </c>
      <c r="E352" s="7">
        <v>24297</v>
      </c>
      <c r="F352" t="s">
        <v>4115</v>
      </c>
      <c r="G352" s="1" t="s">
        <v>4119</v>
      </c>
      <c r="H352" t="s">
        <v>4121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" t="s">
        <v>4181</v>
      </c>
      <c r="O352">
        <f>ROUND(E352/D352*100,0)</f>
        <v>97</v>
      </c>
      <c r="P352">
        <f>ROUND(E352/L352,2)</f>
        <v>109.94</v>
      </c>
      <c r="Q352" s="9" t="s">
        <v>4181</v>
      </c>
      <c r="R352" t="s">
        <v>4188</v>
      </c>
      <c r="S352">
        <f>(((J352/60)/60)/24)+DATE(1970,1,1)</f>
        <v>42586.066076388888</v>
      </c>
      <c r="T352">
        <f>(((I352/60)/60)/24)+DATE(1970,1,1)</f>
        <v>42624.165972222225</v>
      </c>
      <c r="U352">
        <f>YEAR(S:S)</f>
        <v>2016</v>
      </c>
    </row>
    <row r="353" spans="1:21" ht="48" x14ac:dyDescent="0.2">
      <c r="A353">
        <v>351</v>
      </c>
      <c r="B353" s="8" t="s">
        <v>2</v>
      </c>
      <c r="C353" s="3" t="s">
        <v>358</v>
      </c>
      <c r="D353" s="5">
        <v>34000</v>
      </c>
      <c r="E353" s="7">
        <v>24201</v>
      </c>
      <c r="F353" t="s">
        <v>4115</v>
      </c>
      <c r="G353" s="1" t="s">
        <v>4119</v>
      </c>
      <c r="H353" t="s">
        <v>4124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" t="s">
        <v>4181</v>
      </c>
      <c r="O353">
        <f>ROUND(E353/D353*100,0)</f>
        <v>71</v>
      </c>
      <c r="P353">
        <f>ROUND(E353/L353,2)</f>
        <v>25.1</v>
      </c>
      <c r="Q353" s="9" t="s">
        <v>4181</v>
      </c>
      <c r="R353" t="s">
        <v>4188</v>
      </c>
      <c r="S353">
        <f>(((J353/60)/60)/24)+DATE(1970,1,1)</f>
        <v>42427.964745370366</v>
      </c>
      <c r="T353">
        <f>(((I353/60)/60)/24)+DATE(1970,1,1)</f>
        <v>42467.923078703709</v>
      </c>
      <c r="U353">
        <f>YEAR(S:S)</f>
        <v>2016</v>
      </c>
    </row>
    <row r="354" spans="1:21" ht="48" x14ac:dyDescent="0.2">
      <c r="A354">
        <v>352</v>
      </c>
      <c r="B354" s="8" t="s">
        <v>2</v>
      </c>
      <c r="C354" s="3" t="s">
        <v>359</v>
      </c>
      <c r="D354" s="5">
        <v>10000</v>
      </c>
      <c r="E354" s="7">
        <v>24108</v>
      </c>
      <c r="F354" t="s">
        <v>4115</v>
      </c>
      <c r="G354" s="1" t="s">
        <v>4119</v>
      </c>
      <c r="H354" t="s">
        <v>4121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" t="s">
        <v>4181</v>
      </c>
      <c r="O354">
        <f>ROUND(E354/D354*100,0)</f>
        <v>241</v>
      </c>
      <c r="P354">
        <f>ROUND(E354/L354,2)</f>
        <v>84.29</v>
      </c>
      <c r="Q354" s="9" t="s">
        <v>4181</v>
      </c>
      <c r="R354" t="s">
        <v>4188</v>
      </c>
      <c r="S354">
        <f>(((J354/60)/60)/24)+DATE(1970,1,1)</f>
        <v>41890.167453703703</v>
      </c>
      <c r="T354">
        <f>(((I354/60)/60)/24)+DATE(1970,1,1)</f>
        <v>41920.167453703703</v>
      </c>
      <c r="U354">
        <f>YEAR(S:S)</f>
        <v>2014</v>
      </c>
    </row>
    <row r="355" spans="1:21" ht="48" x14ac:dyDescent="0.2">
      <c r="A355">
        <v>353</v>
      </c>
      <c r="B355" s="8" t="s">
        <v>2</v>
      </c>
      <c r="C355" s="3" t="s">
        <v>360</v>
      </c>
      <c r="D355" s="5">
        <v>58425</v>
      </c>
      <c r="E355" s="7">
        <v>23948</v>
      </c>
      <c r="F355" t="s">
        <v>4115</v>
      </c>
      <c r="G355" s="1" t="s">
        <v>4119</v>
      </c>
      <c r="H355" t="s">
        <v>4121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" t="s">
        <v>4181</v>
      </c>
      <c r="O355">
        <f>ROUND(E355/D355*100,0)</f>
        <v>41</v>
      </c>
      <c r="P355">
        <f>ROUND(E355/L355,2)</f>
        <v>39.07</v>
      </c>
      <c r="Q355" s="9" t="s">
        <v>4181</v>
      </c>
      <c r="R355" t="s">
        <v>4188</v>
      </c>
      <c r="S355">
        <f>(((J355/60)/60)/24)+DATE(1970,1,1)</f>
        <v>42297.791886574079</v>
      </c>
      <c r="T355">
        <f>(((I355/60)/60)/24)+DATE(1970,1,1)</f>
        <v>42327.833553240736</v>
      </c>
      <c r="U355">
        <f>YEAR(S:S)</f>
        <v>2015</v>
      </c>
    </row>
    <row r="356" spans="1:21" ht="48" x14ac:dyDescent="0.2">
      <c r="A356">
        <v>354</v>
      </c>
      <c r="B356" s="8" t="s">
        <v>2</v>
      </c>
      <c r="C356" s="3" t="s">
        <v>361</v>
      </c>
      <c r="D356" s="5">
        <v>3500</v>
      </c>
      <c r="E356" s="7">
        <v>23727.55</v>
      </c>
      <c r="F356" t="s">
        <v>4115</v>
      </c>
      <c r="G356" s="1" t="s">
        <v>4119</v>
      </c>
      <c r="H356" t="s">
        <v>4121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" t="s">
        <v>4181</v>
      </c>
      <c r="O356">
        <f>ROUND(E356/D356*100,0)</f>
        <v>678</v>
      </c>
      <c r="P356">
        <f>ROUND(E356/L356,2)</f>
        <v>818.19</v>
      </c>
      <c r="Q356" s="9" t="s">
        <v>4181</v>
      </c>
      <c r="R356" t="s">
        <v>4188</v>
      </c>
      <c r="S356">
        <f>(((J356/60)/60)/24)+DATE(1970,1,1)</f>
        <v>42438.827789351853</v>
      </c>
      <c r="T356">
        <f>(((I356/60)/60)/24)+DATE(1970,1,1)</f>
        <v>42468.786122685182</v>
      </c>
      <c r="U356">
        <f>YEAR(S:S)</f>
        <v>2016</v>
      </c>
    </row>
    <row r="357" spans="1:21" ht="32" x14ac:dyDescent="0.2">
      <c r="A357">
        <v>355</v>
      </c>
      <c r="B357" s="8" t="s">
        <v>2</v>
      </c>
      <c r="C357" s="3" t="s">
        <v>362</v>
      </c>
      <c r="D357" s="5">
        <v>35000</v>
      </c>
      <c r="E357" s="7">
        <v>23530</v>
      </c>
      <c r="F357" t="s">
        <v>4115</v>
      </c>
      <c r="G357" s="1" t="s">
        <v>4119</v>
      </c>
      <c r="H357" t="s">
        <v>4121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" t="s">
        <v>4181</v>
      </c>
      <c r="O357">
        <f>ROUND(E357/D357*100,0)</f>
        <v>67</v>
      </c>
      <c r="P357">
        <f>ROUND(E357/L357,2)</f>
        <v>142.61000000000001</v>
      </c>
      <c r="Q357" s="9" t="s">
        <v>4181</v>
      </c>
      <c r="R357" t="s">
        <v>4188</v>
      </c>
      <c r="S357">
        <f>(((J357/60)/60)/24)+DATE(1970,1,1)</f>
        <v>41943.293912037036</v>
      </c>
      <c r="T357">
        <f>(((I357/60)/60)/24)+DATE(1970,1,1)</f>
        <v>41974.3355787037</v>
      </c>
      <c r="U357">
        <f>YEAR(S:S)</f>
        <v>2014</v>
      </c>
    </row>
    <row r="358" spans="1:21" ht="32" x14ac:dyDescent="0.2">
      <c r="A358">
        <v>356</v>
      </c>
      <c r="B358" s="8" t="s">
        <v>2</v>
      </c>
      <c r="C358" s="3" t="s">
        <v>363</v>
      </c>
      <c r="D358" s="5">
        <v>7500</v>
      </c>
      <c r="E358" s="7">
        <v>23505</v>
      </c>
      <c r="F358" t="s">
        <v>4115</v>
      </c>
      <c r="G358" s="1" t="s">
        <v>4119</v>
      </c>
      <c r="H358" t="s">
        <v>4121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" t="s">
        <v>4181</v>
      </c>
      <c r="O358">
        <f>ROUND(E358/D358*100,0)</f>
        <v>313</v>
      </c>
      <c r="P358">
        <f>ROUND(E358/L358,2)</f>
        <v>242.32</v>
      </c>
      <c r="Q358" s="9" t="s">
        <v>4181</v>
      </c>
      <c r="R358" t="s">
        <v>4188</v>
      </c>
      <c r="S358">
        <f>(((J358/60)/60)/24)+DATE(1970,1,1)</f>
        <v>42415.803159722222</v>
      </c>
      <c r="T358">
        <f>(((I358/60)/60)/24)+DATE(1970,1,1)</f>
        <v>42445.761493055557</v>
      </c>
      <c r="U358">
        <f>YEAR(S:S)</f>
        <v>2016</v>
      </c>
    </row>
    <row r="359" spans="1:21" ht="48" x14ac:dyDescent="0.2">
      <c r="A359">
        <v>357</v>
      </c>
      <c r="B359" s="8" t="s">
        <v>2</v>
      </c>
      <c r="C359" s="3" t="s">
        <v>364</v>
      </c>
      <c r="D359" s="5">
        <v>15000</v>
      </c>
      <c r="E359" s="7">
        <v>23414</v>
      </c>
      <c r="F359" t="s">
        <v>4115</v>
      </c>
      <c r="G359" s="1" t="s">
        <v>4119</v>
      </c>
      <c r="H359" t="s">
        <v>4121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" t="s">
        <v>4181</v>
      </c>
      <c r="O359">
        <f>ROUND(E359/D359*100,0)</f>
        <v>156</v>
      </c>
      <c r="P359">
        <f>ROUND(E359/L359,2)</f>
        <v>77.27</v>
      </c>
      <c r="Q359" s="9" t="s">
        <v>4181</v>
      </c>
      <c r="R359" t="s">
        <v>4188</v>
      </c>
      <c r="S359">
        <f>(((J359/60)/60)/24)+DATE(1970,1,1)</f>
        <v>42078.222187499996</v>
      </c>
      <c r="T359">
        <f>(((I359/60)/60)/24)+DATE(1970,1,1)</f>
        <v>42118.222187499996</v>
      </c>
      <c r="U359">
        <f>YEAR(S:S)</f>
        <v>2015</v>
      </c>
    </row>
    <row r="360" spans="1:21" ht="48" x14ac:dyDescent="0.2">
      <c r="A360">
        <v>358</v>
      </c>
      <c r="B360" s="8" t="s">
        <v>2</v>
      </c>
      <c r="C360" s="3" t="s">
        <v>365</v>
      </c>
      <c r="D360" s="5">
        <v>50000</v>
      </c>
      <c r="E360" s="7">
        <v>23285</v>
      </c>
      <c r="F360" t="s">
        <v>4115</v>
      </c>
      <c r="G360" s="1" t="s">
        <v>4119</v>
      </c>
      <c r="H360" t="s">
        <v>4121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" t="s">
        <v>4181</v>
      </c>
      <c r="O360">
        <f>ROUND(E360/D360*100,0)</f>
        <v>47</v>
      </c>
      <c r="P360">
        <f>ROUND(E360/L360,2)</f>
        <v>87.21</v>
      </c>
      <c r="Q360" s="9" t="s">
        <v>4181</v>
      </c>
      <c r="R360" t="s">
        <v>4188</v>
      </c>
      <c r="S360">
        <f>(((J360/60)/60)/24)+DATE(1970,1,1)</f>
        <v>42507.860196759255</v>
      </c>
      <c r="T360">
        <f>(((I360/60)/60)/24)+DATE(1970,1,1)</f>
        <v>42536.625</v>
      </c>
      <c r="U360">
        <f>YEAR(S:S)</f>
        <v>2016</v>
      </c>
    </row>
    <row r="361" spans="1:21" ht="48" x14ac:dyDescent="0.2">
      <c r="A361">
        <v>359</v>
      </c>
      <c r="B361" s="8" t="s">
        <v>2</v>
      </c>
      <c r="C361" s="3" t="s">
        <v>366</v>
      </c>
      <c r="D361" s="5">
        <v>24200</v>
      </c>
      <c r="E361" s="7">
        <v>23096</v>
      </c>
      <c r="F361" t="s">
        <v>4115</v>
      </c>
      <c r="G361" s="1" t="s">
        <v>4119</v>
      </c>
      <c r="H361" t="s">
        <v>4121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" t="s">
        <v>4181</v>
      </c>
      <c r="O361">
        <f>ROUND(E361/D361*100,0)</f>
        <v>95</v>
      </c>
      <c r="P361">
        <f>ROUND(E361/L361,2)</f>
        <v>76.48</v>
      </c>
      <c r="Q361" s="9" t="s">
        <v>4181</v>
      </c>
      <c r="R361" t="s">
        <v>4188</v>
      </c>
      <c r="S361">
        <f>(((J361/60)/60)/24)+DATE(1970,1,1)</f>
        <v>41935.070486111108</v>
      </c>
      <c r="T361">
        <f>(((I361/60)/60)/24)+DATE(1970,1,1)</f>
        <v>41957.216666666667</v>
      </c>
      <c r="U361">
        <f>YEAR(S:S)</f>
        <v>2014</v>
      </c>
    </row>
    <row r="362" spans="1:21" ht="48" x14ac:dyDescent="0.2">
      <c r="A362">
        <v>360</v>
      </c>
      <c r="B362" s="8" t="s">
        <v>2</v>
      </c>
      <c r="C362" s="3" t="s">
        <v>367</v>
      </c>
      <c r="D362" s="5">
        <v>12000</v>
      </c>
      <c r="E362" s="7">
        <v>23086</v>
      </c>
      <c r="F362" t="s">
        <v>4115</v>
      </c>
      <c r="G362" s="1" t="s">
        <v>4119</v>
      </c>
      <c r="H362" t="s">
        <v>4121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" t="s">
        <v>4181</v>
      </c>
      <c r="O362">
        <f>ROUND(E362/D362*100,0)</f>
        <v>192</v>
      </c>
      <c r="P362">
        <f>ROUND(E362/L362,2)</f>
        <v>265.36</v>
      </c>
      <c r="Q362" s="9" t="s">
        <v>4181</v>
      </c>
      <c r="R362" t="s">
        <v>4188</v>
      </c>
      <c r="S362">
        <f>(((J362/60)/60)/24)+DATE(1970,1,1)</f>
        <v>42163.897916666669</v>
      </c>
      <c r="T362">
        <f>(((I362/60)/60)/24)+DATE(1970,1,1)</f>
        <v>42208.132638888885</v>
      </c>
      <c r="U362">
        <f>YEAR(S:S)</f>
        <v>2015</v>
      </c>
    </row>
    <row r="363" spans="1:21" ht="48" x14ac:dyDescent="0.2">
      <c r="A363">
        <v>361</v>
      </c>
      <c r="B363" s="8" t="s">
        <v>2</v>
      </c>
      <c r="C363" s="3" t="s">
        <v>368</v>
      </c>
      <c r="D363" s="5">
        <v>35000</v>
      </c>
      <c r="E363" s="7">
        <v>22991.01</v>
      </c>
      <c r="F363" t="s">
        <v>4115</v>
      </c>
      <c r="G363" s="1" t="s">
        <v>4119</v>
      </c>
      <c r="H363" t="s">
        <v>4121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" t="s">
        <v>4181</v>
      </c>
      <c r="O363">
        <f>ROUND(E363/D363*100,0)</f>
        <v>66</v>
      </c>
      <c r="P363">
        <f>ROUND(E363/L363,2)</f>
        <v>64.95</v>
      </c>
      <c r="Q363" s="9" t="s">
        <v>4181</v>
      </c>
      <c r="R363" t="s">
        <v>4188</v>
      </c>
      <c r="S363">
        <f>(((J363/60)/60)/24)+DATE(1970,1,1)</f>
        <v>41936.001226851848</v>
      </c>
      <c r="T363">
        <f>(((I363/60)/60)/24)+DATE(1970,1,1)</f>
        <v>41966.042893518519</v>
      </c>
      <c r="U363">
        <f>YEAR(S:S)</f>
        <v>2014</v>
      </c>
    </row>
    <row r="364" spans="1:21" ht="48" x14ac:dyDescent="0.2">
      <c r="A364">
        <v>362</v>
      </c>
      <c r="B364" s="8" t="s">
        <v>2</v>
      </c>
      <c r="C364" s="3" t="s">
        <v>369</v>
      </c>
      <c r="D364" s="5">
        <v>9665</v>
      </c>
      <c r="E364" s="7">
        <v>22933.05</v>
      </c>
      <c r="F364" t="s">
        <v>4115</v>
      </c>
      <c r="G364" s="1" t="s">
        <v>4119</v>
      </c>
      <c r="H364" t="s">
        <v>4121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" t="s">
        <v>4181</v>
      </c>
      <c r="O364">
        <f>ROUND(E364/D364*100,0)</f>
        <v>237</v>
      </c>
      <c r="P364">
        <f>ROUND(E364/L364,2)</f>
        <v>266.66000000000003</v>
      </c>
      <c r="Q364" s="9" t="s">
        <v>4181</v>
      </c>
      <c r="R364" t="s">
        <v>4188</v>
      </c>
      <c r="S364">
        <f>(((J364/60)/60)/24)+DATE(1970,1,1)</f>
        <v>41837.210543981484</v>
      </c>
      <c r="T364">
        <f>(((I364/60)/60)/24)+DATE(1970,1,1)</f>
        <v>41859</v>
      </c>
      <c r="U364">
        <f>YEAR(S:S)</f>
        <v>2014</v>
      </c>
    </row>
    <row r="365" spans="1:21" ht="48" x14ac:dyDescent="0.2">
      <c r="A365">
        <v>363</v>
      </c>
      <c r="B365" s="8" t="s">
        <v>2</v>
      </c>
      <c r="C365" s="3" t="s">
        <v>370</v>
      </c>
      <c r="D365" s="5">
        <v>8925</v>
      </c>
      <c r="E365" s="7">
        <v>22645</v>
      </c>
      <c r="F365" t="s">
        <v>4115</v>
      </c>
      <c r="G365" s="1" t="s">
        <v>4119</v>
      </c>
      <c r="H365" t="s">
        <v>4121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" t="s">
        <v>4181</v>
      </c>
      <c r="O365">
        <f>ROUND(E365/D365*100,0)</f>
        <v>254</v>
      </c>
      <c r="P365">
        <f>ROUND(E365/L365,2)</f>
        <v>870.96</v>
      </c>
      <c r="Q365" s="9" t="s">
        <v>4181</v>
      </c>
      <c r="R365" t="s">
        <v>4188</v>
      </c>
      <c r="S365">
        <f>(((J365/60)/60)/24)+DATE(1970,1,1)</f>
        <v>40255.744629629626</v>
      </c>
      <c r="T365">
        <f>(((I365/60)/60)/24)+DATE(1970,1,1)</f>
        <v>40300.806944444441</v>
      </c>
      <c r="U365">
        <f>YEAR(S:S)</f>
        <v>2010</v>
      </c>
    </row>
    <row r="366" spans="1:21" ht="48" x14ac:dyDescent="0.2">
      <c r="A366">
        <v>364</v>
      </c>
      <c r="B366" s="8" t="s">
        <v>2</v>
      </c>
      <c r="C366" s="3" t="s">
        <v>371</v>
      </c>
      <c r="D366" s="5">
        <v>7000</v>
      </c>
      <c r="E366" s="7">
        <v>22603</v>
      </c>
      <c r="F366" t="s">
        <v>4115</v>
      </c>
      <c r="G366" s="1" t="s">
        <v>4119</v>
      </c>
      <c r="H366" t="s">
        <v>4121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" t="s">
        <v>4181</v>
      </c>
      <c r="O366">
        <f>ROUND(E366/D366*100,0)</f>
        <v>323</v>
      </c>
      <c r="P366">
        <f>ROUND(E366/L366,2)</f>
        <v>200.03</v>
      </c>
      <c r="Q366" s="9" t="s">
        <v>4181</v>
      </c>
      <c r="R366" t="s">
        <v>4188</v>
      </c>
      <c r="S366">
        <f>(((J366/60)/60)/24)+DATE(1970,1,1)</f>
        <v>41780.859629629631</v>
      </c>
      <c r="T366">
        <f>(((I366/60)/60)/24)+DATE(1970,1,1)</f>
        <v>41811.165972222225</v>
      </c>
      <c r="U366">
        <f>YEAR(S:S)</f>
        <v>2014</v>
      </c>
    </row>
    <row r="367" spans="1:21" ht="48" x14ac:dyDescent="0.2">
      <c r="A367">
        <v>365</v>
      </c>
      <c r="B367" s="8" t="s">
        <v>2</v>
      </c>
      <c r="C367" s="3" t="s">
        <v>372</v>
      </c>
      <c r="D367" s="5">
        <v>15000</v>
      </c>
      <c r="E367" s="7">
        <v>22542</v>
      </c>
      <c r="F367" t="s">
        <v>4115</v>
      </c>
      <c r="G367" s="1" t="s">
        <v>4119</v>
      </c>
      <c r="H367" t="s">
        <v>4122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" t="s">
        <v>4181</v>
      </c>
      <c r="O367">
        <f>ROUND(E367/D367*100,0)</f>
        <v>150</v>
      </c>
      <c r="P367">
        <f>ROUND(E367/L367,2)</f>
        <v>346.8</v>
      </c>
      <c r="Q367" s="9" t="s">
        <v>4181</v>
      </c>
      <c r="R367" t="s">
        <v>4188</v>
      </c>
      <c r="S367">
        <f>(((J367/60)/60)/24)+DATE(1970,1,1)</f>
        <v>41668.606469907405</v>
      </c>
      <c r="T367">
        <f>(((I367/60)/60)/24)+DATE(1970,1,1)</f>
        <v>41698.606469907405</v>
      </c>
      <c r="U367">
        <f>YEAR(S:S)</f>
        <v>2014</v>
      </c>
    </row>
    <row r="368" spans="1:21" ht="48" x14ac:dyDescent="0.2">
      <c r="A368">
        <v>366</v>
      </c>
      <c r="B368" s="8" t="s">
        <v>2</v>
      </c>
      <c r="C368" s="3" t="s">
        <v>373</v>
      </c>
      <c r="D368" s="5">
        <v>38000</v>
      </c>
      <c r="E368" s="7">
        <v>22421</v>
      </c>
      <c r="F368" t="s">
        <v>4115</v>
      </c>
      <c r="G368" s="1" t="s">
        <v>4119</v>
      </c>
      <c r="H368" t="s">
        <v>4121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" t="s">
        <v>4181</v>
      </c>
      <c r="O368">
        <f>ROUND(E368/D368*100,0)</f>
        <v>59</v>
      </c>
      <c r="P368">
        <f>ROUND(E368/L368,2)</f>
        <v>167.32</v>
      </c>
      <c r="Q368" s="9" t="s">
        <v>4181</v>
      </c>
      <c r="R368" t="s">
        <v>4188</v>
      </c>
      <c r="S368">
        <f>(((J368/60)/60)/24)+DATE(1970,1,1)</f>
        <v>41019.793032407404</v>
      </c>
      <c r="T368">
        <f>(((I368/60)/60)/24)+DATE(1970,1,1)</f>
        <v>41049.793032407404</v>
      </c>
      <c r="U368">
        <f>YEAR(S:S)</f>
        <v>2012</v>
      </c>
    </row>
    <row r="369" spans="1:21" ht="48" x14ac:dyDescent="0.2">
      <c r="A369">
        <v>367</v>
      </c>
      <c r="B369" s="8" t="s">
        <v>2</v>
      </c>
      <c r="C369" s="3" t="s">
        <v>374</v>
      </c>
      <c r="D369" s="5">
        <v>10000</v>
      </c>
      <c r="E369" s="7">
        <v>22396</v>
      </c>
      <c r="F369" t="s">
        <v>4115</v>
      </c>
      <c r="G369" s="1" t="s">
        <v>4119</v>
      </c>
      <c r="H369" t="s">
        <v>4121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" t="s">
        <v>4181</v>
      </c>
      <c r="O369">
        <f>ROUND(E369/D369*100,0)</f>
        <v>224</v>
      </c>
      <c r="P369">
        <f>ROUND(E369/L369,2)</f>
        <v>188.2</v>
      </c>
      <c r="Q369" s="9" t="s">
        <v>4181</v>
      </c>
      <c r="R369" t="s">
        <v>4188</v>
      </c>
      <c r="S369">
        <f>(((J369/60)/60)/24)+DATE(1970,1,1)</f>
        <v>41355.577291666668</v>
      </c>
      <c r="T369">
        <f>(((I369/60)/60)/24)+DATE(1970,1,1)</f>
        <v>41395.207638888889</v>
      </c>
      <c r="U369">
        <f>YEAR(S:S)</f>
        <v>2013</v>
      </c>
    </row>
    <row r="370" spans="1:21" ht="48" x14ac:dyDescent="0.2">
      <c r="A370">
        <v>368</v>
      </c>
      <c r="B370" s="8" t="s">
        <v>2</v>
      </c>
      <c r="C370" s="3" t="s">
        <v>375</v>
      </c>
      <c r="D370" s="5">
        <v>12500</v>
      </c>
      <c r="E370" s="7">
        <v>22345</v>
      </c>
      <c r="F370" t="s">
        <v>4115</v>
      </c>
      <c r="G370" s="1" t="s">
        <v>4119</v>
      </c>
      <c r="H370" t="s">
        <v>4121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" t="s">
        <v>4181</v>
      </c>
      <c r="O370">
        <f>ROUND(E370/D370*100,0)</f>
        <v>179</v>
      </c>
      <c r="P370">
        <f>ROUND(E370/L370,2)</f>
        <v>140.53</v>
      </c>
      <c r="Q370" s="9" t="s">
        <v>4181</v>
      </c>
      <c r="R370" t="s">
        <v>4188</v>
      </c>
      <c r="S370">
        <f>(((J370/60)/60)/24)+DATE(1970,1,1)</f>
        <v>42043.605578703704</v>
      </c>
      <c r="T370">
        <f>(((I370/60)/60)/24)+DATE(1970,1,1)</f>
        <v>42078.563912037032</v>
      </c>
      <c r="U370">
        <f>YEAR(S:S)</f>
        <v>2015</v>
      </c>
    </row>
    <row r="371" spans="1:21" ht="48" x14ac:dyDescent="0.2">
      <c r="A371">
        <v>369</v>
      </c>
      <c r="B371" s="8" t="s">
        <v>2</v>
      </c>
      <c r="C371" s="3" t="s">
        <v>376</v>
      </c>
      <c r="D371" s="5">
        <v>6500</v>
      </c>
      <c r="E371" s="7">
        <v>22318</v>
      </c>
      <c r="F371" t="s">
        <v>4115</v>
      </c>
      <c r="G371" s="1" t="s">
        <v>4119</v>
      </c>
      <c r="H371" t="s">
        <v>4121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" t="s">
        <v>4181</v>
      </c>
      <c r="O371">
        <f>ROUND(E371/D371*100,0)</f>
        <v>343</v>
      </c>
      <c r="P371">
        <f>ROUND(E371/L371,2)</f>
        <v>133.63999999999999</v>
      </c>
      <c r="Q371" s="9" t="s">
        <v>4181</v>
      </c>
      <c r="R371" t="s">
        <v>4188</v>
      </c>
      <c r="S371">
        <f>(((J371/60)/60)/24)+DATE(1970,1,1)</f>
        <v>40893.551724537036</v>
      </c>
      <c r="T371">
        <f>(((I371/60)/60)/24)+DATE(1970,1,1)</f>
        <v>40923.551724537036</v>
      </c>
      <c r="U371">
        <f>YEAR(S:S)</f>
        <v>2011</v>
      </c>
    </row>
    <row r="372" spans="1:21" ht="48" x14ac:dyDescent="0.2">
      <c r="A372">
        <v>370</v>
      </c>
      <c r="B372" s="8" t="s">
        <v>2</v>
      </c>
      <c r="C372" s="3" t="s">
        <v>377</v>
      </c>
      <c r="D372" s="5">
        <v>25000</v>
      </c>
      <c r="E372" s="7">
        <v>22215</v>
      </c>
      <c r="F372" t="s">
        <v>4115</v>
      </c>
      <c r="G372" s="1" t="s">
        <v>4119</v>
      </c>
      <c r="H372" t="s">
        <v>4121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" t="s">
        <v>4181</v>
      </c>
      <c r="O372">
        <f>ROUND(E372/D372*100,0)</f>
        <v>89</v>
      </c>
      <c r="P372">
        <f>ROUND(E372/L372,2)</f>
        <v>516.63</v>
      </c>
      <c r="Q372" s="9" t="s">
        <v>4181</v>
      </c>
      <c r="R372" t="s">
        <v>4188</v>
      </c>
      <c r="S372">
        <f>(((J372/60)/60)/24)+DATE(1970,1,1)</f>
        <v>42711.795138888891</v>
      </c>
      <c r="T372">
        <f>(((I372/60)/60)/24)+DATE(1970,1,1)</f>
        <v>42741.795138888891</v>
      </c>
      <c r="U372">
        <f>YEAR(S:S)</f>
        <v>2016</v>
      </c>
    </row>
    <row r="373" spans="1:21" ht="48" x14ac:dyDescent="0.2">
      <c r="A373">
        <v>371</v>
      </c>
      <c r="B373" s="8" t="s">
        <v>2</v>
      </c>
      <c r="C373" s="3" t="s">
        <v>378</v>
      </c>
      <c r="D373" s="5">
        <v>150000</v>
      </c>
      <c r="E373" s="7">
        <v>22197</v>
      </c>
      <c r="F373" t="s">
        <v>4115</v>
      </c>
      <c r="G373" s="1" t="s">
        <v>4119</v>
      </c>
      <c r="H373" t="s">
        <v>4121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" t="s">
        <v>4181</v>
      </c>
      <c r="O373">
        <f>ROUND(E373/D373*100,0)</f>
        <v>15</v>
      </c>
      <c r="P373">
        <f>ROUND(E373/L373,2)</f>
        <v>20.9</v>
      </c>
      <c r="Q373" s="9" t="s">
        <v>4181</v>
      </c>
      <c r="R373" t="s">
        <v>4188</v>
      </c>
      <c r="S373">
        <f>(((J373/60)/60)/24)+DATE(1970,1,1)</f>
        <v>41261.767812500002</v>
      </c>
      <c r="T373">
        <f>(((I373/60)/60)/24)+DATE(1970,1,1)</f>
        <v>41306.767812500002</v>
      </c>
      <c r="U373">
        <f>YEAR(S:S)</f>
        <v>2012</v>
      </c>
    </row>
    <row r="374" spans="1:21" ht="32" x14ac:dyDescent="0.2">
      <c r="A374">
        <v>372</v>
      </c>
      <c r="B374" s="8" t="s">
        <v>2</v>
      </c>
      <c r="C374" s="3" t="s">
        <v>379</v>
      </c>
      <c r="D374" s="5">
        <v>300</v>
      </c>
      <c r="E374" s="7">
        <v>21994</v>
      </c>
      <c r="F374" t="s">
        <v>4115</v>
      </c>
      <c r="G374" s="1" t="s">
        <v>4119</v>
      </c>
      <c r="H374" t="s">
        <v>4122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" t="s">
        <v>4181</v>
      </c>
      <c r="O374">
        <f>ROUND(E374/D374*100,0)</f>
        <v>7331</v>
      </c>
      <c r="P374">
        <f>ROUND(E374/L374,2)</f>
        <v>2443.7800000000002</v>
      </c>
      <c r="Q374" s="9" t="s">
        <v>4181</v>
      </c>
      <c r="R374" t="s">
        <v>4188</v>
      </c>
      <c r="S374">
        <f>(((J374/60)/60)/24)+DATE(1970,1,1)</f>
        <v>42425.576898148152</v>
      </c>
      <c r="T374">
        <f>(((I374/60)/60)/24)+DATE(1970,1,1)</f>
        <v>42465.666666666672</v>
      </c>
      <c r="U374">
        <f>YEAR(S:S)</f>
        <v>2016</v>
      </c>
    </row>
    <row r="375" spans="1:21" ht="48" x14ac:dyDescent="0.2">
      <c r="A375">
        <v>373</v>
      </c>
      <c r="B375" s="8" t="s">
        <v>2</v>
      </c>
      <c r="C375" s="3" t="s">
        <v>380</v>
      </c>
      <c r="D375" s="5">
        <v>7500</v>
      </c>
      <c r="E375" s="7">
        <v>21935</v>
      </c>
      <c r="F375" t="s">
        <v>4115</v>
      </c>
      <c r="G375" s="1" t="s">
        <v>4119</v>
      </c>
      <c r="H375" t="s">
        <v>4121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" t="s">
        <v>4181</v>
      </c>
      <c r="O375">
        <f>ROUND(E375/D375*100,0)</f>
        <v>292</v>
      </c>
      <c r="P375">
        <f>ROUND(E375/L375,2)</f>
        <v>246.46</v>
      </c>
      <c r="Q375" s="9" t="s">
        <v>4181</v>
      </c>
      <c r="R375" t="s">
        <v>4188</v>
      </c>
      <c r="S375">
        <f>(((J375/60)/60)/24)+DATE(1970,1,1)</f>
        <v>41078.91201388889</v>
      </c>
      <c r="T375">
        <f>(((I375/60)/60)/24)+DATE(1970,1,1)</f>
        <v>41108.91201388889</v>
      </c>
      <c r="U375">
        <f>YEAR(S:S)</f>
        <v>2012</v>
      </c>
    </row>
    <row r="376" spans="1:21" ht="48" x14ac:dyDescent="0.2">
      <c r="A376">
        <v>374</v>
      </c>
      <c r="B376" s="8" t="s">
        <v>2</v>
      </c>
      <c r="C376" s="3" t="s">
        <v>381</v>
      </c>
      <c r="D376" s="5">
        <v>6000</v>
      </c>
      <c r="E376" s="7">
        <v>21905</v>
      </c>
      <c r="F376" t="s">
        <v>4115</v>
      </c>
      <c r="G376" s="1" t="s">
        <v>4119</v>
      </c>
      <c r="H376" t="s">
        <v>4121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" t="s">
        <v>4181</v>
      </c>
      <c r="O376">
        <f>ROUND(E376/D376*100,0)</f>
        <v>365</v>
      </c>
      <c r="P376">
        <f>ROUND(E376/L376,2)</f>
        <v>125.89</v>
      </c>
      <c r="Q376" s="9" t="s">
        <v>4181</v>
      </c>
      <c r="R376" t="s">
        <v>4188</v>
      </c>
      <c r="S376">
        <f>(((J376/60)/60)/24)+DATE(1970,1,1)</f>
        <v>40757.889247685183</v>
      </c>
      <c r="T376">
        <f>(((I376/60)/60)/24)+DATE(1970,1,1)</f>
        <v>40802.889247685183</v>
      </c>
      <c r="U376">
        <f>YEAR(S:S)</f>
        <v>2011</v>
      </c>
    </row>
    <row r="377" spans="1:21" ht="48" x14ac:dyDescent="0.2">
      <c r="A377">
        <v>375</v>
      </c>
      <c r="B377" s="8" t="s">
        <v>2</v>
      </c>
      <c r="C377" s="3" t="s">
        <v>382</v>
      </c>
      <c r="D377" s="5">
        <v>500</v>
      </c>
      <c r="E377" s="7">
        <v>21904</v>
      </c>
      <c r="F377" t="s">
        <v>4115</v>
      </c>
      <c r="G377" s="1" t="s">
        <v>4119</v>
      </c>
      <c r="H377" t="s">
        <v>4121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" t="s">
        <v>4181</v>
      </c>
      <c r="O377">
        <f>ROUND(E377/D377*100,0)</f>
        <v>4381</v>
      </c>
      <c r="P377">
        <f>ROUND(E377/L377,2)</f>
        <v>1564.57</v>
      </c>
      <c r="Q377" s="9" t="s">
        <v>4181</v>
      </c>
      <c r="R377" t="s">
        <v>4188</v>
      </c>
      <c r="S377">
        <f>(((J377/60)/60)/24)+DATE(1970,1,1)</f>
        <v>41657.985081018516</v>
      </c>
      <c r="T377">
        <f>(((I377/60)/60)/24)+DATE(1970,1,1)</f>
        <v>41699.720833333333</v>
      </c>
      <c r="U377">
        <f>YEAR(S:S)</f>
        <v>2014</v>
      </c>
    </row>
    <row r="378" spans="1:21" ht="48" x14ac:dyDescent="0.2">
      <c r="A378">
        <v>376</v>
      </c>
      <c r="B378" s="8" t="s">
        <v>2</v>
      </c>
      <c r="C378" s="3" t="s">
        <v>383</v>
      </c>
      <c r="D378" s="5">
        <v>2450</v>
      </c>
      <c r="E378" s="7">
        <v>21884.69</v>
      </c>
      <c r="F378" t="s">
        <v>4115</v>
      </c>
      <c r="G378" s="1" t="s">
        <v>4119</v>
      </c>
      <c r="H378" t="s">
        <v>4122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" t="s">
        <v>4181</v>
      </c>
      <c r="O378">
        <f>ROUND(E378/D378*100,0)</f>
        <v>893</v>
      </c>
      <c r="P378">
        <f>ROUND(E378/L378,2)</f>
        <v>455.93</v>
      </c>
      <c r="Q378" s="9" t="s">
        <v>4181</v>
      </c>
      <c r="R378" t="s">
        <v>4188</v>
      </c>
      <c r="S378">
        <f>(((J378/60)/60)/24)+DATE(1970,1,1)</f>
        <v>42576.452731481477</v>
      </c>
      <c r="T378">
        <f>(((I378/60)/60)/24)+DATE(1970,1,1)</f>
        <v>42607.452731481477</v>
      </c>
      <c r="U378">
        <f>YEAR(S:S)</f>
        <v>2016</v>
      </c>
    </row>
    <row r="379" spans="1:21" ht="48" x14ac:dyDescent="0.2">
      <c r="A379">
        <v>377</v>
      </c>
      <c r="B379" s="8" t="s">
        <v>2</v>
      </c>
      <c r="C379" s="3" t="s">
        <v>384</v>
      </c>
      <c r="D379" s="5">
        <v>12000</v>
      </c>
      <c r="E379" s="7">
        <v>21882</v>
      </c>
      <c r="F379" t="s">
        <v>4115</v>
      </c>
      <c r="G379" s="1" t="s">
        <v>4119</v>
      </c>
      <c r="H379" t="s">
        <v>4121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" t="s">
        <v>4181</v>
      </c>
      <c r="O379">
        <f>ROUND(E379/D379*100,0)</f>
        <v>182</v>
      </c>
      <c r="P379">
        <f>ROUND(E379/L379,2)</f>
        <v>164.53</v>
      </c>
      <c r="Q379" s="9" t="s">
        <v>4181</v>
      </c>
      <c r="R379" t="s">
        <v>4188</v>
      </c>
      <c r="S379">
        <f>(((J379/60)/60)/24)+DATE(1970,1,1)</f>
        <v>42292.250787037032</v>
      </c>
      <c r="T379">
        <f>(((I379/60)/60)/24)+DATE(1970,1,1)</f>
        <v>42322.292361111111</v>
      </c>
      <c r="U379">
        <f>YEAR(S:S)</f>
        <v>2015</v>
      </c>
    </row>
    <row r="380" spans="1:21" ht="48" x14ac:dyDescent="0.2">
      <c r="A380">
        <v>378</v>
      </c>
      <c r="B380" s="8" t="s">
        <v>2</v>
      </c>
      <c r="C380" s="3" t="s">
        <v>385</v>
      </c>
      <c r="D380" s="5">
        <v>3000</v>
      </c>
      <c r="E380" s="7">
        <v>21831</v>
      </c>
      <c r="F380" t="s">
        <v>4115</v>
      </c>
      <c r="G380" s="1" t="s">
        <v>4119</v>
      </c>
      <c r="H380" t="s">
        <v>4126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" t="s">
        <v>4181</v>
      </c>
      <c r="O380">
        <f>ROUND(E380/D380*100,0)</f>
        <v>728</v>
      </c>
      <c r="P380">
        <f>ROUND(E380/L380,2)</f>
        <v>263.02</v>
      </c>
      <c r="Q380" s="9" t="s">
        <v>4181</v>
      </c>
      <c r="R380" t="s">
        <v>4188</v>
      </c>
      <c r="S380">
        <f>(((J380/60)/60)/24)+DATE(1970,1,1)</f>
        <v>42370.571851851855</v>
      </c>
      <c r="T380">
        <f>(((I380/60)/60)/24)+DATE(1970,1,1)</f>
        <v>42394.994444444441</v>
      </c>
      <c r="U380">
        <f>YEAR(S:S)</f>
        <v>2016</v>
      </c>
    </row>
    <row r="381" spans="1:21" ht="48" x14ac:dyDescent="0.2">
      <c r="A381">
        <v>379</v>
      </c>
      <c r="B381" s="8" t="s">
        <v>2</v>
      </c>
      <c r="C381" s="3" t="s">
        <v>386</v>
      </c>
      <c r="D381" s="5">
        <v>15000</v>
      </c>
      <c r="E381" s="7">
        <v>21742.78</v>
      </c>
      <c r="F381" t="s">
        <v>4115</v>
      </c>
      <c r="G381" s="1" t="s">
        <v>4119</v>
      </c>
      <c r="H381" t="s">
        <v>4121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" t="s">
        <v>4181</v>
      </c>
      <c r="O381">
        <f>ROUND(E381/D381*100,0)</f>
        <v>145</v>
      </c>
      <c r="P381">
        <f>ROUND(E381/L381,2)</f>
        <v>145.91999999999999</v>
      </c>
      <c r="Q381" s="9" t="s">
        <v>4181</v>
      </c>
      <c r="R381" t="s">
        <v>4188</v>
      </c>
      <c r="S381">
        <f>(((J381/60)/60)/24)+DATE(1970,1,1)</f>
        <v>40987.688333333332</v>
      </c>
      <c r="T381">
        <f>(((I381/60)/60)/24)+DATE(1970,1,1)</f>
        <v>41032.688333333332</v>
      </c>
      <c r="U381">
        <f>YEAR(S:S)</f>
        <v>2012</v>
      </c>
    </row>
    <row r="382" spans="1:21" ht="48" x14ac:dyDescent="0.2">
      <c r="A382">
        <v>380</v>
      </c>
      <c r="B382" s="8" t="s">
        <v>2</v>
      </c>
      <c r="C382" s="3" t="s">
        <v>387</v>
      </c>
      <c r="D382" s="5">
        <v>4000</v>
      </c>
      <c r="E382" s="7">
        <v>21684.2</v>
      </c>
      <c r="F382" t="s">
        <v>4115</v>
      </c>
      <c r="G382" s="1" t="s">
        <v>4119</v>
      </c>
      <c r="H382" t="s">
        <v>4121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" t="s">
        <v>4181</v>
      </c>
      <c r="O382">
        <f>ROUND(E382/D382*100,0)</f>
        <v>542</v>
      </c>
      <c r="P382">
        <f>ROUND(E382/L382,2)</f>
        <v>442.53</v>
      </c>
      <c r="Q382" s="9" t="s">
        <v>4181</v>
      </c>
      <c r="R382" t="s">
        <v>4188</v>
      </c>
      <c r="S382">
        <f>(((J382/60)/60)/24)+DATE(1970,1,1)</f>
        <v>42367.719814814816</v>
      </c>
      <c r="T382">
        <f>(((I382/60)/60)/24)+DATE(1970,1,1)</f>
        <v>42392.719814814816</v>
      </c>
      <c r="U382">
        <f>YEAR(S:S)</f>
        <v>2015</v>
      </c>
    </row>
    <row r="383" spans="1:21" ht="48" x14ac:dyDescent="0.2">
      <c r="A383">
        <v>381</v>
      </c>
      <c r="B383" s="8" t="s">
        <v>2</v>
      </c>
      <c r="C383" s="3" t="s">
        <v>388</v>
      </c>
      <c r="D383" s="5">
        <v>25000</v>
      </c>
      <c r="E383" s="7">
        <v>21679</v>
      </c>
      <c r="F383" t="s">
        <v>4115</v>
      </c>
      <c r="G383" s="1" t="s">
        <v>4119</v>
      </c>
      <c r="H383" t="s">
        <v>4121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" t="s">
        <v>4181</v>
      </c>
      <c r="O383">
        <f>ROUND(E383/D383*100,0)</f>
        <v>87</v>
      </c>
      <c r="P383">
        <f>ROUND(E383/L383,2)</f>
        <v>86.37</v>
      </c>
      <c r="Q383" s="9" t="s">
        <v>4181</v>
      </c>
      <c r="R383" t="s">
        <v>4188</v>
      </c>
      <c r="S383">
        <f>(((J383/60)/60)/24)+DATE(1970,1,1)</f>
        <v>41085.698113425926</v>
      </c>
      <c r="T383">
        <f>(((I383/60)/60)/24)+DATE(1970,1,1)</f>
        <v>41120.208333333336</v>
      </c>
      <c r="U383">
        <f>YEAR(S:S)</f>
        <v>2012</v>
      </c>
    </row>
    <row r="384" spans="1:21" ht="48" x14ac:dyDescent="0.2">
      <c r="A384">
        <v>382</v>
      </c>
      <c r="B384" s="8" t="s">
        <v>2</v>
      </c>
      <c r="C384" s="3" t="s">
        <v>389</v>
      </c>
      <c r="D384" s="5">
        <v>600</v>
      </c>
      <c r="E384" s="7">
        <v>21637.22</v>
      </c>
      <c r="F384" t="s">
        <v>4115</v>
      </c>
      <c r="G384" s="1" t="s">
        <v>4119</v>
      </c>
      <c r="H384" t="s">
        <v>4121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" t="s">
        <v>4181</v>
      </c>
      <c r="O384">
        <f>ROUND(E384/D384*100,0)</f>
        <v>3606</v>
      </c>
      <c r="P384">
        <f>ROUND(E384/L384,2)</f>
        <v>983.51</v>
      </c>
      <c r="Q384" s="9" t="s">
        <v>4181</v>
      </c>
      <c r="R384" t="s">
        <v>4188</v>
      </c>
      <c r="S384">
        <f>(((J384/60)/60)/24)+DATE(1970,1,1)</f>
        <v>41144.709490740745</v>
      </c>
      <c r="T384">
        <f>(((I384/60)/60)/24)+DATE(1970,1,1)</f>
        <v>41158.709490740745</v>
      </c>
      <c r="U384">
        <f>YEAR(S:S)</f>
        <v>2012</v>
      </c>
    </row>
    <row r="385" spans="1:21" ht="48" x14ac:dyDescent="0.2">
      <c r="A385">
        <v>383</v>
      </c>
      <c r="B385" s="8" t="s">
        <v>2</v>
      </c>
      <c r="C385" s="3" t="s">
        <v>390</v>
      </c>
      <c r="D385" s="5">
        <v>999</v>
      </c>
      <c r="E385" s="7">
        <v>21588</v>
      </c>
      <c r="F385" t="s">
        <v>4115</v>
      </c>
      <c r="G385" s="1" t="s">
        <v>4119</v>
      </c>
      <c r="H385" t="s">
        <v>4121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" t="s">
        <v>4181</v>
      </c>
      <c r="O385">
        <f>ROUND(E385/D385*100,0)</f>
        <v>2161</v>
      </c>
      <c r="P385">
        <f>ROUND(E385/L385,2)</f>
        <v>449.75</v>
      </c>
      <c r="Q385" s="9" t="s">
        <v>4181</v>
      </c>
      <c r="R385" t="s">
        <v>4188</v>
      </c>
      <c r="S385">
        <f>(((J385/60)/60)/24)+DATE(1970,1,1)</f>
        <v>41755.117581018516</v>
      </c>
      <c r="T385">
        <f>(((I385/60)/60)/24)+DATE(1970,1,1)</f>
        <v>41778.117581018516</v>
      </c>
      <c r="U385">
        <f>YEAR(S:S)</f>
        <v>2014</v>
      </c>
    </row>
    <row r="386" spans="1:21" ht="48" x14ac:dyDescent="0.2">
      <c r="A386">
        <v>384</v>
      </c>
      <c r="B386" s="8" t="s">
        <v>2</v>
      </c>
      <c r="C386" s="3" t="s">
        <v>391</v>
      </c>
      <c r="D386" s="5">
        <v>20000</v>
      </c>
      <c r="E386" s="7">
        <v>21573</v>
      </c>
      <c r="F386" t="s">
        <v>4115</v>
      </c>
      <c r="G386" s="1" t="s">
        <v>4119</v>
      </c>
      <c r="H386" t="s">
        <v>4121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" t="s">
        <v>4181</v>
      </c>
      <c r="O386">
        <f>ROUND(E386/D386*100,0)</f>
        <v>108</v>
      </c>
      <c r="P386">
        <f>ROUND(E386/L386,2)</f>
        <v>56.33</v>
      </c>
      <c r="Q386" s="9" t="s">
        <v>4181</v>
      </c>
      <c r="R386" t="s">
        <v>4188</v>
      </c>
      <c r="S386">
        <f>(((J386/60)/60)/24)+DATE(1970,1,1)</f>
        <v>41980.781793981485</v>
      </c>
      <c r="T386">
        <f>(((I386/60)/60)/24)+DATE(1970,1,1)</f>
        <v>42010.781793981485</v>
      </c>
      <c r="U386">
        <f>YEAR(S:S)</f>
        <v>2014</v>
      </c>
    </row>
    <row r="387" spans="1:21" ht="48" x14ac:dyDescent="0.2">
      <c r="A387">
        <v>385</v>
      </c>
      <c r="B387" s="8" t="s">
        <v>2</v>
      </c>
      <c r="C387" s="3" t="s">
        <v>392</v>
      </c>
      <c r="D387" s="5">
        <v>25000</v>
      </c>
      <c r="E387" s="7">
        <v>21480</v>
      </c>
      <c r="F387" t="s">
        <v>4115</v>
      </c>
      <c r="G387" s="1" t="s">
        <v>4119</v>
      </c>
      <c r="H387" t="s">
        <v>4121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" t="s">
        <v>4181</v>
      </c>
      <c r="O387">
        <f>ROUND(E387/D387*100,0)</f>
        <v>86</v>
      </c>
      <c r="P387">
        <f>ROUND(E387/L387,2)</f>
        <v>90.63</v>
      </c>
      <c r="Q387" s="9" t="s">
        <v>4181</v>
      </c>
      <c r="R387" t="s">
        <v>4188</v>
      </c>
      <c r="S387">
        <f>(((J387/60)/60)/24)+DATE(1970,1,1)</f>
        <v>41934.584502314814</v>
      </c>
      <c r="T387">
        <f>(((I387/60)/60)/24)+DATE(1970,1,1)</f>
        <v>41964.626168981486</v>
      </c>
      <c r="U387">
        <f>YEAR(S:S)</f>
        <v>2014</v>
      </c>
    </row>
    <row r="388" spans="1:21" ht="48" x14ac:dyDescent="0.2">
      <c r="A388">
        <v>386</v>
      </c>
      <c r="B388" s="8" t="s">
        <v>2</v>
      </c>
      <c r="C388" s="3" t="s">
        <v>393</v>
      </c>
      <c r="D388" s="5">
        <v>600</v>
      </c>
      <c r="E388" s="7">
        <v>21410</v>
      </c>
      <c r="F388" t="s">
        <v>4115</v>
      </c>
      <c r="G388" s="1" t="s">
        <v>4119</v>
      </c>
      <c r="H388" t="s">
        <v>4121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" t="s">
        <v>4181</v>
      </c>
      <c r="O388">
        <f>ROUND(E388/D388*100,0)</f>
        <v>3568</v>
      </c>
      <c r="P388">
        <f>ROUND(E388/L388,2)</f>
        <v>1646.92</v>
      </c>
      <c r="Q388" s="9" t="s">
        <v>4181</v>
      </c>
      <c r="R388" t="s">
        <v>4188</v>
      </c>
      <c r="S388">
        <f>(((J388/60)/60)/24)+DATE(1970,1,1)</f>
        <v>42211.951284722221</v>
      </c>
      <c r="T388">
        <f>(((I388/60)/60)/24)+DATE(1970,1,1)</f>
        <v>42226.951284722221</v>
      </c>
      <c r="U388">
        <f>YEAR(S:S)</f>
        <v>2015</v>
      </c>
    </row>
    <row r="389" spans="1:21" ht="48" x14ac:dyDescent="0.2">
      <c r="A389">
        <v>387</v>
      </c>
      <c r="B389" s="8" t="s">
        <v>2</v>
      </c>
      <c r="C389" s="3" t="s">
        <v>394</v>
      </c>
      <c r="D389" s="5">
        <v>38000</v>
      </c>
      <c r="E389" s="7">
        <v>21380</v>
      </c>
      <c r="F389" t="s">
        <v>4115</v>
      </c>
      <c r="G389" s="1" t="s">
        <v>4119</v>
      </c>
      <c r="H389" t="s">
        <v>4121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" t="s">
        <v>4181</v>
      </c>
      <c r="O389">
        <f>ROUND(E389/D389*100,0)</f>
        <v>56</v>
      </c>
      <c r="P389">
        <f>ROUND(E389/L389,2)</f>
        <v>38.04</v>
      </c>
      <c r="Q389" s="9" t="s">
        <v>4181</v>
      </c>
      <c r="R389" t="s">
        <v>4188</v>
      </c>
      <c r="S389">
        <f>(((J389/60)/60)/24)+DATE(1970,1,1)</f>
        <v>42200.67659722222</v>
      </c>
      <c r="T389">
        <f>(((I389/60)/60)/24)+DATE(1970,1,1)</f>
        <v>42231.25</v>
      </c>
      <c r="U389">
        <f>YEAR(S:S)</f>
        <v>2015</v>
      </c>
    </row>
    <row r="390" spans="1:21" ht="48" x14ac:dyDescent="0.2">
      <c r="A390">
        <v>388</v>
      </c>
      <c r="B390" s="8" t="s">
        <v>2</v>
      </c>
      <c r="C390" s="3" t="s">
        <v>395</v>
      </c>
      <c r="D390" s="5">
        <v>5000</v>
      </c>
      <c r="E390" s="7">
        <v>21361</v>
      </c>
      <c r="F390" t="s">
        <v>4115</v>
      </c>
      <c r="G390" s="1" t="s">
        <v>4119</v>
      </c>
      <c r="H390" t="s">
        <v>4121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" t="s">
        <v>4181</v>
      </c>
      <c r="O390">
        <f>ROUND(E390/D390*100,0)</f>
        <v>427</v>
      </c>
      <c r="P390">
        <f>ROUND(E390/L390,2)</f>
        <v>300.86</v>
      </c>
      <c r="Q390" s="9" t="s">
        <v>4181</v>
      </c>
      <c r="R390" t="s">
        <v>4188</v>
      </c>
      <c r="S390">
        <f>(((J390/60)/60)/24)+DATE(1970,1,1)</f>
        <v>42549.076157407413</v>
      </c>
      <c r="T390">
        <f>(((I390/60)/60)/24)+DATE(1970,1,1)</f>
        <v>42579.076157407413</v>
      </c>
      <c r="U390">
        <f>YEAR(S:S)</f>
        <v>2016</v>
      </c>
    </row>
    <row r="391" spans="1:21" ht="48" x14ac:dyDescent="0.2">
      <c r="A391">
        <v>389</v>
      </c>
      <c r="B391" s="8" t="s">
        <v>2</v>
      </c>
      <c r="C391" s="3" t="s">
        <v>396</v>
      </c>
      <c r="D391" s="5">
        <v>68000</v>
      </c>
      <c r="E391" s="7">
        <v>21360</v>
      </c>
      <c r="F391" t="s">
        <v>4115</v>
      </c>
      <c r="G391" s="1" t="s">
        <v>4119</v>
      </c>
      <c r="H391" t="s">
        <v>4121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" t="s">
        <v>4181</v>
      </c>
      <c r="O391">
        <f>ROUND(E391/D391*100,0)</f>
        <v>31</v>
      </c>
      <c r="P391">
        <f>ROUND(E391/L391,2)</f>
        <v>14.15</v>
      </c>
      <c r="Q391" s="9" t="s">
        <v>4181</v>
      </c>
      <c r="R391" t="s">
        <v>4188</v>
      </c>
      <c r="S391">
        <f>(((J391/60)/60)/24)+DATE(1970,1,1)</f>
        <v>41674.063078703701</v>
      </c>
      <c r="T391">
        <f>(((I391/60)/60)/24)+DATE(1970,1,1)</f>
        <v>41705.957638888889</v>
      </c>
      <c r="U391">
        <f>YEAR(S:S)</f>
        <v>2014</v>
      </c>
    </row>
    <row r="392" spans="1:21" ht="48" x14ac:dyDescent="0.2">
      <c r="A392">
        <v>390</v>
      </c>
      <c r="B392" s="8" t="s">
        <v>2</v>
      </c>
      <c r="C392" s="3" t="s">
        <v>397</v>
      </c>
      <c r="D392" s="5">
        <v>1000</v>
      </c>
      <c r="E392" s="7">
        <v>21316</v>
      </c>
      <c r="F392" t="s">
        <v>4115</v>
      </c>
      <c r="G392" s="1" t="s">
        <v>4119</v>
      </c>
      <c r="H392" t="s">
        <v>4121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" t="s">
        <v>4181</v>
      </c>
      <c r="O392">
        <f>ROUND(E392/D392*100,0)</f>
        <v>2132</v>
      </c>
      <c r="P392">
        <f>ROUND(E392/L392,2)</f>
        <v>1522.57</v>
      </c>
      <c r="Q392" s="9" t="s">
        <v>4181</v>
      </c>
      <c r="R392" t="s">
        <v>4188</v>
      </c>
      <c r="S392">
        <f>(((J392/60)/60)/24)+DATE(1970,1,1)</f>
        <v>42112.036712962959</v>
      </c>
      <c r="T392">
        <f>(((I392/60)/60)/24)+DATE(1970,1,1)</f>
        <v>42132.036712962959</v>
      </c>
      <c r="U392">
        <f>YEAR(S:S)</f>
        <v>2015</v>
      </c>
    </row>
    <row r="393" spans="1:21" ht="48" x14ac:dyDescent="0.2">
      <c r="A393">
        <v>391</v>
      </c>
      <c r="B393" s="8" t="s">
        <v>2</v>
      </c>
      <c r="C393" s="3" t="s">
        <v>398</v>
      </c>
      <c r="D393" s="5">
        <v>20000</v>
      </c>
      <c r="E393" s="7">
        <v>21300</v>
      </c>
      <c r="F393" t="s">
        <v>4115</v>
      </c>
      <c r="G393" s="1" t="s">
        <v>4119</v>
      </c>
      <c r="H393" t="s">
        <v>4121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" t="s">
        <v>4181</v>
      </c>
      <c r="O393">
        <f>ROUND(E393/D393*100,0)</f>
        <v>107</v>
      </c>
      <c r="P393">
        <f>ROUND(E393/L393,2)</f>
        <v>110.36</v>
      </c>
      <c r="Q393" s="9" t="s">
        <v>4181</v>
      </c>
      <c r="R393" t="s">
        <v>4188</v>
      </c>
      <c r="S393">
        <f>(((J393/60)/60)/24)+DATE(1970,1,1)</f>
        <v>40865.042256944449</v>
      </c>
      <c r="T393">
        <f>(((I393/60)/60)/24)+DATE(1970,1,1)</f>
        <v>40895.040972222225</v>
      </c>
      <c r="U393">
        <f>YEAR(S:S)</f>
        <v>2011</v>
      </c>
    </row>
    <row r="394" spans="1:21" ht="48" x14ac:dyDescent="0.2">
      <c r="A394">
        <v>392</v>
      </c>
      <c r="B394" s="8" t="s">
        <v>2</v>
      </c>
      <c r="C394" s="3" t="s">
        <v>399</v>
      </c>
      <c r="D394" s="5">
        <v>18500</v>
      </c>
      <c r="E394" s="7">
        <v>21158</v>
      </c>
      <c r="F394" t="s">
        <v>4115</v>
      </c>
      <c r="G394" s="1" t="s">
        <v>4119</v>
      </c>
      <c r="H394" t="s">
        <v>4121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" t="s">
        <v>4181</v>
      </c>
      <c r="O394">
        <f>ROUND(E394/D394*100,0)</f>
        <v>114</v>
      </c>
      <c r="P394">
        <f>ROUND(E394/L394,2)</f>
        <v>102.71</v>
      </c>
      <c r="Q394" s="9" t="s">
        <v>4181</v>
      </c>
      <c r="R394" t="s">
        <v>4188</v>
      </c>
      <c r="S394">
        <f>(((J394/60)/60)/24)+DATE(1970,1,1)</f>
        <v>40763.717256944445</v>
      </c>
      <c r="T394">
        <f>(((I394/60)/60)/24)+DATE(1970,1,1)</f>
        <v>40794.125</v>
      </c>
      <c r="U394">
        <f>YEAR(S:S)</f>
        <v>2011</v>
      </c>
    </row>
    <row r="395" spans="1:21" ht="32" x14ac:dyDescent="0.2">
      <c r="A395">
        <v>393</v>
      </c>
      <c r="B395" s="8" t="s">
        <v>2</v>
      </c>
      <c r="C395" s="3" t="s">
        <v>400</v>
      </c>
      <c r="D395" s="5">
        <v>50000</v>
      </c>
      <c r="E395" s="7">
        <v>21144</v>
      </c>
      <c r="F395" t="s">
        <v>4115</v>
      </c>
      <c r="G395" s="1" t="s">
        <v>4119</v>
      </c>
      <c r="H395" t="s">
        <v>4121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" t="s">
        <v>4181</v>
      </c>
      <c r="O395">
        <f>ROUND(E395/D395*100,0)</f>
        <v>42</v>
      </c>
      <c r="P395">
        <f>ROUND(E395/L395,2)</f>
        <v>60.24</v>
      </c>
      <c r="Q395" s="9" t="s">
        <v>4181</v>
      </c>
      <c r="R395" t="s">
        <v>4188</v>
      </c>
      <c r="S395">
        <f>(((J395/60)/60)/24)+DATE(1970,1,1)</f>
        <v>41526.708935185183</v>
      </c>
      <c r="T395">
        <f>(((I395/60)/60)/24)+DATE(1970,1,1)</f>
        <v>41557.708935185183</v>
      </c>
      <c r="U395">
        <f>YEAR(S:S)</f>
        <v>2013</v>
      </c>
    </row>
    <row r="396" spans="1:21" ht="48" x14ac:dyDescent="0.2">
      <c r="A396">
        <v>394</v>
      </c>
      <c r="B396" s="8" t="s">
        <v>2</v>
      </c>
      <c r="C396" s="3" t="s">
        <v>401</v>
      </c>
      <c r="D396" s="5">
        <v>4700</v>
      </c>
      <c r="E396" s="7">
        <v>20919.25</v>
      </c>
      <c r="F396" t="s">
        <v>4115</v>
      </c>
      <c r="G396" s="1" t="s">
        <v>4119</v>
      </c>
      <c r="H396" t="s">
        <v>4124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" t="s">
        <v>4181</v>
      </c>
      <c r="O396">
        <f>ROUND(E396/D396*100,0)</f>
        <v>445</v>
      </c>
      <c r="P396">
        <f>ROUND(E396/L396,2)</f>
        <v>418.39</v>
      </c>
      <c r="Q396" s="9" t="s">
        <v>4181</v>
      </c>
      <c r="R396" t="s">
        <v>4188</v>
      </c>
      <c r="S396">
        <f>(((J396/60)/60)/24)+DATE(1970,1,1)</f>
        <v>42417.818078703705</v>
      </c>
      <c r="T396">
        <f>(((I396/60)/60)/24)+DATE(1970,1,1)</f>
        <v>42477.776412037041</v>
      </c>
      <c r="U396">
        <f>YEAR(S:S)</f>
        <v>2016</v>
      </c>
    </row>
    <row r="397" spans="1:21" ht="48" x14ac:dyDescent="0.2">
      <c r="A397">
        <v>395</v>
      </c>
      <c r="B397" s="8" t="s">
        <v>2</v>
      </c>
      <c r="C397" s="3" t="s">
        <v>402</v>
      </c>
      <c r="D397" s="5">
        <v>10000</v>
      </c>
      <c r="E397" s="7">
        <v>20843.599999999999</v>
      </c>
      <c r="F397" t="s">
        <v>4115</v>
      </c>
      <c r="G397" s="1" t="s">
        <v>4119</v>
      </c>
      <c r="H397" t="s">
        <v>4121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" t="s">
        <v>4181</v>
      </c>
      <c r="O397">
        <f>ROUND(E397/D397*100,0)</f>
        <v>208</v>
      </c>
      <c r="P397">
        <f>ROUND(E397/L397,2)</f>
        <v>113.28</v>
      </c>
      <c r="Q397" s="9" t="s">
        <v>4181</v>
      </c>
      <c r="R397" t="s">
        <v>4188</v>
      </c>
      <c r="S397">
        <f>(((J397/60)/60)/24)+DATE(1970,1,1)</f>
        <v>40990.909259259257</v>
      </c>
      <c r="T397">
        <f>(((I397/60)/60)/24)+DATE(1970,1,1)</f>
        <v>41026.897222222222</v>
      </c>
      <c r="U397">
        <f>YEAR(S:S)</f>
        <v>2012</v>
      </c>
    </row>
    <row r="398" spans="1:21" ht="48" x14ac:dyDescent="0.2">
      <c r="A398">
        <v>396</v>
      </c>
      <c r="B398" s="8" t="s">
        <v>2</v>
      </c>
      <c r="C398" s="3" t="s">
        <v>403</v>
      </c>
      <c r="D398" s="5">
        <v>15000</v>
      </c>
      <c r="E398" s="7">
        <v>20820.330000000002</v>
      </c>
      <c r="F398" t="s">
        <v>4115</v>
      </c>
      <c r="G398" s="1" t="s">
        <v>4119</v>
      </c>
      <c r="H398" t="s">
        <v>4121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" t="s">
        <v>4181</v>
      </c>
      <c r="O398">
        <f>ROUND(E398/D398*100,0)</f>
        <v>139</v>
      </c>
      <c r="P398">
        <f>ROUND(E398/L398,2)</f>
        <v>106.23</v>
      </c>
      <c r="Q398" s="9" t="s">
        <v>4181</v>
      </c>
      <c r="R398" t="s">
        <v>4188</v>
      </c>
      <c r="S398">
        <f>(((J398/60)/60)/24)+DATE(1970,1,1)</f>
        <v>41082.564884259256</v>
      </c>
      <c r="T398">
        <f>(((I398/60)/60)/24)+DATE(1970,1,1)</f>
        <v>41097.564884259256</v>
      </c>
      <c r="U398">
        <f>YEAR(S:S)</f>
        <v>2012</v>
      </c>
    </row>
    <row r="399" spans="1:21" ht="64" x14ac:dyDescent="0.2">
      <c r="A399">
        <v>397</v>
      </c>
      <c r="B399" s="8" t="s">
        <v>2</v>
      </c>
      <c r="C399" s="3" t="s">
        <v>404</v>
      </c>
      <c r="D399" s="5">
        <v>12444</v>
      </c>
      <c r="E399" s="7">
        <v>20755</v>
      </c>
      <c r="F399" t="s">
        <v>4115</v>
      </c>
      <c r="G399" s="1" t="s">
        <v>4119</v>
      </c>
      <c r="H399" t="s">
        <v>4121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" t="s">
        <v>4181</v>
      </c>
      <c r="O399">
        <f>ROUND(E399/D399*100,0)</f>
        <v>167</v>
      </c>
      <c r="P399">
        <f>ROUND(E399/L399,2)</f>
        <v>90.63</v>
      </c>
      <c r="Q399" s="9" t="s">
        <v>4181</v>
      </c>
      <c r="R399" t="s">
        <v>4188</v>
      </c>
      <c r="S399">
        <f>(((J399/60)/60)/24)+DATE(1970,1,1)</f>
        <v>40379.776435185187</v>
      </c>
      <c r="T399">
        <f>(((I399/60)/60)/24)+DATE(1970,1,1)</f>
        <v>40422.155555555553</v>
      </c>
      <c r="U399">
        <f>YEAR(S:S)</f>
        <v>2010</v>
      </c>
    </row>
    <row r="400" spans="1:21" ht="48" x14ac:dyDescent="0.2">
      <c r="A400">
        <v>398</v>
      </c>
      <c r="B400" s="8" t="s">
        <v>2</v>
      </c>
      <c r="C400" s="3" t="s">
        <v>405</v>
      </c>
      <c r="D400" s="5">
        <v>7500</v>
      </c>
      <c r="E400" s="7">
        <v>20689</v>
      </c>
      <c r="F400" t="s">
        <v>4115</v>
      </c>
      <c r="G400" s="1" t="s">
        <v>4119</v>
      </c>
      <c r="H400" t="s">
        <v>4121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" t="s">
        <v>4181</v>
      </c>
      <c r="O400">
        <f>ROUND(E400/D400*100,0)</f>
        <v>276</v>
      </c>
      <c r="P400">
        <f>ROUND(E400/L400,2)</f>
        <v>308.79000000000002</v>
      </c>
      <c r="Q400" s="9" t="s">
        <v>4181</v>
      </c>
      <c r="R400" t="s">
        <v>4188</v>
      </c>
      <c r="S400">
        <f>(((J400/60)/60)/24)+DATE(1970,1,1)</f>
        <v>42078.793124999997</v>
      </c>
      <c r="T400">
        <f>(((I400/60)/60)/24)+DATE(1970,1,1)</f>
        <v>42123.793124999997</v>
      </c>
      <c r="U400">
        <f>YEAR(S:S)</f>
        <v>2015</v>
      </c>
    </row>
    <row r="401" spans="1:21" ht="48" x14ac:dyDescent="0.2">
      <c r="A401">
        <v>399</v>
      </c>
      <c r="B401" s="8" t="s">
        <v>2</v>
      </c>
      <c r="C401" s="3" t="s">
        <v>406</v>
      </c>
      <c r="D401" s="5">
        <v>20000</v>
      </c>
      <c r="E401" s="7">
        <v>20631</v>
      </c>
      <c r="F401" t="s">
        <v>4115</v>
      </c>
      <c r="G401" s="1" t="s">
        <v>4119</v>
      </c>
      <c r="H401" t="s">
        <v>4122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" t="s">
        <v>4181</v>
      </c>
      <c r="O401">
        <f>ROUND(E401/D401*100,0)</f>
        <v>103</v>
      </c>
      <c r="P401">
        <f>ROUND(E401/L401,2)</f>
        <v>217.17</v>
      </c>
      <c r="Q401" s="9" t="s">
        <v>4181</v>
      </c>
      <c r="R401" t="s">
        <v>4188</v>
      </c>
      <c r="S401">
        <f>(((J401/60)/60)/24)+DATE(1970,1,1)</f>
        <v>42687.875775462962</v>
      </c>
      <c r="T401">
        <f>(((I401/60)/60)/24)+DATE(1970,1,1)</f>
        <v>42718.5</v>
      </c>
      <c r="U401">
        <f>YEAR(S:S)</f>
        <v>2016</v>
      </c>
    </row>
    <row r="402" spans="1:21" ht="48" x14ac:dyDescent="0.2">
      <c r="A402">
        <v>400</v>
      </c>
      <c r="B402" s="8" t="s">
        <v>2</v>
      </c>
      <c r="C402" s="3" t="s">
        <v>407</v>
      </c>
      <c r="D402" s="5">
        <v>10000</v>
      </c>
      <c r="E402" s="7">
        <v>20569.05</v>
      </c>
      <c r="F402" t="s">
        <v>4115</v>
      </c>
      <c r="G402" s="1" t="s">
        <v>4119</v>
      </c>
      <c r="H402" t="s">
        <v>4121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" t="s">
        <v>4181</v>
      </c>
      <c r="O402">
        <f>ROUND(E402/D402*100,0)</f>
        <v>206</v>
      </c>
      <c r="P402">
        <f>ROUND(E402/L402,2)</f>
        <v>331.76</v>
      </c>
      <c r="Q402" s="9" t="s">
        <v>4181</v>
      </c>
      <c r="R402" t="s">
        <v>4188</v>
      </c>
      <c r="S402">
        <f>(((J402/60)/60)/24)+DATE(1970,1,1)</f>
        <v>41745.635960648149</v>
      </c>
      <c r="T402">
        <f>(((I402/60)/60)/24)+DATE(1970,1,1)</f>
        <v>41776.145833333336</v>
      </c>
      <c r="U402">
        <f>YEAR(S:S)</f>
        <v>2014</v>
      </c>
    </row>
    <row r="403" spans="1:21" ht="48" x14ac:dyDescent="0.2">
      <c r="A403">
        <v>401</v>
      </c>
      <c r="B403" s="8" t="s">
        <v>2</v>
      </c>
      <c r="C403" s="3" t="s">
        <v>408</v>
      </c>
      <c r="D403" s="5">
        <v>50000</v>
      </c>
      <c r="E403" s="7">
        <v>20552</v>
      </c>
      <c r="F403" t="s">
        <v>4115</v>
      </c>
      <c r="G403" s="1" t="s">
        <v>4119</v>
      </c>
      <c r="H403" t="s">
        <v>4121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" t="s">
        <v>4181</v>
      </c>
      <c r="O403">
        <f>ROUND(E403/D403*100,0)</f>
        <v>41</v>
      </c>
      <c r="P403">
        <f>ROUND(E403/L403,2)</f>
        <v>281.52999999999997</v>
      </c>
      <c r="Q403" s="9" t="s">
        <v>4181</v>
      </c>
      <c r="R403" t="s">
        <v>4188</v>
      </c>
      <c r="S403">
        <f>(((J403/60)/60)/24)+DATE(1970,1,1)</f>
        <v>40732.842245370368</v>
      </c>
      <c r="T403">
        <f>(((I403/60)/60)/24)+DATE(1970,1,1)</f>
        <v>40762.842245370368</v>
      </c>
      <c r="U403">
        <f>YEAR(S:S)</f>
        <v>2011</v>
      </c>
    </row>
    <row r="404" spans="1:21" ht="48" x14ac:dyDescent="0.2">
      <c r="A404">
        <v>402</v>
      </c>
      <c r="B404" s="8" t="s">
        <v>2</v>
      </c>
      <c r="C404" s="3" t="s">
        <v>409</v>
      </c>
      <c r="D404" s="5">
        <v>2000</v>
      </c>
      <c r="E404" s="7">
        <v>20491</v>
      </c>
      <c r="F404" t="s">
        <v>4115</v>
      </c>
      <c r="G404" s="1" t="s">
        <v>4119</v>
      </c>
      <c r="H404" t="s">
        <v>4121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" t="s">
        <v>4181</v>
      </c>
      <c r="O404">
        <f>ROUND(E404/D404*100,0)</f>
        <v>1025</v>
      </c>
      <c r="P404">
        <f>ROUND(E404/L404,2)</f>
        <v>476.53</v>
      </c>
      <c r="Q404" s="9" t="s">
        <v>4181</v>
      </c>
      <c r="R404" t="s">
        <v>4188</v>
      </c>
      <c r="S404">
        <f>(((J404/60)/60)/24)+DATE(1970,1,1)</f>
        <v>42292.539548611108</v>
      </c>
      <c r="T404">
        <f>(((I404/60)/60)/24)+DATE(1970,1,1)</f>
        <v>42313.58121527778</v>
      </c>
      <c r="U404">
        <f>YEAR(S:S)</f>
        <v>2015</v>
      </c>
    </row>
    <row r="405" spans="1:21" ht="48" x14ac:dyDescent="0.2">
      <c r="A405">
        <v>403</v>
      </c>
      <c r="B405" s="8" t="s">
        <v>2</v>
      </c>
      <c r="C405" s="3" t="s">
        <v>410</v>
      </c>
      <c r="D405" s="5">
        <v>5000</v>
      </c>
      <c r="E405" s="7">
        <v>20459</v>
      </c>
      <c r="F405" t="s">
        <v>4115</v>
      </c>
      <c r="G405" s="1" t="s">
        <v>4119</v>
      </c>
      <c r="H405" t="s">
        <v>4121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" t="s">
        <v>4181</v>
      </c>
      <c r="O405">
        <f>ROUND(E405/D405*100,0)</f>
        <v>409</v>
      </c>
      <c r="P405">
        <f>ROUND(E405/L405,2)</f>
        <v>292.27</v>
      </c>
      <c r="Q405" s="9" t="s">
        <v>4181</v>
      </c>
      <c r="R405" t="s">
        <v>4188</v>
      </c>
      <c r="S405">
        <f>(((J405/60)/60)/24)+DATE(1970,1,1)</f>
        <v>40718.310659722221</v>
      </c>
      <c r="T405">
        <f>(((I405/60)/60)/24)+DATE(1970,1,1)</f>
        <v>40765.297222222223</v>
      </c>
      <c r="U405">
        <f>YEAR(S:S)</f>
        <v>2011</v>
      </c>
    </row>
    <row r="406" spans="1:21" ht="48" x14ac:dyDescent="0.2">
      <c r="A406">
        <v>404</v>
      </c>
      <c r="B406" s="8" t="s">
        <v>2</v>
      </c>
      <c r="C406" s="3" t="s">
        <v>411</v>
      </c>
      <c r="D406" s="5">
        <v>35000</v>
      </c>
      <c r="E406" s="7">
        <v>20426</v>
      </c>
      <c r="F406" t="s">
        <v>4115</v>
      </c>
      <c r="G406" s="1" t="s">
        <v>4119</v>
      </c>
      <c r="H406" t="s">
        <v>4121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" t="s">
        <v>4181</v>
      </c>
      <c r="O406">
        <f>ROUND(E406/D406*100,0)</f>
        <v>58</v>
      </c>
      <c r="P406">
        <f>ROUND(E406/L406,2)</f>
        <v>75.37</v>
      </c>
      <c r="Q406" s="9" t="s">
        <v>4181</v>
      </c>
      <c r="R406" t="s">
        <v>4188</v>
      </c>
      <c r="S406">
        <f>(((J406/60)/60)/24)+DATE(1970,1,1)</f>
        <v>41646.628032407411</v>
      </c>
      <c r="T406">
        <f>(((I406/60)/60)/24)+DATE(1970,1,1)</f>
        <v>41675.961111111108</v>
      </c>
      <c r="U406">
        <f>YEAR(S:S)</f>
        <v>2014</v>
      </c>
    </row>
    <row r="407" spans="1:21" ht="32" x14ac:dyDescent="0.2">
      <c r="A407">
        <v>405</v>
      </c>
      <c r="B407" s="8" t="s">
        <v>2</v>
      </c>
      <c r="C407" s="3" t="s">
        <v>412</v>
      </c>
      <c r="D407" s="5">
        <v>2820</v>
      </c>
      <c r="E407" s="7">
        <v>20398</v>
      </c>
      <c r="F407" t="s">
        <v>4115</v>
      </c>
      <c r="G407" s="1" t="s">
        <v>4119</v>
      </c>
      <c r="H407" t="s">
        <v>4121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" t="s">
        <v>4181</v>
      </c>
      <c r="O407">
        <f>ROUND(E407/D407*100,0)</f>
        <v>723</v>
      </c>
      <c r="P407">
        <f>ROUND(E407/L407,2)</f>
        <v>370.87</v>
      </c>
      <c r="Q407" s="9" t="s">
        <v>4181</v>
      </c>
      <c r="R407" t="s">
        <v>4188</v>
      </c>
      <c r="S407">
        <f>(((J407/60)/60)/24)+DATE(1970,1,1)</f>
        <v>41674.08494212963</v>
      </c>
      <c r="T407">
        <f>(((I407/60)/60)/24)+DATE(1970,1,1)</f>
        <v>41704.08494212963</v>
      </c>
      <c r="U407">
        <f>YEAR(S:S)</f>
        <v>2014</v>
      </c>
    </row>
    <row r="408" spans="1:21" ht="48" x14ac:dyDescent="0.2">
      <c r="A408">
        <v>406</v>
      </c>
      <c r="B408" s="8" t="s">
        <v>2</v>
      </c>
      <c r="C408" s="3" t="s">
        <v>413</v>
      </c>
      <c r="D408" s="5">
        <v>2800</v>
      </c>
      <c r="E408" s="7">
        <v>20365</v>
      </c>
      <c r="F408" t="s">
        <v>4115</v>
      </c>
      <c r="G408" s="1" t="s">
        <v>4119</v>
      </c>
      <c r="H408" t="s">
        <v>4121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" t="s">
        <v>4181</v>
      </c>
      <c r="O408">
        <f>ROUND(E408/D408*100,0)</f>
        <v>727</v>
      </c>
      <c r="P408">
        <f>ROUND(E408/L408,2)</f>
        <v>581.86</v>
      </c>
      <c r="Q408" s="9" t="s">
        <v>4181</v>
      </c>
      <c r="R408" t="s">
        <v>4188</v>
      </c>
      <c r="S408">
        <f>(((J408/60)/60)/24)+DATE(1970,1,1)</f>
        <v>40638.162465277775</v>
      </c>
      <c r="T408">
        <f>(((I408/60)/60)/24)+DATE(1970,1,1)</f>
        <v>40672.249305555553</v>
      </c>
      <c r="U408">
        <f>YEAR(S:S)</f>
        <v>2011</v>
      </c>
    </row>
    <row r="409" spans="1:21" ht="48" x14ac:dyDescent="0.2">
      <c r="A409">
        <v>407</v>
      </c>
      <c r="B409" s="8" t="s">
        <v>2</v>
      </c>
      <c r="C409" s="3" t="s">
        <v>414</v>
      </c>
      <c r="D409" s="5">
        <v>2000</v>
      </c>
      <c r="E409" s="7">
        <v>20343.169999999998</v>
      </c>
      <c r="F409" t="s">
        <v>4115</v>
      </c>
      <c r="G409" s="1" t="s">
        <v>4119</v>
      </c>
      <c r="H409" t="s">
        <v>4121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" t="s">
        <v>4181</v>
      </c>
      <c r="O409">
        <f>ROUND(E409/D409*100,0)</f>
        <v>1017</v>
      </c>
      <c r="P409">
        <f>ROUND(E409/L409,2)</f>
        <v>924.69</v>
      </c>
      <c r="Q409" s="9" t="s">
        <v>4181</v>
      </c>
      <c r="R409" t="s">
        <v>4188</v>
      </c>
      <c r="S409">
        <f>(((J409/60)/60)/24)+DATE(1970,1,1)</f>
        <v>40806.870949074073</v>
      </c>
      <c r="T409">
        <f>(((I409/60)/60)/24)+DATE(1970,1,1)</f>
        <v>40866.912615740745</v>
      </c>
      <c r="U409">
        <f>YEAR(S:S)</f>
        <v>2011</v>
      </c>
    </row>
    <row r="410" spans="1:21" ht="48" x14ac:dyDescent="0.2">
      <c r="A410">
        <v>408</v>
      </c>
      <c r="B410" s="8" t="s">
        <v>2</v>
      </c>
      <c r="C410" s="3" t="s">
        <v>415</v>
      </c>
      <c r="D410" s="5">
        <v>6000</v>
      </c>
      <c r="E410" s="7">
        <v>20253</v>
      </c>
      <c r="F410" t="s">
        <v>4115</v>
      </c>
      <c r="G410" s="1" t="s">
        <v>4119</v>
      </c>
      <c r="H410" t="s">
        <v>4121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" t="s">
        <v>4181</v>
      </c>
      <c r="O410">
        <f>ROUND(E410/D410*100,0)</f>
        <v>338</v>
      </c>
      <c r="P410">
        <f>ROUND(E410/L410,2)</f>
        <v>532.97</v>
      </c>
      <c r="Q410" s="9" t="s">
        <v>4181</v>
      </c>
      <c r="R410" t="s">
        <v>4188</v>
      </c>
      <c r="S410">
        <f>(((J410/60)/60)/24)+DATE(1970,1,1)</f>
        <v>41543.735995370371</v>
      </c>
      <c r="T410">
        <f>(((I410/60)/60)/24)+DATE(1970,1,1)</f>
        <v>41583.777662037035</v>
      </c>
      <c r="U410">
        <f>YEAR(S:S)</f>
        <v>2013</v>
      </c>
    </row>
    <row r="411" spans="1:21" ht="48" x14ac:dyDescent="0.2">
      <c r="A411">
        <v>409</v>
      </c>
      <c r="B411" s="8" t="s">
        <v>2</v>
      </c>
      <c r="C411" s="3" t="s">
        <v>416</v>
      </c>
      <c r="D411" s="5">
        <v>500</v>
      </c>
      <c r="E411" s="7">
        <v>20190</v>
      </c>
      <c r="F411" t="s">
        <v>4115</v>
      </c>
      <c r="G411" s="1" t="s">
        <v>4119</v>
      </c>
      <c r="H411" t="s">
        <v>4122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" t="s">
        <v>4181</v>
      </c>
      <c r="O411">
        <f>ROUND(E411/D411*100,0)</f>
        <v>4038</v>
      </c>
      <c r="P411">
        <f>ROUND(E411/L411,2)</f>
        <v>1346</v>
      </c>
      <c r="Q411" s="9" t="s">
        <v>4181</v>
      </c>
      <c r="R411" t="s">
        <v>4188</v>
      </c>
      <c r="S411">
        <f>(((J411/60)/60)/24)+DATE(1970,1,1)</f>
        <v>42543.862777777773</v>
      </c>
      <c r="T411">
        <f>(((I411/60)/60)/24)+DATE(1970,1,1)</f>
        <v>42573.862777777773</v>
      </c>
      <c r="U411">
        <f>YEAR(S:S)</f>
        <v>2016</v>
      </c>
    </row>
    <row r="412" spans="1:21" ht="48" x14ac:dyDescent="0.2">
      <c r="A412">
        <v>410</v>
      </c>
      <c r="B412" s="8" t="s">
        <v>2</v>
      </c>
      <c r="C412" s="3" t="s">
        <v>417</v>
      </c>
      <c r="D412" s="5">
        <v>1000</v>
      </c>
      <c r="E412" s="7">
        <v>20128</v>
      </c>
      <c r="F412" t="s">
        <v>4115</v>
      </c>
      <c r="G412" s="1" t="s">
        <v>4119</v>
      </c>
      <c r="H412" t="s">
        <v>4126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" t="s">
        <v>4181</v>
      </c>
      <c r="O412">
        <f>ROUND(E412/D412*100,0)</f>
        <v>2013</v>
      </c>
      <c r="P412">
        <f>ROUND(E412/L412,2)</f>
        <v>2875.43</v>
      </c>
      <c r="Q412" s="9" t="s">
        <v>4181</v>
      </c>
      <c r="R412" t="s">
        <v>4188</v>
      </c>
      <c r="S412">
        <f>(((J412/60)/60)/24)+DATE(1970,1,1)</f>
        <v>42113.981446759266</v>
      </c>
      <c r="T412">
        <f>(((I412/60)/60)/24)+DATE(1970,1,1)</f>
        <v>42173.981446759266</v>
      </c>
      <c r="U412">
        <f>YEAR(S:S)</f>
        <v>2015</v>
      </c>
    </row>
    <row r="413" spans="1:21" ht="48" x14ac:dyDescent="0.2">
      <c r="A413">
        <v>411</v>
      </c>
      <c r="B413" s="8" t="s">
        <v>2</v>
      </c>
      <c r="C413" s="3" t="s">
        <v>418</v>
      </c>
      <c r="D413" s="5">
        <v>30000</v>
      </c>
      <c r="E413" s="7">
        <v>20122</v>
      </c>
      <c r="F413" t="s">
        <v>4115</v>
      </c>
      <c r="G413" s="1" t="s">
        <v>4119</v>
      </c>
      <c r="H413" t="s">
        <v>4121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" t="s">
        <v>4181</v>
      </c>
      <c r="O413">
        <f>ROUND(E413/D413*100,0)</f>
        <v>67</v>
      </c>
      <c r="P413">
        <f>ROUND(E413/L413,2)</f>
        <v>83.49</v>
      </c>
      <c r="Q413" s="9" t="s">
        <v>4181</v>
      </c>
      <c r="R413" t="s">
        <v>4188</v>
      </c>
      <c r="S413">
        <f>(((J413/60)/60)/24)+DATE(1970,1,1)</f>
        <v>41598.17597222222</v>
      </c>
      <c r="T413">
        <f>(((I413/60)/60)/24)+DATE(1970,1,1)</f>
        <v>41630.208333333336</v>
      </c>
      <c r="U413">
        <f>YEAR(S:S)</f>
        <v>2013</v>
      </c>
    </row>
    <row r="414" spans="1:21" ht="48" x14ac:dyDescent="0.2">
      <c r="A414">
        <v>412</v>
      </c>
      <c r="B414" s="8" t="s">
        <v>2</v>
      </c>
      <c r="C414" s="3" t="s">
        <v>419</v>
      </c>
      <c r="D414" s="5">
        <v>2500</v>
      </c>
      <c r="E414" s="7">
        <v>20120</v>
      </c>
      <c r="F414" t="s">
        <v>4115</v>
      </c>
      <c r="G414" s="1" t="s">
        <v>4119</v>
      </c>
      <c r="H414" t="s">
        <v>4121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" t="s">
        <v>4181</v>
      </c>
      <c r="O414">
        <f>ROUND(E414/D414*100,0)</f>
        <v>805</v>
      </c>
      <c r="P414">
        <f>ROUND(E414/L414,2)</f>
        <v>365.82</v>
      </c>
      <c r="Q414" s="9" t="s">
        <v>4181</v>
      </c>
      <c r="R414" t="s">
        <v>4188</v>
      </c>
      <c r="S414">
        <f>(((J414/60)/60)/24)+DATE(1970,1,1)</f>
        <v>41099.742800925924</v>
      </c>
      <c r="T414">
        <f>(((I414/60)/60)/24)+DATE(1970,1,1)</f>
        <v>41115.742800925924</v>
      </c>
      <c r="U414">
        <f>YEAR(S:S)</f>
        <v>2012</v>
      </c>
    </row>
    <row r="415" spans="1:21" ht="48" x14ac:dyDescent="0.2">
      <c r="A415">
        <v>413</v>
      </c>
      <c r="B415" s="8" t="s">
        <v>2</v>
      </c>
      <c r="C415" s="3" t="s">
        <v>420</v>
      </c>
      <c r="D415" s="5">
        <v>12800</v>
      </c>
      <c r="E415" s="7">
        <v>20070</v>
      </c>
      <c r="F415" t="s">
        <v>4115</v>
      </c>
      <c r="G415" s="1" t="s">
        <v>4119</v>
      </c>
      <c r="H415" t="s">
        <v>4121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" t="s">
        <v>4181</v>
      </c>
      <c r="O415">
        <f>ROUND(E415/D415*100,0)</f>
        <v>157</v>
      </c>
      <c r="P415">
        <f>ROUND(E415/L415,2)</f>
        <v>117.37</v>
      </c>
      <c r="Q415" s="9" t="s">
        <v>4181</v>
      </c>
      <c r="R415" t="s">
        <v>4188</v>
      </c>
      <c r="S415">
        <f>(((J415/60)/60)/24)+DATE(1970,1,1)</f>
        <v>41079.877442129626</v>
      </c>
      <c r="T415">
        <f>(((I415/60)/60)/24)+DATE(1970,1,1)</f>
        <v>41109.877442129626</v>
      </c>
      <c r="U415">
        <f>YEAR(S:S)</f>
        <v>2012</v>
      </c>
    </row>
    <row r="416" spans="1:21" ht="48" x14ac:dyDescent="0.2">
      <c r="A416">
        <v>414</v>
      </c>
      <c r="B416" s="8" t="s">
        <v>2</v>
      </c>
      <c r="C416" s="3" t="s">
        <v>421</v>
      </c>
      <c r="D416" s="5">
        <v>18500</v>
      </c>
      <c r="E416" s="7">
        <v>20032</v>
      </c>
      <c r="F416" t="s">
        <v>4115</v>
      </c>
      <c r="G416" s="1" t="s">
        <v>4119</v>
      </c>
      <c r="H416" t="s">
        <v>4121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" t="s">
        <v>4181</v>
      </c>
      <c r="O416">
        <f>ROUND(E416/D416*100,0)</f>
        <v>108</v>
      </c>
      <c r="P416">
        <f>ROUND(E416/L416,2)</f>
        <v>96.31</v>
      </c>
      <c r="Q416" s="9" t="s">
        <v>4181</v>
      </c>
      <c r="R416" t="s">
        <v>4188</v>
      </c>
      <c r="S416">
        <f>(((J416/60)/60)/24)+DATE(1970,1,1)</f>
        <v>41529.063252314816</v>
      </c>
      <c r="T416">
        <f>(((I416/60)/60)/24)+DATE(1970,1,1)</f>
        <v>41559.063252314816</v>
      </c>
      <c r="U416">
        <f>YEAR(S:S)</f>
        <v>2013</v>
      </c>
    </row>
    <row r="417" spans="1:21" ht="64" x14ac:dyDescent="0.2">
      <c r="A417">
        <v>415</v>
      </c>
      <c r="B417" s="8" t="s">
        <v>2</v>
      </c>
      <c r="C417" s="3" t="s">
        <v>422</v>
      </c>
      <c r="D417" s="5">
        <v>1400</v>
      </c>
      <c r="E417" s="7">
        <v>20025.14</v>
      </c>
      <c r="F417" t="s">
        <v>4115</v>
      </c>
      <c r="G417" s="1" t="s">
        <v>4119</v>
      </c>
      <c r="H417" t="s">
        <v>4126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" t="s">
        <v>4181</v>
      </c>
      <c r="O417">
        <f>ROUND(E417/D417*100,0)</f>
        <v>1430</v>
      </c>
      <c r="P417">
        <f>ROUND(E417/L417,2)</f>
        <v>953.58</v>
      </c>
      <c r="Q417" s="9" t="s">
        <v>4181</v>
      </c>
      <c r="R417" t="s">
        <v>4188</v>
      </c>
      <c r="S417">
        <f>(((J417/60)/60)/24)+DATE(1970,1,1)</f>
        <v>41904.851875</v>
      </c>
      <c r="T417">
        <f>(((I417/60)/60)/24)+DATE(1970,1,1)</f>
        <v>41929.5</v>
      </c>
      <c r="U417">
        <f>YEAR(S:S)</f>
        <v>2014</v>
      </c>
    </row>
    <row r="418" spans="1:21" ht="32" x14ac:dyDescent="0.2">
      <c r="A418">
        <v>416</v>
      </c>
      <c r="B418" s="8" t="s">
        <v>2</v>
      </c>
      <c r="C418" s="3" t="s">
        <v>423</v>
      </c>
      <c r="D418" s="5">
        <v>1000</v>
      </c>
      <c r="E418" s="7">
        <v>20022</v>
      </c>
      <c r="F418" t="s">
        <v>4115</v>
      </c>
      <c r="G418" s="1" t="s">
        <v>4119</v>
      </c>
      <c r="H418" t="s">
        <v>4121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" t="s">
        <v>4181</v>
      </c>
      <c r="O418">
        <f>ROUND(E418/D418*100,0)</f>
        <v>2002</v>
      </c>
      <c r="P418">
        <f>ROUND(E418/L418,2)</f>
        <v>800.88</v>
      </c>
      <c r="Q418" s="9" t="s">
        <v>4181</v>
      </c>
      <c r="R418" t="s">
        <v>4188</v>
      </c>
      <c r="S418">
        <f>(((J418/60)/60)/24)+DATE(1970,1,1)</f>
        <v>41648.396192129629</v>
      </c>
      <c r="T418">
        <f>(((I418/60)/60)/24)+DATE(1970,1,1)</f>
        <v>41678.396192129629</v>
      </c>
      <c r="U418">
        <f>YEAR(S:S)</f>
        <v>2014</v>
      </c>
    </row>
    <row r="419" spans="1:21" ht="48" x14ac:dyDescent="0.2">
      <c r="A419">
        <v>417</v>
      </c>
      <c r="B419" s="8" t="s">
        <v>2</v>
      </c>
      <c r="C419" s="3" t="s">
        <v>424</v>
      </c>
      <c r="D419" s="5">
        <v>10500</v>
      </c>
      <c r="E419" s="7">
        <v>19931</v>
      </c>
      <c r="F419" t="s">
        <v>4115</v>
      </c>
      <c r="G419" s="1" t="s">
        <v>4119</v>
      </c>
      <c r="H419" t="s">
        <v>4121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" t="s">
        <v>4181</v>
      </c>
      <c r="O419">
        <f>ROUND(E419/D419*100,0)</f>
        <v>190</v>
      </c>
      <c r="P419">
        <f>ROUND(E419/L419,2)</f>
        <v>383.29</v>
      </c>
      <c r="Q419" s="9" t="s">
        <v>4181</v>
      </c>
      <c r="R419" t="s">
        <v>4188</v>
      </c>
      <c r="S419">
        <f>(((J419/60)/60)/24)+DATE(1970,1,1)</f>
        <v>41360.970601851855</v>
      </c>
      <c r="T419">
        <f>(((I419/60)/60)/24)+DATE(1970,1,1)</f>
        <v>41372.189583333333</v>
      </c>
      <c r="U419">
        <f>YEAR(S:S)</f>
        <v>2013</v>
      </c>
    </row>
    <row r="420" spans="1:21" ht="48" x14ac:dyDescent="0.2">
      <c r="A420">
        <v>418</v>
      </c>
      <c r="B420" s="8" t="s">
        <v>2</v>
      </c>
      <c r="C420" s="3" t="s">
        <v>425</v>
      </c>
      <c r="D420" s="5">
        <v>22400</v>
      </c>
      <c r="E420" s="7">
        <v>19860</v>
      </c>
      <c r="F420" t="s">
        <v>4115</v>
      </c>
      <c r="G420" s="1" t="s">
        <v>4119</v>
      </c>
      <c r="H420" t="s">
        <v>4121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" t="s">
        <v>4181</v>
      </c>
      <c r="O420">
        <f>ROUND(E420/D420*100,0)</f>
        <v>89</v>
      </c>
      <c r="P420">
        <f>ROUND(E420/L420,2)</f>
        <v>190.96</v>
      </c>
      <c r="Q420" s="9" t="s">
        <v>4181</v>
      </c>
      <c r="R420" t="s">
        <v>4188</v>
      </c>
      <c r="S420">
        <f>(((J420/60)/60)/24)+DATE(1970,1,1)</f>
        <v>42178.282372685186</v>
      </c>
      <c r="T420">
        <f>(((I420/60)/60)/24)+DATE(1970,1,1)</f>
        <v>42208.282372685186</v>
      </c>
      <c r="U420">
        <f>YEAR(S:S)</f>
        <v>2015</v>
      </c>
    </row>
    <row r="421" spans="1:21" ht="48" x14ac:dyDescent="0.2">
      <c r="A421">
        <v>419</v>
      </c>
      <c r="B421" s="8" t="s">
        <v>2</v>
      </c>
      <c r="C421" s="3" t="s">
        <v>426</v>
      </c>
      <c r="D421" s="5">
        <v>8000</v>
      </c>
      <c r="E421" s="7">
        <v>19824</v>
      </c>
      <c r="F421" t="s">
        <v>4115</v>
      </c>
      <c r="G421" s="1" t="s">
        <v>4119</v>
      </c>
      <c r="H421" t="s">
        <v>4121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" t="s">
        <v>4181</v>
      </c>
      <c r="O421">
        <f>ROUND(E421/D421*100,0)</f>
        <v>248</v>
      </c>
      <c r="P421">
        <f>ROUND(E421/L421,2)</f>
        <v>271.56</v>
      </c>
      <c r="Q421" s="9" t="s">
        <v>4181</v>
      </c>
      <c r="R421" t="s">
        <v>4188</v>
      </c>
      <c r="S421">
        <f>(((J421/60)/60)/24)+DATE(1970,1,1)</f>
        <v>41394.842442129629</v>
      </c>
      <c r="T421">
        <f>(((I421/60)/60)/24)+DATE(1970,1,1)</f>
        <v>41454.842442129629</v>
      </c>
      <c r="U421">
        <f>YEAR(S:S)</f>
        <v>2013</v>
      </c>
    </row>
    <row r="422" spans="1:21" ht="48" x14ac:dyDescent="0.2">
      <c r="A422">
        <v>420</v>
      </c>
      <c r="B422" s="8" t="s">
        <v>2</v>
      </c>
      <c r="C422" s="3" t="s">
        <v>427</v>
      </c>
      <c r="D422" s="5">
        <v>3300</v>
      </c>
      <c r="E422" s="7">
        <v>19770.11</v>
      </c>
      <c r="F422" t="s">
        <v>4117</v>
      </c>
      <c r="G422" s="1" t="s">
        <v>4119</v>
      </c>
      <c r="H422" t="s">
        <v>4121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" t="s">
        <v>4181</v>
      </c>
      <c r="O422">
        <f>ROUND(E422/D422*100,0)</f>
        <v>599</v>
      </c>
      <c r="P422">
        <f>ROUND(E422/L422,2)</f>
        <v>6590.04</v>
      </c>
      <c r="Q422" s="9" t="s">
        <v>4181</v>
      </c>
      <c r="R422" t="s">
        <v>4189</v>
      </c>
      <c r="S422">
        <f>(((J422/60)/60)/24)+DATE(1970,1,1)</f>
        <v>41682.23646990741</v>
      </c>
      <c r="T422">
        <f>(((I422/60)/60)/24)+DATE(1970,1,1)</f>
        <v>41712.194803240738</v>
      </c>
      <c r="U422">
        <f>YEAR(S:S)</f>
        <v>2014</v>
      </c>
    </row>
    <row r="423" spans="1:21" ht="48" x14ac:dyDescent="0.2">
      <c r="A423">
        <v>421</v>
      </c>
      <c r="B423" s="8" t="s">
        <v>2</v>
      </c>
      <c r="C423" s="3" t="s">
        <v>428</v>
      </c>
      <c r="D423" s="5">
        <v>15000</v>
      </c>
      <c r="E423" s="7">
        <v>19572</v>
      </c>
      <c r="F423" t="s">
        <v>4117</v>
      </c>
      <c r="G423" s="1" t="s">
        <v>4119</v>
      </c>
      <c r="H423" t="s">
        <v>4121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" t="s">
        <v>4181</v>
      </c>
      <c r="O423">
        <f>ROUND(E423/D423*100,0)</f>
        <v>130</v>
      </c>
      <c r="P423">
        <f>ROUND(E423/L423,2)</f>
        <v>3262</v>
      </c>
      <c r="Q423" s="9" t="s">
        <v>4181</v>
      </c>
      <c r="R423" t="s">
        <v>4189</v>
      </c>
      <c r="S423">
        <f>(((J423/60)/60)/24)+DATE(1970,1,1)</f>
        <v>42177.491388888884</v>
      </c>
      <c r="T423">
        <f>(((I423/60)/60)/24)+DATE(1970,1,1)</f>
        <v>42237.491388888884</v>
      </c>
      <c r="U423">
        <f>YEAR(S:S)</f>
        <v>2015</v>
      </c>
    </row>
    <row r="424" spans="1:21" ht="48" x14ac:dyDescent="0.2">
      <c r="A424">
        <v>422</v>
      </c>
      <c r="B424" s="8" t="s">
        <v>2</v>
      </c>
      <c r="C424" s="3" t="s">
        <v>429</v>
      </c>
      <c r="D424" s="5">
        <v>40000</v>
      </c>
      <c r="E424" s="7">
        <v>19557</v>
      </c>
      <c r="F424" t="s">
        <v>4117</v>
      </c>
      <c r="G424" s="1" t="s">
        <v>4119</v>
      </c>
      <c r="H424" t="s">
        <v>4121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" t="s">
        <v>4181</v>
      </c>
      <c r="O424">
        <f>ROUND(E424/D424*100,0)</f>
        <v>49</v>
      </c>
      <c r="P424">
        <f>ROUND(E424/L424,2)</f>
        <v>1629.75</v>
      </c>
      <c r="Q424" s="9" t="s">
        <v>4181</v>
      </c>
      <c r="R424" t="s">
        <v>4189</v>
      </c>
      <c r="S424">
        <f>(((J424/60)/60)/24)+DATE(1970,1,1)</f>
        <v>41863.260381944441</v>
      </c>
      <c r="T424">
        <f>(((I424/60)/60)/24)+DATE(1970,1,1)</f>
        <v>41893.260381944441</v>
      </c>
      <c r="U424">
        <f>YEAR(S:S)</f>
        <v>2014</v>
      </c>
    </row>
    <row r="425" spans="1:21" ht="48" x14ac:dyDescent="0.2">
      <c r="A425">
        <v>423</v>
      </c>
      <c r="B425" s="8" t="s">
        <v>2</v>
      </c>
      <c r="C425" s="3" t="s">
        <v>430</v>
      </c>
      <c r="D425" s="5">
        <v>20000</v>
      </c>
      <c r="E425" s="7">
        <v>19523.310000000001</v>
      </c>
      <c r="F425" t="s">
        <v>4117</v>
      </c>
      <c r="G425" s="1" t="s">
        <v>4119</v>
      </c>
      <c r="H425" t="s">
        <v>4121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" t="s">
        <v>4181</v>
      </c>
      <c r="O425">
        <f>ROUND(E425/D425*100,0)</f>
        <v>98</v>
      </c>
      <c r="P425">
        <f>ROUND(E425/L425,2)</f>
        <v>1501.79</v>
      </c>
      <c r="Q425" s="9" t="s">
        <v>4181</v>
      </c>
      <c r="R425" t="s">
        <v>4189</v>
      </c>
      <c r="S425">
        <f>(((J425/60)/60)/24)+DATE(1970,1,1)</f>
        <v>41400.92627314815</v>
      </c>
      <c r="T425">
        <f>(((I425/60)/60)/24)+DATE(1970,1,1)</f>
        <v>41430.92627314815</v>
      </c>
      <c r="U425">
        <f>YEAR(S:S)</f>
        <v>2013</v>
      </c>
    </row>
    <row r="426" spans="1:21" ht="48" x14ac:dyDescent="0.2">
      <c r="A426">
        <v>424</v>
      </c>
      <c r="B426" s="8" t="s">
        <v>2</v>
      </c>
      <c r="C426" s="3" t="s">
        <v>431</v>
      </c>
      <c r="D426" s="5">
        <v>3000</v>
      </c>
      <c r="E426" s="7">
        <v>19434</v>
      </c>
      <c r="F426" t="s">
        <v>4117</v>
      </c>
      <c r="G426" s="1" t="s">
        <v>4119</v>
      </c>
      <c r="H426" t="s">
        <v>4121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" t="s">
        <v>4181</v>
      </c>
      <c r="O426">
        <f>ROUND(E426/D426*100,0)</f>
        <v>648</v>
      </c>
      <c r="P426">
        <f>ROUND(E426/L426,2)</f>
        <v>3886.8</v>
      </c>
      <c r="Q426" s="9" t="s">
        <v>4181</v>
      </c>
      <c r="R426" t="s">
        <v>4189</v>
      </c>
      <c r="S426">
        <f>(((J426/60)/60)/24)+DATE(1970,1,1)</f>
        <v>40934.376145833332</v>
      </c>
      <c r="T426">
        <f>(((I426/60)/60)/24)+DATE(1970,1,1)</f>
        <v>40994.334479166668</v>
      </c>
      <c r="U426">
        <f>YEAR(S:S)</f>
        <v>2012</v>
      </c>
    </row>
    <row r="427" spans="1:21" ht="48" x14ac:dyDescent="0.2">
      <c r="A427">
        <v>425</v>
      </c>
      <c r="B427" s="8" t="s">
        <v>2</v>
      </c>
      <c r="C427" s="3" t="s">
        <v>432</v>
      </c>
      <c r="D427" s="5">
        <v>50000</v>
      </c>
      <c r="E427" s="7">
        <v>19430</v>
      </c>
      <c r="F427" t="s">
        <v>4117</v>
      </c>
      <c r="G427" s="1" t="s">
        <v>4119</v>
      </c>
      <c r="H427" t="s">
        <v>4121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" t="s">
        <v>4181</v>
      </c>
      <c r="O427">
        <f>ROUND(E427/D427*100,0)</f>
        <v>39</v>
      </c>
      <c r="P427">
        <f>ROUND(E427/L427,2)</f>
        <v>9715</v>
      </c>
      <c r="Q427" s="9" t="s">
        <v>4181</v>
      </c>
      <c r="R427" t="s">
        <v>4189</v>
      </c>
      <c r="S427">
        <f>(((J427/60)/60)/24)+DATE(1970,1,1)</f>
        <v>42275.861157407402</v>
      </c>
      <c r="T427">
        <f>(((I427/60)/60)/24)+DATE(1970,1,1)</f>
        <v>42335.902824074074</v>
      </c>
      <c r="U427">
        <f>YEAR(S:S)</f>
        <v>2015</v>
      </c>
    </row>
    <row r="428" spans="1:21" ht="48" x14ac:dyDescent="0.2">
      <c r="A428">
        <v>426</v>
      </c>
      <c r="B428" s="8" t="s">
        <v>2</v>
      </c>
      <c r="C428" s="3" t="s">
        <v>433</v>
      </c>
      <c r="D428" s="5">
        <v>10000</v>
      </c>
      <c r="E428" s="7">
        <v>19324</v>
      </c>
      <c r="F428" t="s">
        <v>4117</v>
      </c>
      <c r="G428" s="1" t="s">
        <v>4119</v>
      </c>
      <c r="H428" t="s">
        <v>4121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" t="s">
        <v>4181</v>
      </c>
      <c r="O428">
        <f>ROUND(E428/D428*100,0)</f>
        <v>193</v>
      </c>
      <c r="P428">
        <f>ROUND(E428/L428,2)</f>
        <v>2415.5</v>
      </c>
      <c r="Q428" s="9" t="s">
        <v>4181</v>
      </c>
      <c r="R428" t="s">
        <v>4189</v>
      </c>
      <c r="S428">
        <f>(((J428/60)/60)/24)+DATE(1970,1,1)</f>
        <v>42400.711967592593</v>
      </c>
      <c r="T428">
        <f>(((I428/60)/60)/24)+DATE(1970,1,1)</f>
        <v>42430.711967592593</v>
      </c>
      <c r="U428">
        <f>YEAR(S:S)</f>
        <v>2016</v>
      </c>
    </row>
    <row r="429" spans="1:21" ht="48" x14ac:dyDescent="0.2">
      <c r="A429">
        <v>427</v>
      </c>
      <c r="B429" s="8" t="s">
        <v>2</v>
      </c>
      <c r="C429" s="3" t="s">
        <v>434</v>
      </c>
      <c r="D429" s="5">
        <v>6500</v>
      </c>
      <c r="E429" s="7">
        <v>19292.5</v>
      </c>
      <c r="F429" t="s">
        <v>4117</v>
      </c>
      <c r="G429" s="1" t="s">
        <v>4119</v>
      </c>
      <c r="H429" t="s">
        <v>4121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" t="s">
        <v>4181</v>
      </c>
      <c r="O429">
        <f>ROUND(E429/D429*100,0)</f>
        <v>297</v>
      </c>
      <c r="P429" t="e">
        <f>ROUND(E429/L429,2)</f>
        <v>#DIV/0!</v>
      </c>
      <c r="Q429" s="9" t="s">
        <v>4181</v>
      </c>
      <c r="R429" t="s">
        <v>4189</v>
      </c>
      <c r="S429">
        <f>(((J429/60)/60)/24)+DATE(1970,1,1)</f>
        <v>42285.909027777772</v>
      </c>
      <c r="T429">
        <f>(((I429/60)/60)/24)+DATE(1970,1,1)</f>
        <v>42299.790972222225</v>
      </c>
      <c r="U429">
        <f>YEAR(S:S)</f>
        <v>2015</v>
      </c>
    </row>
    <row r="430" spans="1:21" ht="32" x14ac:dyDescent="0.2">
      <c r="A430">
        <v>428</v>
      </c>
      <c r="B430" s="8" t="s">
        <v>2</v>
      </c>
      <c r="C430" s="3" t="s">
        <v>435</v>
      </c>
      <c r="D430" s="5">
        <v>12000</v>
      </c>
      <c r="E430" s="7">
        <v>19195</v>
      </c>
      <c r="F430" t="s">
        <v>4117</v>
      </c>
      <c r="G430" s="1" t="s">
        <v>4119</v>
      </c>
      <c r="H430" t="s">
        <v>4121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" t="s">
        <v>4181</v>
      </c>
      <c r="O430">
        <f>ROUND(E430/D430*100,0)</f>
        <v>160</v>
      </c>
      <c r="P430">
        <f>ROUND(E430/L430,2)</f>
        <v>1476.54</v>
      </c>
      <c r="Q430" s="9" t="s">
        <v>4181</v>
      </c>
      <c r="R430" t="s">
        <v>4189</v>
      </c>
      <c r="S430">
        <f>(((J430/60)/60)/24)+DATE(1970,1,1)</f>
        <v>41778.766724537039</v>
      </c>
      <c r="T430">
        <f>(((I430/60)/60)/24)+DATE(1970,1,1)</f>
        <v>41806.916666666664</v>
      </c>
      <c r="U430">
        <f>YEAR(S:S)</f>
        <v>2014</v>
      </c>
    </row>
    <row r="431" spans="1:21" ht="64" x14ac:dyDescent="0.2">
      <c r="A431">
        <v>429</v>
      </c>
      <c r="B431" s="8" t="s">
        <v>2</v>
      </c>
      <c r="C431" s="3" t="s">
        <v>436</v>
      </c>
      <c r="D431" s="5">
        <v>5000</v>
      </c>
      <c r="E431" s="7">
        <v>19129</v>
      </c>
      <c r="F431" t="s">
        <v>4117</v>
      </c>
      <c r="G431" s="1" t="s">
        <v>4119</v>
      </c>
      <c r="H431" t="s">
        <v>4121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" t="s">
        <v>4181</v>
      </c>
      <c r="O431">
        <f>ROUND(E431/D431*100,0)</f>
        <v>383</v>
      </c>
      <c r="P431" t="e">
        <f>ROUND(E431/L431,2)</f>
        <v>#DIV/0!</v>
      </c>
      <c r="Q431" s="9" t="s">
        <v>4181</v>
      </c>
      <c r="R431" t="s">
        <v>4189</v>
      </c>
      <c r="S431">
        <f>(((J431/60)/60)/24)+DATE(1970,1,1)</f>
        <v>40070.901412037041</v>
      </c>
      <c r="T431">
        <f>(((I431/60)/60)/24)+DATE(1970,1,1)</f>
        <v>40144.207638888889</v>
      </c>
      <c r="U431">
        <f>YEAR(S:S)</f>
        <v>2009</v>
      </c>
    </row>
    <row r="432" spans="1:21" ht="32" x14ac:dyDescent="0.2">
      <c r="A432">
        <v>430</v>
      </c>
      <c r="B432" s="8" t="s">
        <v>2</v>
      </c>
      <c r="C432" s="3" t="s">
        <v>437</v>
      </c>
      <c r="D432" s="5">
        <v>1000</v>
      </c>
      <c r="E432" s="7">
        <v>19028</v>
      </c>
      <c r="F432" t="s">
        <v>4117</v>
      </c>
      <c r="G432" s="1" t="s">
        <v>4119</v>
      </c>
      <c r="H432" t="s">
        <v>4121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" t="s">
        <v>4181</v>
      </c>
      <c r="O432">
        <f>ROUND(E432/D432*100,0)</f>
        <v>1903</v>
      </c>
      <c r="P432">
        <f>ROUND(E432/L432,2)</f>
        <v>3805.6</v>
      </c>
      <c r="Q432" s="9" t="s">
        <v>4181</v>
      </c>
      <c r="R432" t="s">
        <v>4189</v>
      </c>
      <c r="S432">
        <f>(((J432/60)/60)/24)+DATE(1970,1,1)</f>
        <v>41513.107256944444</v>
      </c>
      <c r="T432">
        <f>(((I432/60)/60)/24)+DATE(1970,1,1)</f>
        <v>41528.107256944444</v>
      </c>
      <c r="U432">
        <f>YEAR(S:S)</f>
        <v>2013</v>
      </c>
    </row>
    <row r="433" spans="1:21" ht="48" x14ac:dyDescent="0.2">
      <c r="A433">
        <v>431</v>
      </c>
      <c r="B433" s="8" t="s">
        <v>2</v>
      </c>
      <c r="C433" s="3" t="s">
        <v>438</v>
      </c>
      <c r="D433" s="5">
        <v>3000</v>
      </c>
      <c r="E433" s="7">
        <v>18855</v>
      </c>
      <c r="F433" t="s">
        <v>4117</v>
      </c>
      <c r="G433" s="1" t="s">
        <v>4119</v>
      </c>
      <c r="H433" t="s">
        <v>4122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" t="s">
        <v>4181</v>
      </c>
      <c r="O433">
        <f>ROUND(E433/D433*100,0)</f>
        <v>629</v>
      </c>
      <c r="P433">
        <f>ROUND(E433/L433,2)</f>
        <v>2356.88</v>
      </c>
      <c r="Q433" s="9" t="s">
        <v>4181</v>
      </c>
      <c r="R433" t="s">
        <v>4189</v>
      </c>
      <c r="S433">
        <f>(((J433/60)/60)/24)+DATE(1970,1,1)</f>
        <v>42526.871331018512</v>
      </c>
      <c r="T433">
        <f>(((I433/60)/60)/24)+DATE(1970,1,1)</f>
        <v>42556.871331018512</v>
      </c>
      <c r="U433">
        <f>YEAR(S:S)</f>
        <v>2016</v>
      </c>
    </row>
    <row r="434" spans="1:21" ht="48" x14ac:dyDescent="0.2">
      <c r="A434">
        <v>432</v>
      </c>
      <c r="B434" s="8" t="s">
        <v>2</v>
      </c>
      <c r="C434" s="3" t="s">
        <v>439</v>
      </c>
      <c r="D434" s="5">
        <v>6000</v>
      </c>
      <c r="E434" s="7">
        <v>18851</v>
      </c>
      <c r="F434" t="s">
        <v>4117</v>
      </c>
      <c r="G434" s="1" t="s">
        <v>4119</v>
      </c>
      <c r="H434" t="s">
        <v>4121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" t="s">
        <v>4181</v>
      </c>
      <c r="O434">
        <f>ROUND(E434/D434*100,0)</f>
        <v>314</v>
      </c>
      <c r="P434">
        <f>ROUND(E434/L434,2)</f>
        <v>2356.38</v>
      </c>
      <c r="Q434" s="9" t="s">
        <v>4181</v>
      </c>
      <c r="R434" t="s">
        <v>4189</v>
      </c>
      <c r="S434">
        <f>(((J434/60)/60)/24)+DATE(1970,1,1)</f>
        <v>42238.726631944446</v>
      </c>
      <c r="T434">
        <f>(((I434/60)/60)/24)+DATE(1970,1,1)</f>
        <v>42298.726631944446</v>
      </c>
      <c r="U434">
        <f>YEAR(S:S)</f>
        <v>2015</v>
      </c>
    </row>
    <row r="435" spans="1:21" ht="64" x14ac:dyDescent="0.2">
      <c r="A435">
        <v>433</v>
      </c>
      <c r="B435" s="8" t="s">
        <v>2</v>
      </c>
      <c r="C435" s="3" t="s">
        <v>440</v>
      </c>
      <c r="D435" s="5">
        <v>3000</v>
      </c>
      <c r="E435" s="7">
        <v>18671</v>
      </c>
      <c r="F435" t="s">
        <v>4117</v>
      </c>
      <c r="G435" s="1" t="s">
        <v>4119</v>
      </c>
      <c r="H435" t="s">
        <v>4121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" t="s">
        <v>4181</v>
      </c>
      <c r="O435">
        <f>ROUND(E435/D435*100,0)</f>
        <v>622</v>
      </c>
      <c r="P435" t="e">
        <f>ROUND(E435/L435,2)</f>
        <v>#DIV/0!</v>
      </c>
      <c r="Q435" s="9" t="s">
        <v>4181</v>
      </c>
      <c r="R435" t="s">
        <v>4189</v>
      </c>
      <c r="S435">
        <f>(((J435/60)/60)/24)+DATE(1970,1,1)</f>
        <v>42228.629884259266</v>
      </c>
      <c r="T435">
        <f>(((I435/60)/60)/24)+DATE(1970,1,1)</f>
        <v>42288.629884259266</v>
      </c>
      <c r="U435">
        <f>YEAR(S:S)</f>
        <v>2015</v>
      </c>
    </row>
    <row r="436" spans="1:21" ht="48" x14ac:dyDescent="0.2">
      <c r="A436">
        <v>434</v>
      </c>
      <c r="B436" s="8" t="s">
        <v>2</v>
      </c>
      <c r="C436" s="3" t="s">
        <v>441</v>
      </c>
      <c r="D436" s="5">
        <v>2500</v>
      </c>
      <c r="E436" s="7">
        <v>18667</v>
      </c>
      <c r="F436" t="s">
        <v>4117</v>
      </c>
      <c r="G436" s="1" t="s">
        <v>4119</v>
      </c>
      <c r="H436" t="s">
        <v>4121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" t="s">
        <v>4181</v>
      </c>
      <c r="O436">
        <f>ROUND(E436/D436*100,0)</f>
        <v>747</v>
      </c>
      <c r="P436">
        <f>ROUND(E436/L436,2)</f>
        <v>9333.5</v>
      </c>
      <c r="Q436" s="9" t="s">
        <v>4181</v>
      </c>
      <c r="R436" t="s">
        <v>4189</v>
      </c>
      <c r="S436">
        <f>(((J436/60)/60)/24)+DATE(1970,1,1)</f>
        <v>41576.834513888891</v>
      </c>
      <c r="T436">
        <f>(((I436/60)/60)/24)+DATE(1970,1,1)</f>
        <v>41609.876180555555</v>
      </c>
      <c r="U436">
        <f>YEAR(S:S)</f>
        <v>2013</v>
      </c>
    </row>
    <row r="437" spans="1:21" ht="48" x14ac:dyDescent="0.2">
      <c r="A437">
        <v>435</v>
      </c>
      <c r="B437" s="8" t="s">
        <v>2</v>
      </c>
      <c r="C437" s="3" t="s">
        <v>442</v>
      </c>
      <c r="D437" s="5">
        <v>110000</v>
      </c>
      <c r="E437" s="7">
        <v>18645</v>
      </c>
      <c r="F437" t="s">
        <v>4117</v>
      </c>
      <c r="G437" s="1" t="s">
        <v>4119</v>
      </c>
      <c r="H437" t="s">
        <v>4121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" t="s">
        <v>4181</v>
      </c>
      <c r="O437">
        <f>ROUND(E437/D437*100,0)</f>
        <v>17</v>
      </c>
      <c r="P437">
        <f>ROUND(E437/L437,2)</f>
        <v>6215</v>
      </c>
      <c r="Q437" s="9" t="s">
        <v>4181</v>
      </c>
      <c r="R437" t="s">
        <v>4189</v>
      </c>
      <c r="S437">
        <f>(((J437/60)/60)/24)+DATE(1970,1,1)</f>
        <v>41500.747453703705</v>
      </c>
      <c r="T437">
        <f>(((I437/60)/60)/24)+DATE(1970,1,1)</f>
        <v>41530.747453703705</v>
      </c>
      <c r="U437">
        <f>YEAR(S:S)</f>
        <v>2013</v>
      </c>
    </row>
    <row r="438" spans="1:21" ht="48" x14ac:dyDescent="0.2">
      <c r="A438">
        <v>436</v>
      </c>
      <c r="B438" s="8" t="s">
        <v>2</v>
      </c>
      <c r="C438" s="3" t="s">
        <v>443</v>
      </c>
      <c r="D438" s="5">
        <v>1000</v>
      </c>
      <c r="E438" s="7">
        <v>18625</v>
      </c>
      <c r="F438" t="s">
        <v>4117</v>
      </c>
      <c r="G438" s="1" t="s">
        <v>4119</v>
      </c>
      <c r="H438" t="s">
        <v>4121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" t="s">
        <v>4181</v>
      </c>
      <c r="O438">
        <f>ROUND(E438/D438*100,0)</f>
        <v>1863</v>
      </c>
      <c r="P438" t="e">
        <f>ROUND(E438/L438,2)</f>
        <v>#DIV/0!</v>
      </c>
      <c r="Q438" s="9" t="s">
        <v>4181</v>
      </c>
      <c r="R438" t="s">
        <v>4189</v>
      </c>
      <c r="S438">
        <f>(((J438/60)/60)/24)+DATE(1970,1,1)</f>
        <v>41456.36241898148</v>
      </c>
      <c r="T438">
        <f>(((I438/60)/60)/24)+DATE(1970,1,1)</f>
        <v>41486.36241898148</v>
      </c>
      <c r="U438">
        <f>YEAR(S:S)</f>
        <v>2013</v>
      </c>
    </row>
    <row r="439" spans="1:21" ht="48" x14ac:dyDescent="0.2">
      <c r="A439">
        <v>437</v>
      </c>
      <c r="B439" s="8" t="s">
        <v>2</v>
      </c>
      <c r="C439" s="3" t="s">
        <v>444</v>
      </c>
      <c r="D439" s="5">
        <v>7000</v>
      </c>
      <c r="E439" s="7">
        <v>18542</v>
      </c>
      <c r="F439" t="s">
        <v>4117</v>
      </c>
      <c r="G439" s="1" t="s">
        <v>4119</v>
      </c>
      <c r="H439" t="s">
        <v>4126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" t="s">
        <v>4181</v>
      </c>
      <c r="O439">
        <f>ROUND(E439/D439*100,0)</f>
        <v>265</v>
      </c>
      <c r="P439" t="e">
        <f>ROUND(E439/L439,2)</f>
        <v>#DIV/0!</v>
      </c>
      <c r="Q439" s="9" t="s">
        <v>4181</v>
      </c>
      <c r="R439" t="s">
        <v>4189</v>
      </c>
      <c r="S439">
        <f>(((J439/60)/60)/24)+DATE(1970,1,1)</f>
        <v>42591.31858796296</v>
      </c>
      <c r="T439">
        <f>(((I439/60)/60)/24)+DATE(1970,1,1)</f>
        <v>42651.31858796296</v>
      </c>
      <c r="U439">
        <f>YEAR(S:S)</f>
        <v>2016</v>
      </c>
    </row>
    <row r="440" spans="1:21" ht="48" x14ac:dyDescent="0.2">
      <c r="A440">
        <v>438</v>
      </c>
      <c r="B440" s="8" t="s">
        <v>2</v>
      </c>
      <c r="C440" s="3" t="s">
        <v>445</v>
      </c>
      <c r="D440" s="5">
        <v>20000</v>
      </c>
      <c r="E440" s="7">
        <v>18472</v>
      </c>
      <c r="F440" t="s">
        <v>4117</v>
      </c>
      <c r="G440" s="1" t="s">
        <v>4119</v>
      </c>
      <c r="H440" t="s">
        <v>4121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" t="s">
        <v>4181</v>
      </c>
      <c r="O440">
        <f>ROUND(E440/D440*100,0)</f>
        <v>92</v>
      </c>
      <c r="P440">
        <f>ROUND(E440/L440,2)</f>
        <v>1679.27</v>
      </c>
      <c r="Q440" s="9" t="s">
        <v>4181</v>
      </c>
      <c r="R440" t="s">
        <v>4189</v>
      </c>
      <c r="S440">
        <f>(((J440/60)/60)/24)+DATE(1970,1,1)</f>
        <v>42296.261087962965</v>
      </c>
      <c r="T440">
        <f>(((I440/60)/60)/24)+DATE(1970,1,1)</f>
        <v>42326.302754629629</v>
      </c>
      <c r="U440">
        <f>YEAR(S:S)</f>
        <v>2015</v>
      </c>
    </row>
    <row r="441" spans="1:21" ht="48" x14ac:dyDescent="0.2">
      <c r="A441">
        <v>439</v>
      </c>
      <c r="B441" s="8" t="s">
        <v>2</v>
      </c>
      <c r="C441" s="3" t="s">
        <v>446</v>
      </c>
      <c r="D441" s="5">
        <v>450</v>
      </c>
      <c r="E441" s="7">
        <v>18221</v>
      </c>
      <c r="F441" t="s">
        <v>4117</v>
      </c>
      <c r="G441" s="1" t="s">
        <v>4119</v>
      </c>
      <c r="H441" t="s">
        <v>4121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" t="s">
        <v>4181</v>
      </c>
      <c r="O441">
        <f>ROUND(E441/D441*100,0)</f>
        <v>4049</v>
      </c>
      <c r="P441" t="e">
        <f>ROUND(E441/L441,2)</f>
        <v>#DIV/0!</v>
      </c>
      <c r="Q441" s="9" t="s">
        <v>4181</v>
      </c>
      <c r="R441" t="s">
        <v>4189</v>
      </c>
      <c r="S441">
        <f>(((J441/60)/60)/24)+DATE(1970,1,1)</f>
        <v>41919.761782407404</v>
      </c>
      <c r="T441">
        <f>(((I441/60)/60)/24)+DATE(1970,1,1)</f>
        <v>41929.761782407404</v>
      </c>
      <c r="U441">
        <f>YEAR(S:S)</f>
        <v>2014</v>
      </c>
    </row>
    <row r="442" spans="1:21" ht="48" x14ac:dyDescent="0.2">
      <c r="A442">
        <v>440</v>
      </c>
      <c r="B442" s="8" t="s">
        <v>2</v>
      </c>
      <c r="C442" s="3" t="s">
        <v>447</v>
      </c>
      <c r="D442" s="5">
        <v>5000</v>
      </c>
      <c r="E442" s="7">
        <v>18185</v>
      </c>
      <c r="F442" t="s">
        <v>4117</v>
      </c>
      <c r="G442" s="1" t="s">
        <v>4119</v>
      </c>
      <c r="H442" t="s">
        <v>4121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" t="s">
        <v>4181</v>
      </c>
      <c r="O442">
        <f>ROUND(E442/D442*100,0)</f>
        <v>364</v>
      </c>
      <c r="P442">
        <f>ROUND(E442/L442,2)</f>
        <v>18185</v>
      </c>
      <c r="Q442" s="9" t="s">
        <v>4181</v>
      </c>
      <c r="R442" t="s">
        <v>4189</v>
      </c>
      <c r="S442">
        <f>(((J442/60)/60)/24)+DATE(1970,1,1)</f>
        <v>42423.985567129625</v>
      </c>
      <c r="T442">
        <f>(((I442/60)/60)/24)+DATE(1970,1,1)</f>
        <v>42453.943900462968</v>
      </c>
      <c r="U442">
        <f>YEAR(S:S)</f>
        <v>2016</v>
      </c>
    </row>
    <row r="443" spans="1:21" ht="48" x14ac:dyDescent="0.2">
      <c r="A443">
        <v>441</v>
      </c>
      <c r="B443" s="8" t="s">
        <v>2</v>
      </c>
      <c r="C443" s="3" t="s">
        <v>448</v>
      </c>
      <c r="D443" s="5">
        <v>400</v>
      </c>
      <c r="E443" s="7">
        <v>18100</v>
      </c>
      <c r="F443" t="s">
        <v>4117</v>
      </c>
      <c r="G443" s="1" t="s">
        <v>4119</v>
      </c>
      <c r="H443" t="s">
        <v>4122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" t="s">
        <v>4181</v>
      </c>
      <c r="O443">
        <f>ROUND(E443/D443*100,0)</f>
        <v>4525</v>
      </c>
      <c r="P443" t="e">
        <f>ROUND(E443/L443,2)</f>
        <v>#DIV/0!</v>
      </c>
      <c r="Q443" s="9" t="s">
        <v>4181</v>
      </c>
      <c r="R443" t="s">
        <v>4189</v>
      </c>
      <c r="S443">
        <f>(((J443/60)/60)/24)+DATE(1970,1,1)</f>
        <v>41550.793935185182</v>
      </c>
      <c r="T443">
        <f>(((I443/60)/60)/24)+DATE(1970,1,1)</f>
        <v>41580.793935185182</v>
      </c>
      <c r="U443">
        <f>YEAR(S:S)</f>
        <v>2013</v>
      </c>
    </row>
    <row r="444" spans="1:21" ht="16" x14ac:dyDescent="0.2">
      <c r="A444">
        <v>442</v>
      </c>
      <c r="B444" s="8" t="s">
        <v>2</v>
      </c>
      <c r="C444" s="3" t="s">
        <v>449</v>
      </c>
      <c r="D444" s="5">
        <v>17000</v>
      </c>
      <c r="E444" s="7">
        <v>18083</v>
      </c>
      <c r="F444" t="s">
        <v>4117</v>
      </c>
      <c r="G444" s="1" t="s">
        <v>4119</v>
      </c>
      <c r="H444" t="s">
        <v>4121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" t="s">
        <v>4181</v>
      </c>
      <c r="O444">
        <f>ROUND(E444/D444*100,0)</f>
        <v>106</v>
      </c>
      <c r="P444">
        <f>ROUND(E444/L444,2)</f>
        <v>1063.71</v>
      </c>
      <c r="Q444" s="9" t="s">
        <v>4181</v>
      </c>
      <c r="R444" t="s">
        <v>4189</v>
      </c>
      <c r="S444">
        <f>(((J444/60)/60)/24)+DATE(1970,1,1)</f>
        <v>42024.888692129629</v>
      </c>
      <c r="T444">
        <f>(((I444/60)/60)/24)+DATE(1970,1,1)</f>
        <v>42054.888692129629</v>
      </c>
      <c r="U444">
        <f>YEAR(S:S)</f>
        <v>2015</v>
      </c>
    </row>
    <row r="445" spans="1:21" ht="48" x14ac:dyDescent="0.2">
      <c r="A445">
        <v>443</v>
      </c>
      <c r="B445" s="8" t="s">
        <v>2</v>
      </c>
      <c r="C445" s="3" t="s">
        <v>450</v>
      </c>
      <c r="D445" s="5">
        <v>10000</v>
      </c>
      <c r="E445" s="7">
        <v>18066</v>
      </c>
      <c r="F445" t="s">
        <v>4117</v>
      </c>
      <c r="G445" s="1" t="s">
        <v>4119</v>
      </c>
      <c r="H445" t="s">
        <v>4126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" t="s">
        <v>4181</v>
      </c>
      <c r="O445">
        <f>ROUND(E445/D445*100,0)</f>
        <v>181</v>
      </c>
      <c r="P445">
        <f>ROUND(E445/L445,2)</f>
        <v>9033</v>
      </c>
      <c r="Q445" s="9" t="s">
        <v>4181</v>
      </c>
      <c r="R445" t="s">
        <v>4189</v>
      </c>
      <c r="S445">
        <f>(((J445/60)/60)/24)+DATE(1970,1,1)</f>
        <v>41650.015057870369</v>
      </c>
      <c r="T445">
        <f>(((I445/60)/60)/24)+DATE(1970,1,1)</f>
        <v>41680.015057870369</v>
      </c>
      <c r="U445">
        <f>YEAR(S:S)</f>
        <v>2014</v>
      </c>
    </row>
    <row r="446" spans="1:21" ht="32" x14ac:dyDescent="0.2">
      <c r="A446">
        <v>444</v>
      </c>
      <c r="B446" s="8" t="s">
        <v>2</v>
      </c>
      <c r="C446" s="3" t="s">
        <v>451</v>
      </c>
      <c r="D446" s="5">
        <v>1000</v>
      </c>
      <c r="E446" s="7">
        <v>17914</v>
      </c>
      <c r="F446" t="s">
        <v>4117</v>
      </c>
      <c r="G446" s="1" t="s">
        <v>4119</v>
      </c>
      <c r="H446" t="s">
        <v>4121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" t="s">
        <v>4181</v>
      </c>
      <c r="O446">
        <f>ROUND(E446/D446*100,0)</f>
        <v>1791</v>
      </c>
      <c r="P446">
        <f>ROUND(E446/L446,2)</f>
        <v>17914</v>
      </c>
      <c r="Q446" s="9" t="s">
        <v>4181</v>
      </c>
      <c r="R446" t="s">
        <v>4189</v>
      </c>
      <c r="S446">
        <f>(((J446/60)/60)/24)+DATE(1970,1,1)</f>
        <v>40894.906956018516</v>
      </c>
      <c r="T446">
        <f>(((I446/60)/60)/24)+DATE(1970,1,1)</f>
        <v>40954.906956018516</v>
      </c>
      <c r="U446">
        <f>YEAR(S:S)</f>
        <v>2011</v>
      </c>
    </row>
    <row r="447" spans="1:21" ht="48" x14ac:dyDescent="0.2">
      <c r="A447">
        <v>445</v>
      </c>
      <c r="B447" s="8" t="s">
        <v>2</v>
      </c>
      <c r="C447" s="3" t="s">
        <v>452</v>
      </c>
      <c r="D447" s="5">
        <v>60000</v>
      </c>
      <c r="E447" s="7">
        <v>17895.25</v>
      </c>
      <c r="F447" t="s">
        <v>4117</v>
      </c>
      <c r="G447" s="1" t="s">
        <v>4119</v>
      </c>
      <c r="H447" t="s">
        <v>4121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" t="s">
        <v>4181</v>
      </c>
      <c r="O447">
        <f>ROUND(E447/D447*100,0)</f>
        <v>30</v>
      </c>
      <c r="P447">
        <f>ROUND(E447/L447,2)</f>
        <v>8947.6299999999992</v>
      </c>
      <c r="Q447" s="9" t="s">
        <v>4181</v>
      </c>
      <c r="R447" t="s">
        <v>4189</v>
      </c>
      <c r="S447">
        <f>(((J447/60)/60)/24)+DATE(1970,1,1)</f>
        <v>42130.335358796292</v>
      </c>
      <c r="T447">
        <f>(((I447/60)/60)/24)+DATE(1970,1,1)</f>
        <v>42145.335358796292</v>
      </c>
      <c r="U447">
        <f>YEAR(S:S)</f>
        <v>2015</v>
      </c>
    </row>
    <row r="448" spans="1:21" ht="48" x14ac:dyDescent="0.2">
      <c r="A448">
        <v>446</v>
      </c>
      <c r="B448" s="8" t="s">
        <v>2</v>
      </c>
      <c r="C448" s="3" t="s">
        <v>453</v>
      </c>
      <c r="D448" s="5">
        <v>10500</v>
      </c>
      <c r="E448" s="7">
        <v>17875</v>
      </c>
      <c r="F448" t="s">
        <v>4117</v>
      </c>
      <c r="G448" s="1" t="s">
        <v>4119</v>
      </c>
      <c r="H448" t="s">
        <v>4121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" t="s">
        <v>4181</v>
      </c>
      <c r="O448">
        <f>ROUND(E448/D448*100,0)</f>
        <v>170</v>
      </c>
      <c r="P448">
        <f>ROUND(E448/L448,2)</f>
        <v>1117.19</v>
      </c>
      <c r="Q448" s="9" t="s">
        <v>4181</v>
      </c>
      <c r="R448" t="s">
        <v>4189</v>
      </c>
      <c r="S448">
        <f>(((J448/60)/60)/24)+DATE(1970,1,1)</f>
        <v>42037.083564814813</v>
      </c>
      <c r="T448">
        <f>(((I448/60)/60)/24)+DATE(1970,1,1)</f>
        <v>42067.083564814813</v>
      </c>
      <c r="U448">
        <f>YEAR(S:S)</f>
        <v>2015</v>
      </c>
    </row>
    <row r="449" spans="1:21" ht="48" x14ac:dyDescent="0.2">
      <c r="A449">
        <v>447</v>
      </c>
      <c r="B449" s="8" t="s">
        <v>2</v>
      </c>
      <c r="C449" s="3" t="s">
        <v>454</v>
      </c>
      <c r="D449" s="5">
        <v>30000</v>
      </c>
      <c r="E449" s="7">
        <v>17805</v>
      </c>
      <c r="F449" t="s">
        <v>4117</v>
      </c>
      <c r="G449" s="1" t="s">
        <v>4119</v>
      </c>
      <c r="H449" t="s">
        <v>4122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" t="s">
        <v>4181</v>
      </c>
      <c r="O449">
        <f>ROUND(E449/D449*100,0)</f>
        <v>59</v>
      </c>
      <c r="P449">
        <f>ROUND(E449/L449,2)</f>
        <v>17805</v>
      </c>
      <c r="Q449" s="9" t="s">
        <v>4181</v>
      </c>
      <c r="R449" t="s">
        <v>4189</v>
      </c>
      <c r="S449">
        <f>(((J449/60)/60)/24)+DATE(1970,1,1)</f>
        <v>41331.555127314816</v>
      </c>
      <c r="T449">
        <f>(((I449/60)/60)/24)+DATE(1970,1,1)</f>
        <v>41356.513460648144</v>
      </c>
      <c r="U449">
        <f>YEAR(S:S)</f>
        <v>2013</v>
      </c>
    </row>
    <row r="450" spans="1:21" ht="48" x14ac:dyDescent="0.2">
      <c r="A450">
        <v>448</v>
      </c>
      <c r="B450" s="8" t="s">
        <v>2</v>
      </c>
      <c r="C450" s="3" t="s">
        <v>455</v>
      </c>
      <c r="D450" s="5">
        <v>2500</v>
      </c>
      <c r="E450" s="7">
        <v>17731</v>
      </c>
      <c r="F450" t="s">
        <v>4117</v>
      </c>
      <c r="G450" s="1" t="s">
        <v>4119</v>
      </c>
      <c r="H450" t="s">
        <v>4121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" t="s">
        <v>4181</v>
      </c>
      <c r="O450">
        <f>ROUND(E450/D450*100,0)</f>
        <v>709</v>
      </c>
      <c r="P450">
        <f>ROUND(E450/L450,2)</f>
        <v>4432.75</v>
      </c>
      <c r="Q450" s="9" t="s">
        <v>4181</v>
      </c>
      <c r="R450" t="s">
        <v>4189</v>
      </c>
      <c r="S450">
        <f>(((J450/60)/60)/24)+DATE(1970,1,1)</f>
        <v>41753.758043981477</v>
      </c>
      <c r="T450">
        <f>(((I450/60)/60)/24)+DATE(1970,1,1)</f>
        <v>41773.758043981477</v>
      </c>
      <c r="U450">
        <f>YEAR(S:S)</f>
        <v>2014</v>
      </c>
    </row>
    <row r="451" spans="1:21" ht="48" x14ac:dyDescent="0.2">
      <c r="A451">
        <v>449</v>
      </c>
      <c r="B451" s="8" t="s">
        <v>2</v>
      </c>
      <c r="C451" s="3" t="s">
        <v>456</v>
      </c>
      <c r="D451" s="5">
        <v>2000</v>
      </c>
      <c r="E451" s="7">
        <v>17680</v>
      </c>
      <c r="F451" t="s">
        <v>4117</v>
      </c>
      <c r="G451" s="1" t="s">
        <v>4119</v>
      </c>
      <c r="H451" t="s">
        <v>4122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" t="s">
        <v>4181</v>
      </c>
      <c r="O451">
        <f>ROUND(E451/D451*100,0)</f>
        <v>884</v>
      </c>
      <c r="P451">
        <f>ROUND(E451/L451,2)</f>
        <v>3536</v>
      </c>
      <c r="Q451" s="9" t="s">
        <v>4181</v>
      </c>
      <c r="R451" t="s">
        <v>4189</v>
      </c>
      <c r="S451">
        <f>(((J451/60)/60)/24)+DATE(1970,1,1)</f>
        <v>41534.568113425928</v>
      </c>
      <c r="T451">
        <f>(((I451/60)/60)/24)+DATE(1970,1,1)</f>
        <v>41564.568113425928</v>
      </c>
      <c r="U451">
        <f>YEAR(S:S)</f>
        <v>2013</v>
      </c>
    </row>
    <row r="452" spans="1:21" ht="48" x14ac:dyDescent="0.2">
      <c r="A452">
        <v>450</v>
      </c>
      <c r="B452" s="8" t="s">
        <v>2</v>
      </c>
      <c r="C452" s="3" t="s">
        <v>457</v>
      </c>
      <c r="D452" s="5">
        <v>50000</v>
      </c>
      <c r="E452" s="7">
        <v>17590</v>
      </c>
      <c r="F452" t="s">
        <v>4117</v>
      </c>
      <c r="G452" s="1" t="s">
        <v>4119</v>
      </c>
      <c r="H452" t="s">
        <v>4121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" t="s">
        <v>4181</v>
      </c>
      <c r="O452">
        <f>ROUND(E452/D452*100,0)</f>
        <v>35</v>
      </c>
      <c r="P452">
        <f>ROUND(E452/L452,2)</f>
        <v>2512.86</v>
      </c>
      <c r="Q452" s="9" t="s">
        <v>4181</v>
      </c>
      <c r="R452" t="s">
        <v>4189</v>
      </c>
      <c r="S452">
        <f>(((J452/60)/60)/24)+DATE(1970,1,1)</f>
        <v>41654.946759259255</v>
      </c>
      <c r="T452">
        <f>(((I452/60)/60)/24)+DATE(1970,1,1)</f>
        <v>41684.946759259255</v>
      </c>
      <c r="U452">
        <f>YEAR(S:S)</f>
        <v>2014</v>
      </c>
    </row>
    <row r="453" spans="1:21" ht="48" x14ac:dyDescent="0.2">
      <c r="A453">
        <v>451</v>
      </c>
      <c r="B453" s="8" t="s">
        <v>2</v>
      </c>
      <c r="C453" s="3" t="s">
        <v>458</v>
      </c>
      <c r="D453" s="5">
        <v>20000</v>
      </c>
      <c r="E453" s="7">
        <v>17561</v>
      </c>
      <c r="F453" t="s">
        <v>4117</v>
      </c>
      <c r="G453" s="1" t="s">
        <v>4119</v>
      </c>
      <c r="H453" t="s">
        <v>4121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" t="s">
        <v>4181</v>
      </c>
      <c r="O453">
        <f>ROUND(E453/D453*100,0)</f>
        <v>88</v>
      </c>
      <c r="P453" t="e">
        <f>ROUND(E453/L453,2)</f>
        <v>#DIV/0!</v>
      </c>
      <c r="Q453" s="9" t="s">
        <v>4181</v>
      </c>
      <c r="R453" t="s">
        <v>4189</v>
      </c>
      <c r="S453">
        <f>(((J453/60)/60)/24)+DATE(1970,1,1)</f>
        <v>41634.715173611112</v>
      </c>
      <c r="T453">
        <f>(((I453/60)/60)/24)+DATE(1970,1,1)</f>
        <v>41664.715173611112</v>
      </c>
      <c r="U453">
        <f>YEAR(S:S)</f>
        <v>2013</v>
      </c>
    </row>
    <row r="454" spans="1:21" ht="32" x14ac:dyDescent="0.2">
      <c r="A454">
        <v>452</v>
      </c>
      <c r="B454" s="8" t="s">
        <v>2</v>
      </c>
      <c r="C454" s="3" t="s">
        <v>459</v>
      </c>
      <c r="D454" s="5">
        <v>750</v>
      </c>
      <c r="E454" s="7">
        <v>17545</v>
      </c>
      <c r="F454" t="s">
        <v>4117</v>
      </c>
      <c r="G454" s="1" t="s">
        <v>4119</v>
      </c>
      <c r="H454" t="s">
        <v>4121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" t="s">
        <v>4181</v>
      </c>
      <c r="O454">
        <f>ROUND(E454/D454*100,0)</f>
        <v>2339</v>
      </c>
      <c r="P454">
        <f>ROUND(E454/L454,2)</f>
        <v>1462.08</v>
      </c>
      <c r="Q454" s="9" t="s">
        <v>4181</v>
      </c>
      <c r="R454" t="s">
        <v>4189</v>
      </c>
      <c r="S454">
        <f>(((J454/60)/60)/24)+DATE(1970,1,1)</f>
        <v>42107.703877314809</v>
      </c>
      <c r="T454">
        <f>(((I454/60)/60)/24)+DATE(1970,1,1)</f>
        <v>42137.703877314809</v>
      </c>
      <c r="U454">
        <f>YEAR(S:S)</f>
        <v>2015</v>
      </c>
    </row>
    <row r="455" spans="1:21" ht="48" x14ac:dyDescent="0.2">
      <c r="A455">
        <v>453</v>
      </c>
      <c r="B455" s="8" t="s">
        <v>2</v>
      </c>
      <c r="C455" s="3" t="s">
        <v>460</v>
      </c>
      <c r="D455" s="5">
        <v>94875</v>
      </c>
      <c r="E455" s="7">
        <v>17482</v>
      </c>
      <c r="F455" t="s">
        <v>4117</v>
      </c>
      <c r="G455" s="1" t="s">
        <v>4119</v>
      </c>
      <c r="H455" t="s">
        <v>4121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" t="s">
        <v>4181</v>
      </c>
      <c r="O455">
        <f>ROUND(E455/D455*100,0)</f>
        <v>18</v>
      </c>
      <c r="P455">
        <f>ROUND(E455/L455,2)</f>
        <v>8741</v>
      </c>
      <c r="Q455" s="9" t="s">
        <v>4181</v>
      </c>
      <c r="R455" t="s">
        <v>4189</v>
      </c>
      <c r="S455">
        <f>(((J455/60)/60)/24)+DATE(1970,1,1)</f>
        <v>42038.824988425928</v>
      </c>
      <c r="T455">
        <f>(((I455/60)/60)/24)+DATE(1970,1,1)</f>
        <v>42054.824988425928</v>
      </c>
      <c r="U455">
        <f>YEAR(S:S)</f>
        <v>2015</v>
      </c>
    </row>
    <row r="456" spans="1:21" ht="48" x14ac:dyDescent="0.2">
      <c r="A456">
        <v>454</v>
      </c>
      <c r="B456" s="8" t="s">
        <v>2</v>
      </c>
      <c r="C456" s="3" t="s">
        <v>461</v>
      </c>
      <c r="D456" s="5">
        <v>10000</v>
      </c>
      <c r="E456" s="7">
        <v>17444</v>
      </c>
      <c r="F456" t="s">
        <v>4117</v>
      </c>
      <c r="G456" s="1" t="s">
        <v>4119</v>
      </c>
      <c r="H456" t="s">
        <v>4121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" t="s">
        <v>4181</v>
      </c>
      <c r="O456">
        <f>ROUND(E456/D456*100,0)</f>
        <v>174</v>
      </c>
      <c r="P456">
        <f>ROUND(E456/L456,2)</f>
        <v>3488.8</v>
      </c>
      <c r="Q456" s="9" t="s">
        <v>4181</v>
      </c>
      <c r="R456" t="s">
        <v>4189</v>
      </c>
      <c r="S456">
        <f>(((J456/60)/60)/24)+DATE(1970,1,1)</f>
        <v>41938.717256944445</v>
      </c>
      <c r="T456">
        <f>(((I456/60)/60)/24)+DATE(1970,1,1)</f>
        <v>41969.551388888889</v>
      </c>
      <c r="U456">
        <f>YEAR(S:S)</f>
        <v>2014</v>
      </c>
    </row>
    <row r="457" spans="1:21" ht="48" x14ac:dyDescent="0.2">
      <c r="A457">
        <v>455</v>
      </c>
      <c r="B457" s="8" t="s">
        <v>2</v>
      </c>
      <c r="C457" s="3" t="s">
        <v>462</v>
      </c>
      <c r="D457" s="5">
        <v>65000</v>
      </c>
      <c r="E457" s="7">
        <v>17412</v>
      </c>
      <c r="F457" t="s">
        <v>4117</v>
      </c>
      <c r="G457" s="1" t="s">
        <v>4119</v>
      </c>
      <c r="H457" t="s">
        <v>4121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" t="s">
        <v>4181</v>
      </c>
      <c r="O457">
        <f>ROUND(E457/D457*100,0)</f>
        <v>27</v>
      </c>
      <c r="P457">
        <f>ROUND(E457/L457,2)</f>
        <v>8706</v>
      </c>
      <c r="Q457" s="9" t="s">
        <v>4181</v>
      </c>
      <c r="R457" t="s">
        <v>4189</v>
      </c>
      <c r="S457">
        <f>(((J457/60)/60)/24)+DATE(1970,1,1)</f>
        <v>40971.002569444441</v>
      </c>
      <c r="T457">
        <f>(((I457/60)/60)/24)+DATE(1970,1,1)</f>
        <v>41016.021527777775</v>
      </c>
      <c r="U457">
        <f>YEAR(S:S)</f>
        <v>2012</v>
      </c>
    </row>
    <row r="458" spans="1:21" ht="48" x14ac:dyDescent="0.2">
      <c r="A458">
        <v>456</v>
      </c>
      <c r="B458" s="8" t="s">
        <v>2</v>
      </c>
      <c r="C458" s="3" t="s">
        <v>463</v>
      </c>
      <c r="D458" s="5">
        <v>8888</v>
      </c>
      <c r="E458" s="7">
        <v>17396</v>
      </c>
      <c r="F458" t="s">
        <v>4117</v>
      </c>
      <c r="G458" s="1" t="s">
        <v>4119</v>
      </c>
      <c r="H458" t="s">
        <v>4121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" t="s">
        <v>4181</v>
      </c>
      <c r="O458">
        <f>ROUND(E458/D458*100,0)</f>
        <v>196</v>
      </c>
      <c r="P458">
        <f>ROUND(E458/L458,2)</f>
        <v>5798.67</v>
      </c>
      <c r="Q458" s="9" t="s">
        <v>4181</v>
      </c>
      <c r="R458" t="s">
        <v>4189</v>
      </c>
      <c r="S458">
        <f>(((J458/60)/60)/24)+DATE(1970,1,1)</f>
        <v>41547.694456018515</v>
      </c>
      <c r="T458">
        <f>(((I458/60)/60)/24)+DATE(1970,1,1)</f>
        <v>41569.165972222225</v>
      </c>
      <c r="U458">
        <f>YEAR(S:S)</f>
        <v>2013</v>
      </c>
    </row>
    <row r="459" spans="1:21" ht="48" x14ac:dyDescent="0.2">
      <c r="A459">
        <v>457</v>
      </c>
      <c r="B459" s="8" t="s">
        <v>2</v>
      </c>
      <c r="C459" s="3" t="s">
        <v>464</v>
      </c>
      <c r="D459" s="5">
        <v>20000</v>
      </c>
      <c r="E459" s="7">
        <v>17390</v>
      </c>
      <c r="F459" t="s">
        <v>4117</v>
      </c>
      <c r="G459" s="1" t="s">
        <v>4119</v>
      </c>
      <c r="H459" t="s">
        <v>4126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" t="s">
        <v>4181</v>
      </c>
      <c r="O459">
        <f>ROUND(E459/D459*100,0)</f>
        <v>87</v>
      </c>
      <c r="P459" t="e">
        <f>ROUND(E459/L459,2)</f>
        <v>#DIV/0!</v>
      </c>
      <c r="Q459" s="9" t="s">
        <v>4181</v>
      </c>
      <c r="R459" t="s">
        <v>4189</v>
      </c>
      <c r="S459">
        <f>(((J459/60)/60)/24)+DATE(1970,1,1)</f>
        <v>41837.767500000002</v>
      </c>
      <c r="T459">
        <f>(((I459/60)/60)/24)+DATE(1970,1,1)</f>
        <v>41867.767500000002</v>
      </c>
      <c r="U459">
        <f>YEAR(S:S)</f>
        <v>2014</v>
      </c>
    </row>
    <row r="460" spans="1:21" ht="48" x14ac:dyDescent="0.2">
      <c r="A460">
        <v>458</v>
      </c>
      <c r="B460" s="8" t="s">
        <v>2</v>
      </c>
      <c r="C460" s="3" t="s">
        <v>465</v>
      </c>
      <c r="D460" s="5">
        <v>10000</v>
      </c>
      <c r="E460" s="7">
        <v>17350.13</v>
      </c>
      <c r="F460" t="s">
        <v>4117</v>
      </c>
      <c r="G460" s="1" t="s">
        <v>4119</v>
      </c>
      <c r="H460" t="s">
        <v>4122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" t="s">
        <v>4181</v>
      </c>
      <c r="O460">
        <f>ROUND(E460/D460*100,0)</f>
        <v>174</v>
      </c>
      <c r="P460">
        <f>ROUND(E460/L460,2)</f>
        <v>354.08</v>
      </c>
      <c r="Q460" s="9" t="s">
        <v>4181</v>
      </c>
      <c r="R460" t="s">
        <v>4189</v>
      </c>
      <c r="S460">
        <f>(((J460/60)/60)/24)+DATE(1970,1,1)</f>
        <v>41378.69976851852</v>
      </c>
      <c r="T460">
        <f>(((I460/60)/60)/24)+DATE(1970,1,1)</f>
        <v>41408.69976851852</v>
      </c>
      <c r="U460">
        <f>YEAR(S:S)</f>
        <v>2013</v>
      </c>
    </row>
    <row r="461" spans="1:21" ht="48" x14ac:dyDescent="0.2">
      <c r="A461">
        <v>459</v>
      </c>
      <c r="B461" s="8" t="s">
        <v>2</v>
      </c>
      <c r="C461" s="3" t="s">
        <v>466</v>
      </c>
      <c r="D461" s="5">
        <v>39000</v>
      </c>
      <c r="E461" s="7">
        <v>17277</v>
      </c>
      <c r="F461" t="s">
        <v>4117</v>
      </c>
      <c r="G461" s="1" t="s">
        <v>4119</v>
      </c>
      <c r="H461" t="s">
        <v>4121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" t="s">
        <v>4181</v>
      </c>
      <c r="O461">
        <f>ROUND(E461/D461*100,0)</f>
        <v>44</v>
      </c>
      <c r="P461">
        <f>ROUND(E461/L461,2)</f>
        <v>17277</v>
      </c>
      <c r="Q461" s="9" t="s">
        <v>4181</v>
      </c>
      <c r="R461" t="s">
        <v>4189</v>
      </c>
      <c r="S461">
        <f>(((J461/60)/60)/24)+DATE(1970,1,1)</f>
        <v>40800.6403587963</v>
      </c>
      <c r="T461">
        <f>(((I461/60)/60)/24)+DATE(1970,1,1)</f>
        <v>40860.682025462964</v>
      </c>
      <c r="U461">
        <f>YEAR(S:S)</f>
        <v>2011</v>
      </c>
    </row>
    <row r="462" spans="1:21" ht="32" x14ac:dyDescent="0.2">
      <c r="A462">
        <v>460</v>
      </c>
      <c r="B462" s="8" t="s">
        <v>2</v>
      </c>
      <c r="C462" s="3" t="s">
        <v>467</v>
      </c>
      <c r="D462" s="5">
        <v>8500</v>
      </c>
      <c r="E462" s="7">
        <v>17260.37</v>
      </c>
      <c r="F462" t="s">
        <v>4117</v>
      </c>
      <c r="G462" s="1" t="s">
        <v>4119</v>
      </c>
      <c r="H462" t="s">
        <v>4121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" t="s">
        <v>4181</v>
      </c>
      <c r="O462">
        <f>ROUND(E462/D462*100,0)</f>
        <v>203</v>
      </c>
      <c r="P462">
        <f>ROUND(E462/L462,2)</f>
        <v>8630.19</v>
      </c>
      <c r="Q462" s="9" t="s">
        <v>4181</v>
      </c>
      <c r="R462" t="s">
        <v>4189</v>
      </c>
      <c r="S462">
        <f>(((J462/60)/60)/24)+DATE(1970,1,1)</f>
        <v>41759.542534722219</v>
      </c>
      <c r="T462">
        <f>(((I462/60)/60)/24)+DATE(1970,1,1)</f>
        <v>41791.166666666664</v>
      </c>
      <c r="U462">
        <f>YEAR(S:S)</f>
        <v>2014</v>
      </c>
    </row>
    <row r="463" spans="1:21" ht="48" x14ac:dyDescent="0.2">
      <c r="A463">
        <v>461</v>
      </c>
      <c r="B463" s="8" t="s">
        <v>2</v>
      </c>
      <c r="C463" s="3" t="s">
        <v>468</v>
      </c>
      <c r="D463" s="5">
        <v>550</v>
      </c>
      <c r="E463" s="7">
        <v>17176.13</v>
      </c>
      <c r="F463" t="s">
        <v>4117</v>
      </c>
      <c r="G463" s="1" t="s">
        <v>4119</v>
      </c>
      <c r="H463" t="s">
        <v>4122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" t="s">
        <v>4181</v>
      </c>
      <c r="O463">
        <f>ROUND(E463/D463*100,0)</f>
        <v>3123</v>
      </c>
      <c r="P463" t="e">
        <f>ROUND(E463/L463,2)</f>
        <v>#DIV/0!</v>
      </c>
      <c r="Q463" s="9" t="s">
        <v>4181</v>
      </c>
      <c r="R463" t="s">
        <v>4189</v>
      </c>
      <c r="S463">
        <f>(((J463/60)/60)/24)+DATE(1970,1,1)</f>
        <v>41407.84684027778</v>
      </c>
      <c r="T463">
        <f>(((I463/60)/60)/24)+DATE(1970,1,1)</f>
        <v>41427.84684027778</v>
      </c>
      <c r="U463">
        <f>YEAR(S:S)</f>
        <v>2013</v>
      </c>
    </row>
    <row r="464" spans="1:21" ht="48" x14ac:dyDescent="0.2">
      <c r="A464">
        <v>462</v>
      </c>
      <c r="B464" s="8" t="s">
        <v>2</v>
      </c>
      <c r="C464" s="3" t="s">
        <v>469</v>
      </c>
      <c r="D464" s="5">
        <v>100000</v>
      </c>
      <c r="E464" s="7">
        <v>17170</v>
      </c>
      <c r="F464" t="s">
        <v>4117</v>
      </c>
      <c r="G464" s="1" t="s">
        <v>4119</v>
      </c>
      <c r="H464" t="s">
        <v>4121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" t="s">
        <v>4181</v>
      </c>
      <c r="O464">
        <f>ROUND(E464/D464*100,0)</f>
        <v>17</v>
      </c>
      <c r="P464" t="e">
        <f>ROUND(E464/L464,2)</f>
        <v>#DIV/0!</v>
      </c>
      <c r="Q464" s="9" t="s">
        <v>4181</v>
      </c>
      <c r="R464" t="s">
        <v>4189</v>
      </c>
      <c r="S464">
        <f>(((J464/60)/60)/24)+DATE(1970,1,1)</f>
        <v>40705.126631944448</v>
      </c>
      <c r="T464">
        <f>(((I464/60)/60)/24)+DATE(1970,1,1)</f>
        <v>40765.126631944448</v>
      </c>
      <c r="U464">
        <f>YEAR(S:S)</f>
        <v>2011</v>
      </c>
    </row>
    <row r="465" spans="1:21" ht="48" x14ac:dyDescent="0.2">
      <c r="A465">
        <v>463</v>
      </c>
      <c r="B465" s="8" t="s">
        <v>2</v>
      </c>
      <c r="C465" s="3" t="s">
        <v>470</v>
      </c>
      <c r="D465" s="5">
        <v>55000</v>
      </c>
      <c r="E465" s="7">
        <v>17155</v>
      </c>
      <c r="F465" t="s">
        <v>4117</v>
      </c>
      <c r="G465" s="1" t="s">
        <v>4119</v>
      </c>
      <c r="H465" t="s">
        <v>4121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" t="s">
        <v>4181</v>
      </c>
      <c r="O465">
        <f>ROUND(E465/D465*100,0)</f>
        <v>31</v>
      </c>
      <c r="P465">
        <f>ROUND(E465/L465,2)</f>
        <v>1559.55</v>
      </c>
      <c r="Q465" s="9" t="s">
        <v>4181</v>
      </c>
      <c r="R465" t="s">
        <v>4189</v>
      </c>
      <c r="S465">
        <f>(((J465/60)/60)/24)+DATE(1970,1,1)</f>
        <v>40750.710104166668</v>
      </c>
      <c r="T465">
        <f>(((I465/60)/60)/24)+DATE(1970,1,1)</f>
        <v>40810.710104166668</v>
      </c>
      <c r="U465">
        <f>YEAR(S:S)</f>
        <v>2011</v>
      </c>
    </row>
    <row r="466" spans="1:21" ht="32" x14ac:dyDescent="0.2">
      <c r="A466">
        <v>464</v>
      </c>
      <c r="B466" s="8" t="s">
        <v>2</v>
      </c>
      <c r="C466" s="3" t="s">
        <v>471</v>
      </c>
      <c r="D466" s="5">
        <v>1010</v>
      </c>
      <c r="E466" s="7">
        <v>17066</v>
      </c>
      <c r="F466" t="s">
        <v>4117</v>
      </c>
      <c r="G466" s="1" t="s">
        <v>4119</v>
      </c>
      <c r="H466" t="s">
        <v>4124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" t="s">
        <v>4181</v>
      </c>
      <c r="O466">
        <f>ROUND(E466/D466*100,0)</f>
        <v>1690</v>
      </c>
      <c r="P466">
        <f>ROUND(E466/L466,2)</f>
        <v>17066</v>
      </c>
      <c r="Q466" s="9" t="s">
        <v>4181</v>
      </c>
      <c r="R466" t="s">
        <v>4189</v>
      </c>
      <c r="S466">
        <f>(((J466/60)/60)/24)+DATE(1970,1,1)</f>
        <v>42488.848784722228</v>
      </c>
      <c r="T466">
        <f>(((I466/60)/60)/24)+DATE(1970,1,1)</f>
        <v>42508.848784722228</v>
      </c>
      <c r="U466">
        <f>YEAR(S:S)</f>
        <v>2016</v>
      </c>
    </row>
    <row r="467" spans="1:21" ht="16" x14ac:dyDescent="0.2">
      <c r="A467">
        <v>465</v>
      </c>
      <c r="B467" s="8" t="s">
        <v>2</v>
      </c>
      <c r="C467" s="3" t="s">
        <v>472</v>
      </c>
      <c r="D467" s="5">
        <v>512</v>
      </c>
      <c r="E467" s="7">
        <v>17028.88</v>
      </c>
      <c r="F467" t="s">
        <v>4117</v>
      </c>
      <c r="G467" s="1" t="s">
        <v>4119</v>
      </c>
      <c r="H467" t="s">
        <v>4121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" t="s">
        <v>4181</v>
      </c>
      <c r="O467">
        <f>ROUND(E467/D467*100,0)</f>
        <v>3326</v>
      </c>
      <c r="P467">
        <f>ROUND(E467/L467,2)</f>
        <v>2128.61</v>
      </c>
      <c r="Q467" s="9" t="s">
        <v>4181</v>
      </c>
      <c r="R467" t="s">
        <v>4189</v>
      </c>
      <c r="S467">
        <f>(((J467/60)/60)/24)+DATE(1970,1,1)</f>
        <v>41801.120069444441</v>
      </c>
      <c r="T467">
        <f>(((I467/60)/60)/24)+DATE(1970,1,1)</f>
        <v>41817.120069444441</v>
      </c>
      <c r="U467">
        <f>YEAR(S:S)</f>
        <v>2014</v>
      </c>
    </row>
    <row r="468" spans="1:21" ht="48" x14ac:dyDescent="0.2">
      <c r="A468">
        <v>466</v>
      </c>
      <c r="B468" s="8" t="s">
        <v>2</v>
      </c>
      <c r="C468" s="3" t="s">
        <v>473</v>
      </c>
      <c r="D468" s="5">
        <v>10000</v>
      </c>
      <c r="E468" s="7">
        <v>16984</v>
      </c>
      <c r="F468" t="s">
        <v>4117</v>
      </c>
      <c r="G468" s="1" t="s">
        <v>4119</v>
      </c>
      <c r="H468" t="s">
        <v>4121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" t="s">
        <v>4181</v>
      </c>
      <c r="O468">
        <f>ROUND(E468/D468*100,0)</f>
        <v>170</v>
      </c>
      <c r="P468">
        <f>ROUND(E468/L468,2)</f>
        <v>3396.8</v>
      </c>
      <c r="Q468" s="9" t="s">
        <v>4181</v>
      </c>
      <c r="R468" t="s">
        <v>4189</v>
      </c>
      <c r="S468">
        <f>(((J468/60)/60)/24)+DATE(1970,1,1)</f>
        <v>41129.942870370374</v>
      </c>
      <c r="T468">
        <f>(((I468/60)/60)/24)+DATE(1970,1,1)</f>
        <v>41159.942870370374</v>
      </c>
      <c r="U468">
        <f>YEAR(S:S)</f>
        <v>2012</v>
      </c>
    </row>
    <row r="469" spans="1:21" ht="48" x14ac:dyDescent="0.2">
      <c r="A469">
        <v>467</v>
      </c>
      <c r="B469" s="8" t="s">
        <v>2</v>
      </c>
      <c r="C469" s="3" t="s">
        <v>474</v>
      </c>
      <c r="D469" s="5">
        <v>20000</v>
      </c>
      <c r="E469" s="7">
        <v>16862</v>
      </c>
      <c r="F469" t="s">
        <v>4117</v>
      </c>
      <c r="G469" s="1" t="s">
        <v>4119</v>
      </c>
      <c r="H469" t="s">
        <v>4121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" t="s">
        <v>4181</v>
      </c>
      <c r="O469">
        <f>ROUND(E469/D469*100,0)</f>
        <v>84</v>
      </c>
      <c r="P469">
        <f>ROUND(E469/L469,2)</f>
        <v>432.36</v>
      </c>
      <c r="Q469" s="9" t="s">
        <v>4181</v>
      </c>
      <c r="R469" t="s">
        <v>4189</v>
      </c>
      <c r="S469">
        <f>(((J469/60)/60)/24)+DATE(1970,1,1)</f>
        <v>41135.679791666669</v>
      </c>
      <c r="T469">
        <f>(((I469/60)/60)/24)+DATE(1970,1,1)</f>
        <v>41180.679791666669</v>
      </c>
      <c r="U469">
        <f>YEAR(S:S)</f>
        <v>2012</v>
      </c>
    </row>
    <row r="470" spans="1:21" ht="48" x14ac:dyDescent="0.2">
      <c r="A470">
        <v>468</v>
      </c>
      <c r="B470" s="8" t="s">
        <v>2</v>
      </c>
      <c r="C470" s="3" t="s">
        <v>475</v>
      </c>
      <c r="D470" s="5">
        <v>7500</v>
      </c>
      <c r="E470" s="7">
        <v>16806</v>
      </c>
      <c r="F470" t="s">
        <v>4117</v>
      </c>
      <c r="G470" s="1" t="s">
        <v>4119</v>
      </c>
      <c r="H470" t="s">
        <v>4121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" t="s">
        <v>4181</v>
      </c>
      <c r="O470">
        <f>ROUND(E470/D470*100,0)</f>
        <v>224</v>
      </c>
      <c r="P470" t="e">
        <f>ROUND(E470/L470,2)</f>
        <v>#DIV/0!</v>
      </c>
      <c r="Q470" s="9" t="s">
        <v>4181</v>
      </c>
      <c r="R470" t="s">
        <v>4189</v>
      </c>
      <c r="S470">
        <f>(((J470/60)/60)/24)+DATE(1970,1,1)</f>
        <v>41041.167627314811</v>
      </c>
      <c r="T470">
        <f>(((I470/60)/60)/24)+DATE(1970,1,1)</f>
        <v>41101.160474537035</v>
      </c>
      <c r="U470">
        <f>YEAR(S:S)</f>
        <v>2012</v>
      </c>
    </row>
    <row r="471" spans="1:21" ht="32" x14ac:dyDescent="0.2">
      <c r="A471">
        <v>469</v>
      </c>
      <c r="B471" s="8" t="s">
        <v>2</v>
      </c>
      <c r="C471" s="3" t="s">
        <v>476</v>
      </c>
      <c r="D471" s="5">
        <v>6000</v>
      </c>
      <c r="E471" s="7">
        <v>16700</v>
      </c>
      <c r="F471" t="s">
        <v>4117</v>
      </c>
      <c r="G471" s="1" t="s">
        <v>4119</v>
      </c>
      <c r="H471" t="s">
        <v>4122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" t="s">
        <v>4181</v>
      </c>
      <c r="O471">
        <f>ROUND(E471/D471*100,0)</f>
        <v>278</v>
      </c>
      <c r="P471" t="e">
        <f>ROUND(E471/L471,2)</f>
        <v>#DIV/0!</v>
      </c>
      <c r="Q471" s="9" t="s">
        <v>4181</v>
      </c>
      <c r="R471" t="s">
        <v>4189</v>
      </c>
      <c r="S471">
        <f>(((J471/60)/60)/24)+DATE(1970,1,1)</f>
        <v>41827.989861111113</v>
      </c>
      <c r="T471">
        <f>(((I471/60)/60)/24)+DATE(1970,1,1)</f>
        <v>41887.989861111113</v>
      </c>
      <c r="U471">
        <f>YEAR(S:S)</f>
        <v>2014</v>
      </c>
    </row>
    <row r="472" spans="1:21" ht="48" x14ac:dyDescent="0.2">
      <c r="A472">
        <v>470</v>
      </c>
      <c r="B472" s="8" t="s">
        <v>2</v>
      </c>
      <c r="C472" s="3" t="s">
        <v>477</v>
      </c>
      <c r="D472" s="5">
        <v>5000</v>
      </c>
      <c r="E472" s="7">
        <v>16636.78</v>
      </c>
      <c r="F472" t="s">
        <v>4117</v>
      </c>
      <c r="G472" s="1" t="s">
        <v>4119</v>
      </c>
      <c r="H472" t="s">
        <v>4121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" t="s">
        <v>4181</v>
      </c>
      <c r="O472">
        <f>ROUND(E472/D472*100,0)</f>
        <v>333</v>
      </c>
      <c r="P472">
        <f>ROUND(E472/L472,2)</f>
        <v>8318.39</v>
      </c>
      <c r="Q472" s="9" t="s">
        <v>4181</v>
      </c>
      <c r="R472" t="s">
        <v>4189</v>
      </c>
      <c r="S472">
        <f>(((J472/60)/60)/24)+DATE(1970,1,1)</f>
        <v>41605.167696759258</v>
      </c>
      <c r="T472">
        <f>(((I472/60)/60)/24)+DATE(1970,1,1)</f>
        <v>41655.166666666664</v>
      </c>
      <c r="U472">
        <f>YEAR(S:S)</f>
        <v>2013</v>
      </c>
    </row>
    <row r="473" spans="1:21" ht="64" x14ac:dyDescent="0.2">
      <c r="A473">
        <v>471</v>
      </c>
      <c r="B473" s="8" t="s">
        <v>2</v>
      </c>
      <c r="C473" s="3" t="s">
        <v>478</v>
      </c>
      <c r="D473" s="5">
        <v>55000</v>
      </c>
      <c r="E473" s="7">
        <v>16573</v>
      </c>
      <c r="F473" t="s">
        <v>4117</v>
      </c>
      <c r="G473" s="1" t="s">
        <v>4119</v>
      </c>
      <c r="H473" t="s">
        <v>4121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" t="s">
        <v>4181</v>
      </c>
      <c r="O473">
        <f>ROUND(E473/D473*100,0)</f>
        <v>30</v>
      </c>
      <c r="P473">
        <f>ROUND(E473/L473,2)</f>
        <v>97.49</v>
      </c>
      <c r="Q473" s="9" t="s">
        <v>4181</v>
      </c>
      <c r="R473" t="s">
        <v>4189</v>
      </c>
      <c r="S473">
        <f>(((J473/60)/60)/24)+DATE(1970,1,1)</f>
        <v>41703.721979166665</v>
      </c>
      <c r="T473">
        <f>(((I473/60)/60)/24)+DATE(1970,1,1)</f>
        <v>41748.680312500001</v>
      </c>
      <c r="U473">
        <f>YEAR(S:S)</f>
        <v>2014</v>
      </c>
    </row>
    <row r="474" spans="1:21" ht="48" x14ac:dyDescent="0.2">
      <c r="A474">
        <v>472</v>
      </c>
      <c r="B474" s="8" t="s">
        <v>2</v>
      </c>
      <c r="C474" s="3" t="s">
        <v>479</v>
      </c>
      <c r="D474" s="5">
        <v>800</v>
      </c>
      <c r="E474" s="7">
        <v>16520.04</v>
      </c>
      <c r="F474" t="s">
        <v>4117</v>
      </c>
      <c r="G474" s="1" t="s">
        <v>4119</v>
      </c>
      <c r="H474" t="s">
        <v>4121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" t="s">
        <v>4181</v>
      </c>
      <c r="O474">
        <f>ROUND(E474/D474*100,0)</f>
        <v>2065</v>
      </c>
      <c r="P474">
        <f>ROUND(E474/L474,2)</f>
        <v>3304.01</v>
      </c>
      <c r="Q474" s="9" t="s">
        <v>4181</v>
      </c>
      <c r="R474" t="s">
        <v>4189</v>
      </c>
      <c r="S474">
        <f>(((J474/60)/60)/24)+DATE(1970,1,1)</f>
        <v>41844.922662037039</v>
      </c>
      <c r="T474">
        <f>(((I474/60)/60)/24)+DATE(1970,1,1)</f>
        <v>41874.922662037039</v>
      </c>
      <c r="U474">
        <f>YEAR(S:S)</f>
        <v>2014</v>
      </c>
    </row>
    <row r="475" spans="1:21" ht="48" x14ac:dyDescent="0.2">
      <c r="A475">
        <v>473</v>
      </c>
      <c r="B475" s="8" t="s">
        <v>2</v>
      </c>
      <c r="C475" s="3" t="s">
        <v>480</v>
      </c>
      <c r="D475" s="5">
        <v>30000</v>
      </c>
      <c r="E475" s="7">
        <v>16501</v>
      </c>
      <c r="F475" t="s">
        <v>4117</v>
      </c>
      <c r="G475" s="1" t="s">
        <v>4119</v>
      </c>
      <c r="H475" t="s">
        <v>4121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" t="s">
        <v>4181</v>
      </c>
      <c r="O475">
        <f>ROUND(E475/D475*100,0)</f>
        <v>55</v>
      </c>
      <c r="P475">
        <f>ROUND(E475/L475,2)</f>
        <v>1178.6400000000001</v>
      </c>
      <c r="Q475" s="9" t="s">
        <v>4181</v>
      </c>
      <c r="R475" t="s">
        <v>4189</v>
      </c>
      <c r="S475">
        <f>(((J475/60)/60)/24)+DATE(1970,1,1)</f>
        <v>41869.698136574072</v>
      </c>
      <c r="T475">
        <f>(((I475/60)/60)/24)+DATE(1970,1,1)</f>
        <v>41899.698136574072</v>
      </c>
      <c r="U475">
        <f>YEAR(S:S)</f>
        <v>2014</v>
      </c>
    </row>
    <row r="476" spans="1:21" ht="48" x14ac:dyDescent="0.2">
      <c r="A476">
        <v>474</v>
      </c>
      <c r="B476" s="8" t="s">
        <v>2</v>
      </c>
      <c r="C476" s="3" t="s">
        <v>481</v>
      </c>
      <c r="D476" s="5">
        <v>3300</v>
      </c>
      <c r="E476" s="7">
        <v>16465</v>
      </c>
      <c r="F476" t="s">
        <v>4117</v>
      </c>
      <c r="G476" s="1" t="s">
        <v>4119</v>
      </c>
      <c r="H476" t="s">
        <v>4121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" t="s">
        <v>4181</v>
      </c>
      <c r="O476">
        <f>ROUND(E476/D476*100,0)</f>
        <v>499</v>
      </c>
      <c r="P476">
        <f>ROUND(E476/L476,2)</f>
        <v>16465</v>
      </c>
      <c r="Q476" s="9" t="s">
        <v>4181</v>
      </c>
      <c r="R476" t="s">
        <v>4189</v>
      </c>
      <c r="S476">
        <f>(((J476/60)/60)/24)+DATE(1970,1,1)</f>
        <v>42753.329039351855</v>
      </c>
      <c r="T476">
        <f>(((I476/60)/60)/24)+DATE(1970,1,1)</f>
        <v>42783.329039351855</v>
      </c>
      <c r="U476">
        <f>YEAR(S:S)</f>
        <v>2017</v>
      </c>
    </row>
    <row r="477" spans="1:21" ht="48" x14ac:dyDescent="0.2">
      <c r="A477">
        <v>475</v>
      </c>
      <c r="B477" s="8" t="s">
        <v>2</v>
      </c>
      <c r="C477" s="3" t="s">
        <v>482</v>
      </c>
      <c r="D477" s="5">
        <v>2000</v>
      </c>
      <c r="E477" s="7">
        <v>16373</v>
      </c>
      <c r="F477" t="s">
        <v>4117</v>
      </c>
      <c r="G477" s="1" t="s">
        <v>4119</v>
      </c>
      <c r="H477" t="s">
        <v>4121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" t="s">
        <v>4181</v>
      </c>
      <c r="O477">
        <f>ROUND(E477/D477*100,0)</f>
        <v>819</v>
      </c>
      <c r="P477" t="e">
        <f>ROUND(E477/L477,2)</f>
        <v>#DIV/0!</v>
      </c>
      <c r="Q477" s="9" t="s">
        <v>4181</v>
      </c>
      <c r="R477" t="s">
        <v>4189</v>
      </c>
      <c r="S477">
        <f>(((J477/60)/60)/24)+DATE(1970,1,1)</f>
        <v>42100.086145833338</v>
      </c>
      <c r="T477">
        <f>(((I477/60)/60)/24)+DATE(1970,1,1)</f>
        <v>42130.086145833338</v>
      </c>
      <c r="U477">
        <f>YEAR(S:S)</f>
        <v>2015</v>
      </c>
    </row>
    <row r="478" spans="1:21" ht="32" x14ac:dyDescent="0.2">
      <c r="A478">
        <v>476</v>
      </c>
      <c r="B478" s="8" t="s">
        <v>2</v>
      </c>
      <c r="C478" s="3" t="s">
        <v>483</v>
      </c>
      <c r="D478" s="5">
        <v>220000</v>
      </c>
      <c r="E478" s="7">
        <v>16291</v>
      </c>
      <c r="F478" t="s">
        <v>4117</v>
      </c>
      <c r="G478" s="1" t="s">
        <v>4119</v>
      </c>
      <c r="H478" t="s">
        <v>4121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" t="s">
        <v>4181</v>
      </c>
      <c r="O478">
        <f>ROUND(E478/D478*100,0)</f>
        <v>7</v>
      </c>
      <c r="P478">
        <f>ROUND(E478/L478,2)</f>
        <v>131.38</v>
      </c>
      <c r="Q478" s="9" t="s">
        <v>4181</v>
      </c>
      <c r="R478" t="s">
        <v>4189</v>
      </c>
      <c r="S478">
        <f>(((J478/60)/60)/24)+DATE(1970,1,1)</f>
        <v>41757.975011574075</v>
      </c>
      <c r="T478">
        <f>(((I478/60)/60)/24)+DATE(1970,1,1)</f>
        <v>41793.165972222225</v>
      </c>
      <c r="U478">
        <f>YEAR(S:S)</f>
        <v>2014</v>
      </c>
    </row>
    <row r="479" spans="1:21" ht="48" x14ac:dyDescent="0.2">
      <c r="A479">
        <v>477</v>
      </c>
      <c r="B479" s="8" t="s">
        <v>2</v>
      </c>
      <c r="C479" s="3" t="s">
        <v>484</v>
      </c>
      <c r="D479" s="5">
        <v>1500</v>
      </c>
      <c r="E479" s="7">
        <v>16232</v>
      </c>
      <c r="F479" t="s">
        <v>4117</v>
      </c>
      <c r="G479" s="1" t="s">
        <v>4119</v>
      </c>
      <c r="H479" t="s">
        <v>4121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" t="s">
        <v>4181</v>
      </c>
      <c r="O479">
        <f>ROUND(E479/D479*100,0)</f>
        <v>1082</v>
      </c>
      <c r="P479" t="e">
        <f>ROUND(E479/L479,2)</f>
        <v>#DIV/0!</v>
      </c>
      <c r="Q479" s="9" t="s">
        <v>4181</v>
      </c>
      <c r="R479" t="s">
        <v>4189</v>
      </c>
      <c r="S479">
        <f>(((J479/60)/60)/24)+DATE(1970,1,1)</f>
        <v>40987.83488425926</v>
      </c>
      <c r="T479">
        <f>(((I479/60)/60)/24)+DATE(1970,1,1)</f>
        <v>41047.83488425926</v>
      </c>
      <c r="U479">
        <f>YEAR(S:S)</f>
        <v>2012</v>
      </c>
    </row>
    <row r="480" spans="1:21" ht="48" x14ac:dyDescent="0.2">
      <c r="A480">
        <v>478</v>
      </c>
      <c r="B480" s="8" t="s">
        <v>2</v>
      </c>
      <c r="C480" s="3" t="s">
        <v>485</v>
      </c>
      <c r="D480" s="5">
        <v>10000</v>
      </c>
      <c r="E480" s="7">
        <v>16210</v>
      </c>
      <c r="F480" t="s">
        <v>4117</v>
      </c>
      <c r="G480" s="1" t="s">
        <v>4119</v>
      </c>
      <c r="H480" t="s">
        <v>4121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" t="s">
        <v>4181</v>
      </c>
      <c r="O480">
        <f>ROUND(E480/D480*100,0)</f>
        <v>162</v>
      </c>
      <c r="P480" t="e">
        <f>ROUND(E480/L480,2)</f>
        <v>#DIV/0!</v>
      </c>
      <c r="Q480" s="9" t="s">
        <v>4181</v>
      </c>
      <c r="R480" t="s">
        <v>4189</v>
      </c>
      <c r="S480">
        <f>(((J480/60)/60)/24)+DATE(1970,1,1)</f>
        <v>42065.910983796297</v>
      </c>
      <c r="T480">
        <f>(((I480/60)/60)/24)+DATE(1970,1,1)</f>
        <v>42095.869317129633</v>
      </c>
      <c r="U480">
        <f>YEAR(S:S)</f>
        <v>2015</v>
      </c>
    </row>
    <row r="481" spans="1:21" ht="48" x14ac:dyDescent="0.2">
      <c r="A481">
        <v>479</v>
      </c>
      <c r="B481" s="8" t="s">
        <v>2</v>
      </c>
      <c r="C481" s="3" t="s">
        <v>486</v>
      </c>
      <c r="D481" s="5">
        <v>15000</v>
      </c>
      <c r="E481" s="7">
        <v>16200</v>
      </c>
      <c r="F481" t="s">
        <v>4117</v>
      </c>
      <c r="G481" s="1" t="s">
        <v>4119</v>
      </c>
      <c r="H481" t="s">
        <v>4121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" t="s">
        <v>4181</v>
      </c>
      <c r="O481">
        <f>ROUND(E481/D481*100,0)</f>
        <v>108</v>
      </c>
      <c r="P481">
        <f>ROUND(E481/L481,2)</f>
        <v>294.55</v>
      </c>
      <c r="Q481" s="9" t="s">
        <v>4181</v>
      </c>
      <c r="R481" t="s">
        <v>4189</v>
      </c>
      <c r="S481">
        <f>(((J481/60)/60)/24)+DATE(1970,1,1)</f>
        <v>41904.407812500001</v>
      </c>
      <c r="T481">
        <f>(((I481/60)/60)/24)+DATE(1970,1,1)</f>
        <v>41964.449479166666</v>
      </c>
      <c r="U481">
        <f>YEAR(S:S)</f>
        <v>2014</v>
      </c>
    </row>
    <row r="482" spans="1:21" ht="48" x14ac:dyDescent="0.2">
      <c r="A482">
        <v>480</v>
      </c>
      <c r="B482" s="8" t="s">
        <v>2</v>
      </c>
      <c r="C482" s="3" t="s">
        <v>487</v>
      </c>
      <c r="D482" s="5">
        <v>40000</v>
      </c>
      <c r="E482" s="7">
        <v>16165.6</v>
      </c>
      <c r="F482" t="s">
        <v>4117</v>
      </c>
      <c r="G482" s="1" t="s">
        <v>4119</v>
      </c>
      <c r="H482" t="s">
        <v>4121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" t="s">
        <v>4181</v>
      </c>
      <c r="O482">
        <f>ROUND(E482/D482*100,0)</f>
        <v>40</v>
      </c>
      <c r="P482">
        <f>ROUND(E482/L482,2)</f>
        <v>115.47</v>
      </c>
      <c r="Q482" s="9" t="s">
        <v>4181</v>
      </c>
      <c r="R482" t="s">
        <v>4189</v>
      </c>
      <c r="S482">
        <f>(((J482/60)/60)/24)+DATE(1970,1,1)</f>
        <v>41465.500173611108</v>
      </c>
      <c r="T482">
        <f>(((I482/60)/60)/24)+DATE(1970,1,1)</f>
        <v>41495.500173611108</v>
      </c>
      <c r="U482">
        <f>YEAR(S:S)</f>
        <v>2013</v>
      </c>
    </row>
    <row r="483" spans="1:21" ht="48" x14ac:dyDescent="0.2">
      <c r="A483">
        <v>481</v>
      </c>
      <c r="B483" s="8" t="s">
        <v>2</v>
      </c>
      <c r="C483" s="3" t="s">
        <v>488</v>
      </c>
      <c r="D483" s="5">
        <v>30000</v>
      </c>
      <c r="E483" s="7">
        <v>16145.12</v>
      </c>
      <c r="F483" t="s">
        <v>4117</v>
      </c>
      <c r="G483" s="1" t="s">
        <v>4119</v>
      </c>
      <c r="H483" t="s">
        <v>4121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" t="s">
        <v>4181</v>
      </c>
      <c r="O483">
        <f>ROUND(E483/D483*100,0)</f>
        <v>54</v>
      </c>
      <c r="P483">
        <f>ROUND(E483/L483,2)</f>
        <v>768.82</v>
      </c>
      <c r="Q483" s="9" t="s">
        <v>4181</v>
      </c>
      <c r="R483" t="s">
        <v>4189</v>
      </c>
      <c r="S483">
        <f>(((J483/60)/60)/24)+DATE(1970,1,1)</f>
        <v>41162.672326388885</v>
      </c>
      <c r="T483">
        <f>(((I483/60)/60)/24)+DATE(1970,1,1)</f>
        <v>41192.672326388885</v>
      </c>
      <c r="U483">
        <f>YEAR(S:S)</f>
        <v>2012</v>
      </c>
    </row>
    <row r="484" spans="1:21" ht="48" x14ac:dyDescent="0.2">
      <c r="A484">
        <v>482</v>
      </c>
      <c r="B484" s="8" t="s">
        <v>2</v>
      </c>
      <c r="C484" s="3" t="s">
        <v>489</v>
      </c>
      <c r="D484" s="5">
        <v>10000</v>
      </c>
      <c r="E484" s="7">
        <v>16000</v>
      </c>
      <c r="F484" t="s">
        <v>4117</v>
      </c>
      <c r="G484" s="1" t="s">
        <v>4119</v>
      </c>
      <c r="H484" t="s">
        <v>4121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" t="s">
        <v>4181</v>
      </c>
      <c r="O484">
        <f>ROUND(E484/D484*100,0)</f>
        <v>160</v>
      </c>
      <c r="P484">
        <f>ROUND(E484/L484,2)</f>
        <v>16000</v>
      </c>
      <c r="Q484" s="9" t="s">
        <v>4181</v>
      </c>
      <c r="R484" t="s">
        <v>4189</v>
      </c>
      <c r="S484">
        <f>(((J484/60)/60)/24)+DATE(1970,1,1)</f>
        <v>42447.896875000006</v>
      </c>
      <c r="T484">
        <f>(((I484/60)/60)/24)+DATE(1970,1,1)</f>
        <v>42474.606944444444</v>
      </c>
      <c r="U484">
        <f>YEAR(S:S)</f>
        <v>2016</v>
      </c>
    </row>
    <row r="485" spans="1:21" ht="48" x14ac:dyDescent="0.2">
      <c r="A485">
        <v>483</v>
      </c>
      <c r="B485" s="8" t="s">
        <v>2</v>
      </c>
      <c r="C485" s="3" t="s">
        <v>490</v>
      </c>
      <c r="D485" s="5">
        <v>15000</v>
      </c>
      <c r="E485" s="7">
        <v>15937</v>
      </c>
      <c r="F485" t="s">
        <v>4117</v>
      </c>
      <c r="G485" s="1" t="s">
        <v>4119</v>
      </c>
      <c r="H485" t="s">
        <v>4122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" t="s">
        <v>4181</v>
      </c>
      <c r="O485">
        <f>ROUND(E485/D485*100,0)</f>
        <v>106</v>
      </c>
      <c r="P485">
        <f>ROUND(E485/L485,2)</f>
        <v>108.41</v>
      </c>
      <c r="Q485" s="9" t="s">
        <v>4181</v>
      </c>
      <c r="R485" t="s">
        <v>4189</v>
      </c>
      <c r="S485">
        <f>(((J485/60)/60)/24)+DATE(1970,1,1)</f>
        <v>41243.197592592594</v>
      </c>
      <c r="T485">
        <f>(((I485/60)/60)/24)+DATE(1970,1,1)</f>
        <v>41303.197592592594</v>
      </c>
      <c r="U485">
        <f>YEAR(S:S)</f>
        <v>2012</v>
      </c>
    </row>
    <row r="486" spans="1:21" ht="64" x14ac:dyDescent="0.2">
      <c r="A486">
        <v>484</v>
      </c>
      <c r="B486" s="8" t="s">
        <v>2</v>
      </c>
      <c r="C486" s="3" t="s">
        <v>491</v>
      </c>
      <c r="D486" s="5">
        <v>80000</v>
      </c>
      <c r="E486" s="7">
        <v>15929.51</v>
      </c>
      <c r="F486" t="s">
        <v>4117</v>
      </c>
      <c r="G486" s="1" t="s">
        <v>4119</v>
      </c>
      <c r="H486" t="s">
        <v>4122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" t="s">
        <v>4181</v>
      </c>
      <c r="O486">
        <f>ROUND(E486/D486*100,0)</f>
        <v>20</v>
      </c>
      <c r="P486">
        <f>ROUND(E486/L486,2)</f>
        <v>1448.14</v>
      </c>
      <c r="Q486" s="9" t="s">
        <v>4181</v>
      </c>
      <c r="R486" t="s">
        <v>4189</v>
      </c>
      <c r="S486">
        <f>(((J486/60)/60)/24)+DATE(1970,1,1)</f>
        <v>42272.93949074074</v>
      </c>
      <c r="T486">
        <f>(((I486/60)/60)/24)+DATE(1970,1,1)</f>
        <v>42313.981157407412</v>
      </c>
      <c r="U486">
        <f>YEAR(S:S)</f>
        <v>2015</v>
      </c>
    </row>
    <row r="487" spans="1:21" ht="32" x14ac:dyDescent="0.2">
      <c r="A487">
        <v>485</v>
      </c>
      <c r="B487" s="8" t="s">
        <v>2</v>
      </c>
      <c r="C487" s="3" t="s">
        <v>492</v>
      </c>
      <c r="D487" s="5">
        <v>37956</v>
      </c>
      <c r="E487" s="7">
        <v>15918.65</v>
      </c>
      <c r="F487" t="s">
        <v>4117</v>
      </c>
      <c r="G487" s="1" t="s">
        <v>4119</v>
      </c>
      <c r="H487" t="s">
        <v>4122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" t="s">
        <v>4181</v>
      </c>
      <c r="O487">
        <f>ROUND(E487/D487*100,0)</f>
        <v>42</v>
      </c>
      <c r="P487">
        <f>ROUND(E487/L487,2)</f>
        <v>127.35</v>
      </c>
      <c r="Q487" s="9" t="s">
        <v>4181</v>
      </c>
      <c r="R487" t="s">
        <v>4189</v>
      </c>
      <c r="S487">
        <f>(((J487/60)/60)/24)+DATE(1970,1,1)</f>
        <v>41381.50577546296</v>
      </c>
      <c r="T487">
        <f>(((I487/60)/60)/24)+DATE(1970,1,1)</f>
        <v>41411.50577546296</v>
      </c>
      <c r="U487">
        <f>YEAR(S:S)</f>
        <v>2013</v>
      </c>
    </row>
    <row r="488" spans="1:21" ht="48" x14ac:dyDescent="0.2">
      <c r="A488">
        <v>486</v>
      </c>
      <c r="B488" s="8" t="s">
        <v>2</v>
      </c>
      <c r="C488" s="3" t="s">
        <v>493</v>
      </c>
      <c r="D488" s="5">
        <v>550000</v>
      </c>
      <c r="E488" s="7">
        <v>15903.5</v>
      </c>
      <c r="F488" t="s">
        <v>4117</v>
      </c>
      <c r="G488" s="1" t="s">
        <v>4119</v>
      </c>
      <c r="H488" t="s">
        <v>4123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" t="s">
        <v>4181</v>
      </c>
      <c r="O488">
        <f>ROUND(E488/D488*100,0)</f>
        <v>3</v>
      </c>
      <c r="P488">
        <f>ROUND(E488/L488,2)</f>
        <v>15903.5</v>
      </c>
      <c r="Q488" s="9" t="s">
        <v>4181</v>
      </c>
      <c r="R488" t="s">
        <v>4189</v>
      </c>
      <c r="S488">
        <f>(((J488/60)/60)/24)+DATE(1970,1,1)</f>
        <v>41761.94258101852</v>
      </c>
      <c r="T488">
        <f>(((I488/60)/60)/24)+DATE(1970,1,1)</f>
        <v>41791.94258101852</v>
      </c>
      <c r="U488">
        <f>YEAR(S:S)</f>
        <v>2014</v>
      </c>
    </row>
    <row r="489" spans="1:21" ht="48" x14ac:dyDescent="0.2">
      <c r="A489">
        <v>487</v>
      </c>
      <c r="B489" s="8" t="s">
        <v>2</v>
      </c>
      <c r="C489" s="3" t="s">
        <v>494</v>
      </c>
      <c r="D489" s="5">
        <v>50000</v>
      </c>
      <c r="E489" s="7">
        <v>15851</v>
      </c>
      <c r="F489" t="s">
        <v>4117</v>
      </c>
      <c r="G489" s="1" t="s">
        <v>4119</v>
      </c>
      <c r="H489" t="s">
        <v>4126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" t="s">
        <v>4181</v>
      </c>
      <c r="O489">
        <f>ROUND(E489/D489*100,0)</f>
        <v>32</v>
      </c>
      <c r="P489" t="e">
        <f>ROUND(E489/L489,2)</f>
        <v>#DIV/0!</v>
      </c>
      <c r="Q489" s="9" t="s">
        <v>4181</v>
      </c>
      <c r="R489" t="s">
        <v>4189</v>
      </c>
      <c r="S489">
        <f>(((J489/60)/60)/24)+DATE(1970,1,1)</f>
        <v>42669.594837962963</v>
      </c>
      <c r="T489">
        <f>(((I489/60)/60)/24)+DATE(1970,1,1)</f>
        <v>42729.636504629627</v>
      </c>
      <c r="U489">
        <f>YEAR(S:S)</f>
        <v>2016</v>
      </c>
    </row>
    <row r="490" spans="1:21" ht="32" x14ac:dyDescent="0.2">
      <c r="A490">
        <v>488</v>
      </c>
      <c r="B490" s="8" t="s">
        <v>2</v>
      </c>
      <c r="C490" s="3" t="s">
        <v>495</v>
      </c>
      <c r="D490" s="5">
        <v>12000</v>
      </c>
      <c r="E490" s="7">
        <v>15808</v>
      </c>
      <c r="F490" t="s">
        <v>4117</v>
      </c>
      <c r="G490" s="1" t="s">
        <v>4119</v>
      </c>
      <c r="H490" t="s">
        <v>4121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" t="s">
        <v>4181</v>
      </c>
      <c r="O490">
        <f>ROUND(E490/D490*100,0)</f>
        <v>132</v>
      </c>
      <c r="P490" t="e">
        <f>ROUND(E490/L490,2)</f>
        <v>#DIV/0!</v>
      </c>
      <c r="Q490" s="9" t="s">
        <v>4181</v>
      </c>
      <c r="R490" t="s">
        <v>4189</v>
      </c>
      <c r="S490">
        <f>(((J490/60)/60)/24)+DATE(1970,1,1)</f>
        <v>42714.054398148146</v>
      </c>
      <c r="T490">
        <f>(((I490/60)/60)/24)+DATE(1970,1,1)</f>
        <v>42744.054398148146</v>
      </c>
      <c r="U490">
        <f>YEAR(S:S)</f>
        <v>2016</v>
      </c>
    </row>
    <row r="491" spans="1:21" ht="48" x14ac:dyDescent="0.2">
      <c r="A491">
        <v>489</v>
      </c>
      <c r="B491" s="8" t="s">
        <v>2</v>
      </c>
      <c r="C491" s="3" t="s">
        <v>496</v>
      </c>
      <c r="D491" s="5">
        <v>74997</v>
      </c>
      <c r="E491" s="7">
        <v>15744</v>
      </c>
      <c r="F491" t="s">
        <v>4117</v>
      </c>
      <c r="G491" s="1" t="s">
        <v>4119</v>
      </c>
      <c r="H491" t="s">
        <v>4121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" t="s">
        <v>4181</v>
      </c>
      <c r="O491">
        <f>ROUND(E491/D491*100,0)</f>
        <v>21</v>
      </c>
      <c r="P491">
        <f>ROUND(E491/L491,2)</f>
        <v>5248</v>
      </c>
      <c r="Q491" s="9" t="s">
        <v>4181</v>
      </c>
      <c r="R491" t="s">
        <v>4189</v>
      </c>
      <c r="S491">
        <f>(((J491/60)/60)/24)+DATE(1970,1,1)</f>
        <v>40882.481666666667</v>
      </c>
      <c r="T491">
        <f>(((I491/60)/60)/24)+DATE(1970,1,1)</f>
        <v>40913.481249999997</v>
      </c>
      <c r="U491">
        <f>YEAR(S:S)</f>
        <v>2011</v>
      </c>
    </row>
    <row r="492" spans="1:21" ht="16" x14ac:dyDescent="0.2">
      <c r="A492">
        <v>490</v>
      </c>
      <c r="B492" s="8" t="s">
        <v>2</v>
      </c>
      <c r="C492" s="3" t="s">
        <v>497</v>
      </c>
      <c r="D492" s="5">
        <v>1000</v>
      </c>
      <c r="E492" s="7">
        <v>15725</v>
      </c>
      <c r="F492" t="s">
        <v>4117</v>
      </c>
      <c r="G492" s="1" t="s">
        <v>4119</v>
      </c>
      <c r="H492" t="s">
        <v>4121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" t="s">
        <v>4181</v>
      </c>
      <c r="O492">
        <f>ROUND(E492/D492*100,0)</f>
        <v>1573</v>
      </c>
      <c r="P492" t="e">
        <f>ROUND(E492/L492,2)</f>
        <v>#DIV/0!</v>
      </c>
      <c r="Q492" s="9" t="s">
        <v>4181</v>
      </c>
      <c r="R492" t="s">
        <v>4189</v>
      </c>
      <c r="S492">
        <f>(((J492/60)/60)/24)+DATE(1970,1,1)</f>
        <v>41113.968576388892</v>
      </c>
      <c r="T492">
        <f>(((I492/60)/60)/24)+DATE(1970,1,1)</f>
        <v>41143.968576388892</v>
      </c>
      <c r="U492">
        <f>YEAR(S:S)</f>
        <v>2012</v>
      </c>
    </row>
    <row r="493" spans="1:21" ht="48" x14ac:dyDescent="0.2">
      <c r="A493">
        <v>491</v>
      </c>
      <c r="B493" s="8" t="s">
        <v>2</v>
      </c>
      <c r="C493" s="3" t="s">
        <v>498</v>
      </c>
      <c r="D493" s="5">
        <v>10000</v>
      </c>
      <c r="E493" s="7">
        <v>15723</v>
      </c>
      <c r="F493" t="s">
        <v>4117</v>
      </c>
      <c r="G493" s="1" t="s">
        <v>4119</v>
      </c>
      <c r="H493" t="s">
        <v>4121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" t="s">
        <v>4181</v>
      </c>
      <c r="O493">
        <f>ROUND(E493/D493*100,0)</f>
        <v>157</v>
      </c>
      <c r="P493" t="e">
        <f>ROUND(E493/L493,2)</f>
        <v>#DIV/0!</v>
      </c>
      <c r="Q493" s="9" t="s">
        <v>4181</v>
      </c>
      <c r="R493" t="s">
        <v>4189</v>
      </c>
      <c r="S493">
        <f>(((J493/60)/60)/24)+DATE(1970,1,1)</f>
        <v>42366.982627314821</v>
      </c>
      <c r="T493">
        <f>(((I493/60)/60)/24)+DATE(1970,1,1)</f>
        <v>42396.982627314821</v>
      </c>
      <c r="U493">
        <f>YEAR(S:S)</f>
        <v>2015</v>
      </c>
    </row>
    <row r="494" spans="1:21" ht="48" x14ac:dyDescent="0.2">
      <c r="A494">
        <v>492</v>
      </c>
      <c r="B494" s="8" t="s">
        <v>2</v>
      </c>
      <c r="C494" s="3" t="s">
        <v>499</v>
      </c>
      <c r="D494" s="5">
        <v>10000000</v>
      </c>
      <c r="E494" s="7">
        <v>15705</v>
      </c>
      <c r="F494" t="s">
        <v>4117</v>
      </c>
      <c r="G494" s="1" t="s">
        <v>4119</v>
      </c>
      <c r="H494" t="s">
        <v>4130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" t="s">
        <v>4181</v>
      </c>
      <c r="O494">
        <f>ROUND(E494/D494*100,0)</f>
        <v>0</v>
      </c>
      <c r="P494" t="e">
        <f>ROUND(E494/L494,2)</f>
        <v>#DIV/0!</v>
      </c>
      <c r="Q494" s="9" t="s">
        <v>4181</v>
      </c>
      <c r="R494" t="s">
        <v>4189</v>
      </c>
      <c r="S494">
        <f>(((J494/60)/60)/24)+DATE(1970,1,1)</f>
        <v>42596.03506944445</v>
      </c>
      <c r="T494">
        <f>(((I494/60)/60)/24)+DATE(1970,1,1)</f>
        <v>42656.03506944445</v>
      </c>
      <c r="U494">
        <f>YEAR(S:S)</f>
        <v>2016</v>
      </c>
    </row>
    <row r="495" spans="1:21" ht="48" x14ac:dyDescent="0.2">
      <c r="A495">
        <v>493</v>
      </c>
      <c r="B495" s="8" t="s">
        <v>2</v>
      </c>
      <c r="C495" s="3" t="s">
        <v>500</v>
      </c>
      <c r="D495" s="5">
        <v>30000</v>
      </c>
      <c r="E495" s="7">
        <v>15700</v>
      </c>
      <c r="F495" t="s">
        <v>4117</v>
      </c>
      <c r="G495" s="1" t="s">
        <v>4119</v>
      </c>
      <c r="H495" t="s">
        <v>4122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" t="s">
        <v>4181</v>
      </c>
      <c r="O495">
        <f>ROUND(E495/D495*100,0)</f>
        <v>52</v>
      </c>
      <c r="P495" t="e">
        <f>ROUND(E495/L495,2)</f>
        <v>#DIV/0!</v>
      </c>
      <c r="Q495" s="9" t="s">
        <v>4181</v>
      </c>
      <c r="R495" t="s">
        <v>4189</v>
      </c>
      <c r="S495">
        <f>(((J495/60)/60)/24)+DATE(1970,1,1)</f>
        <v>42114.726134259254</v>
      </c>
      <c r="T495">
        <f>(((I495/60)/60)/24)+DATE(1970,1,1)</f>
        <v>42144.726134259254</v>
      </c>
      <c r="U495">
        <f>YEAR(S:S)</f>
        <v>2015</v>
      </c>
    </row>
    <row r="496" spans="1:21" ht="48" x14ac:dyDescent="0.2">
      <c r="A496">
        <v>494</v>
      </c>
      <c r="B496" s="8" t="s">
        <v>2</v>
      </c>
      <c r="C496" s="3" t="s">
        <v>501</v>
      </c>
      <c r="D496" s="5">
        <v>20000</v>
      </c>
      <c r="E496" s="7">
        <v>15696</v>
      </c>
      <c r="F496" t="s">
        <v>4117</v>
      </c>
      <c r="G496" s="1" t="s">
        <v>4119</v>
      </c>
      <c r="H496" t="s">
        <v>4121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" t="s">
        <v>4181</v>
      </c>
      <c r="O496">
        <f>ROUND(E496/D496*100,0)</f>
        <v>78</v>
      </c>
      <c r="P496">
        <f>ROUND(E496/L496,2)</f>
        <v>5232</v>
      </c>
      <c r="Q496" s="9" t="s">
        <v>4181</v>
      </c>
      <c r="R496" t="s">
        <v>4189</v>
      </c>
      <c r="S496">
        <f>(((J496/60)/60)/24)+DATE(1970,1,1)</f>
        <v>41799.830613425926</v>
      </c>
      <c r="T496">
        <f>(((I496/60)/60)/24)+DATE(1970,1,1)</f>
        <v>41823.125</v>
      </c>
      <c r="U496">
        <f>YEAR(S:S)</f>
        <v>2014</v>
      </c>
    </row>
    <row r="497" spans="1:21" ht="48" x14ac:dyDescent="0.2">
      <c r="A497">
        <v>495</v>
      </c>
      <c r="B497" s="8" t="s">
        <v>2</v>
      </c>
      <c r="C497" s="3" t="s">
        <v>502</v>
      </c>
      <c r="D497" s="5">
        <v>7000</v>
      </c>
      <c r="E497" s="7">
        <v>15677.5</v>
      </c>
      <c r="F497" t="s">
        <v>4117</v>
      </c>
      <c r="G497" s="1" t="s">
        <v>4119</v>
      </c>
      <c r="H497" t="s">
        <v>4121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" t="s">
        <v>4181</v>
      </c>
      <c r="O497">
        <f>ROUND(E497/D497*100,0)</f>
        <v>224</v>
      </c>
      <c r="P497" t="e">
        <f>ROUND(E497/L497,2)</f>
        <v>#DIV/0!</v>
      </c>
      <c r="Q497" s="9" t="s">
        <v>4181</v>
      </c>
      <c r="R497" t="s">
        <v>4189</v>
      </c>
      <c r="S497">
        <f>(((J497/60)/60)/24)+DATE(1970,1,1)</f>
        <v>42171.827604166669</v>
      </c>
      <c r="T497">
        <f>(((I497/60)/60)/24)+DATE(1970,1,1)</f>
        <v>42201.827604166669</v>
      </c>
      <c r="U497">
        <f>YEAR(S:S)</f>
        <v>2015</v>
      </c>
    </row>
    <row r="498" spans="1:21" ht="32" x14ac:dyDescent="0.2">
      <c r="A498">
        <v>496</v>
      </c>
      <c r="B498" s="8" t="s">
        <v>2</v>
      </c>
      <c r="C498" s="3" t="s">
        <v>503</v>
      </c>
      <c r="D498" s="5">
        <v>60000</v>
      </c>
      <c r="E498" s="7">
        <v>15673.44</v>
      </c>
      <c r="F498" t="s">
        <v>4117</v>
      </c>
      <c r="G498" s="1" t="s">
        <v>4119</v>
      </c>
      <c r="H498" t="s">
        <v>4121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" t="s">
        <v>4181</v>
      </c>
      <c r="O498">
        <f>ROUND(E498/D498*100,0)</f>
        <v>26</v>
      </c>
      <c r="P498">
        <f>ROUND(E498/L498,2)</f>
        <v>15673.44</v>
      </c>
      <c r="Q498" s="9" t="s">
        <v>4181</v>
      </c>
      <c r="R498" t="s">
        <v>4189</v>
      </c>
      <c r="S498">
        <f>(((J498/60)/60)/24)+DATE(1970,1,1)</f>
        <v>41620.93141203704</v>
      </c>
      <c r="T498">
        <f>(((I498/60)/60)/24)+DATE(1970,1,1)</f>
        <v>41680.93141203704</v>
      </c>
      <c r="U498">
        <f>YEAR(S:S)</f>
        <v>2013</v>
      </c>
    </row>
    <row r="499" spans="1:21" ht="16" x14ac:dyDescent="0.2">
      <c r="A499">
        <v>497</v>
      </c>
      <c r="B499" s="8" t="s">
        <v>2</v>
      </c>
      <c r="C499" s="3" t="s">
        <v>504</v>
      </c>
      <c r="D499" s="5">
        <v>4480</v>
      </c>
      <c r="E499" s="7">
        <v>15651</v>
      </c>
      <c r="F499" t="s">
        <v>4117</v>
      </c>
      <c r="G499" s="1" t="s">
        <v>4119</v>
      </c>
      <c r="H499" t="s">
        <v>4121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" t="s">
        <v>4181</v>
      </c>
      <c r="O499">
        <f>ROUND(E499/D499*100,0)</f>
        <v>349</v>
      </c>
      <c r="P499">
        <f>ROUND(E499/L499,2)</f>
        <v>5217</v>
      </c>
      <c r="Q499" s="9" t="s">
        <v>4181</v>
      </c>
      <c r="R499" t="s">
        <v>4189</v>
      </c>
      <c r="S499">
        <f>(((J499/60)/60)/24)+DATE(1970,1,1)</f>
        <v>41945.037789351853</v>
      </c>
      <c r="T499">
        <f>(((I499/60)/60)/24)+DATE(1970,1,1)</f>
        <v>41998.208333333328</v>
      </c>
      <c r="U499">
        <f>YEAR(S:S)</f>
        <v>2014</v>
      </c>
    </row>
    <row r="500" spans="1:21" ht="48" x14ac:dyDescent="0.2">
      <c r="A500">
        <v>498</v>
      </c>
      <c r="B500" s="8" t="s">
        <v>2</v>
      </c>
      <c r="C500" s="3" t="s">
        <v>505</v>
      </c>
      <c r="D500" s="5">
        <v>65108</v>
      </c>
      <c r="E500" s="7">
        <v>15650</v>
      </c>
      <c r="F500" t="s">
        <v>4117</v>
      </c>
      <c r="G500" s="1" t="s">
        <v>4119</v>
      </c>
      <c r="H500" t="s">
        <v>4121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" t="s">
        <v>4181</v>
      </c>
      <c r="O500">
        <f>ROUND(E500/D500*100,0)</f>
        <v>24</v>
      </c>
      <c r="P500">
        <f>ROUND(E500/L500,2)</f>
        <v>711.36</v>
      </c>
      <c r="Q500" s="9" t="s">
        <v>4181</v>
      </c>
      <c r="R500" t="s">
        <v>4189</v>
      </c>
      <c r="S500">
        <f>(((J500/60)/60)/24)+DATE(1970,1,1)</f>
        <v>40858.762141203704</v>
      </c>
      <c r="T500">
        <f>(((I500/60)/60)/24)+DATE(1970,1,1)</f>
        <v>40900.762141203704</v>
      </c>
      <c r="U500">
        <f>YEAR(S:S)</f>
        <v>2011</v>
      </c>
    </row>
    <row r="501" spans="1:21" ht="64" x14ac:dyDescent="0.2">
      <c r="A501">
        <v>499</v>
      </c>
      <c r="B501" s="8" t="s">
        <v>2</v>
      </c>
      <c r="C501" s="3" t="s">
        <v>506</v>
      </c>
      <c r="D501" s="5">
        <v>20000</v>
      </c>
      <c r="E501" s="7">
        <v>15606.4</v>
      </c>
      <c r="F501" t="s">
        <v>4117</v>
      </c>
      <c r="G501" s="1" t="s">
        <v>4119</v>
      </c>
      <c r="H501" t="s">
        <v>4121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" t="s">
        <v>4181</v>
      </c>
      <c r="O501">
        <f>ROUND(E501/D501*100,0)</f>
        <v>78</v>
      </c>
      <c r="P501">
        <f>ROUND(E501/L501,2)</f>
        <v>600.25</v>
      </c>
      <c r="Q501" s="9" t="s">
        <v>4181</v>
      </c>
      <c r="R501" t="s">
        <v>4189</v>
      </c>
      <c r="S501">
        <f>(((J501/60)/60)/24)+DATE(1970,1,1)</f>
        <v>40043.895462962959</v>
      </c>
      <c r="T501">
        <f>(((I501/60)/60)/24)+DATE(1970,1,1)</f>
        <v>40098.874305555553</v>
      </c>
      <c r="U501">
        <f>YEAR(S:S)</f>
        <v>2009</v>
      </c>
    </row>
    <row r="502" spans="1:21" ht="64" x14ac:dyDescent="0.2">
      <c r="A502">
        <v>500</v>
      </c>
      <c r="B502" s="8" t="s">
        <v>2</v>
      </c>
      <c r="C502" s="3" t="s">
        <v>507</v>
      </c>
      <c r="D502" s="5">
        <v>6500</v>
      </c>
      <c r="E502" s="7">
        <v>15597</v>
      </c>
      <c r="F502" t="s">
        <v>4117</v>
      </c>
      <c r="G502" s="1" t="s">
        <v>4119</v>
      </c>
      <c r="H502" t="s">
        <v>4121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" t="s">
        <v>4181</v>
      </c>
      <c r="O502">
        <f>ROUND(E502/D502*100,0)</f>
        <v>240</v>
      </c>
      <c r="P502">
        <f>ROUND(E502/L502,2)</f>
        <v>3899.25</v>
      </c>
      <c r="Q502" s="9" t="s">
        <v>4181</v>
      </c>
      <c r="R502" t="s">
        <v>4189</v>
      </c>
      <c r="S502">
        <f>(((J502/60)/60)/24)+DATE(1970,1,1)</f>
        <v>40247.886006944449</v>
      </c>
      <c r="T502">
        <f>(((I502/60)/60)/24)+DATE(1970,1,1)</f>
        <v>40306.927777777775</v>
      </c>
      <c r="U502">
        <f>YEAR(S:S)</f>
        <v>2010</v>
      </c>
    </row>
    <row r="503" spans="1:21" ht="48" x14ac:dyDescent="0.2">
      <c r="A503">
        <v>501</v>
      </c>
      <c r="B503" s="8" t="s">
        <v>2</v>
      </c>
      <c r="C503" s="3" t="s">
        <v>508</v>
      </c>
      <c r="D503" s="5">
        <v>10000</v>
      </c>
      <c r="E503" s="7">
        <v>15596</v>
      </c>
      <c r="F503" t="s">
        <v>4117</v>
      </c>
      <c r="G503" s="1" t="s">
        <v>4119</v>
      </c>
      <c r="H503" t="s">
        <v>4121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" t="s">
        <v>4181</v>
      </c>
      <c r="O503">
        <f>ROUND(E503/D503*100,0)</f>
        <v>156</v>
      </c>
      <c r="P503" t="e">
        <f>ROUND(E503/L503,2)</f>
        <v>#DIV/0!</v>
      </c>
      <c r="Q503" s="9" t="s">
        <v>4181</v>
      </c>
      <c r="R503" t="s">
        <v>4189</v>
      </c>
      <c r="S503">
        <f>(((J503/60)/60)/24)+DATE(1970,1,1)</f>
        <v>40703.234386574077</v>
      </c>
      <c r="T503">
        <f>(((I503/60)/60)/24)+DATE(1970,1,1)</f>
        <v>40733.234386574077</v>
      </c>
      <c r="U503">
        <f>YEAR(S:S)</f>
        <v>2011</v>
      </c>
    </row>
    <row r="504" spans="1:21" ht="48" x14ac:dyDescent="0.2">
      <c r="A504">
        <v>502</v>
      </c>
      <c r="B504" s="8" t="s">
        <v>2</v>
      </c>
      <c r="C504" s="3" t="s">
        <v>509</v>
      </c>
      <c r="D504" s="5">
        <v>20000</v>
      </c>
      <c r="E504" s="7">
        <v>15591</v>
      </c>
      <c r="F504" t="s">
        <v>4117</v>
      </c>
      <c r="G504" s="1" t="s">
        <v>4119</v>
      </c>
      <c r="H504" t="s">
        <v>4121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" t="s">
        <v>4181</v>
      </c>
      <c r="O504">
        <f>ROUND(E504/D504*100,0)</f>
        <v>78</v>
      </c>
      <c r="P504">
        <f>ROUND(E504/L504,2)</f>
        <v>3897.75</v>
      </c>
      <c r="Q504" s="9" t="s">
        <v>4181</v>
      </c>
      <c r="R504" t="s">
        <v>4189</v>
      </c>
      <c r="S504">
        <f>(((J504/60)/60)/24)+DATE(1970,1,1)</f>
        <v>40956.553530092591</v>
      </c>
      <c r="T504">
        <f>(((I504/60)/60)/24)+DATE(1970,1,1)</f>
        <v>40986.511863425927</v>
      </c>
      <c r="U504">
        <f>YEAR(S:S)</f>
        <v>2012</v>
      </c>
    </row>
    <row r="505" spans="1:21" ht="48" x14ac:dyDescent="0.2">
      <c r="A505">
        <v>503</v>
      </c>
      <c r="B505" s="8" t="s">
        <v>2</v>
      </c>
      <c r="C505" s="3" t="s">
        <v>510</v>
      </c>
      <c r="D505" s="5">
        <v>6500</v>
      </c>
      <c r="E505" s="7">
        <v>15565</v>
      </c>
      <c r="F505" t="s">
        <v>4117</v>
      </c>
      <c r="G505" s="1" t="s">
        <v>4119</v>
      </c>
      <c r="H505" t="s">
        <v>4122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" t="s">
        <v>4181</v>
      </c>
      <c r="O505">
        <f>ROUND(E505/D505*100,0)</f>
        <v>239</v>
      </c>
      <c r="P505">
        <f>ROUND(E505/L505,2)</f>
        <v>1729.44</v>
      </c>
      <c r="Q505" s="9" t="s">
        <v>4181</v>
      </c>
      <c r="R505" t="s">
        <v>4189</v>
      </c>
      <c r="S505">
        <f>(((J505/60)/60)/24)+DATE(1970,1,1)</f>
        <v>41991.526655092588</v>
      </c>
      <c r="T505">
        <f>(((I505/60)/60)/24)+DATE(1970,1,1)</f>
        <v>42021.526655092588</v>
      </c>
      <c r="U505">
        <f>YEAR(S:S)</f>
        <v>2014</v>
      </c>
    </row>
    <row r="506" spans="1:21" ht="48" x14ac:dyDescent="0.2">
      <c r="A506">
        <v>504</v>
      </c>
      <c r="B506" s="8" t="s">
        <v>2</v>
      </c>
      <c r="C506" s="3" t="s">
        <v>511</v>
      </c>
      <c r="D506" s="5">
        <v>24500</v>
      </c>
      <c r="E506" s="7">
        <v>15535</v>
      </c>
      <c r="F506" t="s">
        <v>4117</v>
      </c>
      <c r="G506" s="1" t="s">
        <v>4119</v>
      </c>
      <c r="H506" t="s">
        <v>4121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" t="s">
        <v>4181</v>
      </c>
      <c r="O506">
        <f>ROUND(E506/D506*100,0)</f>
        <v>63</v>
      </c>
      <c r="P506">
        <f>ROUND(E506/L506,2)</f>
        <v>3107</v>
      </c>
      <c r="Q506" s="9" t="s">
        <v>4181</v>
      </c>
      <c r="R506" t="s">
        <v>4189</v>
      </c>
      <c r="S506">
        <f>(((J506/60)/60)/24)+DATE(1970,1,1)</f>
        <v>40949.98364583333</v>
      </c>
      <c r="T506">
        <f>(((I506/60)/60)/24)+DATE(1970,1,1)</f>
        <v>41009.941979166666</v>
      </c>
      <c r="U506">
        <f>YEAR(S:S)</f>
        <v>2012</v>
      </c>
    </row>
    <row r="507" spans="1:21" ht="48" x14ac:dyDescent="0.2">
      <c r="A507">
        <v>505</v>
      </c>
      <c r="B507" s="8" t="s">
        <v>2</v>
      </c>
      <c r="C507" s="3" t="s">
        <v>512</v>
      </c>
      <c r="D507" s="5">
        <v>12000</v>
      </c>
      <c r="E507" s="7">
        <v>15530</v>
      </c>
      <c r="F507" t="s">
        <v>4117</v>
      </c>
      <c r="G507" s="1" t="s">
        <v>4119</v>
      </c>
      <c r="H507" t="s">
        <v>4121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" t="s">
        <v>4181</v>
      </c>
      <c r="O507">
        <f>ROUND(E507/D507*100,0)</f>
        <v>129</v>
      </c>
      <c r="P507">
        <f>ROUND(E507/L507,2)</f>
        <v>1109.29</v>
      </c>
      <c r="Q507" s="9" t="s">
        <v>4181</v>
      </c>
      <c r="R507" t="s">
        <v>4189</v>
      </c>
      <c r="S507">
        <f>(((J507/60)/60)/24)+DATE(1970,1,1)</f>
        <v>42318.098217592589</v>
      </c>
      <c r="T507">
        <f>(((I507/60)/60)/24)+DATE(1970,1,1)</f>
        <v>42363.098217592589</v>
      </c>
      <c r="U507">
        <f>YEAR(S:S)</f>
        <v>2015</v>
      </c>
    </row>
    <row r="508" spans="1:21" ht="48" x14ac:dyDescent="0.2">
      <c r="A508">
        <v>506</v>
      </c>
      <c r="B508" s="8" t="s">
        <v>2</v>
      </c>
      <c r="C508" s="3" t="s">
        <v>513</v>
      </c>
      <c r="D508" s="5">
        <v>200000</v>
      </c>
      <c r="E508" s="7">
        <v>15505</v>
      </c>
      <c r="F508" t="s">
        <v>4117</v>
      </c>
      <c r="G508" s="1" t="s">
        <v>4119</v>
      </c>
      <c r="H508" t="s">
        <v>4121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" t="s">
        <v>4181</v>
      </c>
      <c r="O508">
        <f>ROUND(E508/D508*100,0)</f>
        <v>8</v>
      </c>
      <c r="P508">
        <f>ROUND(E508/L508,2)</f>
        <v>15505</v>
      </c>
      <c r="Q508" s="9" t="s">
        <v>4181</v>
      </c>
      <c r="R508" t="s">
        <v>4189</v>
      </c>
      <c r="S508">
        <f>(((J508/60)/60)/24)+DATE(1970,1,1)</f>
        <v>41466.552314814813</v>
      </c>
      <c r="T508">
        <f>(((I508/60)/60)/24)+DATE(1970,1,1)</f>
        <v>41496.552314814813</v>
      </c>
      <c r="U508">
        <f>YEAR(S:S)</f>
        <v>2013</v>
      </c>
    </row>
    <row r="509" spans="1:21" ht="48" x14ac:dyDescent="0.2">
      <c r="A509">
        <v>507</v>
      </c>
      <c r="B509" s="8" t="s">
        <v>2</v>
      </c>
      <c r="C509" s="3" t="s">
        <v>514</v>
      </c>
      <c r="D509" s="5">
        <v>20000</v>
      </c>
      <c r="E509" s="7">
        <v>15481</v>
      </c>
      <c r="F509" t="s">
        <v>4117</v>
      </c>
      <c r="G509" s="1" t="s">
        <v>4119</v>
      </c>
      <c r="H509" t="s">
        <v>4121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" t="s">
        <v>4181</v>
      </c>
      <c r="O509">
        <f>ROUND(E509/D509*100,0)</f>
        <v>77</v>
      </c>
      <c r="P509">
        <f>ROUND(E509/L509,2)</f>
        <v>1548.1</v>
      </c>
      <c r="Q509" s="9" t="s">
        <v>4181</v>
      </c>
      <c r="R509" t="s">
        <v>4189</v>
      </c>
      <c r="S509">
        <f>(((J509/60)/60)/24)+DATE(1970,1,1)</f>
        <v>41156.958993055552</v>
      </c>
      <c r="T509">
        <f>(((I509/60)/60)/24)+DATE(1970,1,1)</f>
        <v>41201.958993055552</v>
      </c>
      <c r="U509">
        <f>YEAR(S:S)</f>
        <v>2012</v>
      </c>
    </row>
    <row r="510" spans="1:21" ht="48" x14ac:dyDescent="0.2">
      <c r="A510">
        <v>508</v>
      </c>
      <c r="B510" s="8" t="s">
        <v>2</v>
      </c>
      <c r="C510" s="3" t="s">
        <v>515</v>
      </c>
      <c r="D510" s="5">
        <v>50000</v>
      </c>
      <c r="E510" s="7">
        <v>15443</v>
      </c>
      <c r="F510" t="s">
        <v>4117</v>
      </c>
      <c r="G510" s="1" t="s">
        <v>4119</v>
      </c>
      <c r="H510" t="s">
        <v>4121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" t="s">
        <v>4181</v>
      </c>
      <c r="O510">
        <f>ROUND(E510/D510*100,0)</f>
        <v>31</v>
      </c>
      <c r="P510">
        <f>ROUND(E510/L510,2)</f>
        <v>5147.67</v>
      </c>
      <c r="Q510" s="9" t="s">
        <v>4181</v>
      </c>
      <c r="R510" t="s">
        <v>4189</v>
      </c>
      <c r="S510">
        <f>(((J510/60)/60)/24)+DATE(1970,1,1)</f>
        <v>40995.024317129632</v>
      </c>
      <c r="T510">
        <f>(((I510/60)/60)/24)+DATE(1970,1,1)</f>
        <v>41054.593055555553</v>
      </c>
      <c r="U510">
        <f>YEAR(S:S)</f>
        <v>2012</v>
      </c>
    </row>
    <row r="511" spans="1:21" ht="48" x14ac:dyDescent="0.2">
      <c r="A511">
        <v>509</v>
      </c>
      <c r="B511" s="8" t="s">
        <v>2</v>
      </c>
      <c r="C511" s="3" t="s">
        <v>516</v>
      </c>
      <c r="D511" s="5">
        <v>5000</v>
      </c>
      <c r="E511" s="7">
        <v>15435.55</v>
      </c>
      <c r="F511" t="s">
        <v>4117</v>
      </c>
      <c r="G511" s="1" t="s">
        <v>4119</v>
      </c>
      <c r="H511" t="s">
        <v>4122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" t="s">
        <v>4181</v>
      </c>
      <c r="O511">
        <f>ROUND(E511/D511*100,0)</f>
        <v>309</v>
      </c>
      <c r="P511">
        <f>ROUND(E511/L511,2)</f>
        <v>15435.55</v>
      </c>
      <c r="Q511" s="9" t="s">
        <v>4181</v>
      </c>
      <c r="R511" t="s">
        <v>4189</v>
      </c>
      <c r="S511">
        <f>(((J511/60)/60)/24)+DATE(1970,1,1)</f>
        <v>42153.631597222222</v>
      </c>
      <c r="T511">
        <f>(((I511/60)/60)/24)+DATE(1970,1,1)</f>
        <v>42183.631597222222</v>
      </c>
      <c r="U511">
        <f>YEAR(S:S)</f>
        <v>2015</v>
      </c>
    </row>
    <row r="512" spans="1:21" ht="48" x14ac:dyDescent="0.2">
      <c r="A512">
        <v>510</v>
      </c>
      <c r="B512" s="8" t="s">
        <v>2</v>
      </c>
      <c r="C512" s="3" t="s">
        <v>517</v>
      </c>
      <c r="D512" s="5">
        <v>14000</v>
      </c>
      <c r="E512" s="7">
        <v>15390</v>
      </c>
      <c r="F512" t="s">
        <v>4117</v>
      </c>
      <c r="G512" s="1" t="s">
        <v>4119</v>
      </c>
      <c r="H512" t="s">
        <v>4121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" t="s">
        <v>4181</v>
      </c>
      <c r="O512">
        <f>ROUND(E512/D512*100,0)</f>
        <v>110</v>
      </c>
      <c r="P512" t="e">
        <f>ROUND(E512/L512,2)</f>
        <v>#DIV/0!</v>
      </c>
      <c r="Q512" s="9" t="s">
        <v>4181</v>
      </c>
      <c r="R512" t="s">
        <v>4189</v>
      </c>
      <c r="S512">
        <f>(((J512/60)/60)/24)+DATE(1970,1,1)</f>
        <v>42400.176377314812</v>
      </c>
      <c r="T512">
        <f>(((I512/60)/60)/24)+DATE(1970,1,1)</f>
        <v>42430.176377314812</v>
      </c>
      <c r="U512">
        <f>YEAR(S:S)</f>
        <v>2016</v>
      </c>
    </row>
    <row r="513" spans="1:21" ht="48" x14ac:dyDescent="0.2">
      <c r="A513">
        <v>511</v>
      </c>
      <c r="B513" s="8" t="s">
        <v>2</v>
      </c>
      <c r="C513" s="3" t="s">
        <v>518</v>
      </c>
      <c r="D513" s="5">
        <v>5000</v>
      </c>
      <c r="E513" s="7">
        <v>15335</v>
      </c>
      <c r="F513" t="s">
        <v>4117</v>
      </c>
      <c r="G513" s="1" t="s">
        <v>4119</v>
      </c>
      <c r="H513" t="s">
        <v>4121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" t="s">
        <v>4181</v>
      </c>
      <c r="O513">
        <f>ROUND(E513/D513*100,0)</f>
        <v>307</v>
      </c>
      <c r="P513">
        <f>ROUND(E513/L513,2)</f>
        <v>3067</v>
      </c>
      <c r="Q513" s="9" t="s">
        <v>4181</v>
      </c>
      <c r="R513" t="s">
        <v>4189</v>
      </c>
      <c r="S513">
        <f>(((J513/60)/60)/24)+DATE(1970,1,1)</f>
        <v>41340.303032407406</v>
      </c>
      <c r="T513">
        <f>(((I513/60)/60)/24)+DATE(1970,1,1)</f>
        <v>41370.261365740742</v>
      </c>
      <c r="U513">
        <f>YEAR(S:S)</f>
        <v>2013</v>
      </c>
    </row>
    <row r="514" spans="1:21" ht="48" x14ac:dyDescent="0.2">
      <c r="A514">
        <v>512</v>
      </c>
      <c r="B514" s="8" t="s">
        <v>2</v>
      </c>
      <c r="C514" s="3" t="s">
        <v>519</v>
      </c>
      <c r="D514" s="5">
        <v>8000</v>
      </c>
      <c r="E514" s="7">
        <v>15327</v>
      </c>
      <c r="F514" t="s">
        <v>4117</v>
      </c>
      <c r="G514" s="1" t="s">
        <v>4119</v>
      </c>
      <c r="H514" t="s">
        <v>4121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" t="s">
        <v>4181</v>
      </c>
      <c r="O514">
        <f>ROUND(E514/D514*100,0)</f>
        <v>192</v>
      </c>
      <c r="P514">
        <f>ROUND(E514/L514,2)</f>
        <v>7663.5</v>
      </c>
      <c r="Q514" s="9" t="s">
        <v>4181</v>
      </c>
      <c r="R514" t="s">
        <v>4189</v>
      </c>
      <c r="S514">
        <f>(((J514/60)/60)/24)+DATE(1970,1,1)</f>
        <v>42649.742210648154</v>
      </c>
      <c r="T514">
        <f>(((I514/60)/60)/24)+DATE(1970,1,1)</f>
        <v>42694.783877314811</v>
      </c>
      <c r="U514">
        <f>YEAR(S:S)</f>
        <v>2016</v>
      </c>
    </row>
    <row r="515" spans="1:21" ht="32" x14ac:dyDescent="0.2">
      <c r="A515">
        <v>513</v>
      </c>
      <c r="B515" s="8" t="s">
        <v>2</v>
      </c>
      <c r="C515" s="3" t="s">
        <v>520</v>
      </c>
      <c r="D515" s="5">
        <v>50000</v>
      </c>
      <c r="E515" s="7">
        <v>15318.55</v>
      </c>
      <c r="F515" t="s">
        <v>4117</v>
      </c>
      <c r="G515" s="1" t="s">
        <v>4119</v>
      </c>
      <c r="H515" t="s">
        <v>4121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" t="s">
        <v>4181</v>
      </c>
      <c r="O515">
        <f>ROUND(E515/D515*100,0)</f>
        <v>31</v>
      </c>
      <c r="P515">
        <f>ROUND(E515/L515,2)</f>
        <v>225.27</v>
      </c>
      <c r="Q515" s="9" t="s">
        <v>4181</v>
      </c>
      <c r="R515" t="s">
        <v>4189</v>
      </c>
      <c r="S515">
        <f>(((J515/60)/60)/24)+DATE(1970,1,1)</f>
        <v>42552.653993055559</v>
      </c>
      <c r="T515">
        <f>(((I515/60)/60)/24)+DATE(1970,1,1)</f>
        <v>42597.291666666672</v>
      </c>
      <c r="U515">
        <f>YEAR(S:S)</f>
        <v>2016</v>
      </c>
    </row>
    <row r="516" spans="1:21" ht="48" x14ac:dyDescent="0.2">
      <c r="A516">
        <v>514</v>
      </c>
      <c r="B516" s="8" t="s">
        <v>2</v>
      </c>
      <c r="C516" s="3" t="s">
        <v>521</v>
      </c>
      <c r="D516" s="5">
        <v>1500</v>
      </c>
      <c r="E516" s="7">
        <v>15315</v>
      </c>
      <c r="F516" t="s">
        <v>4117</v>
      </c>
      <c r="G516" s="1" t="s">
        <v>4119</v>
      </c>
      <c r="H516" t="s">
        <v>4126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" t="s">
        <v>4181</v>
      </c>
      <c r="O516">
        <f>ROUND(E516/D516*100,0)</f>
        <v>1021</v>
      </c>
      <c r="P516">
        <f>ROUND(E516/L516,2)</f>
        <v>5105</v>
      </c>
      <c r="Q516" s="9" t="s">
        <v>4181</v>
      </c>
      <c r="R516" t="s">
        <v>4189</v>
      </c>
      <c r="S516">
        <f>(((J516/60)/60)/24)+DATE(1970,1,1)</f>
        <v>41830.613969907405</v>
      </c>
      <c r="T516">
        <f>(((I516/60)/60)/24)+DATE(1970,1,1)</f>
        <v>41860.613969907405</v>
      </c>
      <c r="U516">
        <f>YEAR(S:S)</f>
        <v>2014</v>
      </c>
    </row>
    <row r="517" spans="1:21" ht="48" x14ac:dyDescent="0.2">
      <c r="A517">
        <v>515</v>
      </c>
      <c r="B517" s="8" t="s">
        <v>2</v>
      </c>
      <c r="C517" s="3" t="s">
        <v>522</v>
      </c>
      <c r="D517" s="5">
        <v>97000</v>
      </c>
      <c r="E517" s="7">
        <v>15285</v>
      </c>
      <c r="F517" t="s">
        <v>4117</v>
      </c>
      <c r="G517" s="1" t="s">
        <v>4119</v>
      </c>
      <c r="H517" t="s">
        <v>4121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" t="s">
        <v>4181</v>
      </c>
      <c r="O517">
        <f>ROUND(E517/D517*100,0)</f>
        <v>16</v>
      </c>
      <c r="P517">
        <f>ROUND(E517/L517,2)</f>
        <v>449.56</v>
      </c>
      <c r="Q517" s="9" t="s">
        <v>4181</v>
      </c>
      <c r="R517" t="s">
        <v>4189</v>
      </c>
      <c r="S517">
        <f>(((J517/60)/60)/24)+DATE(1970,1,1)</f>
        <v>42327.490752314814</v>
      </c>
      <c r="T517">
        <f>(((I517/60)/60)/24)+DATE(1970,1,1)</f>
        <v>42367.490752314814</v>
      </c>
      <c r="U517">
        <f>YEAR(S:S)</f>
        <v>2015</v>
      </c>
    </row>
    <row r="518" spans="1:21" ht="32" x14ac:dyDescent="0.2">
      <c r="A518">
        <v>516</v>
      </c>
      <c r="B518" s="8" t="s">
        <v>2</v>
      </c>
      <c r="C518" s="3" t="s">
        <v>523</v>
      </c>
      <c r="D518" s="5">
        <v>5000</v>
      </c>
      <c r="E518" s="7">
        <v>15281</v>
      </c>
      <c r="F518" t="s">
        <v>4117</v>
      </c>
      <c r="G518" s="1" t="s">
        <v>4119</v>
      </c>
      <c r="H518" t="s">
        <v>4122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" t="s">
        <v>4181</v>
      </c>
      <c r="O518">
        <f>ROUND(E518/D518*100,0)</f>
        <v>306</v>
      </c>
      <c r="P518" t="e">
        <f>ROUND(E518/L518,2)</f>
        <v>#DIV/0!</v>
      </c>
      <c r="Q518" s="9" t="s">
        <v>4181</v>
      </c>
      <c r="R518" t="s">
        <v>4189</v>
      </c>
      <c r="S518">
        <f>(((J518/60)/60)/24)+DATE(1970,1,1)</f>
        <v>42091.778703703705</v>
      </c>
      <c r="T518">
        <f>(((I518/60)/60)/24)+DATE(1970,1,1)</f>
        <v>42151.778703703705</v>
      </c>
      <c r="U518">
        <f>YEAR(S:S)</f>
        <v>2015</v>
      </c>
    </row>
    <row r="519" spans="1:21" ht="48" x14ac:dyDescent="0.2">
      <c r="A519">
        <v>517</v>
      </c>
      <c r="B519" s="8" t="s">
        <v>2</v>
      </c>
      <c r="C519" s="3" t="s">
        <v>524</v>
      </c>
      <c r="D519" s="5">
        <v>15000</v>
      </c>
      <c r="E519" s="7">
        <v>15273</v>
      </c>
      <c r="F519" t="s">
        <v>4117</v>
      </c>
      <c r="G519" s="1" t="s">
        <v>4119</v>
      </c>
      <c r="H519" t="s">
        <v>4121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" t="s">
        <v>4181</v>
      </c>
      <c r="O519">
        <f>ROUND(E519/D519*100,0)</f>
        <v>102</v>
      </c>
      <c r="P519">
        <f>ROUND(E519/L519,2)</f>
        <v>5091</v>
      </c>
      <c r="Q519" s="9" t="s">
        <v>4181</v>
      </c>
      <c r="R519" t="s">
        <v>4189</v>
      </c>
      <c r="S519">
        <f>(((J519/60)/60)/24)+DATE(1970,1,1)</f>
        <v>42738.615289351852</v>
      </c>
      <c r="T519">
        <f>(((I519/60)/60)/24)+DATE(1970,1,1)</f>
        <v>42768.615289351852</v>
      </c>
      <c r="U519">
        <f>YEAR(S:S)</f>
        <v>2017</v>
      </c>
    </row>
    <row r="520" spans="1:21" ht="48" x14ac:dyDescent="0.2">
      <c r="A520">
        <v>518</v>
      </c>
      <c r="B520" s="8" t="s">
        <v>2</v>
      </c>
      <c r="C520" s="3" t="s">
        <v>525</v>
      </c>
      <c r="D520" s="5">
        <v>7175</v>
      </c>
      <c r="E520" s="7">
        <v>15265</v>
      </c>
      <c r="F520" t="s">
        <v>4117</v>
      </c>
      <c r="G520" s="1" t="s">
        <v>4119</v>
      </c>
      <c r="H520" t="s">
        <v>4121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" t="s">
        <v>4181</v>
      </c>
      <c r="O520">
        <f>ROUND(E520/D520*100,0)</f>
        <v>213</v>
      </c>
      <c r="P520" t="e">
        <f>ROUND(E520/L520,2)</f>
        <v>#DIV/0!</v>
      </c>
      <c r="Q520" s="9" t="s">
        <v>4181</v>
      </c>
      <c r="R520" t="s">
        <v>4189</v>
      </c>
      <c r="S520">
        <f>(((J520/60)/60)/24)+DATE(1970,1,1)</f>
        <v>42223.616018518514</v>
      </c>
      <c r="T520">
        <f>(((I520/60)/60)/24)+DATE(1970,1,1)</f>
        <v>42253.615277777775</v>
      </c>
      <c r="U520">
        <f>YEAR(S:S)</f>
        <v>2015</v>
      </c>
    </row>
    <row r="521" spans="1:21" ht="48" x14ac:dyDescent="0.2">
      <c r="A521">
        <v>519</v>
      </c>
      <c r="B521" s="8" t="s">
        <v>2</v>
      </c>
      <c r="C521" s="3" t="s">
        <v>526</v>
      </c>
      <c r="D521" s="5">
        <v>12001</v>
      </c>
      <c r="E521" s="7">
        <v>15230.03</v>
      </c>
      <c r="F521" t="s">
        <v>4117</v>
      </c>
      <c r="G521" s="1" t="s">
        <v>4119</v>
      </c>
      <c r="H521" t="s">
        <v>4121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" t="s">
        <v>4181</v>
      </c>
      <c r="O521">
        <f>ROUND(E521/D521*100,0)</f>
        <v>127</v>
      </c>
      <c r="P521">
        <f>ROUND(E521/L521,2)</f>
        <v>217.57</v>
      </c>
      <c r="Q521" s="9" t="s">
        <v>4181</v>
      </c>
      <c r="R521" t="s">
        <v>4189</v>
      </c>
      <c r="S521">
        <f>(((J521/60)/60)/24)+DATE(1970,1,1)</f>
        <v>41218.391446759262</v>
      </c>
      <c r="T521">
        <f>(((I521/60)/60)/24)+DATE(1970,1,1)</f>
        <v>41248.391446759262</v>
      </c>
      <c r="U521">
        <f>YEAR(S:S)</f>
        <v>2012</v>
      </c>
    </row>
    <row r="522" spans="1:21" ht="48" x14ac:dyDescent="0.2">
      <c r="A522">
        <v>520</v>
      </c>
      <c r="B522" s="8" t="s">
        <v>2</v>
      </c>
      <c r="C522" s="3" t="s">
        <v>527</v>
      </c>
      <c r="D522" s="5">
        <v>5000</v>
      </c>
      <c r="E522" s="7">
        <v>15230</v>
      </c>
      <c r="F522" t="s">
        <v>4115</v>
      </c>
      <c r="G522" s="1" t="s">
        <v>4119</v>
      </c>
      <c r="H522" t="s">
        <v>4122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" t="s">
        <v>4181</v>
      </c>
      <c r="O522">
        <f>ROUND(E522/D522*100,0)</f>
        <v>305</v>
      </c>
      <c r="P522">
        <f>ROUND(E522/L522,2)</f>
        <v>447.94</v>
      </c>
      <c r="Q522" s="9" t="s">
        <v>4181</v>
      </c>
      <c r="R522" t="s">
        <v>4190</v>
      </c>
      <c r="S522">
        <f>(((J522/60)/60)/24)+DATE(1970,1,1)</f>
        <v>42318.702094907407</v>
      </c>
      <c r="T522">
        <f>(((I522/60)/60)/24)+DATE(1970,1,1)</f>
        <v>42348.702094907407</v>
      </c>
      <c r="U522">
        <f>YEAR(S:S)</f>
        <v>2015</v>
      </c>
    </row>
    <row r="523" spans="1:21" ht="48" x14ac:dyDescent="0.2">
      <c r="A523">
        <v>521</v>
      </c>
      <c r="B523" s="8" t="s">
        <v>2</v>
      </c>
      <c r="C523" s="3" t="s">
        <v>528</v>
      </c>
      <c r="D523" s="5">
        <v>5000</v>
      </c>
      <c r="E523" s="7">
        <v>15186.69</v>
      </c>
      <c r="F523" t="s">
        <v>4115</v>
      </c>
      <c r="G523" s="1" t="s">
        <v>4119</v>
      </c>
      <c r="H523" t="s">
        <v>4121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" t="s">
        <v>4181</v>
      </c>
      <c r="O523">
        <f>ROUND(E523/D523*100,0)</f>
        <v>304</v>
      </c>
      <c r="P523">
        <f>ROUND(E523/L523,2)</f>
        <v>271.19</v>
      </c>
      <c r="Q523" s="9" t="s">
        <v>4181</v>
      </c>
      <c r="R523" t="s">
        <v>4190</v>
      </c>
      <c r="S523">
        <f>(((J523/60)/60)/24)+DATE(1970,1,1)</f>
        <v>42646.092812499999</v>
      </c>
      <c r="T523">
        <f>(((I523/60)/60)/24)+DATE(1970,1,1)</f>
        <v>42675.207638888889</v>
      </c>
      <c r="U523">
        <f>YEAR(S:S)</f>
        <v>2016</v>
      </c>
    </row>
    <row r="524" spans="1:21" ht="48" x14ac:dyDescent="0.2">
      <c r="A524">
        <v>522</v>
      </c>
      <c r="B524" s="8" t="s">
        <v>2</v>
      </c>
      <c r="C524" s="3" t="s">
        <v>529</v>
      </c>
      <c r="D524" s="5">
        <v>3000</v>
      </c>
      <c r="E524" s="7">
        <v>15171.5</v>
      </c>
      <c r="F524" t="s">
        <v>4115</v>
      </c>
      <c r="G524" s="1" t="s">
        <v>4119</v>
      </c>
      <c r="H524" t="s">
        <v>4121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" t="s">
        <v>4181</v>
      </c>
      <c r="O524">
        <f>ROUND(E524/D524*100,0)</f>
        <v>506</v>
      </c>
      <c r="P524">
        <f>ROUND(E524/L524,2)</f>
        <v>489.4</v>
      </c>
      <c r="Q524" s="9" t="s">
        <v>4181</v>
      </c>
      <c r="R524" t="s">
        <v>4190</v>
      </c>
      <c r="S524">
        <f>(((J524/60)/60)/24)+DATE(1970,1,1)</f>
        <v>42430.040798611109</v>
      </c>
      <c r="T524">
        <f>(((I524/60)/60)/24)+DATE(1970,1,1)</f>
        <v>42449.999131944445</v>
      </c>
      <c r="U524">
        <f>YEAR(S:S)</f>
        <v>2016</v>
      </c>
    </row>
    <row r="525" spans="1:21" ht="48" x14ac:dyDescent="0.2">
      <c r="A525">
        <v>523</v>
      </c>
      <c r="B525" s="8" t="s">
        <v>2</v>
      </c>
      <c r="C525" s="3" t="s">
        <v>530</v>
      </c>
      <c r="D525" s="5">
        <v>5000</v>
      </c>
      <c r="E525" s="7">
        <v>15126</v>
      </c>
      <c r="F525" t="s">
        <v>4115</v>
      </c>
      <c r="G525" s="1" t="s">
        <v>4119</v>
      </c>
      <c r="H525" t="s">
        <v>4121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" t="s">
        <v>4181</v>
      </c>
      <c r="O525">
        <f>ROUND(E525/D525*100,0)</f>
        <v>303</v>
      </c>
      <c r="P525">
        <f>ROUND(E525/L525,2)</f>
        <v>180.07</v>
      </c>
      <c r="Q525" s="9" t="s">
        <v>4181</v>
      </c>
      <c r="R525" t="s">
        <v>4190</v>
      </c>
      <c r="S525">
        <f>(((J525/60)/60)/24)+DATE(1970,1,1)</f>
        <v>42238.13282407407</v>
      </c>
      <c r="T525">
        <f>(((I525/60)/60)/24)+DATE(1970,1,1)</f>
        <v>42268.13282407407</v>
      </c>
      <c r="U525">
        <f>YEAR(S:S)</f>
        <v>2015</v>
      </c>
    </row>
    <row r="526" spans="1:21" ht="48" x14ac:dyDescent="0.2">
      <c r="A526">
        <v>524</v>
      </c>
      <c r="B526" s="8" t="s">
        <v>2</v>
      </c>
      <c r="C526" s="3" t="s">
        <v>531</v>
      </c>
      <c r="D526" s="5">
        <v>3500</v>
      </c>
      <c r="E526" s="7">
        <v>15121</v>
      </c>
      <c r="F526" t="s">
        <v>4115</v>
      </c>
      <c r="G526" s="1" t="s">
        <v>4119</v>
      </c>
      <c r="H526" t="s">
        <v>4122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" t="s">
        <v>4181</v>
      </c>
      <c r="O526">
        <f>ROUND(E526/D526*100,0)</f>
        <v>432</v>
      </c>
      <c r="P526">
        <f>ROUND(E526/L526,2)</f>
        <v>116.32</v>
      </c>
      <c r="Q526" s="9" t="s">
        <v>4181</v>
      </c>
      <c r="R526" t="s">
        <v>4190</v>
      </c>
      <c r="S526">
        <f>(((J526/60)/60)/24)+DATE(1970,1,1)</f>
        <v>42492.717233796298</v>
      </c>
      <c r="T526">
        <f>(((I526/60)/60)/24)+DATE(1970,1,1)</f>
        <v>42522.717233796298</v>
      </c>
      <c r="U526">
        <f>YEAR(S:S)</f>
        <v>2016</v>
      </c>
    </row>
    <row r="527" spans="1:21" ht="48" x14ac:dyDescent="0.2">
      <c r="A527">
        <v>525</v>
      </c>
      <c r="B527" s="8" t="s">
        <v>2</v>
      </c>
      <c r="C527" s="3" t="s">
        <v>532</v>
      </c>
      <c r="D527" s="5">
        <v>12000</v>
      </c>
      <c r="E527" s="7">
        <v>15091.06</v>
      </c>
      <c r="F527" t="s">
        <v>4115</v>
      </c>
      <c r="G527" s="1" t="s">
        <v>4119</v>
      </c>
      <c r="H527" t="s">
        <v>4121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" t="s">
        <v>4181</v>
      </c>
      <c r="O527">
        <f>ROUND(E527/D527*100,0)</f>
        <v>126</v>
      </c>
      <c r="P527">
        <f>ROUND(E527/L527,2)</f>
        <v>1257.5899999999999</v>
      </c>
      <c r="Q527" s="9" t="s">
        <v>4181</v>
      </c>
      <c r="R527" t="s">
        <v>4190</v>
      </c>
      <c r="S527">
        <f>(((J527/60)/60)/24)+DATE(1970,1,1)</f>
        <v>41850.400937500002</v>
      </c>
      <c r="T527">
        <f>(((I527/60)/60)/24)+DATE(1970,1,1)</f>
        <v>41895.400937500002</v>
      </c>
      <c r="U527">
        <f>YEAR(S:S)</f>
        <v>2014</v>
      </c>
    </row>
    <row r="528" spans="1:21" ht="48" x14ac:dyDescent="0.2">
      <c r="A528">
        <v>526</v>
      </c>
      <c r="B528" s="8" t="s">
        <v>2</v>
      </c>
      <c r="C528" s="3" t="s">
        <v>533</v>
      </c>
      <c r="D528" s="5">
        <v>1500</v>
      </c>
      <c r="E528" s="7">
        <v>15077</v>
      </c>
      <c r="F528" t="s">
        <v>4115</v>
      </c>
      <c r="G528" s="1" t="s">
        <v>4119</v>
      </c>
      <c r="H528" t="s">
        <v>4122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" t="s">
        <v>4181</v>
      </c>
      <c r="O528">
        <f>ROUND(E528/D528*100,0)</f>
        <v>1005</v>
      </c>
      <c r="P528">
        <f>ROUND(E528/L528,2)</f>
        <v>655.52</v>
      </c>
      <c r="Q528" s="9" t="s">
        <v>4181</v>
      </c>
      <c r="R528" t="s">
        <v>4190</v>
      </c>
      <c r="S528">
        <f>(((J528/60)/60)/24)+DATE(1970,1,1)</f>
        <v>42192.591944444444</v>
      </c>
      <c r="T528">
        <f>(((I528/60)/60)/24)+DATE(1970,1,1)</f>
        <v>42223.708333333328</v>
      </c>
      <c r="U528">
        <f>YEAR(S:S)</f>
        <v>2015</v>
      </c>
    </row>
    <row r="529" spans="1:21" ht="48" x14ac:dyDescent="0.2">
      <c r="A529">
        <v>527</v>
      </c>
      <c r="B529" s="8" t="s">
        <v>2</v>
      </c>
      <c r="C529" s="3" t="s">
        <v>534</v>
      </c>
      <c r="D529" s="5">
        <v>10000</v>
      </c>
      <c r="E529" s="7">
        <v>15039</v>
      </c>
      <c r="F529" t="s">
        <v>4115</v>
      </c>
      <c r="G529" s="1" t="s">
        <v>4119</v>
      </c>
      <c r="H529" t="s">
        <v>4121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" t="s">
        <v>4181</v>
      </c>
      <c r="O529">
        <f>ROUND(E529/D529*100,0)</f>
        <v>150</v>
      </c>
      <c r="P529">
        <f>ROUND(E529/L529,2)</f>
        <v>95.18</v>
      </c>
      <c r="Q529" s="9" t="s">
        <v>4181</v>
      </c>
      <c r="R529" t="s">
        <v>4190</v>
      </c>
      <c r="S529">
        <f>(((J529/60)/60)/24)+DATE(1970,1,1)</f>
        <v>42753.205625000002</v>
      </c>
      <c r="T529">
        <f>(((I529/60)/60)/24)+DATE(1970,1,1)</f>
        <v>42783.670138888891</v>
      </c>
      <c r="U529">
        <f>YEAR(S:S)</f>
        <v>2017</v>
      </c>
    </row>
    <row r="530" spans="1:21" ht="16" x14ac:dyDescent="0.2">
      <c r="A530">
        <v>528</v>
      </c>
      <c r="B530" s="8" t="s">
        <v>2</v>
      </c>
      <c r="C530" s="3" t="s">
        <v>535</v>
      </c>
      <c r="D530" s="5">
        <v>1150</v>
      </c>
      <c r="E530" s="7">
        <v>14750</v>
      </c>
      <c r="F530" t="s">
        <v>4115</v>
      </c>
      <c r="G530" s="1" t="s">
        <v>4119</v>
      </c>
      <c r="H530" t="s">
        <v>4121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" t="s">
        <v>4181</v>
      </c>
      <c r="O530">
        <f>ROUND(E530/D530*100,0)</f>
        <v>1283</v>
      </c>
      <c r="P530">
        <f>ROUND(E530/L530,2)</f>
        <v>491.67</v>
      </c>
      <c r="Q530" s="9" t="s">
        <v>4181</v>
      </c>
      <c r="R530" t="s">
        <v>4190</v>
      </c>
      <c r="S530">
        <f>(((J530/60)/60)/24)+DATE(1970,1,1)</f>
        <v>42155.920219907406</v>
      </c>
      <c r="T530">
        <f>(((I530/60)/60)/24)+DATE(1970,1,1)</f>
        <v>42176.888888888891</v>
      </c>
      <c r="U530">
        <f>YEAR(S:S)</f>
        <v>2015</v>
      </c>
    </row>
    <row r="531" spans="1:21" ht="48" x14ac:dyDescent="0.2">
      <c r="A531">
        <v>529</v>
      </c>
      <c r="B531" s="8" t="s">
        <v>2</v>
      </c>
      <c r="C531" s="3" t="s">
        <v>536</v>
      </c>
      <c r="D531" s="5">
        <v>1200</v>
      </c>
      <c r="E531" s="7">
        <v>14653</v>
      </c>
      <c r="F531" t="s">
        <v>4115</v>
      </c>
      <c r="G531" s="1" t="s">
        <v>4119</v>
      </c>
      <c r="H531" t="s">
        <v>4126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" t="s">
        <v>4181</v>
      </c>
      <c r="O531">
        <f>ROUND(E531/D531*100,0)</f>
        <v>1221</v>
      </c>
      <c r="P531">
        <f>ROUND(E531/L531,2)</f>
        <v>814.06</v>
      </c>
      <c r="Q531" s="9" t="s">
        <v>4181</v>
      </c>
      <c r="R531" t="s">
        <v>4190</v>
      </c>
      <c r="S531">
        <f>(((J531/60)/60)/24)+DATE(1970,1,1)</f>
        <v>42725.031180555554</v>
      </c>
      <c r="T531">
        <f>(((I531/60)/60)/24)+DATE(1970,1,1)</f>
        <v>42746.208333333328</v>
      </c>
      <c r="U531">
        <f>YEAR(S:S)</f>
        <v>2016</v>
      </c>
    </row>
    <row r="532" spans="1:21" ht="48" x14ac:dyDescent="0.2">
      <c r="A532">
        <v>530</v>
      </c>
      <c r="B532" s="8" t="s">
        <v>2</v>
      </c>
      <c r="C532" s="3" t="s">
        <v>537</v>
      </c>
      <c r="D532" s="5">
        <v>3405</v>
      </c>
      <c r="E532" s="7">
        <v>14598</v>
      </c>
      <c r="F532" t="s">
        <v>4115</v>
      </c>
      <c r="G532" s="1" t="s">
        <v>4119</v>
      </c>
      <c r="H532" t="s">
        <v>4121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" t="s">
        <v>4181</v>
      </c>
      <c r="O532">
        <f>ROUND(E532/D532*100,0)</f>
        <v>429</v>
      </c>
      <c r="P532">
        <f>ROUND(E532/L532,2)</f>
        <v>503.38</v>
      </c>
      <c r="Q532" s="9" t="s">
        <v>4181</v>
      </c>
      <c r="R532" t="s">
        <v>4190</v>
      </c>
      <c r="S532">
        <f>(((J532/60)/60)/24)+DATE(1970,1,1)</f>
        <v>42157.591064814813</v>
      </c>
      <c r="T532">
        <f>(((I532/60)/60)/24)+DATE(1970,1,1)</f>
        <v>42179.083333333328</v>
      </c>
      <c r="U532">
        <f>YEAR(S:S)</f>
        <v>2015</v>
      </c>
    </row>
    <row r="533" spans="1:21" ht="48" x14ac:dyDescent="0.2">
      <c r="A533">
        <v>531</v>
      </c>
      <c r="B533" s="8" t="s">
        <v>2</v>
      </c>
      <c r="C533" s="3" t="s">
        <v>538</v>
      </c>
      <c r="D533" s="5">
        <v>4000</v>
      </c>
      <c r="E533" s="7">
        <v>14511</v>
      </c>
      <c r="F533" t="s">
        <v>4115</v>
      </c>
      <c r="G533" s="1" t="s">
        <v>4119</v>
      </c>
      <c r="H533" t="s">
        <v>4121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" t="s">
        <v>4181</v>
      </c>
      <c r="O533">
        <f>ROUND(E533/D533*100,0)</f>
        <v>363</v>
      </c>
      <c r="P533">
        <f>ROUND(E533/L533,2)</f>
        <v>468.1</v>
      </c>
      <c r="Q533" s="9" t="s">
        <v>4181</v>
      </c>
      <c r="R533" t="s">
        <v>4190</v>
      </c>
      <c r="S533">
        <f>(((J533/60)/60)/24)+DATE(1970,1,1)</f>
        <v>42676.065150462964</v>
      </c>
      <c r="T533">
        <f>(((I533/60)/60)/24)+DATE(1970,1,1)</f>
        <v>42721.290972222225</v>
      </c>
      <c r="U533">
        <f>YEAR(S:S)</f>
        <v>2016</v>
      </c>
    </row>
    <row r="534" spans="1:21" ht="48" x14ac:dyDescent="0.2">
      <c r="A534">
        <v>532</v>
      </c>
      <c r="B534" s="8" t="s">
        <v>2</v>
      </c>
      <c r="C534" s="3" t="s">
        <v>539</v>
      </c>
      <c r="D534" s="5">
        <v>10000</v>
      </c>
      <c r="E534" s="7">
        <v>14450</v>
      </c>
      <c r="F534" t="s">
        <v>4115</v>
      </c>
      <c r="G534" s="1" t="s">
        <v>4119</v>
      </c>
      <c r="H534" t="s">
        <v>4121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" t="s">
        <v>4181</v>
      </c>
      <c r="O534">
        <f>ROUND(E534/D534*100,0)</f>
        <v>145</v>
      </c>
      <c r="P534">
        <f>ROUND(E534/L534,2)</f>
        <v>83.53</v>
      </c>
      <c r="Q534" s="9" t="s">
        <v>4181</v>
      </c>
      <c r="R534" t="s">
        <v>4190</v>
      </c>
      <c r="S534">
        <f>(((J534/60)/60)/24)+DATE(1970,1,1)</f>
        <v>42473.007037037038</v>
      </c>
      <c r="T534">
        <f>(((I534/60)/60)/24)+DATE(1970,1,1)</f>
        <v>42503.007037037038</v>
      </c>
      <c r="U534">
        <f>YEAR(S:S)</f>
        <v>2016</v>
      </c>
    </row>
    <row r="535" spans="1:21" ht="48" x14ac:dyDescent="0.2">
      <c r="A535">
        <v>533</v>
      </c>
      <c r="B535" s="8" t="s">
        <v>2</v>
      </c>
      <c r="C535" s="3" t="s">
        <v>540</v>
      </c>
      <c r="D535" s="5">
        <v>2000</v>
      </c>
      <c r="E535" s="7">
        <v>14437.46</v>
      </c>
      <c r="F535" t="s">
        <v>4115</v>
      </c>
      <c r="G535" s="1" t="s">
        <v>4119</v>
      </c>
      <c r="H535" t="s">
        <v>4122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" t="s">
        <v>4181</v>
      </c>
      <c r="O535">
        <f>ROUND(E535/D535*100,0)</f>
        <v>722</v>
      </c>
      <c r="P535">
        <f>ROUND(E535/L535,2)</f>
        <v>849.26</v>
      </c>
      <c r="Q535" s="9" t="s">
        <v>4181</v>
      </c>
      <c r="R535" t="s">
        <v>4190</v>
      </c>
      <c r="S535">
        <f>(((J535/60)/60)/24)+DATE(1970,1,1)</f>
        <v>42482.43478009259</v>
      </c>
      <c r="T535">
        <f>(((I535/60)/60)/24)+DATE(1970,1,1)</f>
        <v>42506.43478009259</v>
      </c>
      <c r="U535">
        <f>YEAR(S:S)</f>
        <v>2016</v>
      </c>
    </row>
    <row r="536" spans="1:21" ht="48" x14ac:dyDescent="0.2">
      <c r="A536">
        <v>534</v>
      </c>
      <c r="B536" s="8" t="s">
        <v>2</v>
      </c>
      <c r="C536" s="3" t="s">
        <v>541</v>
      </c>
      <c r="D536" s="5">
        <v>15000</v>
      </c>
      <c r="E536" s="7">
        <v>14303</v>
      </c>
      <c r="F536" t="s">
        <v>4115</v>
      </c>
      <c r="G536" s="1" t="s">
        <v>4119</v>
      </c>
      <c r="H536" t="s">
        <v>4129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" t="s">
        <v>4181</v>
      </c>
      <c r="O536">
        <f>ROUND(E536/D536*100,0)</f>
        <v>95</v>
      </c>
      <c r="P536">
        <f>ROUND(E536/L536,2)</f>
        <v>297.98</v>
      </c>
      <c r="Q536" s="9" t="s">
        <v>4181</v>
      </c>
      <c r="R536" t="s">
        <v>4190</v>
      </c>
      <c r="S536">
        <f>(((J536/60)/60)/24)+DATE(1970,1,1)</f>
        <v>42270.810995370368</v>
      </c>
      <c r="T536">
        <f>(((I536/60)/60)/24)+DATE(1970,1,1)</f>
        <v>42309.958333333328</v>
      </c>
      <c r="U536">
        <f>YEAR(S:S)</f>
        <v>2015</v>
      </c>
    </row>
    <row r="537" spans="1:21" ht="32" x14ac:dyDescent="0.2">
      <c r="A537">
        <v>535</v>
      </c>
      <c r="B537" s="8" t="s">
        <v>2</v>
      </c>
      <c r="C537" s="3" t="s">
        <v>542</v>
      </c>
      <c r="D537" s="5">
        <v>2000</v>
      </c>
      <c r="E537" s="7">
        <v>14203</v>
      </c>
      <c r="F537" t="s">
        <v>4115</v>
      </c>
      <c r="G537" s="1" t="s">
        <v>4119</v>
      </c>
      <c r="H537" t="s">
        <v>4122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" t="s">
        <v>4181</v>
      </c>
      <c r="O537">
        <f>ROUND(E537/D537*100,0)</f>
        <v>710</v>
      </c>
      <c r="P537">
        <f>ROUND(E537/L537,2)</f>
        <v>240.73</v>
      </c>
      <c r="Q537" s="9" t="s">
        <v>4181</v>
      </c>
      <c r="R537" t="s">
        <v>4190</v>
      </c>
      <c r="S537">
        <f>(((J537/60)/60)/24)+DATE(1970,1,1)</f>
        <v>42711.545196759253</v>
      </c>
      <c r="T537">
        <f>(((I537/60)/60)/24)+DATE(1970,1,1)</f>
        <v>42741.545196759253</v>
      </c>
      <c r="U537">
        <f>YEAR(S:S)</f>
        <v>2016</v>
      </c>
    </row>
    <row r="538" spans="1:21" ht="48" x14ac:dyDescent="0.2">
      <c r="A538">
        <v>536</v>
      </c>
      <c r="B538" s="8" t="s">
        <v>2</v>
      </c>
      <c r="C538" s="3" t="s">
        <v>543</v>
      </c>
      <c r="D538" s="5">
        <v>3300</v>
      </c>
      <c r="E538" s="7">
        <v>14190</v>
      </c>
      <c r="F538" t="s">
        <v>4115</v>
      </c>
      <c r="G538" s="1" t="s">
        <v>4119</v>
      </c>
      <c r="H538" t="s">
        <v>4122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" t="s">
        <v>4181</v>
      </c>
      <c r="O538">
        <f>ROUND(E538/D538*100,0)</f>
        <v>430</v>
      </c>
      <c r="P538">
        <f>ROUND(E538/L538,2)</f>
        <v>363.85</v>
      </c>
      <c r="Q538" s="9" t="s">
        <v>4181</v>
      </c>
      <c r="R538" t="s">
        <v>4190</v>
      </c>
      <c r="S538">
        <f>(((J538/60)/60)/24)+DATE(1970,1,1)</f>
        <v>42179.344988425932</v>
      </c>
      <c r="T538">
        <f>(((I538/60)/60)/24)+DATE(1970,1,1)</f>
        <v>42219.75</v>
      </c>
      <c r="U538">
        <f>YEAR(S:S)</f>
        <v>2015</v>
      </c>
    </row>
    <row r="539" spans="1:21" ht="48" x14ac:dyDescent="0.2">
      <c r="A539">
        <v>537</v>
      </c>
      <c r="B539" s="8" t="s">
        <v>2</v>
      </c>
      <c r="C539" s="3" t="s">
        <v>544</v>
      </c>
      <c r="D539" s="5">
        <v>2000</v>
      </c>
      <c r="E539" s="7">
        <v>14166</v>
      </c>
      <c r="F539" t="s">
        <v>4115</v>
      </c>
      <c r="G539" s="1" t="s">
        <v>4119</v>
      </c>
      <c r="H539" t="s">
        <v>4121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" t="s">
        <v>4181</v>
      </c>
      <c r="O539">
        <f>ROUND(E539/D539*100,0)</f>
        <v>708</v>
      </c>
      <c r="P539">
        <f>ROUND(E539/L539,2)</f>
        <v>240.1</v>
      </c>
      <c r="Q539" s="9" t="s">
        <v>4181</v>
      </c>
      <c r="R539" t="s">
        <v>4190</v>
      </c>
      <c r="S539">
        <f>(((J539/60)/60)/24)+DATE(1970,1,1)</f>
        <v>42282.768414351856</v>
      </c>
      <c r="T539">
        <f>(((I539/60)/60)/24)+DATE(1970,1,1)</f>
        <v>42312.810081018513</v>
      </c>
      <c r="U539">
        <f>YEAR(S:S)</f>
        <v>2015</v>
      </c>
    </row>
    <row r="540" spans="1:21" ht="48" x14ac:dyDescent="0.2">
      <c r="A540">
        <v>538</v>
      </c>
      <c r="B540" s="8" t="s">
        <v>2</v>
      </c>
      <c r="C540" s="3" t="s">
        <v>545</v>
      </c>
      <c r="D540" s="5">
        <v>5000</v>
      </c>
      <c r="E540" s="7">
        <v>14082</v>
      </c>
      <c r="F540" t="s">
        <v>4115</v>
      </c>
      <c r="G540" s="1" t="s">
        <v>4119</v>
      </c>
      <c r="H540" t="s">
        <v>4121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" t="s">
        <v>4181</v>
      </c>
      <c r="O540">
        <f>ROUND(E540/D540*100,0)</f>
        <v>282</v>
      </c>
      <c r="P540">
        <f>ROUND(E540/L540,2)</f>
        <v>234.7</v>
      </c>
      <c r="Q540" s="9" t="s">
        <v>4181</v>
      </c>
      <c r="R540" t="s">
        <v>4190</v>
      </c>
      <c r="S540">
        <f>(((J540/60)/60)/24)+DATE(1970,1,1)</f>
        <v>42473.794710648144</v>
      </c>
      <c r="T540">
        <f>(((I540/60)/60)/24)+DATE(1970,1,1)</f>
        <v>42503.794710648144</v>
      </c>
      <c r="U540">
        <f>YEAR(S:S)</f>
        <v>2016</v>
      </c>
    </row>
    <row r="541" spans="1:21" ht="48" x14ac:dyDescent="0.2">
      <c r="A541">
        <v>539</v>
      </c>
      <c r="B541" s="8" t="s">
        <v>2</v>
      </c>
      <c r="C541" s="3" t="s">
        <v>546</v>
      </c>
      <c r="D541" s="5">
        <v>500</v>
      </c>
      <c r="E541" s="7">
        <v>14055</v>
      </c>
      <c r="F541" t="s">
        <v>4115</v>
      </c>
      <c r="G541" s="1" t="s">
        <v>4119</v>
      </c>
      <c r="H541" t="s">
        <v>4122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" t="s">
        <v>4181</v>
      </c>
      <c r="O541">
        <f>ROUND(E541/D541*100,0)</f>
        <v>2811</v>
      </c>
      <c r="P541">
        <f>ROUND(E541/L541,2)</f>
        <v>702.75</v>
      </c>
      <c r="Q541" s="9" t="s">
        <v>4181</v>
      </c>
      <c r="R541" t="s">
        <v>4190</v>
      </c>
      <c r="S541">
        <f>(((J541/60)/60)/24)+DATE(1970,1,1)</f>
        <v>42535.049849537041</v>
      </c>
      <c r="T541">
        <f>(((I541/60)/60)/24)+DATE(1970,1,1)</f>
        <v>42556.049849537041</v>
      </c>
      <c r="U541">
        <f>YEAR(S:S)</f>
        <v>2016</v>
      </c>
    </row>
    <row r="542" spans="1:21" ht="64" x14ac:dyDescent="0.2">
      <c r="A542">
        <v>540</v>
      </c>
      <c r="B542" s="8" t="s">
        <v>2</v>
      </c>
      <c r="C542" s="3" t="s">
        <v>547</v>
      </c>
      <c r="D542" s="5">
        <v>15000</v>
      </c>
      <c r="E542" s="7">
        <v>14000</v>
      </c>
      <c r="F542" t="s">
        <v>4117</v>
      </c>
      <c r="G542" s="1" t="s">
        <v>4119</v>
      </c>
      <c r="H542" t="s">
        <v>4121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" t="s">
        <v>4181</v>
      </c>
      <c r="O542">
        <f>ROUND(E542/D542*100,0)</f>
        <v>93</v>
      </c>
      <c r="P542">
        <f>ROUND(E542/L542,2)</f>
        <v>14000</v>
      </c>
      <c r="Q542" s="9" t="s">
        <v>4181</v>
      </c>
      <c r="R542" t="s">
        <v>4191</v>
      </c>
      <c r="S542">
        <f>(((J542/60)/60)/24)+DATE(1970,1,1)</f>
        <v>42009.817199074074</v>
      </c>
      <c r="T542">
        <f>(((I542/60)/60)/24)+DATE(1970,1,1)</f>
        <v>42039.817199074074</v>
      </c>
      <c r="U542">
        <f>YEAR(S:S)</f>
        <v>2015</v>
      </c>
    </row>
    <row r="543" spans="1:21" ht="48" x14ac:dyDescent="0.2">
      <c r="A543">
        <v>541</v>
      </c>
      <c r="B543" s="8" t="s">
        <v>2</v>
      </c>
      <c r="C543" s="3" t="s">
        <v>548</v>
      </c>
      <c r="D543" s="5">
        <v>4500</v>
      </c>
      <c r="E543" s="7">
        <v>14000</v>
      </c>
      <c r="F543" t="s">
        <v>4117</v>
      </c>
      <c r="G543" s="1" t="s">
        <v>4119</v>
      </c>
      <c r="H543" t="s">
        <v>4121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" t="s">
        <v>4181</v>
      </c>
      <c r="O543">
        <f>ROUND(E543/D543*100,0)</f>
        <v>311</v>
      </c>
      <c r="P543">
        <f>ROUND(E543/L543,2)</f>
        <v>14000</v>
      </c>
      <c r="Q543" s="9" t="s">
        <v>4181</v>
      </c>
      <c r="R543" t="s">
        <v>4191</v>
      </c>
      <c r="S543">
        <f>(((J543/60)/60)/24)+DATE(1970,1,1)</f>
        <v>42276.046689814815</v>
      </c>
      <c r="T543">
        <f>(((I543/60)/60)/24)+DATE(1970,1,1)</f>
        <v>42306.046689814815</v>
      </c>
      <c r="U543">
        <f>YEAR(S:S)</f>
        <v>2015</v>
      </c>
    </row>
    <row r="544" spans="1:21" ht="48" x14ac:dyDescent="0.2">
      <c r="A544">
        <v>542</v>
      </c>
      <c r="B544" s="8" t="s">
        <v>2</v>
      </c>
      <c r="C544" s="3" t="s">
        <v>549</v>
      </c>
      <c r="D544" s="5">
        <v>250000</v>
      </c>
      <c r="E544" s="7">
        <v>13864.17</v>
      </c>
      <c r="F544" t="s">
        <v>4117</v>
      </c>
      <c r="G544" s="1" t="s">
        <v>4119</v>
      </c>
      <c r="H544" t="s">
        <v>4121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" t="s">
        <v>4181</v>
      </c>
      <c r="O544">
        <f>ROUND(E544/D544*100,0)</f>
        <v>6</v>
      </c>
      <c r="P544">
        <f>ROUND(E544/L544,2)</f>
        <v>13864.17</v>
      </c>
      <c r="Q544" s="9" t="s">
        <v>4181</v>
      </c>
      <c r="R544" t="s">
        <v>4191</v>
      </c>
      <c r="S544">
        <f>(((J544/60)/60)/24)+DATE(1970,1,1)</f>
        <v>42433.737453703703</v>
      </c>
      <c r="T544">
        <f>(((I544/60)/60)/24)+DATE(1970,1,1)</f>
        <v>42493.695787037039</v>
      </c>
      <c r="U544">
        <f>YEAR(S:S)</f>
        <v>2016</v>
      </c>
    </row>
    <row r="545" spans="1:21" ht="48" x14ac:dyDescent="0.2">
      <c r="A545">
        <v>543</v>
      </c>
      <c r="B545" s="8" t="s">
        <v>2</v>
      </c>
      <c r="C545" s="3" t="s">
        <v>550</v>
      </c>
      <c r="D545" s="5">
        <v>22000</v>
      </c>
      <c r="E545" s="7">
        <v>13864</v>
      </c>
      <c r="F545" t="s">
        <v>4117</v>
      </c>
      <c r="G545" s="1" t="s">
        <v>4119</v>
      </c>
      <c r="H545" t="s">
        <v>4123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" t="s">
        <v>4181</v>
      </c>
      <c r="O545">
        <f>ROUND(E545/D545*100,0)</f>
        <v>63</v>
      </c>
      <c r="P545">
        <f>ROUND(E545/L545,2)</f>
        <v>6932</v>
      </c>
      <c r="Q545" s="9" t="s">
        <v>4181</v>
      </c>
      <c r="R545" t="s">
        <v>4191</v>
      </c>
      <c r="S545">
        <f>(((J545/60)/60)/24)+DATE(1970,1,1)</f>
        <v>41914.092152777775</v>
      </c>
      <c r="T545">
        <f>(((I545/60)/60)/24)+DATE(1970,1,1)</f>
        <v>41944.092152777775</v>
      </c>
      <c r="U545">
        <f>YEAR(S:S)</f>
        <v>2014</v>
      </c>
    </row>
    <row r="546" spans="1:21" ht="48" x14ac:dyDescent="0.2">
      <c r="A546">
        <v>544</v>
      </c>
      <c r="B546" s="8" t="s">
        <v>2</v>
      </c>
      <c r="C546" s="3" t="s">
        <v>551</v>
      </c>
      <c r="D546" s="5">
        <v>500</v>
      </c>
      <c r="E546" s="7">
        <v>13846</v>
      </c>
      <c r="F546" t="s">
        <v>4117</v>
      </c>
      <c r="G546" s="1" t="s">
        <v>4119</v>
      </c>
      <c r="H546" t="s">
        <v>4121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" t="s">
        <v>4181</v>
      </c>
      <c r="O546">
        <f>ROUND(E546/D546*100,0)</f>
        <v>2769</v>
      </c>
      <c r="P546">
        <f>ROUND(E546/L546,2)</f>
        <v>6923</v>
      </c>
      <c r="Q546" s="9" t="s">
        <v>4181</v>
      </c>
      <c r="R546" t="s">
        <v>4191</v>
      </c>
      <c r="S546">
        <f>(((J546/60)/60)/24)+DATE(1970,1,1)</f>
        <v>42525.656944444447</v>
      </c>
      <c r="T546">
        <f>(((I546/60)/60)/24)+DATE(1970,1,1)</f>
        <v>42555.656944444447</v>
      </c>
      <c r="U546">
        <f>YEAR(S:S)</f>
        <v>2016</v>
      </c>
    </row>
    <row r="547" spans="1:21" ht="48" x14ac:dyDescent="0.2">
      <c r="A547">
        <v>545</v>
      </c>
      <c r="B547" s="8" t="s">
        <v>2</v>
      </c>
      <c r="C547" s="3" t="s">
        <v>552</v>
      </c>
      <c r="D547" s="5">
        <v>50000</v>
      </c>
      <c r="E547" s="7">
        <v>13728</v>
      </c>
      <c r="F547" t="s">
        <v>4117</v>
      </c>
      <c r="G547" s="1" t="s">
        <v>4119</v>
      </c>
      <c r="H547" t="s">
        <v>4124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" t="s">
        <v>4181</v>
      </c>
      <c r="O547">
        <f>ROUND(E547/D547*100,0)</f>
        <v>27</v>
      </c>
      <c r="P547">
        <f>ROUND(E547/L547,2)</f>
        <v>403.76</v>
      </c>
      <c r="Q547" s="9" t="s">
        <v>4181</v>
      </c>
      <c r="R547" t="s">
        <v>4191</v>
      </c>
      <c r="S547">
        <f>(((J547/60)/60)/24)+DATE(1970,1,1)</f>
        <v>42283.592465277776</v>
      </c>
      <c r="T547">
        <f>(((I547/60)/60)/24)+DATE(1970,1,1)</f>
        <v>42323.634131944447</v>
      </c>
      <c r="U547">
        <f>YEAR(S:S)</f>
        <v>2015</v>
      </c>
    </row>
    <row r="548" spans="1:21" ht="48" x14ac:dyDescent="0.2">
      <c r="A548">
        <v>546</v>
      </c>
      <c r="B548" s="8" t="s">
        <v>2</v>
      </c>
      <c r="C548" s="3" t="s">
        <v>553</v>
      </c>
      <c r="D548" s="5">
        <v>60000</v>
      </c>
      <c r="E548" s="7">
        <v>13704.33</v>
      </c>
      <c r="F548" t="s">
        <v>4117</v>
      </c>
      <c r="G548" s="1" t="s">
        <v>4119</v>
      </c>
      <c r="H548" t="s">
        <v>4121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" t="s">
        <v>4181</v>
      </c>
      <c r="O548">
        <f>ROUND(E548/D548*100,0)</f>
        <v>23</v>
      </c>
      <c r="P548">
        <f>ROUND(E548/L548,2)</f>
        <v>6852.17</v>
      </c>
      <c r="Q548" s="9" t="s">
        <v>4181</v>
      </c>
      <c r="R548" t="s">
        <v>4191</v>
      </c>
      <c r="S548">
        <f>(((J548/60)/60)/24)+DATE(1970,1,1)</f>
        <v>42249.667997685188</v>
      </c>
      <c r="T548">
        <f>(((I548/60)/60)/24)+DATE(1970,1,1)</f>
        <v>42294.667997685188</v>
      </c>
      <c r="U548">
        <f>YEAR(S:S)</f>
        <v>2015</v>
      </c>
    </row>
    <row r="549" spans="1:21" ht="48" x14ac:dyDescent="0.2">
      <c r="A549">
        <v>547</v>
      </c>
      <c r="B549" s="8" t="s">
        <v>2</v>
      </c>
      <c r="C549" s="3" t="s">
        <v>554</v>
      </c>
      <c r="D549" s="5">
        <v>7500</v>
      </c>
      <c r="E549" s="7">
        <v>13692</v>
      </c>
      <c r="F549" t="s">
        <v>4117</v>
      </c>
      <c r="G549" s="1" t="s">
        <v>4119</v>
      </c>
      <c r="H549" t="s">
        <v>4122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" t="s">
        <v>4181</v>
      </c>
      <c r="O549">
        <f>ROUND(E549/D549*100,0)</f>
        <v>183</v>
      </c>
      <c r="P549" t="e">
        <f>ROUND(E549/L549,2)</f>
        <v>#DIV/0!</v>
      </c>
      <c r="Q549" s="9" t="s">
        <v>4181</v>
      </c>
      <c r="R549" t="s">
        <v>4191</v>
      </c>
      <c r="S549">
        <f>(((J549/60)/60)/24)+DATE(1970,1,1)</f>
        <v>42380.696342592593</v>
      </c>
      <c r="T549">
        <f>(((I549/60)/60)/24)+DATE(1970,1,1)</f>
        <v>42410.696342592593</v>
      </c>
      <c r="U549">
        <f>YEAR(S:S)</f>
        <v>2016</v>
      </c>
    </row>
    <row r="550" spans="1:21" ht="48" x14ac:dyDescent="0.2">
      <c r="A550">
        <v>548</v>
      </c>
      <c r="B550" s="8" t="s">
        <v>2</v>
      </c>
      <c r="C550" s="3" t="s">
        <v>555</v>
      </c>
      <c r="D550" s="5">
        <v>10000</v>
      </c>
      <c r="E550" s="7">
        <v>13685.99</v>
      </c>
      <c r="F550" t="s">
        <v>4117</v>
      </c>
      <c r="G550" s="1" t="s">
        <v>4119</v>
      </c>
      <c r="H550" t="s">
        <v>4122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" t="s">
        <v>4181</v>
      </c>
      <c r="O550">
        <f>ROUND(E550/D550*100,0)</f>
        <v>137</v>
      </c>
      <c r="P550">
        <f>ROUND(E550/L550,2)</f>
        <v>13685.99</v>
      </c>
      <c r="Q550" s="9" t="s">
        <v>4181</v>
      </c>
      <c r="R550" t="s">
        <v>4191</v>
      </c>
      <c r="S550">
        <f>(((J550/60)/60)/24)+DATE(1970,1,1)</f>
        <v>42276.903333333335</v>
      </c>
      <c r="T550">
        <f>(((I550/60)/60)/24)+DATE(1970,1,1)</f>
        <v>42306.903333333335</v>
      </c>
      <c r="U550">
        <f>YEAR(S:S)</f>
        <v>2015</v>
      </c>
    </row>
    <row r="551" spans="1:21" ht="48" x14ac:dyDescent="0.2">
      <c r="A551">
        <v>549</v>
      </c>
      <c r="B551" s="8" t="s">
        <v>2</v>
      </c>
      <c r="C551" s="3" t="s">
        <v>556</v>
      </c>
      <c r="D551" s="5">
        <v>2500</v>
      </c>
      <c r="E551" s="7">
        <v>13614</v>
      </c>
      <c r="F551" t="s">
        <v>4117</v>
      </c>
      <c r="G551" s="1" t="s">
        <v>4119</v>
      </c>
      <c r="H551" t="s">
        <v>4122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" t="s">
        <v>4181</v>
      </c>
      <c r="O551">
        <f>ROUND(E551/D551*100,0)</f>
        <v>545</v>
      </c>
      <c r="P551">
        <f>ROUND(E551/L551,2)</f>
        <v>1701.75</v>
      </c>
      <c r="Q551" s="9" t="s">
        <v>4181</v>
      </c>
      <c r="R551" t="s">
        <v>4191</v>
      </c>
      <c r="S551">
        <f>(((J551/60)/60)/24)+DATE(1970,1,1)</f>
        <v>42163.636828703704</v>
      </c>
      <c r="T551">
        <f>(((I551/60)/60)/24)+DATE(1970,1,1)</f>
        <v>42193.636828703704</v>
      </c>
      <c r="U551">
        <f>YEAR(S:S)</f>
        <v>2015</v>
      </c>
    </row>
    <row r="552" spans="1:21" ht="48" x14ac:dyDescent="0.2">
      <c r="A552">
        <v>550</v>
      </c>
      <c r="B552" s="8" t="s">
        <v>2</v>
      </c>
      <c r="C552" s="3" t="s">
        <v>557</v>
      </c>
      <c r="D552" s="5">
        <v>5000</v>
      </c>
      <c r="E552" s="7">
        <v>13566</v>
      </c>
      <c r="F552" t="s">
        <v>4117</v>
      </c>
      <c r="G552" s="1" t="s">
        <v>4119</v>
      </c>
      <c r="H552" t="s">
        <v>4126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" t="s">
        <v>4181</v>
      </c>
      <c r="O552">
        <f>ROUND(E552/D552*100,0)</f>
        <v>271</v>
      </c>
      <c r="P552">
        <f>ROUND(E552/L552,2)</f>
        <v>3391.5</v>
      </c>
      <c r="Q552" s="9" t="s">
        <v>4181</v>
      </c>
      <c r="R552" t="s">
        <v>4191</v>
      </c>
      <c r="S552">
        <f>(((J552/60)/60)/24)+DATE(1970,1,1)</f>
        <v>42753.678761574076</v>
      </c>
      <c r="T552">
        <f>(((I552/60)/60)/24)+DATE(1970,1,1)</f>
        <v>42766.208333333328</v>
      </c>
      <c r="U552">
        <f>YEAR(S:S)</f>
        <v>2017</v>
      </c>
    </row>
    <row r="553" spans="1:21" ht="48" x14ac:dyDescent="0.2">
      <c r="A553">
        <v>551</v>
      </c>
      <c r="B553" s="8" t="s">
        <v>2</v>
      </c>
      <c r="C553" s="3" t="s">
        <v>558</v>
      </c>
      <c r="D553" s="5">
        <v>75000</v>
      </c>
      <c r="E553" s="7">
        <v>13534</v>
      </c>
      <c r="F553" t="s">
        <v>4117</v>
      </c>
      <c r="G553" s="1" t="s">
        <v>4119</v>
      </c>
      <c r="H553" t="s">
        <v>4121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" t="s">
        <v>4181</v>
      </c>
      <c r="O553">
        <f>ROUND(E553/D553*100,0)</f>
        <v>18</v>
      </c>
      <c r="P553">
        <f>ROUND(E553/L553,2)</f>
        <v>483.36</v>
      </c>
      <c r="Q553" s="9" t="s">
        <v>4181</v>
      </c>
      <c r="R553" t="s">
        <v>4191</v>
      </c>
      <c r="S553">
        <f>(((J553/60)/60)/24)+DATE(1970,1,1)</f>
        <v>42173.275740740741</v>
      </c>
      <c r="T553">
        <f>(((I553/60)/60)/24)+DATE(1970,1,1)</f>
        <v>42217.745138888888</v>
      </c>
      <c r="U553">
        <f>YEAR(S:S)</f>
        <v>2015</v>
      </c>
    </row>
    <row r="554" spans="1:21" ht="48" x14ac:dyDescent="0.2">
      <c r="A554">
        <v>552</v>
      </c>
      <c r="B554" s="8" t="s">
        <v>2</v>
      </c>
      <c r="C554" s="3" t="s">
        <v>559</v>
      </c>
      <c r="D554" s="5">
        <v>45000</v>
      </c>
      <c r="E554" s="7">
        <v>13500</v>
      </c>
      <c r="F554" t="s">
        <v>4117</v>
      </c>
      <c r="G554" s="1" t="s">
        <v>4119</v>
      </c>
      <c r="H554" t="s">
        <v>4126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" t="s">
        <v>4181</v>
      </c>
      <c r="O554">
        <f>ROUND(E554/D554*100,0)</f>
        <v>30</v>
      </c>
      <c r="P554" t="e">
        <f>ROUND(E554/L554,2)</f>
        <v>#DIV/0!</v>
      </c>
      <c r="Q554" s="9" t="s">
        <v>4181</v>
      </c>
      <c r="R554" t="s">
        <v>4191</v>
      </c>
      <c r="S554">
        <f>(((J554/60)/60)/24)+DATE(1970,1,1)</f>
        <v>42318.616851851853</v>
      </c>
      <c r="T554">
        <f>(((I554/60)/60)/24)+DATE(1970,1,1)</f>
        <v>42378.616851851853</v>
      </c>
      <c r="U554">
        <f>YEAR(S:S)</f>
        <v>2015</v>
      </c>
    </row>
    <row r="555" spans="1:21" ht="48" x14ac:dyDescent="0.2">
      <c r="A555">
        <v>553</v>
      </c>
      <c r="B555" s="8" t="s">
        <v>2</v>
      </c>
      <c r="C555" s="3" t="s">
        <v>560</v>
      </c>
      <c r="D555" s="5">
        <v>25000</v>
      </c>
      <c r="E555" s="7">
        <v>13480.16</v>
      </c>
      <c r="F555" t="s">
        <v>4117</v>
      </c>
      <c r="G555" s="1" t="s">
        <v>4119</v>
      </c>
      <c r="H555" t="s">
        <v>4121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" t="s">
        <v>4181</v>
      </c>
      <c r="O555">
        <f>ROUND(E555/D555*100,0)</f>
        <v>54</v>
      </c>
      <c r="P555">
        <f>ROUND(E555/L555,2)</f>
        <v>2246.69</v>
      </c>
      <c r="Q555" s="9" t="s">
        <v>4181</v>
      </c>
      <c r="R555" t="s">
        <v>4191</v>
      </c>
      <c r="S555">
        <f>(((J555/60)/60)/24)+DATE(1970,1,1)</f>
        <v>41927.71980324074</v>
      </c>
      <c r="T555">
        <f>(((I555/60)/60)/24)+DATE(1970,1,1)</f>
        <v>41957.761469907404</v>
      </c>
      <c r="U555">
        <f>YEAR(S:S)</f>
        <v>2014</v>
      </c>
    </row>
    <row r="556" spans="1:21" ht="48" x14ac:dyDescent="0.2">
      <c r="A556">
        <v>554</v>
      </c>
      <c r="B556" s="8" t="s">
        <v>2</v>
      </c>
      <c r="C556" s="3" t="s">
        <v>561</v>
      </c>
      <c r="D556" s="5">
        <v>3870</v>
      </c>
      <c r="E556" s="7">
        <v>13451</v>
      </c>
      <c r="F556" t="s">
        <v>4117</v>
      </c>
      <c r="G556" s="1" t="s">
        <v>4119</v>
      </c>
      <c r="H556" t="s">
        <v>4121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" t="s">
        <v>4181</v>
      </c>
      <c r="O556">
        <f>ROUND(E556/D556*100,0)</f>
        <v>348</v>
      </c>
      <c r="P556">
        <f>ROUND(E556/L556,2)</f>
        <v>611.41</v>
      </c>
      <c r="Q556" s="9" t="s">
        <v>4181</v>
      </c>
      <c r="R556" t="s">
        <v>4191</v>
      </c>
      <c r="S556">
        <f>(((J556/60)/60)/24)+DATE(1970,1,1)</f>
        <v>41901.684861111113</v>
      </c>
      <c r="T556">
        <f>(((I556/60)/60)/24)+DATE(1970,1,1)</f>
        <v>41931.684861111113</v>
      </c>
      <c r="U556">
        <f>YEAR(S:S)</f>
        <v>2014</v>
      </c>
    </row>
    <row r="557" spans="1:21" ht="48" x14ac:dyDescent="0.2">
      <c r="A557">
        <v>555</v>
      </c>
      <c r="B557" s="8" t="s">
        <v>2</v>
      </c>
      <c r="C557" s="3" t="s">
        <v>562</v>
      </c>
      <c r="D557" s="5">
        <v>7500</v>
      </c>
      <c r="E557" s="7">
        <v>13383</v>
      </c>
      <c r="F557" t="s">
        <v>4117</v>
      </c>
      <c r="G557" s="1" t="s">
        <v>4119</v>
      </c>
      <c r="H557" t="s">
        <v>4122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" t="s">
        <v>4181</v>
      </c>
      <c r="O557">
        <f>ROUND(E557/D557*100,0)</f>
        <v>178</v>
      </c>
      <c r="P557" t="e">
        <f>ROUND(E557/L557,2)</f>
        <v>#DIV/0!</v>
      </c>
      <c r="Q557" s="9" t="s">
        <v>4181</v>
      </c>
      <c r="R557" t="s">
        <v>4191</v>
      </c>
      <c r="S557">
        <f>(((J557/60)/60)/24)+DATE(1970,1,1)</f>
        <v>42503.353506944448</v>
      </c>
      <c r="T557">
        <f>(((I557/60)/60)/24)+DATE(1970,1,1)</f>
        <v>42533.353506944448</v>
      </c>
      <c r="U557">
        <f>YEAR(S:S)</f>
        <v>2016</v>
      </c>
    </row>
    <row r="558" spans="1:21" ht="32" x14ac:dyDescent="0.2">
      <c r="A558">
        <v>556</v>
      </c>
      <c r="B558" s="8" t="s">
        <v>2</v>
      </c>
      <c r="C558" s="3" t="s">
        <v>563</v>
      </c>
      <c r="D558" s="5">
        <v>8000</v>
      </c>
      <c r="E558" s="7">
        <v>13323</v>
      </c>
      <c r="F558" t="s">
        <v>4117</v>
      </c>
      <c r="G558" s="1" t="s">
        <v>4119</v>
      </c>
      <c r="H558" t="s">
        <v>4121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" t="s">
        <v>4181</v>
      </c>
      <c r="O558">
        <f>ROUND(E558/D558*100,0)</f>
        <v>167</v>
      </c>
      <c r="P558">
        <f>ROUND(E558/L558,2)</f>
        <v>13323</v>
      </c>
      <c r="Q558" s="9" t="s">
        <v>4181</v>
      </c>
      <c r="R558" t="s">
        <v>4191</v>
      </c>
      <c r="S558">
        <f>(((J558/60)/60)/24)+DATE(1970,1,1)</f>
        <v>42345.860150462962</v>
      </c>
      <c r="T558">
        <f>(((I558/60)/60)/24)+DATE(1970,1,1)</f>
        <v>42375.860150462962</v>
      </c>
      <c r="U558">
        <f>YEAR(S:S)</f>
        <v>2015</v>
      </c>
    </row>
    <row r="559" spans="1:21" ht="48" x14ac:dyDescent="0.2">
      <c r="A559">
        <v>557</v>
      </c>
      <c r="B559" s="8" t="s">
        <v>2</v>
      </c>
      <c r="C559" s="3" t="s">
        <v>564</v>
      </c>
      <c r="D559" s="5">
        <v>150000</v>
      </c>
      <c r="E559" s="7">
        <v>13296</v>
      </c>
      <c r="F559" t="s">
        <v>4117</v>
      </c>
      <c r="G559" s="1" t="s">
        <v>4119</v>
      </c>
      <c r="H559" t="s">
        <v>4124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" t="s">
        <v>4181</v>
      </c>
      <c r="O559">
        <f>ROUND(E559/D559*100,0)</f>
        <v>9</v>
      </c>
      <c r="P559">
        <f>ROUND(E559/L559,2)</f>
        <v>664.8</v>
      </c>
      <c r="Q559" s="9" t="s">
        <v>4181</v>
      </c>
      <c r="R559" t="s">
        <v>4191</v>
      </c>
      <c r="S559">
        <f>(((J559/60)/60)/24)+DATE(1970,1,1)</f>
        <v>42676.942164351851</v>
      </c>
      <c r="T559">
        <f>(((I559/60)/60)/24)+DATE(1970,1,1)</f>
        <v>42706.983831018515</v>
      </c>
      <c r="U559">
        <f>YEAR(S:S)</f>
        <v>2016</v>
      </c>
    </row>
    <row r="560" spans="1:21" ht="48" x14ac:dyDescent="0.2">
      <c r="A560">
        <v>558</v>
      </c>
      <c r="B560" s="8" t="s">
        <v>2</v>
      </c>
      <c r="C560" s="3" t="s">
        <v>565</v>
      </c>
      <c r="D560" s="5">
        <v>750</v>
      </c>
      <c r="E560" s="7">
        <v>13293.8</v>
      </c>
      <c r="F560" t="s">
        <v>4117</v>
      </c>
      <c r="G560" s="1" t="s">
        <v>4119</v>
      </c>
      <c r="H560" t="s">
        <v>4121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" t="s">
        <v>4181</v>
      </c>
      <c r="O560">
        <f>ROUND(E560/D560*100,0)</f>
        <v>1773</v>
      </c>
      <c r="P560" t="e">
        <f>ROUND(E560/L560,2)</f>
        <v>#DIV/0!</v>
      </c>
      <c r="Q560" s="9" t="s">
        <v>4181</v>
      </c>
      <c r="R560" t="s">
        <v>4191</v>
      </c>
      <c r="S560">
        <f>(((J560/60)/60)/24)+DATE(1970,1,1)</f>
        <v>42057.883159722223</v>
      </c>
      <c r="T560">
        <f>(((I560/60)/60)/24)+DATE(1970,1,1)</f>
        <v>42087.841493055559</v>
      </c>
      <c r="U560">
        <f>YEAR(S:S)</f>
        <v>2015</v>
      </c>
    </row>
    <row r="561" spans="1:21" ht="48" x14ac:dyDescent="0.2">
      <c r="A561">
        <v>559</v>
      </c>
      <c r="B561" s="8" t="s">
        <v>2</v>
      </c>
      <c r="C561" s="3" t="s">
        <v>566</v>
      </c>
      <c r="D561" s="5">
        <v>240000</v>
      </c>
      <c r="E561" s="7">
        <v>13279</v>
      </c>
      <c r="F561" t="s">
        <v>4117</v>
      </c>
      <c r="G561" s="1" t="s">
        <v>4119</v>
      </c>
      <c r="H561" t="s">
        <v>4121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" t="s">
        <v>4181</v>
      </c>
      <c r="O561">
        <f>ROUND(E561/D561*100,0)</f>
        <v>6</v>
      </c>
      <c r="P561">
        <f>ROUND(E561/L561,2)</f>
        <v>13279</v>
      </c>
      <c r="Q561" s="9" t="s">
        <v>4181</v>
      </c>
      <c r="R561" t="s">
        <v>4191</v>
      </c>
      <c r="S561">
        <f>(((J561/60)/60)/24)+DATE(1970,1,1)</f>
        <v>42321.283101851848</v>
      </c>
      <c r="T561">
        <f>(((I561/60)/60)/24)+DATE(1970,1,1)</f>
        <v>42351.283101851848</v>
      </c>
      <c r="U561">
        <f>YEAR(S:S)</f>
        <v>2015</v>
      </c>
    </row>
    <row r="562" spans="1:21" ht="48" x14ac:dyDescent="0.2">
      <c r="A562">
        <v>560</v>
      </c>
      <c r="B562" s="8" t="s">
        <v>2</v>
      </c>
      <c r="C562" s="3" t="s">
        <v>567</v>
      </c>
      <c r="D562" s="5">
        <v>100000</v>
      </c>
      <c r="E562" s="7">
        <v>13228</v>
      </c>
      <c r="F562" t="s">
        <v>4117</v>
      </c>
      <c r="G562" s="1" t="s">
        <v>4119</v>
      </c>
      <c r="H562" t="s">
        <v>4126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" t="s">
        <v>4181</v>
      </c>
      <c r="O562">
        <f>ROUND(E562/D562*100,0)</f>
        <v>13</v>
      </c>
      <c r="P562">
        <f>ROUND(E562/L562,2)</f>
        <v>4409.33</v>
      </c>
      <c r="Q562" s="9" t="s">
        <v>4181</v>
      </c>
      <c r="R562" t="s">
        <v>4191</v>
      </c>
      <c r="S562">
        <f>(((J562/60)/60)/24)+DATE(1970,1,1)</f>
        <v>41960.771354166667</v>
      </c>
      <c r="T562">
        <f>(((I562/60)/60)/24)+DATE(1970,1,1)</f>
        <v>41990.771354166667</v>
      </c>
      <c r="U562">
        <f>YEAR(S:S)</f>
        <v>2014</v>
      </c>
    </row>
    <row r="563" spans="1:21" ht="48" x14ac:dyDescent="0.2">
      <c r="A563">
        <v>561</v>
      </c>
      <c r="B563" s="8" t="s">
        <v>2</v>
      </c>
      <c r="C563" s="3" t="s">
        <v>568</v>
      </c>
      <c r="D563" s="5">
        <v>15000</v>
      </c>
      <c r="E563" s="7">
        <v>13180</v>
      </c>
      <c r="F563" t="s">
        <v>4117</v>
      </c>
      <c r="G563" s="1" t="s">
        <v>4119</v>
      </c>
      <c r="H563" t="s">
        <v>4121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" t="s">
        <v>4181</v>
      </c>
      <c r="O563">
        <f>ROUND(E563/D563*100,0)</f>
        <v>88</v>
      </c>
      <c r="P563">
        <f>ROUND(E563/L563,2)</f>
        <v>6590</v>
      </c>
      <c r="Q563" s="9" t="s">
        <v>4181</v>
      </c>
      <c r="R563" t="s">
        <v>4191</v>
      </c>
      <c r="S563">
        <f>(((J563/60)/60)/24)+DATE(1970,1,1)</f>
        <v>42268.658715277779</v>
      </c>
      <c r="T563">
        <f>(((I563/60)/60)/24)+DATE(1970,1,1)</f>
        <v>42303.658715277779</v>
      </c>
      <c r="U563">
        <f>YEAR(S:S)</f>
        <v>2015</v>
      </c>
    </row>
    <row r="564" spans="1:21" ht="48" x14ac:dyDescent="0.2">
      <c r="A564">
        <v>562</v>
      </c>
      <c r="B564" s="8" t="s">
        <v>2</v>
      </c>
      <c r="C564" s="3" t="s">
        <v>569</v>
      </c>
      <c r="D564" s="5">
        <v>50000</v>
      </c>
      <c r="E564" s="7">
        <v>13163.5</v>
      </c>
      <c r="F564" t="s">
        <v>4117</v>
      </c>
      <c r="G564" s="1" t="s">
        <v>4119</v>
      </c>
      <c r="H564" t="s">
        <v>4124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" t="s">
        <v>4181</v>
      </c>
      <c r="O564">
        <f>ROUND(E564/D564*100,0)</f>
        <v>26</v>
      </c>
      <c r="P564" t="e">
        <f>ROUND(E564/L564,2)</f>
        <v>#DIV/0!</v>
      </c>
      <c r="Q564" s="9" t="s">
        <v>4181</v>
      </c>
      <c r="R564" t="s">
        <v>4191</v>
      </c>
      <c r="S564">
        <f>(((J564/60)/60)/24)+DATE(1970,1,1)</f>
        <v>42692.389062500006</v>
      </c>
      <c r="T564">
        <f>(((I564/60)/60)/24)+DATE(1970,1,1)</f>
        <v>42722.389062500006</v>
      </c>
      <c r="U564">
        <f>YEAR(S:S)</f>
        <v>2016</v>
      </c>
    </row>
    <row r="565" spans="1:21" ht="48" x14ac:dyDescent="0.2">
      <c r="A565">
        <v>563</v>
      </c>
      <c r="B565" s="8" t="s">
        <v>2</v>
      </c>
      <c r="C565" s="3" t="s">
        <v>570</v>
      </c>
      <c r="D565" s="5">
        <v>75000</v>
      </c>
      <c r="E565" s="7">
        <v>13121</v>
      </c>
      <c r="F565" t="s">
        <v>4117</v>
      </c>
      <c r="G565" s="1" t="s">
        <v>4119</v>
      </c>
      <c r="H565" t="s">
        <v>4123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" t="s">
        <v>4181</v>
      </c>
      <c r="O565">
        <f>ROUND(E565/D565*100,0)</f>
        <v>17</v>
      </c>
      <c r="P565">
        <f>ROUND(E565/L565,2)</f>
        <v>6560.5</v>
      </c>
      <c r="Q565" s="9" t="s">
        <v>4181</v>
      </c>
      <c r="R565" t="s">
        <v>4191</v>
      </c>
      <c r="S565">
        <f>(((J565/60)/60)/24)+DATE(1970,1,1)</f>
        <v>42022.069988425923</v>
      </c>
      <c r="T565">
        <f>(((I565/60)/60)/24)+DATE(1970,1,1)</f>
        <v>42052.069988425923</v>
      </c>
      <c r="U565">
        <f>YEAR(S:S)</f>
        <v>2015</v>
      </c>
    </row>
    <row r="566" spans="1:21" ht="48" x14ac:dyDescent="0.2">
      <c r="A566">
        <v>564</v>
      </c>
      <c r="B566" s="8" t="s">
        <v>2</v>
      </c>
      <c r="C566" s="3" t="s">
        <v>571</v>
      </c>
      <c r="D566" s="5">
        <v>18000</v>
      </c>
      <c r="E566" s="7">
        <v>13114</v>
      </c>
      <c r="F566" t="s">
        <v>4117</v>
      </c>
      <c r="G566" s="1" t="s">
        <v>4119</v>
      </c>
      <c r="H566" t="s">
        <v>4124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" t="s">
        <v>4181</v>
      </c>
      <c r="O566">
        <f>ROUND(E566/D566*100,0)</f>
        <v>73</v>
      </c>
      <c r="P566">
        <f>ROUND(E566/L566,2)</f>
        <v>13114</v>
      </c>
      <c r="Q566" s="9" t="s">
        <v>4181</v>
      </c>
      <c r="R566" t="s">
        <v>4191</v>
      </c>
      <c r="S566">
        <f>(((J566/60)/60)/24)+DATE(1970,1,1)</f>
        <v>42411.942997685182</v>
      </c>
      <c r="T566">
        <f>(((I566/60)/60)/24)+DATE(1970,1,1)</f>
        <v>42441.942997685182</v>
      </c>
      <c r="U566">
        <f>YEAR(S:S)</f>
        <v>2016</v>
      </c>
    </row>
    <row r="567" spans="1:21" ht="48" x14ac:dyDescent="0.2">
      <c r="A567">
        <v>565</v>
      </c>
      <c r="B567" s="8" t="s">
        <v>2</v>
      </c>
      <c r="C567" s="3" t="s">
        <v>572</v>
      </c>
      <c r="D567" s="5">
        <v>25000</v>
      </c>
      <c r="E567" s="7">
        <v>13112</v>
      </c>
      <c r="F567" t="s">
        <v>4117</v>
      </c>
      <c r="G567" s="1" t="s">
        <v>4119</v>
      </c>
      <c r="H567" t="s">
        <v>4122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" t="s">
        <v>4181</v>
      </c>
      <c r="O567">
        <f>ROUND(E567/D567*100,0)</f>
        <v>52</v>
      </c>
      <c r="P567" t="e">
        <f>ROUND(E567/L567,2)</f>
        <v>#DIV/0!</v>
      </c>
      <c r="Q567" s="9" t="s">
        <v>4181</v>
      </c>
      <c r="R567" t="s">
        <v>4191</v>
      </c>
      <c r="S567">
        <f>(((J567/60)/60)/24)+DATE(1970,1,1)</f>
        <v>42165.785289351858</v>
      </c>
      <c r="T567">
        <f>(((I567/60)/60)/24)+DATE(1970,1,1)</f>
        <v>42195.785289351858</v>
      </c>
      <c r="U567">
        <f>YEAR(S:S)</f>
        <v>2015</v>
      </c>
    </row>
    <row r="568" spans="1:21" ht="48" x14ac:dyDescent="0.2">
      <c r="A568">
        <v>566</v>
      </c>
      <c r="B568" s="8" t="s">
        <v>2</v>
      </c>
      <c r="C568" s="3" t="s">
        <v>573</v>
      </c>
      <c r="D568" s="5">
        <v>5000</v>
      </c>
      <c r="E568" s="7">
        <v>13014</v>
      </c>
      <c r="F568" t="s">
        <v>4117</v>
      </c>
      <c r="G568" s="1" t="s">
        <v>4119</v>
      </c>
      <c r="H568" t="s">
        <v>4121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" t="s">
        <v>4181</v>
      </c>
      <c r="O568">
        <f>ROUND(E568/D568*100,0)</f>
        <v>260</v>
      </c>
      <c r="P568">
        <f>ROUND(E568/L568,2)</f>
        <v>13014</v>
      </c>
      <c r="Q568" s="9" t="s">
        <v>4181</v>
      </c>
      <c r="R568" t="s">
        <v>4191</v>
      </c>
      <c r="S568">
        <f>(((J568/60)/60)/24)+DATE(1970,1,1)</f>
        <v>42535.68440972222</v>
      </c>
      <c r="T568">
        <f>(((I568/60)/60)/24)+DATE(1970,1,1)</f>
        <v>42565.68440972222</v>
      </c>
      <c r="U568">
        <f>YEAR(S:S)</f>
        <v>2016</v>
      </c>
    </row>
    <row r="569" spans="1:21" ht="48" x14ac:dyDescent="0.2">
      <c r="A569">
        <v>567</v>
      </c>
      <c r="B569" s="8" t="s">
        <v>2</v>
      </c>
      <c r="C569" s="3" t="s">
        <v>574</v>
      </c>
      <c r="D569" s="5">
        <v>10000</v>
      </c>
      <c r="E569" s="7">
        <v>12965.44</v>
      </c>
      <c r="F569" t="s">
        <v>4117</v>
      </c>
      <c r="G569" s="1" t="s">
        <v>4119</v>
      </c>
      <c r="H569" t="s">
        <v>4121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" t="s">
        <v>4181</v>
      </c>
      <c r="O569">
        <f>ROUND(E569/D569*100,0)</f>
        <v>130</v>
      </c>
      <c r="P569" t="e">
        <f>ROUND(E569/L569,2)</f>
        <v>#DIV/0!</v>
      </c>
      <c r="Q569" s="9" t="s">
        <v>4181</v>
      </c>
      <c r="R569" t="s">
        <v>4191</v>
      </c>
      <c r="S569">
        <f>(((J569/60)/60)/24)+DATE(1970,1,1)</f>
        <v>41975.842523148152</v>
      </c>
      <c r="T569">
        <f>(((I569/60)/60)/24)+DATE(1970,1,1)</f>
        <v>42005.842523148152</v>
      </c>
      <c r="U569">
        <f>YEAR(S:S)</f>
        <v>2014</v>
      </c>
    </row>
    <row r="570" spans="1:21" ht="64" x14ac:dyDescent="0.2">
      <c r="A570">
        <v>568</v>
      </c>
      <c r="B570" s="8" t="s">
        <v>2</v>
      </c>
      <c r="C570" s="3" t="s">
        <v>575</v>
      </c>
      <c r="D570" s="5">
        <v>24500</v>
      </c>
      <c r="E570" s="7">
        <v>12929.35</v>
      </c>
      <c r="F570" t="s">
        <v>4117</v>
      </c>
      <c r="G570" s="1" t="s">
        <v>4119</v>
      </c>
      <c r="H570" t="s">
        <v>4125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" t="s">
        <v>4181</v>
      </c>
      <c r="O570">
        <f>ROUND(E570/D570*100,0)</f>
        <v>53</v>
      </c>
      <c r="P570">
        <f>ROUND(E570/L570,2)</f>
        <v>2585.87</v>
      </c>
      <c r="Q570" s="9" t="s">
        <v>4181</v>
      </c>
      <c r="R570" t="s">
        <v>4191</v>
      </c>
      <c r="S570">
        <f>(((J570/60)/60)/24)+DATE(1970,1,1)</f>
        <v>42348.9215625</v>
      </c>
      <c r="T570">
        <f>(((I570/60)/60)/24)+DATE(1970,1,1)</f>
        <v>42385.458333333328</v>
      </c>
      <c r="U570">
        <f>YEAR(S:S)</f>
        <v>2015</v>
      </c>
    </row>
    <row r="571" spans="1:21" ht="48" x14ac:dyDescent="0.2">
      <c r="A571">
        <v>569</v>
      </c>
      <c r="B571" s="8" t="s">
        <v>2</v>
      </c>
      <c r="C571" s="3" t="s">
        <v>576</v>
      </c>
      <c r="D571" s="5">
        <v>2500</v>
      </c>
      <c r="E571" s="7">
        <v>12879</v>
      </c>
      <c r="F571" t="s">
        <v>4117</v>
      </c>
      <c r="G571" s="1" t="s">
        <v>4119</v>
      </c>
      <c r="H571" t="s">
        <v>4126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" t="s">
        <v>4181</v>
      </c>
      <c r="O571">
        <f>ROUND(E571/D571*100,0)</f>
        <v>515</v>
      </c>
      <c r="P571">
        <f>ROUND(E571/L571,2)</f>
        <v>12879</v>
      </c>
      <c r="Q571" s="9" t="s">
        <v>4181</v>
      </c>
      <c r="R571" t="s">
        <v>4191</v>
      </c>
      <c r="S571">
        <f>(((J571/60)/60)/24)+DATE(1970,1,1)</f>
        <v>42340.847361111111</v>
      </c>
      <c r="T571">
        <f>(((I571/60)/60)/24)+DATE(1970,1,1)</f>
        <v>42370.847361111111</v>
      </c>
      <c r="U571">
        <f>YEAR(S:S)</f>
        <v>2015</v>
      </c>
    </row>
    <row r="572" spans="1:21" ht="32" x14ac:dyDescent="0.2">
      <c r="A572">
        <v>570</v>
      </c>
      <c r="B572" s="8" t="s">
        <v>2</v>
      </c>
      <c r="C572" s="3" t="s">
        <v>577</v>
      </c>
      <c r="D572" s="5">
        <v>85000</v>
      </c>
      <c r="E572" s="7">
        <v>12870</v>
      </c>
      <c r="F572" t="s">
        <v>4117</v>
      </c>
      <c r="G572" s="1" t="s">
        <v>4119</v>
      </c>
      <c r="H572" t="s">
        <v>4121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" t="s">
        <v>4181</v>
      </c>
      <c r="O572">
        <f>ROUND(E572/D572*100,0)</f>
        <v>15</v>
      </c>
      <c r="P572">
        <f>ROUND(E572/L572,2)</f>
        <v>12870</v>
      </c>
      <c r="Q572" s="9" t="s">
        <v>4181</v>
      </c>
      <c r="R572" t="s">
        <v>4191</v>
      </c>
      <c r="S572">
        <f>(((J572/60)/60)/24)+DATE(1970,1,1)</f>
        <v>42388.798252314817</v>
      </c>
      <c r="T572">
        <f>(((I572/60)/60)/24)+DATE(1970,1,1)</f>
        <v>42418.798252314817</v>
      </c>
      <c r="U572">
        <f>YEAR(S:S)</f>
        <v>2016</v>
      </c>
    </row>
    <row r="573" spans="1:21" ht="48" x14ac:dyDescent="0.2">
      <c r="A573">
        <v>571</v>
      </c>
      <c r="B573" s="8" t="s">
        <v>2</v>
      </c>
      <c r="C573" s="3" t="s">
        <v>578</v>
      </c>
      <c r="D573" s="5">
        <v>25000</v>
      </c>
      <c r="E573" s="7">
        <v>12818</v>
      </c>
      <c r="F573" t="s">
        <v>4117</v>
      </c>
      <c r="G573" s="1" t="s">
        <v>4119</v>
      </c>
      <c r="H573" t="s">
        <v>4121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" t="s">
        <v>4181</v>
      </c>
      <c r="O573">
        <f>ROUND(E573/D573*100,0)</f>
        <v>51</v>
      </c>
      <c r="P573">
        <f>ROUND(E573/L573,2)</f>
        <v>6409</v>
      </c>
      <c r="Q573" s="9" t="s">
        <v>4181</v>
      </c>
      <c r="R573" t="s">
        <v>4191</v>
      </c>
      <c r="S573">
        <f>(((J573/60)/60)/24)+DATE(1970,1,1)</f>
        <v>42192.816238425927</v>
      </c>
      <c r="T573">
        <f>(((I573/60)/60)/24)+DATE(1970,1,1)</f>
        <v>42212.165972222225</v>
      </c>
      <c r="U573">
        <f>YEAR(S:S)</f>
        <v>2015</v>
      </c>
    </row>
    <row r="574" spans="1:21" ht="48" x14ac:dyDescent="0.2">
      <c r="A574">
        <v>572</v>
      </c>
      <c r="B574" s="8" t="s">
        <v>2</v>
      </c>
      <c r="C574" s="3" t="s">
        <v>579</v>
      </c>
      <c r="D574" s="5">
        <v>2500</v>
      </c>
      <c r="E574" s="7">
        <v>12806</v>
      </c>
      <c r="F574" t="s">
        <v>4117</v>
      </c>
      <c r="G574" s="1" t="s">
        <v>4119</v>
      </c>
      <c r="H574" t="s">
        <v>4121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" t="s">
        <v>4181</v>
      </c>
      <c r="O574">
        <f>ROUND(E574/D574*100,0)</f>
        <v>512</v>
      </c>
      <c r="P574" t="e">
        <f>ROUND(E574/L574,2)</f>
        <v>#DIV/0!</v>
      </c>
      <c r="Q574" s="9" t="s">
        <v>4181</v>
      </c>
      <c r="R574" t="s">
        <v>4191</v>
      </c>
      <c r="S574">
        <f>(((J574/60)/60)/24)+DATE(1970,1,1)</f>
        <v>42282.71629629629</v>
      </c>
      <c r="T574">
        <f>(((I574/60)/60)/24)+DATE(1970,1,1)</f>
        <v>42312.757962962962</v>
      </c>
      <c r="U574">
        <f>YEAR(S:S)</f>
        <v>2015</v>
      </c>
    </row>
    <row r="575" spans="1:21" ht="48" x14ac:dyDescent="0.2">
      <c r="A575">
        <v>573</v>
      </c>
      <c r="B575" s="8" t="s">
        <v>2</v>
      </c>
      <c r="C575" s="3" t="s">
        <v>580</v>
      </c>
      <c r="D575" s="5">
        <v>88888</v>
      </c>
      <c r="E575" s="7">
        <v>12800</v>
      </c>
      <c r="F575" t="s">
        <v>4117</v>
      </c>
      <c r="G575" s="1" t="s">
        <v>4119</v>
      </c>
      <c r="H575" t="s">
        <v>4121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" t="s">
        <v>4181</v>
      </c>
      <c r="O575">
        <f>ROUND(E575/D575*100,0)</f>
        <v>14</v>
      </c>
      <c r="P575">
        <f>ROUND(E575/L575,2)</f>
        <v>1422.22</v>
      </c>
      <c r="Q575" s="9" t="s">
        <v>4181</v>
      </c>
      <c r="R575" t="s">
        <v>4191</v>
      </c>
      <c r="S575">
        <f>(((J575/60)/60)/24)+DATE(1970,1,1)</f>
        <v>41963.050127314811</v>
      </c>
      <c r="T575">
        <f>(((I575/60)/60)/24)+DATE(1970,1,1)</f>
        <v>42022.05</v>
      </c>
      <c r="U575">
        <f>YEAR(S:S)</f>
        <v>2014</v>
      </c>
    </row>
    <row r="576" spans="1:21" ht="48" x14ac:dyDescent="0.2">
      <c r="A576">
        <v>574</v>
      </c>
      <c r="B576" s="8" t="s">
        <v>2</v>
      </c>
      <c r="C576" s="3" t="s">
        <v>581</v>
      </c>
      <c r="D576" s="5">
        <v>11180</v>
      </c>
      <c r="E576" s="7">
        <v>12795</v>
      </c>
      <c r="F576" t="s">
        <v>4117</v>
      </c>
      <c r="G576" s="1" t="s">
        <v>4119</v>
      </c>
      <c r="H576" t="s">
        <v>4122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" t="s">
        <v>4181</v>
      </c>
      <c r="O576">
        <f>ROUND(E576/D576*100,0)</f>
        <v>114</v>
      </c>
      <c r="P576">
        <f>ROUND(E576/L576,2)</f>
        <v>3198.75</v>
      </c>
      <c r="Q576" s="9" t="s">
        <v>4181</v>
      </c>
      <c r="R576" t="s">
        <v>4191</v>
      </c>
      <c r="S576">
        <f>(((J576/60)/60)/24)+DATE(1970,1,1)</f>
        <v>42632.443368055552</v>
      </c>
      <c r="T576">
        <f>(((I576/60)/60)/24)+DATE(1970,1,1)</f>
        <v>42662.443368055552</v>
      </c>
      <c r="U576">
        <f>YEAR(S:S)</f>
        <v>2016</v>
      </c>
    </row>
    <row r="577" spans="1:21" ht="48" x14ac:dyDescent="0.2">
      <c r="A577">
        <v>575</v>
      </c>
      <c r="B577" s="8" t="s">
        <v>2</v>
      </c>
      <c r="C577" s="3" t="s">
        <v>582</v>
      </c>
      <c r="D577" s="5">
        <v>60000</v>
      </c>
      <c r="E577" s="7">
        <v>12792</v>
      </c>
      <c r="F577" t="s">
        <v>4117</v>
      </c>
      <c r="G577" s="1" t="s">
        <v>4119</v>
      </c>
      <c r="H577" t="s">
        <v>4124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" t="s">
        <v>4181</v>
      </c>
      <c r="O577">
        <f>ROUND(E577/D577*100,0)</f>
        <v>21</v>
      </c>
      <c r="P577">
        <f>ROUND(E577/L577,2)</f>
        <v>3198</v>
      </c>
      <c r="Q577" s="9" t="s">
        <v>4181</v>
      </c>
      <c r="R577" t="s">
        <v>4191</v>
      </c>
      <c r="S577">
        <f>(((J577/60)/60)/24)+DATE(1970,1,1)</f>
        <v>42138.692627314813</v>
      </c>
      <c r="T577">
        <f>(((I577/60)/60)/24)+DATE(1970,1,1)</f>
        <v>42168.692627314813</v>
      </c>
      <c r="U577">
        <f>YEAR(S:S)</f>
        <v>2015</v>
      </c>
    </row>
    <row r="578" spans="1:21" ht="48" x14ac:dyDescent="0.2">
      <c r="A578">
        <v>576</v>
      </c>
      <c r="B578" s="8" t="s">
        <v>2</v>
      </c>
      <c r="C578" s="3" t="s">
        <v>583</v>
      </c>
      <c r="D578" s="5">
        <v>80000</v>
      </c>
      <c r="E578" s="7">
        <v>12772.6</v>
      </c>
      <c r="F578" t="s">
        <v>4117</v>
      </c>
      <c r="G578" s="1" t="s">
        <v>4119</v>
      </c>
      <c r="H578" t="s">
        <v>4121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" t="s">
        <v>4181</v>
      </c>
      <c r="O578">
        <f>ROUND(E578/D578*100,0)</f>
        <v>16</v>
      </c>
      <c r="P578">
        <f>ROUND(E578/L578,2)</f>
        <v>12772.6</v>
      </c>
      <c r="Q578" s="9" t="s">
        <v>4181</v>
      </c>
      <c r="R578" t="s">
        <v>4191</v>
      </c>
      <c r="S578">
        <f>(((J578/60)/60)/24)+DATE(1970,1,1)</f>
        <v>42031.471666666665</v>
      </c>
      <c r="T578">
        <f>(((I578/60)/60)/24)+DATE(1970,1,1)</f>
        <v>42091.43</v>
      </c>
      <c r="U578">
        <f>YEAR(S:S)</f>
        <v>2015</v>
      </c>
    </row>
    <row r="579" spans="1:21" ht="48" x14ac:dyDescent="0.2">
      <c r="A579">
        <v>577</v>
      </c>
      <c r="B579" s="8" t="s">
        <v>2</v>
      </c>
      <c r="C579" s="3" t="s">
        <v>584</v>
      </c>
      <c r="D579" s="5">
        <v>5000</v>
      </c>
      <c r="E579" s="7">
        <v>12730.42</v>
      </c>
      <c r="F579" t="s">
        <v>4117</v>
      </c>
      <c r="G579" s="1" t="s">
        <v>4119</v>
      </c>
      <c r="H579" t="s">
        <v>4121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" t="s">
        <v>4181</v>
      </c>
      <c r="O579">
        <f>ROUND(E579/D579*100,0)</f>
        <v>255</v>
      </c>
      <c r="P579">
        <f>ROUND(E579/L579,2)</f>
        <v>12730.42</v>
      </c>
      <c r="Q579" s="9" t="s">
        <v>4181</v>
      </c>
      <c r="R579" t="s">
        <v>4191</v>
      </c>
      <c r="S579">
        <f>(((J579/60)/60)/24)+DATE(1970,1,1)</f>
        <v>42450.589143518519</v>
      </c>
      <c r="T579">
        <f>(((I579/60)/60)/24)+DATE(1970,1,1)</f>
        <v>42510.589143518519</v>
      </c>
      <c r="U579">
        <f>YEAR(S:S)</f>
        <v>2016</v>
      </c>
    </row>
    <row r="580" spans="1:21" ht="32" x14ac:dyDescent="0.2">
      <c r="A580">
        <v>578</v>
      </c>
      <c r="B580" s="8" t="s">
        <v>2</v>
      </c>
      <c r="C580" s="3" t="s">
        <v>585</v>
      </c>
      <c r="D580" s="5">
        <v>125000</v>
      </c>
      <c r="E580" s="7">
        <v>12668</v>
      </c>
      <c r="F580" t="s">
        <v>4117</v>
      </c>
      <c r="G580" s="1" t="s">
        <v>4119</v>
      </c>
      <c r="H580" t="s">
        <v>4122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" t="s">
        <v>4181</v>
      </c>
      <c r="O580">
        <f>ROUND(E580/D580*100,0)</f>
        <v>10</v>
      </c>
      <c r="P580">
        <f>ROUND(E580/L580,2)</f>
        <v>1809.71</v>
      </c>
      <c r="Q580" s="9" t="s">
        <v>4181</v>
      </c>
      <c r="R580" t="s">
        <v>4191</v>
      </c>
      <c r="S580">
        <f>(((J580/60)/60)/24)+DATE(1970,1,1)</f>
        <v>42230.578622685185</v>
      </c>
      <c r="T580">
        <f>(((I580/60)/60)/24)+DATE(1970,1,1)</f>
        <v>42254.578622685185</v>
      </c>
      <c r="U580">
        <f>YEAR(S:S)</f>
        <v>2015</v>
      </c>
    </row>
    <row r="581" spans="1:21" ht="32" x14ac:dyDescent="0.2">
      <c r="A581">
        <v>579</v>
      </c>
      <c r="B581" s="8" t="s">
        <v>2</v>
      </c>
      <c r="C581" s="3" t="s">
        <v>586</v>
      </c>
      <c r="D581" s="5">
        <v>12000</v>
      </c>
      <c r="E581" s="7">
        <v>12627</v>
      </c>
      <c r="F581" t="s">
        <v>4117</v>
      </c>
      <c r="G581" s="1" t="s">
        <v>4119</v>
      </c>
      <c r="H581" t="s">
        <v>4121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" t="s">
        <v>4181</v>
      </c>
      <c r="O581">
        <f>ROUND(E581/D581*100,0)</f>
        <v>105</v>
      </c>
      <c r="P581">
        <f>ROUND(E581/L581,2)</f>
        <v>2525.4</v>
      </c>
      <c r="Q581" s="9" t="s">
        <v>4181</v>
      </c>
      <c r="R581" t="s">
        <v>4191</v>
      </c>
      <c r="S581">
        <f>(((J581/60)/60)/24)+DATE(1970,1,1)</f>
        <v>41968.852118055554</v>
      </c>
      <c r="T581">
        <f>(((I581/60)/60)/24)+DATE(1970,1,1)</f>
        <v>41998.852118055554</v>
      </c>
      <c r="U581">
        <f>YEAR(S:S)</f>
        <v>2014</v>
      </c>
    </row>
    <row r="582" spans="1:21" ht="48" x14ac:dyDescent="0.2">
      <c r="A582">
        <v>580</v>
      </c>
      <c r="B582" s="8" t="s">
        <v>2</v>
      </c>
      <c r="C582" s="3" t="s">
        <v>587</v>
      </c>
      <c r="D582" s="5">
        <v>3000</v>
      </c>
      <c r="E582" s="7">
        <v>12571</v>
      </c>
      <c r="F582" t="s">
        <v>4117</v>
      </c>
      <c r="G582" s="1" t="s">
        <v>4119</v>
      </c>
      <c r="H582" t="s">
        <v>4121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" t="s">
        <v>4181</v>
      </c>
      <c r="O582">
        <f>ROUND(E582/D582*100,0)</f>
        <v>419</v>
      </c>
      <c r="P582">
        <f>ROUND(E582/L582,2)</f>
        <v>12571</v>
      </c>
      <c r="Q582" s="9" t="s">
        <v>4181</v>
      </c>
      <c r="R582" t="s">
        <v>4191</v>
      </c>
      <c r="S582">
        <f>(((J582/60)/60)/24)+DATE(1970,1,1)</f>
        <v>42605.908182870371</v>
      </c>
      <c r="T582">
        <f>(((I582/60)/60)/24)+DATE(1970,1,1)</f>
        <v>42635.908182870371</v>
      </c>
      <c r="U582">
        <f>YEAR(S:S)</f>
        <v>2016</v>
      </c>
    </row>
    <row r="583" spans="1:21" ht="48" x14ac:dyDescent="0.2">
      <c r="A583">
        <v>581</v>
      </c>
      <c r="B583" s="8" t="s">
        <v>2</v>
      </c>
      <c r="C583" s="3" t="s">
        <v>588</v>
      </c>
      <c r="D583" s="5">
        <v>400</v>
      </c>
      <c r="E583" s="7">
        <v>12554</v>
      </c>
      <c r="F583" t="s">
        <v>4117</v>
      </c>
      <c r="G583" s="1" t="s">
        <v>4119</v>
      </c>
      <c r="H583" t="s">
        <v>4121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" t="s">
        <v>4181</v>
      </c>
      <c r="O583">
        <f>ROUND(E583/D583*100,0)</f>
        <v>3139</v>
      </c>
      <c r="P583" t="e">
        <f>ROUND(E583/L583,2)</f>
        <v>#DIV/0!</v>
      </c>
      <c r="Q583" s="9" t="s">
        <v>4181</v>
      </c>
      <c r="R583" t="s">
        <v>4191</v>
      </c>
      <c r="S583">
        <f>(((J583/60)/60)/24)+DATE(1970,1,1)</f>
        <v>42188.012777777782</v>
      </c>
      <c r="T583">
        <f>(((I583/60)/60)/24)+DATE(1970,1,1)</f>
        <v>42218.012777777782</v>
      </c>
      <c r="U583">
        <f>YEAR(S:S)</f>
        <v>2015</v>
      </c>
    </row>
    <row r="584" spans="1:21" ht="48" x14ac:dyDescent="0.2">
      <c r="A584">
        <v>582</v>
      </c>
      <c r="B584" s="8" t="s">
        <v>2</v>
      </c>
      <c r="C584" s="3" t="s">
        <v>589</v>
      </c>
      <c r="D584" s="5">
        <v>100000</v>
      </c>
      <c r="E584" s="7">
        <v>12521</v>
      </c>
      <c r="F584" t="s">
        <v>4117</v>
      </c>
      <c r="G584" s="1" t="s">
        <v>4119</v>
      </c>
      <c r="H584" t="s">
        <v>4121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" t="s">
        <v>4181</v>
      </c>
      <c r="O584">
        <f>ROUND(E584/D584*100,0)</f>
        <v>13</v>
      </c>
      <c r="P584" t="e">
        <f>ROUND(E584/L584,2)</f>
        <v>#DIV/0!</v>
      </c>
      <c r="Q584" s="9" t="s">
        <v>4181</v>
      </c>
      <c r="R584" t="s">
        <v>4191</v>
      </c>
      <c r="S584">
        <f>(((J584/60)/60)/24)+DATE(1970,1,1)</f>
        <v>42055.739803240736</v>
      </c>
      <c r="T584">
        <f>(((I584/60)/60)/24)+DATE(1970,1,1)</f>
        <v>42078.75</v>
      </c>
      <c r="U584">
        <f>YEAR(S:S)</f>
        <v>2015</v>
      </c>
    </row>
    <row r="585" spans="1:21" ht="32" x14ac:dyDescent="0.2">
      <c r="A585">
        <v>583</v>
      </c>
      <c r="B585" s="8" t="s">
        <v>2</v>
      </c>
      <c r="C585" s="3" t="s">
        <v>590</v>
      </c>
      <c r="D585" s="5">
        <v>9000</v>
      </c>
      <c r="E585" s="7">
        <v>12446</v>
      </c>
      <c r="F585" t="s">
        <v>4117</v>
      </c>
      <c r="G585" s="1" t="s">
        <v>4119</v>
      </c>
      <c r="H585" t="s">
        <v>4121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" t="s">
        <v>4181</v>
      </c>
      <c r="O585">
        <f>ROUND(E585/D585*100,0)</f>
        <v>138</v>
      </c>
      <c r="P585">
        <f>ROUND(E585/L585,2)</f>
        <v>12446</v>
      </c>
      <c r="Q585" s="9" t="s">
        <v>4181</v>
      </c>
      <c r="R585" t="s">
        <v>4191</v>
      </c>
      <c r="S585">
        <f>(((J585/60)/60)/24)+DATE(1970,1,1)</f>
        <v>42052.93850694444</v>
      </c>
      <c r="T585">
        <f>(((I585/60)/60)/24)+DATE(1970,1,1)</f>
        <v>42082.896840277783</v>
      </c>
      <c r="U585">
        <f>YEAR(S:S)</f>
        <v>2015</v>
      </c>
    </row>
    <row r="586" spans="1:21" ht="32" x14ac:dyDescent="0.2">
      <c r="A586">
        <v>584</v>
      </c>
      <c r="B586" s="8" t="s">
        <v>2</v>
      </c>
      <c r="C586" s="3" t="s">
        <v>591</v>
      </c>
      <c r="D586" s="5">
        <v>1000</v>
      </c>
      <c r="E586" s="7">
        <v>12413</v>
      </c>
      <c r="F586" t="s">
        <v>4117</v>
      </c>
      <c r="G586" s="1" t="s">
        <v>4119</v>
      </c>
      <c r="H586" t="s">
        <v>4121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" t="s">
        <v>4181</v>
      </c>
      <c r="O586">
        <f>ROUND(E586/D586*100,0)</f>
        <v>1241</v>
      </c>
      <c r="P586">
        <f>ROUND(E586/L586,2)</f>
        <v>6206.5</v>
      </c>
      <c r="Q586" s="9" t="s">
        <v>4181</v>
      </c>
      <c r="R586" t="s">
        <v>4191</v>
      </c>
      <c r="S586">
        <f>(((J586/60)/60)/24)+DATE(1970,1,1)</f>
        <v>42049.716620370367</v>
      </c>
      <c r="T586">
        <f>(((I586/60)/60)/24)+DATE(1970,1,1)</f>
        <v>42079.674953703703</v>
      </c>
      <c r="U586">
        <f>YEAR(S:S)</f>
        <v>2015</v>
      </c>
    </row>
    <row r="587" spans="1:21" ht="48" x14ac:dyDescent="0.2">
      <c r="A587">
        <v>585</v>
      </c>
      <c r="B587" s="8" t="s">
        <v>2</v>
      </c>
      <c r="C587" s="3" t="s">
        <v>592</v>
      </c>
      <c r="D587" s="5">
        <v>9000</v>
      </c>
      <c r="E587" s="7">
        <v>12410.5</v>
      </c>
      <c r="F587" t="s">
        <v>4117</v>
      </c>
      <c r="G587" s="1" t="s">
        <v>4119</v>
      </c>
      <c r="H587" t="s">
        <v>4122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" t="s">
        <v>4181</v>
      </c>
      <c r="O587">
        <f>ROUND(E587/D587*100,0)</f>
        <v>138</v>
      </c>
      <c r="P587" t="e">
        <f>ROUND(E587/L587,2)</f>
        <v>#DIV/0!</v>
      </c>
      <c r="Q587" s="9" t="s">
        <v>4181</v>
      </c>
      <c r="R587" t="s">
        <v>4191</v>
      </c>
      <c r="S587">
        <f>(((J587/60)/60)/24)+DATE(1970,1,1)</f>
        <v>42283.3909375</v>
      </c>
      <c r="T587">
        <f>(((I587/60)/60)/24)+DATE(1970,1,1)</f>
        <v>42339</v>
      </c>
      <c r="U587">
        <f>YEAR(S:S)</f>
        <v>2015</v>
      </c>
    </row>
    <row r="588" spans="1:21" ht="48" x14ac:dyDescent="0.2">
      <c r="A588">
        <v>586</v>
      </c>
      <c r="B588" s="8" t="s">
        <v>2</v>
      </c>
      <c r="C588" s="3" t="s">
        <v>593</v>
      </c>
      <c r="D588" s="5">
        <v>10000</v>
      </c>
      <c r="E588" s="7">
        <v>12400.61</v>
      </c>
      <c r="F588" t="s">
        <v>4117</v>
      </c>
      <c r="G588" s="1" t="s">
        <v>4119</v>
      </c>
      <c r="H588" t="s">
        <v>4121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" t="s">
        <v>4181</v>
      </c>
      <c r="O588">
        <f>ROUND(E588/D588*100,0)</f>
        <v>124</v>
      </c>
      <c r="P588">
        <f>ROUND(E588/L588,2)</f>
        <v>3100.15</v>
      </c>
      <c r="Q588" s="9" t="s">
        <v>4181</v>
      </c>
      <c r="R588" t="s">
        <v>4191</v>
      </c>
      <c r="S588">
        <f>(((J588/60)/60)/24)+DATE(1970,1,1)</f>
        <v>42020.854247685187</v>
      </c>
      <c r="T588">
        <f>(((I588/60)/60)/24)+DATE(1970,1,1)</f>
        <v>42050.854247685187</v>
      </c>
      <c r="U588">
        <f>YEAR(S:S)</f>
        <v>2015</v>
      </c>
    </row>
    <row r="589" spans="1:21" ht="80" x14ac:dyDescent="0.2">
      <c r="A589">
        <v>587</v>
      </c>
      <c r="B589" s="8" t="s">
        <v>2</v>
      </c>
      <c r="C589" s="3" t="s">
        <v>594</v>
      </c>
      <c r="D589" s="5">
        <v>30000</v>
      </c>
      <c r="E589" s="7">
        <v>12353</v>
      </c>
      <c r="F589" t="s">
        <v>4117</v>
      </c>
      <c r="G589" s="1" t="s">
        <v>4119</v>
      </c>
      <c r="H589" t="s">
        <v>4126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" t="s">
        <v>4181</v>
      </c>
      <c r="O589">
        <f>ROUND(E589/D589*100,0)</f>
        <v>41</v>
      </c>
      <c r="P589">
        <f>ROUND(E589/L589,2)</f>
        <v>1764.71</v>
      </c>
      <c r="Q589" s="9" t="s">
        <v>4181</v>
      </c>
      <c r="R589" t="s">
        <v>4191</v>
      </c>
      <c r="S589">
        <f>(((J589/60)/60)/24)+DATE(1970,1,1)</f>
        <v>42080.757326388892</v>
      </c>
      <c r="T589">
        <f>(((I589/60)/60)/24)+DATE(1970,1,1)</f>
        <v>42110.757326388892</v>
      </c>
      <c r="U589">
        <f>YEAR(S:S)</f>
        <v>2015</v>
      </c>
    </row>
    <row r="590" spans="1:21" ht="48" x14ac:dyDescent="0.2">
      <c r="A590">
        <v>588</v>
      </c>
      <c r="B590" s="8" t="s">
        <v>2</v>
      </c>
      <c r="C590" s="3" t="s">
        <v>595</v>
      </c>
      <c r="D590" s="5">
        <v>9000</v>
      </c>
      <c r="E590" s="7">
        <v>12348.5</v>
      </c>
      <c r="F590" t="s">
        <v>4117</v>
      </c>
      <c r="G590" s="1" t="s">
        <v>4119</v>
      </c>
      <c r="H590" t="s">
        <v>4124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" t="s">
        <v>4181</v>
      </c>
      <c r="O590">
        <f>ROUND(E590/D590*100,0)</f>
        <v>137</v>
      </c>
      <c r="P590">
        <f>ROUND(E590/L590,2)</f>
        <v>6174.25</v>
      </c>
      <c r="Q590" s="9" t="s">
        <v>4181</v>
      </c>
      <c r="R590" t="s">
        <v>4191</v>
      </c>
      <c r="S590">
        <f>(((J590/60)/60)/24)+DATE(1970,1,1)</f>
        <v>42631.769513888896</v>
      </c>
      <c r="T590">
        <f>(((I590/60)/60)/24)+DATE(1970,1,1)</f>
        <v>42691.811180555553</v>
      </c>
      <c r="U590">
        <f>YEAR(S:S)</f>
        <v>2016</v>
      </c>
    </row>
    <row r="591" spans="1:21" ht="16" x14ac:dyDescent="0.2">
      <c r="A591">
        <v>589</v>
      </c>
      <c r="B591" s="8" t="s">
        <v>2</v>
      </c>
      <c r="C591" s="3" t="s">
        <v>596</v>
      </c>
      <c r="D591" s="5">
        <v>7500</v>
      </c>
      <c r="E591" s="7">
        <v>12325</v>
      </c>
      <c r="F591" t="s">
        <v>4117</v>
      </c>
      <c r="G591" s="1" t="s">
        <v>4119</v>
      </c>
      <c r="H591" t="s">
        <v>4121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" t="s">
        <v>4181</v>
      </c>
      <c r="O591">
        <f>ROUND(E591/D591*100,0)</f>
        <v>164</v>
      </c>
      <c r="P591">
        <f>ROUND(E591/L591,2)</f>
        <v>12325</v>
      </c>
      <c r="Q591" s="9" t="s">
        <v>4181</v>
      </c>
      <c r="R591" t="s">
        <v>4191</v>
      </c>
      <c r="S591">
        <f>(((J591/60)/60)/24)+DATE(1970,1,1)</f>
        <v>42178.614571759259</v>
      </c>
      <c r="T591">
        <f>(((I591/60)/60)/24)+DATE(1970,1,1)</f>
        <v>42193.614571759259</v>
      </c>
      <c r="U591">
        <f>YEAR(S:S)</f>
        <v>2015</v>
      </c>
    </row>
    <row r="592" spans="1:21" ht="48" x14ac:dyDescent="0.2">
      <c r="A592">
        <v>590</v>
      </c>
      <c r="B592" s="8" t="s">
        <v>2</v>
      </c>
      <c r="C592" s="3" t="s">
        <v>597</v>
      </c>
      <c r="D592" s="5">
        <v>5000</v>
      </c>
      <c r="E592" s="7">
        <v>12321</v>
      </c>
      <c r="F592" t="s">
        <v>4117</v>
      </c>
      <c r="G592" s="1" t="s">
        <v>4119</v>
      </c>
      <c r="H592" t="s">
        <v>4122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" t="s">
        <v>4181</v>
      </c>
      <c r="O592">
        <f>ROUND(E592/D592*100,0)</f>
        <v>246</v>
      </c>
      <c r="P592">
        <f>ROUND(E592/L592,2)</f>
        <v>1369</v>
      </c>
      <c r="Q592" s="9" t="s">
        <v>4181</v>
      </c>
      <c r="R592" t="s">
        <v>4191</v>
      </c>
      <c r="S592">
        <f>(((J592/60)/60)/24)+DATE(1970,1,1)</f>
        <v>42377.554756944446</v>
      </c>
      <c r="T592">
        <f>(((I592/60)/60)/24)+DATE(1970,1,1)</f>
        <v>42408.542361111111</v>
      </c>
      <c r="U592">
        <f>YEAR(S:S)</f>
        <v>2016</v>
      </c>
    </row>
    <row r="593" spans="1:21" ht="48" x14ac:dyDescent="0.2">
      <c r="A593">
        <v>591</v>
      </c>
      <c r="B593" s="8" t="s">
        <v>2</v>
      </c>
      <c r="C593" s="3" t="s">
        <v>598</v>
      </c>
      <c r="D593" s="5">
        <v>100000</v>
      </c>
      <c r="E593" s="7">
        <v>12256</v>
      </c>
      <c r="F593" t="s">
        <v>4117</v>
      </c>
      <c r="G593" s="1" t="s">
        <v>4119</v>
      </c>
      <c r="H593" t="s">
        <v>4121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" t="s">
        <v>4181</v>
      </c>
      <c r="O593">
        <f>ROUND(E593/D593*100,0)</f>
        <v>12</v>
      </c>
      <c r="P593">
        <f>ROUND(E593/L593,2)</f>
        <v>6128</v>
      </c>
      <c r="Q593" s="9" t="s">
        <v>4181</v>
      </c>
      <c r="R593" t="s">
        <v>4191</v>
      </c>
      <c r="S593">
        <f>(((J593/60)/60)/24)+DATE(1970,1,1)</f>
        <v>42177.543171296296</v>
      </c>
      <c r="T593">
        <f>(((I593/60)/60)/24)+DATE(1970,1,1)</f>
        <v>42207.543171296296</v>
      </c>
      <c r="U593">
        <f>YEAR(S:S)</f>
        <v>2015</v>
      </c>
    </row>
    <row r="594" spans="1:21" ht="48" x14ac:dyDescent="0.2">
      <c r="A594">
        <v>592</v>
      </c>
      <c r="B594" s="8" t="s">
        <v>2</v>
      </c>
      <c r="C594" s="3" t="s">
        <v>599</v>
      </c>
      <c r="D594" s="5">
        <v>7500</v>
      </c>
      <c r="E594" s="7">
        <v>12252</v>
      </c>
      <c r="F594" t="s">
        <v>4117</v>
      </c>
      <c r="G594" s="1" t="s">
        <v>4119</v>
      </c>
      <c r="H594" t="s">
        <v>4121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" t="s">
        <v>4181</v>
      </c>
      <c r="O594">
        <f>ROUND(E594/D594*100,0)</f>
        <v>163</v>
      </c>
      <c r="P594">
        <f>ROUND(E594/L594,2)</f>
        <v>12252</v>
      </c>
      <c r="Q594" s="9" t="s">
        <v>4181</v>
      </c>
      <c r="R594" t="s">
        <v>4191</v>
      </c>
      <c r="S594">
        <f>(((J594/60)/60)/24)+DATE(1970,1,1)</f>
        <v>41946.232175925928</v>
      </c>
      <c r="T594">
        <f>(((I594/60)/60)/24)+DATE(1970,1,1)</f>
        <v>41976.232175925921</v>
      </c>
      <c r="U594">
        <f>YEAR(S:S)</f>
        <v>2014</v>
      </c>
    </row>
    <row r="595" spans="1:21" ht="48" x14ac:dyDescent="0.2">
      <c r="A595">
        <v>593</v>
      </c>
      <c r="B595" s="8" t="s">
        <v>2</v>
      </c>
      <c r="C595" s="3" t="s">
        <v>600</v>
      </c>
      <c r="D595" s="5">
        <v>500</v>
      </c>
      <c r="E595" s="7">
        <v>12229</v>
      </c>
      <c r="F595" t="s">
        <v>4117</v>
      </c>
      <c r="G595" s="1" t="s">
        <v>4119</v>
      </c>
      <c r="H595" t="s">
        <v>4122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" t="s">
        <v>4181</v>
      </c>
      <c r="O595">
        <f>ROUND(E595/D595*100,0)</f>
        <v>2446</v>
      </c>
      <c r="P595">
        <f>ROUND(E595/L595,2)</f>
        <v>1747</v>
      </c>
      <c r="Q595" s="9" t="s">
        <v>4181</v>
      </c>
      <c r="R595" t="s">
        <v>4191</v>
      </c>
      <c r="S595">
        <f>(((J595/60)/60)/24)+DATE(1970,1,1)</f>
        <v>42070.677604166667</v>
      </c>
      <c r="T595">
        <f>(((I595/60)/60)/24)+DATE(1970,1,1)</f>
        <v>42100.635937500003</v>
      </c>
      <c r="U595">
        <f>YEAR(S:S)</f>
        <v>2015</v>
      </c>
    </row>
    <row r="596" spans="1:21" ht="32" x14ac:dyDescent="0.2">
      <c r="A596">
        <v>594</v>
      </c>
      <c r="B596" s="8" t="s">
        <v>2</v>
      </c>
      <c r="C596" s="3" t="s">
        <v>601</v>
      </c>
      <c r="D596" s="5">
        <v>25000</v>
      </c>
      <c r="E596" s="7">
        <v>12178</v>
      </c>
      <c r="F596" t="s">
        <v>4117</v>
      </c>
      <c r="G596" s="1" t="s">
        <v>4119</v>
      </c>
      <c r="H596" t="s">
        <v>4121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" t="s">
        <v>4181</v>
      </c>
      <c r="O596">
        <f>ROUND(E596/D596*100,0)</f>
        <v>49</v>
      </c>
      <c r="P596">
        <f>ROUND(E596/L596,2)</f>
        <v>6089</v>
      </c>
      <c r="Q596" s="9" t="s">
        <v>4181</v>
      </c>
      <c r="R596" t="s">
        <v>4191</v>
      </c>
      <c r="S596">
        <f>(((J596/60)/60)/24)+DATE(1970,1,1)</f>
        <v>42446.780162037037</v>
      </c>
      <c r="T596">
        <f>(((I596/60)/60)/24)+DATE(1970,1,1)</f>
        <v>42476.780162037037</v>
      </c>
      <c r="U596">
        <f>YEAR(S:S)</f>
        <v>2016</v>
      </c>
    </row>
    <row r="597" spans="1:21" ht="48" x14ac:dyDescent="0.2">
      <c r="A597">
        <v>595</v>
      </c>
      <c r="B597" s="8" t="s">
        <v>2</v>
      </c>
      <c r="C597" s="3" t="s">
        <v>602</v>
      </c>
      <c r="D597" s="5">
        <v>100000</v>
      </c>
      <c r="E597" s="7">
        <v>12165</v>
      </c>
      <c r="F597" t="s">
        <v>4117</v>
      </c>
      <c r="G597" s="1" t="s">
        <v>4119</v>
      </c>
      <c r="H597" t="s">
        <v>4121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" t="s">
        <v>4181</v>
      </c>
      <c r="O597">
        <f>ROUND(E597/D597*100,0)</f>
        <v>12</v>
      </c>
      <c r="P597">
        <f>ROUND(E597/L597,2)</f>
        <v>1520.63</v>
      </c>
      <c r="Q597" s="9" t="s">
        <v>4181</v>
      </c>
      <c r="R597" t="s">
        <v>4191</v>
      </c>
      <c r="S597">
        <f>(((J597/60)/60)/24)+DATE(1970,1,1)</f>
        <v>42083.069884259254</v>
      </c>
      <c r="T597">
        <f>(((I597/60)/60)/24)+DATE(1970,1,1)</f>
        <v>42128.069884259254</v>
      </c>
      <c r="U597">
        <f>YEAR(S:S)</f>
        <v>2015</v>
      </c>
    </row>
    <row r="598" spans="1:21" ht="32" x14ac:dyDescent="0.2">
      <c r="A598">
        <v>596</v>
      </c>
      <c r="B598" s="8" t="s">
        <v>2</v>
      </c>
      <c r="C598" s="3" t="s">
        <v>603</v>
      </c>
      <c r="D598" s="5">
        <v>20000</v>
      </c>
      <c r="E598" s="7">
        <v>12165</v>
      </c>
      <c r="F598" t="s">
        <v>4117</v>
      </c>
      <c r="G598" s="1" t="s">
        <v>4119</v>
      </c>
      <c r="H598" t="s">
        <v>4121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" t="s">
        <v>4181</v>
      </c>
      <c r="O598">
        <f>ROUND(E598/D598*100,0)</f>
        <v>61</v>
      </c>
      <c r="P598">
        <f>ROUND(E598/L598,2)</f>
        <v>6082.5</v>
      </c>
      <c r="Q598" s="9" t="s">
        <v>4181</v>
      </c>
      <c r="R598" t="s">
        <v>4191</v>
      </c>
      <c r="S598">
        <f>(((J598/60)/60)/24)+DATE(1970,1,1)</f>
        <v>42646.896898148145</v>
      </c>
      <c r="T598">
        <f>(((I598/60)/60)/24)+DATE(1970,1,1)</f>
        <v>42676.896898148145</v>
      </c>
      <c r="U598">
        <f>YEAR(S:S)</f>
        <v>2016</v>
      </c>
    </row>
    <row r="599" spans="1:21" ht="48" x14ac:dyDescent="0.2">
      <c r="A599">
        <v>597</v>
      </c>
      <c r="B599" s="8" t="s">
        <v>2</v>
      </c>
      <c r="C599" s="3" t="s">
        <v>604</v>
      </c>
      <c r="D599" s="5">
        <v>7500</v>
      </c>
      <c r="E599" s="7">
        <v>12110</v>
      </c>
      <c r="F599" t="s">
        <v>4117</v>
      </c>
      <c r="G599" s="1" t="s">
        <v>4119</v>
      </c>
      <c r="H599" t="s">
        <v>4121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" t="s">
        <v>4181</v>
      </c>
      <c r="O599">
        <f>ROUND(E599/D599*100,0)</f>
        <v>161</v>
      </c>
      <c r="P599">
        <f>ROUND(E599/L599,2)</f>
        <v>6055</v>
      </c>
      <c r="Q599" s="9" t="s">
        <v>4181</v>
      </c>
      <c r="R599" t="s">
        <v>4191</v>
      </c>
      <c r="S599">
        <f>(((J599/60)/60)/24)+DATE(1970,1,1)</f>
        <v>42545.705266203702</v>
      </c>
      <c r="T599">
        <f>(((I599/60)/60)/24)+DATE(1970,1,1)</f>
        <v>42582.666666666672</v>
      </c>
      <c r="U599">
        <f>YEAR(S:S)</f>
        <v>2016</v>
      </c>
    </row>
    <row r="600" spans="1:21" ht="32" x14ac:dyDescent="0.2">
      <c r="A600">
        <v>598</v>
      </c>
      <c r="B600" s="8" t="s">
        <v>2</v>
      </c>
      <c r="C600" s="3" t="s">
        <v>605</v>
      </c>
      <c r="D600" s="5">
        <v>2500</v>
      </c>
      <c r="E600" s="7">
        <v>12106</v>
      </c>
      <c r="F600" t="s">
        <v>4117</v>
      </c>
      <c r="G600" s="1" t="s">
        <v>4119</v>
      </c>
      <c r="H600" t="s">
        <v>4121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" t="s">
        <v>4181</v>
      </c>
      <c r="O600">
        <f>ROUND(E600/D600*100,0)</f>
        <v>484</v>
      </c>
      <c r="P600">
        <f>ROUND(E600/L600,2)</f>
        <v>1729.43</v>
      </c>
      <c r="Q600" s="9" t="s">
        <v>4181</v>
      </c>
      <c r="R600" t="s">
        <v>4191</v>
      </c>
      <c r="S600">
        <f>(((J600/60)/60)/24)+DATE(1970,1,1)</f>
        <v>41948.00209490741</v>
      </c>
      <c r="T600">
        <f>(((I600/60)/60)/24)+DATE(1970,1,1)</f>
        <v>41978.00209490741</v>
      </c>
      <c r="U600">
        <f>YEAR(S:S)</f>
        <v>2014</v>
      </c>
    </row>
    <row r="601" spans="1:21" ht="48" x14ac:dyDescent="0.2">
      <c r="A601">
        <v>599</v>
      </c>
      <c r="B601" s="8" t="s">
        <v>2</v>
      </c>
      <c r="C601" s="3" t="s">
        <v>606</v>
      </c>
      <c r="D601" s="5">
        <v>50000</v>
      </c>
      <c r="E601" s="7">
        <v>12095</v>
      </c>
      <c r="F601" t="s">
        <v>4117</v>
      </c>
      <c r="G601" s="1" t="s">
        <v>4119</v>
      </c>
      <c r="H601" t="s">
        <v>4121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" t="s">
        <v>4181</v>
      </c>
      <c r="O601">
        <f>ROUND(E601/D601*100,0)</f>
        <v>24</v>
      </c>
      <c r="P601">
        <f>ROUND(E601/L601,2)</f>
        <v>6047.5</v>
      </c>
      <c r="Q601" s="9" t="s">
        <v>4181</v>
      </c>
      <c r="R601" t="s">
        <v>4191</v>
      </c>
      <c r="S601">
        <f>(((J601/60)/60)/24)+DATE(1970,1,1)</f>
        <v>42047.812523148154</v>
      </c>
      <c r="T601">
        <f>(((I601/60)/60)/24)+DATE(1970,1,1)</f>
        <v>42071.636111111111</v>
      </c>
      <c r="U601">
        <f>YEAR(S:S)</f>
        <v>2015</v>
      </c>
    </row>
    <row r="602" spans="1:21" ht="32" x14ac:dyDescent="0.2">
      <c r="A602">
        <v>600</v>
      </c>
      <c r="B602" s="8" t="s">
        <v>2</v>
      </c>
      <c r="C602" s="3" t="s">
        <v>607</v>
      </c>
      <c r="D602" s="5">
        <v>5000</v>
      </c>
      <c r="E602" s="7">
        <v>12042</v>
      </c>
      <c r="F602" t="s">
        <v>4116</v>
      </c>
      <c r="G602" s="1" t="s">
        <v>4119</v>
      </c>
      <c r="H602" t="s">
        <v>4121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" t="s">
        <v>4181</v>
      </c>
      <c r="O602">
        <f>ROUND(E602/D602*100,0)</f>
        <v>241</v>
      </c>
      <c r="P602">
        <f>ROUND(E602/L602,2)</f>
        <v>12042</v>
      </c>
      <c r="Q602" s="9" t="s">
        <v>4181</v>
      </c>
      <c r="R602" t="s">
        <v>4191</v>
      </c>
      <c r="S602">
        <f>(((J602/60)/60)/24)+DATE(1970,1,1)</f>
        <v>42073.798171296294</v>
      </c>
      <c r="T602">
        <f>(((I602/60)/60)/24)+DATE(1970,1,1)</f>
        <v>42133.798171296294</v>
      </c>
      <c r="U602">
        <f>YEAR(S:S)</f>
        <v>2015</v>
      </c>
    </row>
    <row r="603" spans="1:21" ht="48" x14ac:dyDescent="0.2">
      <c r="A603">
        <v>601</v>
      </c>
      <c r="B603" s="8" t="s">
        <v>2</v>
      </c>
      <c r="C603" s="3" t="s">
        <v>608</v>
      </c>
      <c r="D603" s="5">
        <v>10000</v>
      </c>
      <c r="E603" s="7">
        <v>12041.66</v>
      </c>
      <c r="F603" t="s">
        <v>4116</v>
      </c>
      <c r="G603" s="1" t="s">
        <v>4119</v>
      </c>
      <c r="H603" t="s">
        <v>4126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" t="s">
        <v>4181</v>
      </c>
      <c r="O603">
        <f>ROUND(E603/D603*100,0)</f>
        <v>120</v>
      </c>
      <c r="P603">
        <f>ROUND(E603/L603,2)</f>
        <v>2006.94</v>
      </c>
      <c r="Q603" s="9" t="s">
        <v>4181</v>
      </c>
      <c r="R603" t="s">
        <v>4191</v>
      </c>
      <c r="S603">
        <f>(((J603/60)/60)/24)+DATE(1970,1,1)</f>
        <v>41969.858090277776</v>
      </c>
      <c r="T603">
        <f>(((I603/60)/60)/24)+DATE(1970,1,1)</f>
        <v>41999.858090277776</v>
      </c>
      <c r="U603">
        <f>YEAR(S:S)</f>
        <v>2014</v>
      </c>
    </row>
    <row r="604" spans="1:21" ht="48" x14ac:dyDescent="0.2">
      <c r="A604">
        <v>602</v>
      </c>
      <c r="B604" s="8" t="s">
        <v>2</v>
      </c>
      <c r="C604" s="3" t="s">
        <v>609</v>
      </c>
      <c r="D604" s="5">
        <v>70000</v>
      </c>
      <c r="E604" s="7">
        <v>12029</v>
      </c>
      <c r="F604" t="s">
        <v>4116</v>
      </c>
      <c r="G604" s="1" t="s">
        <v>4119</v>
      </c>
      <c r="H604" t="s">
        <v>4121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" t="s">
        <v>4181</v>
      </c>
      <c r="O604">
        <f>ROUND(E604/D604*100,0)</f>
        <v>17</v>
      </c>
      <c r="P604" t="e">
        <f>ROUND(E604/L604,2)</f>
        <v>#DIV/0!</v>
      </c>
      <c r="Q604" s="9" t="s">
        <v>4181</v>
      </c>
      <c r="R604" t="s">
        <v>4191</v>
      </c>
      <c r="S604">
        <f>(((J604/60)/60)/24)+DATE(1970,1,1)</f>
        <v>42143.79415509259</v>
      </c>
      <c r="T604">
        <f>(((I604/60)/60)/24)+DATE(1970,1,1)</f>
        <v>42173.79415509259</v>
      </c>
      <c r="U604">
        <f>YEAR(S:S)</f>
        <v>2015</v>
      </c>
    </row>
    <row r="605" spans="1:21" ht="48" x14ac:dyDescent="0.2">
      <c r="A605">
        <v>603</v>
      </c>
      <c r="B605" s="8" t="s">
        <v>2</v>
      </c>
      <c r="C605" s="3" t="s">
        <v>610</v>
      </c>
      <c r="D605" s="5">
        <v>15000</v>
      </c>
      <c r="E605" s="7">
        <v>12007.18</v>
      </c>
      <c r="F605" t="s">
        <v>4116</v>
      </c>
      <c r="G605" s="1" t="s">
        <v>4119</v>
      </c>
      <c r="H605" t="s">
        <v>4121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" t="s">
        <v>4181</v>
      </c>
      <c r="O605">
        <f>ROUND(E605/D605*100,0)</f>
        <v>80</v>
      </c>
      <c r="P605">
        <f>ROUND(E605/L605,2)</f>
        <v>923.63</v>
      </c>
      <c r="Q605" s="9" t="s">
        <v>4181</v>
      </c>
      <c r="R605" t="s">
        <v>4191</v>
      </c>
      <c r="S605">
        <f>(((J605/60)/60)/24)+DATE(1970,1,1)</f>
        <v>41835.639155092591</v>
      </c>
      <c r="T605">
        <f>(((I605/60)/60)/24)+DATE(1970,1,1)</f>
        <v>41865.639155092591</v>
      </c>
      <c r="U605">
        <f>YEAR(S:S)</f>
        <v>2014</v>
      </c>
    </row>
    <row r="606" spans="1:21" ht="48" x14ac:dyDescent="0.2">
      <c r="A606">
        <v>604</v>
      </c>
      <c r="B606" s="8" t="s">
        <v>2</v>
      </c>
      <c r="C606" s="3" t="s">
        <v>611</v>
      </c>
      <c r="D606" s="5">
        <v>1500</v>
      </c>
      <c r="E606" s="7">
        <v>12001.5</v>
      </c>
      <c r="F606" t="s">
        <v>4116</v>
      </c>
      <c r="G606" s="1" t="s">
        <v>4119</v>
      </c>
      <c r="H606" t="s">
        <v>4121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" t="s">
        <v>4181</v>
      </c>
      <c r="O606">
        <f>ROUND(E606/D606*100,0)</f>
        <v>800</v>
      </c>
      <c r="P606" t="e">
        <f>ROUND(E606/L606,2)</f>
        <v>#DIV/0!</v>
      </c>
      <c r="Q606" s="9" t="s">
        <v>4181</v>
      </c>
      <c r="R606" t="s">
        <v>4191</v>
      </c>
      <c r="S606">
        <f>(((J606/60)/60)/24)+DATE(1970,1,1)</f>
        <v>41849.035370370373</v>
      </c>
      <c r="T606">
        <f>(((I606/60)/60)/24)+DATE(1970,1,1)</f>
        <v>41879.035370370373</v>
      </c>
      <c r="U606">
        <f>YEAR(S:S)</f>
        <v>2014</v>
      </c>
    </row>
    <row r="607" spans="1:21" ht="32" x14ac:dyDescent="0.2">
      <c r="A607">
        <v>605</v>
      </c>
      <c r="B607" s="8" t="s">
        <v>2</v>
      </c>
      <c r="C607" s="3" t="s">
        <v>612</v>
      </c>
      <c r="D607" s="5">
        <v>5000</v>
      </c>
      <c r="E607" s="7">
        <v>12000</v>
      </c>
      <c r="F607" t="s">
        <v>4116</v>
      </c>
      <c r="G607" s="1" t="s">
        <v>4119</v>
      </c>
      <c r="H607" t="s">
        <v>4121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" t="s">
        <v>4181</v>
      </c>
      <c r="O607">
        <f>ROUND(E607/D607*100,0)</f>
        <v>240</v>
      </c>
      <c r="P607">
        <f>ROUND(E607/L607,2)</f>
        <v>1500</v>
      </c>
      <c r="Q607" s="9" t="s">
        <v>4181</v>
      </c>
      <c r="R607" t="s">
        <v>4191</v>
      </c>
      <c r="S607">
        <f>(((J607/60)/60)/24)+DATE(1970,1,1)</f>
        <v>42194.357731481476</v>
      </c>
      <c r="T607">
        <f>(((I607/60)/60)/24)+DATE(1970,1,1)</f>
        <v>42239.357731481476</v>
      </c>
      <c r="U607">
        <f>YEAR(S:S)</f>
        <v>2015</v>
      </c>
    </row>
    <row r="608" spans="1:21" ht="48" x14ac:dyDescent="0.2">
      <c r="A608">
        <v>606</v>
      </c>
      <c r="B608" s="8" t="s">
        <v>2</v>
      </c>
      <c r="C608" s="3" t="s">
        <v>613</v>
      </c>
      <c r="D608" s="5">
        <v>5000</v>
      </c>
      <c r="E608" s="7">
        <v>12000</v>
      </c>
      <c r="F608" t="s">
        <v>4116</v>
      </c>
      <c r="G608" s="1" t="s">
        <v>4119</v>
      </c>
      <c r="H608" t="s">
        <v>4124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" t="s">
        <v>4181</v>
      </c>
      <c r="O608">
        <f>ROUND(E608/D608*100,0)</f>
        <v>240</v>
      </c>
      <c r="P608">
        <f>ROUND(E608/L608,2)</f>
        <v>12000</v>
      </c>
      <c r="Q608" s="9" t="s">
        <v>4181</v>
      </c>
      <c r="R608" t="s">
        <v>4191</v>
      </c>
      <c r="S608">
        <f>(((J608/60)/60)/24)+DATE(1970,1,1)</f>
        <v>42102.650567129633</v>
      </c>
      <c r="T608">
        <f>(((I608/60)/60)/24)+DATE(1970,1,1)</f>
        <v>42148.625</v>
      </c>
      <c r="U608">
        <f>YEAR(S:S)</f>
        <v>2015</v>
      </c>
    </row>
    <row r="609" spans="1:21" ht="48" x14ac:dyDescent="0.2">
      <c r="A609">
        <v>607</v>
      </c>
      <c r="B609" s="8" t="s">
        <v>2</v>
      </c>
      <c r="C609" s="3" t="s">
        <v>614</v>
      </c>
      <c r="D609" s="5">
        <v>250</v>
      </c>
      <c r="E609" s="7">
        <v>12000</v>
      </c>
      <c r="F609" t="s">
        <v>4116</v>
      </c>
      <c r="G609" s="1" t="s">
        <v>4119</v>
      </c>
      <c r="H609" t="s">
        <v>4121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" t="s">
        <v>4181</v>
      </c>
      <c r="O609">
        <f>ROUND(E609/D609*100,0)</f>
        <v>4800</v>
      </c>
      <c r="P609" t="e">
        <f>ROUND(E609/L609,2)</f>
        <v>#DIV/0!</v>
      </c>
      <c r="Q609" s="9" t="s">
        <v>4181</v>
      </c>
      <c r="R609" t="s">
        <v>4191</v>
      </c>
      <c r="S609">
        <f>(((J609/60)/60)/24)+DATE(1970,1,1)</f>
        <v>42300.825648148151</v>
      </c>
      <c r="T609">
        <f>(((I609/60)/60)/24)+DATE(1970,1,1)</f>
        <v>42330.867314814815</v>
      </c>
      <c r="U609">
        <f>YEAR(S:S)</f>
        <v>2015</v>
      </c>
    </row>
    <row r="610" spans="1:21" ht="48" x14ac:dyDescent="0.2">
      <c r="A610">
        <v>608</v>
      </c>
      <c r="B610" s="8" t="s">
        <v>2</v>
      </c>
      <c r="C610" s="3" t="s">
        <v>615</v>
      </c>
      <c r="D610" s="5">
        <v>150000</v>
      </c>
      <c r="E610" s="7">
        <v>11998.01</v>
      </c>
      <c r="F610" t="s">
        <v>4116</v>
      </c>
      <c r="G610" s="1" t="s">
        <v>4119</v>
      </c>
      <c r="H610" t="s">
        <v>4121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" t="s">
        <v>4181</v>
      </c>
      <c r="O610">
        <f>ROUND(E610/D610*100,0)</f>
        <v>8</v>
      </c>
      <c r="P610">
        <f>ROUND(E610/L610,2)</f>
        <v>2399.6</v>
      </c>
      <c r="Q610" s="9" t="s">
        <v>4181</v>
      </c>
      <c r="R610" t="s">
        <v>4191</v>
      </c>
      <c r="S610">
        <f>(((J610/60)/60)/24)+DATE(1970,1,1)</f>
        <v>42140.921064814815</v>
      </c>
      <c r="T610">
        <f>(((I610/60)/60)/24)+DATE(1970,1,1)</f>
        <v>42170.921064814815</v>
      </c>
      <c r="U610">
        <f>YEAR(S:S)</f>
        <v>2015</v>
      </c>
    </row>
    <row r="611" spans="1:21" ht="48" x14ac:dyDescent="0.2">
      <c r="A611">
        <v>609</v>
      </c>
      <c r="B611" s="8" t="s">
        <v>2</v>
      </c>
      <c r="C611" s="3" t="s">
        <v>616</v>
      </c>
      <c r="D611" s="5">
        <v>780</v>
      </c>
      <c r="E611" s="7">
        <v>11992</v>
      </c>
      <c r="F611" t="s">
        <v>4116</v>
      </c>
      <c r="G611" s="1" t="s">
        <v>4119</v>
      </c>
      <c r="H611" t="s">
        <v>4122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" t="s">
        <v>4181</v>
      </c>
      <c r="O611">
        <f>ROUND(E611/D611*100,0)</f>
        <v>1537</v>
      </c>
      <c r="P611">
        <f>ROUND(E611/L611,2)</f>
        <v>11992</v>
      </c>
      <c r="Q611" s="9" t="s">
        <v>4181</v>
      </c>
      <c r="R611" t="s">
        <v>4191</v>
      </c>
      <c r="S611">
        <f>(((J611/60)/60)/24)+DATE(1970,1,1)</f>
        <v>42307.034074074079</v>
      </c>
      <c r="T611">
        <f>(((I611/60)/60)/24)+DATE(1970,1,1)</f>
        <v>42337.075740740736</v>
      </c>
      <c r="U611">
        <f>YEAR(S:S)</f>
        <v>2015</v>
      </c>
    </row>
    <row r="612" spans="1:21" ht="48" x14ac:dyDescent="0.2">
      <c r="A612">
        <v>610</v>
      </c>
      <c r="B612" s="8" t="s">
        <v>2</v>
      </c>
      <c r="C612" s="3" t="s">
        <v>617</v>
      </c>
      <c r="D612" s="5">
        <v>13803</v>
      </c>
      <c r="E612" s="7">
        <v>11943</v>
      </c>
      <c r="F612" t="s">
        <v>4116</v>
      </c>
      <c r="G612" s="1" t="s">
        <v>4119</v>
      </c>
      <c r="H612" t="s">
        <v>4121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" t="s">
        <v>4181</v>
      </c>
      <c r="O612">
        <f>ROUND(E612/D612*100,0)</f>
        <v>87</v>
      </c>
      <c r="P612" t="e">
        <f>ROUND(E612/L612,2)</f>
        <v>#DIV/0!</v>
      </c>
      <c r="Q612" s="9" t="s">
        <v>4181</v>
      </c>
      <c r="R612" t="s">
        <v>4191</v>
      </c>
      <c r="S612">
        <f>(((J612/60)/60)/24)+DATE(1970,1,1)</f>
        <v>42086.83085648148</v>
      </c>
      <c r="T612">
        <f>(((I612/60)/60)/24)+DATE(1970,1,1)</f>
        <v>42116.83085648148</v>
      </c>
      <c r="U612">
        <f>YEAR(S:S)</f>
        <v>2015</v>
      </c>
    </row>
    <row r="613" spans="1:21" ht="48" x14ac:dyDescent="0.2">
      <c r="A613">
        <v>611</v>
      </c>
      <c r="B613" s="8" t="s">
        <v>2</v>
      </c>
      <c r="C613" s="3" t="s">
        <v>618</v>
      </c>
      <c r="D613" s="5">
        <v>80000</v>
      </c>
      <c r="E613" s="7">
        <v>11923</v>
      </c>
      <c r="F613" t="s">
        <v>4116</v>
      </c>
      <c r="G613" s="1" t="s">
        <v>4119</v>
      </c>
      <c r="H613" t="s">
        <v>4124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" t="s">
        <v>4181</v>
      </c>
      <c r="O613">
        <f>ROUND(E613/D613*100,0)</f>
        <v>15</v>
      </c>
      <c r="P613" t="e">
        <f>ROUND(E613/L613,2)</f>
        <v>#DIV/0!</v>
      </c>
      <c r="Q613" s="9" t="s">
        <v>4181</v>
      </c>
      <c r="R613" t="s">
        <v>4191</v>
      </c>
      <c r="S613">
        <f>(((J613/60)/60)/24)+DATE(1970,1,1)</f>
        <v>42328.560613425929</v>
      </c>
      <c r="T613">
        <f>(((I613/60)/60)/24)+DATE(1970,1,1)</f>
        <v>42388.560613425929</v>
      </c>
      <c r="U613">
        <f>YEAR(S:S)</f>
        <v>2015</v>
      </c>
    </row>
    <row r="614" spans="1:21" ht="32" x14ac:dyDescent="0.2">
      <c r="A614">
        <v>612</v>
      </c>
      <c r="B614" s="8" t="s">
        <v>2</v>
      </c>
      <c r="C614" s="3" t="s">
        <v>619</v>
      </c>
      <c r="D614" s="5">
        <v>10000</v>
      </c>
      <c r="E614" s="7">
        <v>11880</v>
      </c>
      <c r="F614" t="s">
        <v>4116</v>
      </c>
      <c r="G614" s="1" t="s">
        <v>4119</v>
      </c>
      <c r="H614" t="s">
        <v>4124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" t="s">
        <v>4181</v>
      </c>
      <c r="O614">
        <f>ROUND(E614/D614*100,0)</f>
        <v>119</v>
      </c>
      <c r="P614" t="e">
        <f>ROUND(E614/L614,2)</f>
        <v>#DIV/0!</v>
      </c>
      <c r="Q614" s="9" t="s">
        <v>4181</v>
      </c>
      <c r="R614" t="s">
        <v>4191</v>
      </c>
      <c r="S614">
        <f>(((J614/60)/60)/24)+DATE(1970,1,1)</f>
        <v>42585.031782407401</v>
      </c>
      <c r="T614">
        <f>(((I614/60)/60)/24)+DATE(1970,1,1)</f>
        <v>42615.031782407401</v>
      </c>
      <c r="U614">
        <f>YEAR(S:S)</f>
        <v>2016</v>
      </c>
    </row>
    <row r="615" spans="1:21" ht="48" x14ac:dyDescent="0.2">
      <c r="A615">
        <v>613</v>
      </c>
      <c r="B615" s="8" t="s">
        <v>2</v>
      </c>
      <c r="C615" s="3" t="s">
        <v>620</v>
      </c>
      <c r="D615" s="5">
        <v>60000</v>
      </c>
      <c r="E615" s="7">
        <v>11828</v>
      </c>
      <c r="F615" t="s">
        <v>4116</v>
      </c>
      <c r="G615" s="1" t="s">
        <v>4119</v>
      </c>
      <c r="H615" t="s">
        <v>4121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" t="s">
        <v>4181</v>
      </c>
      <c r="O615">
        <f>ROUND(E615/D615*100,0)</f>
        <v>20</v>
      </c>
      <c r="P615">
        <f>ROUND(E615/L615,2)</f>
        <v>97.75</v>
      </c>
      <c r="Q615" s="9" t="s">
        <v>4181</v>
      </c>
      <c r="R615" t="s">
        <v>4191</v>
      </c>
      <c r="S615">
        <f>(((J615/60)/60)/24)+DATE(1970,1,1)</f>
        <v>42247.496759259258</v>
      </c>
      <c r="T615">
        <f>(((I615/60)/60)/24)+DATE(1970,1,1)</f>
        <v>42278.207638888889</v>
      </c>
      <c r="U615">
        <f>YEAR(S:S)</f>
        <v>2015</v>
      </c>
    </row>
    <row r="616" spans="1:21" ht="48" x14ac:dyDescent="0.2">
      <c r="A616">
        <v>614</v>
      </c>
      <c r="B616" s="8" t="s">
        <v>2</v>
      </c>
      <c r="C616" s="3" t="s">
        <v>621</v>
      </c>
      <c r="D616" s="5">
        <v>10000</v>
      </c>
      <c r="E616" s="7">
        <v>11805</v>
      </c>
      <c r="F616" t="s">
        <v>4116</v>
      </c>
      <c r="G616" s="1" t="s">
        <v>4119</v>
      </c>
      <c r="H616" t="s">
        <v>4121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" t="s">
        <v>4181</v>
      </c>
      <c r="O616">
        <f>ROUND(E616/D616*100,0)</f>
        <v>118</v>
      </c>
      <c r="P616" t="e">
        <f>ROUND(E616/L616,2)</f>
        <v>#DIV/0!</v>
      </c>
      <c r="Q616" s="9" t="s">
        <v>4181</v>
      </c>
      <c r="R616" t="s">
        <v>4191</v>
      </c>
      <c r="S616">
        <f>(((J616/60)/60)/24)+DATE(1970,1,1)</f>
        <v>42515.061805555553</v>
      </c>
      <c r="T616">
        <f>(((I616/60)/60)/24)+DATE(1970,1,1)</f>
        <v>42545.061805555553</v>
      </c>
      <c r="U616">
        <f>YEAR(S:S)</f>
        <v>2016</v>
      </c>
    </row>
    <row r="617" spans="1:21" ht="48" x14ac:dyDescent="0.2">
      <c r="A617">
        <v>615</v>
      </c>
      <c r="B617" s="8" t="s">
        <v>2</v>
      </c>
      <c r="C617" s="3" t="s">
        <v>622</v>
      </c>
      <c r="D617" s="5">
        <v>515</v>
      </c>
      <c r="E617" s="7">
        <v>11751</v>
      </c>
      <c r="F617" t="s">
        <v>4116</v>
      </c>
      <c r="G617" s="1" t="s">
        <v>4119</v>
      </c>
      <c r="H617" t="s">
        <v>4125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" t="s">
        <v>4181</v>
      </c>
      <c r="O617">
        <f>ROUND(E617/D617*100,0)</f>
        <v>2282</v>
      </c>
      <c r="P617" t="e">
        <f>ROUND(E617/L617,2)</f>
        <v>#DIV/0!</v>
      </c>
      <c r="Q617" s="9" t="s">
        <v>4181</v>
      </c>
      <c r="R617" t="s">
        <v>4191</v>
      </c>
      <c r="S617">
        <f>(((J617/60)/60)/24)+DATE(1970,1,1)</f>
        <v>42242.122210648144</v>
      </c>
      <c r="T617">
        <f>(((I617/60)/60)/24)+DATE(1970,1,1)</f>
        <v>42272.122210648144</v>
      </c>
      <c r="U617">
        <f>YEAR(S:S)</f>
        <v>2015</v>
      </c>
    </row>
    <row r="618" spans="1:21" ht="48" x14ac:dyDescent="0.2">
      <c r="A618">
        <v>616</v>
      </c>
      <c r="B618" s="8" t="s">
        <v>2</v>
      </c>
      <c r="C618" s="3" t="s">
        <v>623</v>
      </c>
      <c r="D618" s="5">
        <v>5000</v>
      </c>
      <c r="E618" s="7">
        <v>11747.18</v>
      </c>
      <c r="F618" t="s">
        <v>4116</v>
      </c>
      <c r="G618" s="1" t="s">
        <v>4119</v>
      </c>
      <c r="H618" t="s">
        <v>4124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" t="s">
        <v>4181</v>
      </c>
      <c r="O618">
        <f>ROUND(E618/D618*100,0)</f>
        <v>235</v>
      </c>
      <c r="P618" t="e">
        <f>ROUND(E618/L618,2)</f>
        <v>#DIV/0!</v>
      </c>
      <c r="Q618" s="9" t="s">
        <v>4181</v>
      </c>
      <c r="R618" t="s">
        <v>4191</v>
      </c>
      <c r="S618">
        <f>(((J618/60)/60)/24)+DATE(1970,1,1)</f>
        <v>42761.376238425932</v>
      </c>
      <c r="T618">
        <f>(((I618/60)/60)/24)+DATE(1970,1,1)</f>
        <v>42791.376238425932</v>
      </c>
      <c r="U618">
        <f>YEAR(S:S)</f>
        <v>2017</v>
      </c>
    </row>
    <row r="619" spans="1:21" ht="48" x14ac:dyDescent="0.2">
      <c r="A619">
        <v>617</v>
      </c>
      <c r="B619" s="8" t="s">
        <v>2</v>
      </c>
      <c r="C619" s="3" t="s">
        <v>624</v>
      </c>
      <c r="D619" s="5">
        <v>2000</v>
      </c>
      <c r="E619" s="7">
        <v>11745</v>
      </c>
      <c r="F619" t="s">
        <v>4116</v>
      </c>
      <c r="G619" s="1" t="s">
        <v>4119</v>
      </c>
      <c r="H619" t="s">
        <v>4122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" t="s">
        <v>4181</v>
      </c>
      <c r="O619">
        <f>ROUND(E619/D619*100,0)</f>
        <v>587</v>
      </c>
      <c r="P619">
        <f>ROUND(E619/L619,2)</f>
        <v>3915</v>
      </c>
      <c r="Q619" s="9" t="s">
        <v>4181</v>
      </c>
      <c r="R619" t="s">
        <v>4191</v>
      </c>
      <c r="S619">
        <f>(((J619/60)/60)/24)+DATE(1970,1,1)</f>
        <v>42087.343090277776</v>
      </c>
      <c r="T619">
        <f>(((I619/60)/60)/24)+DATE(1970,1,1)</f>
        <v>42132.343090277776</v>
      </c>
      <c r="U619">
        <f>YEAR(S:S)</f>
        <v>2015</v>
      </c>
    </row>
    <row r="620" spans="1:21" ht="48" x14ac:dyDescent="0.2">
      <c r="A620">
        <v>618</v>
      </c>
      <c r="B620" s="8" t="s">
        <v>2</v>
      </c>
      <c r="C620" s="3" t="s">
        <v>625</v>
      </c>
      <c r="D620" s="5">
        <v>400</v>
      </c>
      <c r="E620" s="7">
        <v>11744.9</v>
      </c>
      <c r="F620" t="s">
        <v>4116</v>
      </c>
      <c r="G620" s="1" t="s">
        <v>4119</v>
      </c>
      <c r="H620" t="s">
        <v>4121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" t="s">
        <v>4181</v>
      </c>
      <c r="O620">
        <f>ROUND(E620/D620*100,0)</f>
        <v>2936</v>
      </c>
      <c r="P620" t="e">
        <f>ROUND(E620/L620,2)</f>
        <v>#DIV/0!</v>
      </c>
      <c r="Q620" s="9" t="s">
        <v>4181</v>
      </c>
      <c r="R620" t="s">
        <v>4191</v>
      </c>
      <c r="S620">
        <f>(((J620/60)/60)/24)+DATE(1970,1,1)</f>
        <v>42317.810219907406</v>
      </c>
      <c r="T620">
        <f>(((I620/60)/60)/24)+DATE(1970,1,1)</f>
        <v>42347.810219907406</v>
      </c>
      <c r="U620">
        <f>YEAR(S:S)</f>
        <v>2015</v>
      </c>
    </row>
    <row r="621" spans="1:21" ht="32" x14ac:dyDescent="0.2">
      <c r="A621">
        <v>619</v>
      </c>
      <c r="B621" s="8" t="s">
        <v>2</v>
      </c>
      <c r="C621" s="3" t="s">
        <v>626</v>
      </c>
      <c r="D621" s="5">
        <v>2500000</v>
      </c>
      <c r="E621" s="7">
        <v>11727</v>
      </c>
      <c r="F621" t="s">
        <v>4116</v>
      </c>
      <c r="G621" s="1" t="s">
        <v>4119</v>
      </c>
      <c r="H621" t="s">
        <v>4121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" t="s">
        <v>4181</v>
      </c>
      <c r="O621">
        <f>ROUND(E621/D621*100,0)</f>
        <v>0</v>
      </c>
      <c r="P621">
        <f>ROUND(E621/L621,2)</f>
        <v>11727</v>
      </c>
      <c r="Q621" s="9" t="s">
        <v>4181</v>
      </c>
      <c r="R621" t="s">
        <v>4191</v>
      </c>
      <c r="S621">
        <f>(((J621/60)/60)/24)+DATE(1970,1,1)</f>
        <v>41908.650347222225</v>
      </c>
      <c r="T621">
        <f>(((I621/60)/60)/24)+DATE(1970,1,1)</f>
        <v>41968.692013888889</v>
      </c>
      <c r="U621">
        <f>YEAR(S:S)</f>
        <v>2014</v>
      </c>
    </row>
    <row r="622" spans="1:21" ht="48" x14ac:dyDescent="0.2">
      <c r="A622">
        <v>620</v>
      </c>
      <c r="B622" s="8" t="s">
        <v>2</v>
      </c>
      <c r="C622" s="3" t="s">
        <v>627</v>
      </c>
      <c r="D622" s="5">
        <v>30000</v>
      </c>
      <c r="E622" s="7">
        <v>11683</v>
      </c>
      <c r="F622" t="s">
        <v>4116</v>
      </c>
      <c r="G622" s="1" t="s">
        <v>4119</v>
      </c>
      <c r="H622" t="s">
        <v>4126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" t="s">
        <v>4181</v>
      </c>
      <c r="O622">
        <f>ROUND(E622/D622*100,0)</f>
        <v>39</v>
      </c>
      <c r="P622">
        <f>ROUND(E622/L622,2)</f>
        <v>11683</v>
      </c>
      <c r="Q622" s="9" t="s">
        <v>4181</v>
      </c>
      <c r="R622" t="s">
        <v>4191</v>
      </c>
      <c r="S622">
        <f>(((J622/60)/60)/24)+DATE(1970,1,1)</f>
        <v>41831.716874999998</v>
      </c>
      <c r="T622">
        <f>(((I622/60)/60)/24)+DATE(1970,1,1)</f>
        <v>41876.716874999998</v>
      </c>
      <c r="U622">
        <f>YEAR(S:S)</f>
        <v>2014</v>
      </c>
    </row>
    <row r="623" spans="1:21" ht="48" x14ac:dyDescent="0.2">
      <c r="A623">
        <v>621</v>
      </c>
      <c r="B623" s="8" t="s">
        <v>2</v>
      </c>
      <c r="C623" s="3" t="s">
        <v>628</v>
      </c>
      <c r="D623" s="5">
        <v>25000</v>
      </c>
      <c r="E623" s="7">
        <v>11656</v>
      </c>
      <c r="F623" t="s">
        <v>4116</v>
      </c>
      <c r="G623" s="1" t="s">
        <v>4119</v>
      </c>
      <c r="H623" t="s">
        <v>4121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" t="s">
        <v>4181</v>
      </c>
      <c r="O623">
        <f>ROUND(E623/D623*100,0)</f>
        <v>47</v>
      </c>
      <c r="P623">
        <f>ROUND(E623/L623,2)</f>
        <v>3885.33</v>
      </c>
      <c r="Q623" s="9" t="s">
        <v>4181</v>
      </c>
      <c r="R623" t="s">
        <v>4191</v>
      </c>
      <c r="S623">
        <f>(((J623/60)/60)/24)+DATE(1970,1,1)</f>
        <v>42528.987696759257</v>
      </c>
      <c r="T623">
        <f>(((I623/60)/60)/24)+DATE(1970,1,1)</f>
        <v>42558.987696759257</v>
      </c>
      <c r="U623">
        <f>YEAR(S:S)</f>
        <v>2016</v>
      </c>
    </row>
    <row r="624" spans="1:21" ht="48" x14ac:dyDescent="0.2">
      <c r="A624">
        <v>622</v>
      </c>
      <c r="B624" s="8" t="s">
        <v>2</v>
      </c>
      <c r="C624" s="3" t="s">
        <v>629</v>
      </c>
      <c r="D624" s="5">
        <v>6000</v>
      </c>
      <c r="E624" s="7">
        <v>11650</v>
      </c>
      <c r="F624" t="s">
        <v>4116</v>
      </c>
      <c r="G624" s="1" t="s">
        <v>4119</v>
      </c>
      <c r="H624" t="s">
        <v>4121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" t="s">
        <v>4181</v>
      </c>
      <c r="O624">
        <f>ROUND(E624/D624*100,0)</f>
        <v>194</v>
      </c>
      <c r="P624">
        <f>ROUND(E624/L624,2)</f>
        <v>1294.44</v>
      </c>
      <c r="Q624" s="9" t="s">
        <v>4181</v>
      </c>
      <c r="R624" t="s">
        <v>4191</v>
      </c>
      <c r="S624">
        <f>(((J624/60)/60)/24)+DATE(1970,1,1)</f>
        <v>42532.774745370371</v>
      </c>
      <c r="T624">
        <f>(((I624/60)/60)/24)+DATE(1970,1,1)</f>
        <v>42552.774745370371</v>
      </c>
      <c r="U624">
        <f>YEAR(S:S)</f>
        <v>2016</v>
      </c>
    </row>
    <row r="625" spans="1:21" ht="48" x14ac:dyDescent="0.2">
      <c r="A625">
        <v>623</v>
      </c>
      <c r="B625" s="8" t="s">
        <v>2</v>
      </c>
      <c r="C625" s="3" t="s">
        <v>630</v>
      </c>
      <c r="D625" s="5">
        <v>75000</v>
      </c>
      <c r="E625" s="7">
        <v>11633</v>
      </c>
      <c r="F625" t="s">
        <v>4116</v>
      </c>
      <c r="G625" s="1" t="s">
        <v>4119</v>
      </c>
      <c r="H625" t="s">
        <v>4123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" t="s">
        <v>4181</v>
      </c>
      <c r="O625">
        <f>ROUND(E625/D625*100,0)</f>
        <v>16</v>
      </c>
      <c r="P625" t="e">
        <f>ROUND(E625/L625,2)</f>
        <v>#DIV/0!</v>
      </c>
      <c r="Q625" s="9" t="s">
        <v>4181</v>
      </c>
      <c r="R625" t="s">
        <v>4191</v>
      </c>
      <c r="S625">
        <f>(((J625/60)/60)/24)+DATE(1970,1,1)</f>
        <v>42122.009224537032</v>
      </c>
      <c r="T625">
        <f>(((I625/60)/60)/24)+DATE(1970,1,1)</f>
        <v>42152.009224537032</v>
      </c>
      <c r="U625">
        <f>YEAR(S:S)</f>
        <v>2015</v>
      </c>
    </row>
    <row r="626" spans="1:21" ht="48" x14ac:dyDescent="0.2">
      <c r="A626">
        <v>624</v>
      </c>
      <c r="B626" s="8" t="s">
        <v>2</v>
      </c>
      <c r="C626" s="3" t="s">
        <v>631</v>
      </c>
      <c r="D626" s="5">
        <v>5000</v>
      </c>
      <c r="E626" s="7">
        <v>11621</v>
      </c>
      <c r="F626" t="s">
        <v>4116</v>
      </c>
      <c r="G626" s="1" t="s">
        <v>4119</v>
      </c>
      <c r="H626" t="s">
        <v>4121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" t="s">
        <v>4181</v>
      </c>
      <c r="O626">
        <f>ROUND(E626/D626*100,0)</f>
        <v>232</v>
      </c>
      <c r="P626" t="e">
        <f>ROUND(E626/L626,2)</f>
        <v>#DIV/0!</v>
      </c>
      <c r="Q626" s="9" t="s">
        <v>4181</v>
      </c>
      <c r="R626" t="s">
        <v>4191</v>
      </c>
      <c r="S626">
        <f>(((J626/60)/60)/24)+DATE(1970,1,1)</f>
        <v>42108.988900462966</v>
      </c>
      <c r="T626">
        <f>(((I626/60)/60)/24)+DATE(1970,1,1)</f>
        <v>42138.988900462966</v>
      </c>
      <c r="U626">
        <f>YEAR(S:S)</f>
        <v>2015</v>
      </c>
    </row>
    <row r="627" spans="1:21" ht="48" x14ac:dyDescent="0.2">
      <c r="A627">
        <v>625</v>
      </c>
      <c r="B627" s="8" t="s">
        <v>2</v>
      </c>
      <c r="C627" s="3" t="s">
        <v>632</v>
      </c>
      <c r="D627" s="5">
        <v>25000</v>
      </c>
      <c r="E627" s="7">
        <v>11594</v>
      </c>
      <c r="F627" t="s">
        <v>4116</v>
      </c>
      <c r="G627" s="1" t="s">
        <v>4119</v>
      </c>
      <c r="H627" t="s">
        <v>4126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" t="s">
        <v>4181</v>
      </c>
      <c r="O627">
        <f>ROUND(E627/D627*100,0)</f>
        <v>46</v>
      </c>
      <c r="P627" t="e">
        <f>ROUND(E627/L627,2)</f>
        <v>#DIV/0!</v>
      </c>
      <c r="Q627" s="9" t="s">
        <v>4181</v>
      </c>
      <c r="R627" t="s">
        <v>4191</v>
      </c>
      <c r="S627">
        <f>(((J627/60)/60)/24)+DATE(1970,1,1)</f>
        <v>42790.895567129628</v>
      </c>
      <c r="T627">
        <f>(((I627/60)/60)/24)+DATE(1970,1,1)</f>
        <v>42820.853900462964</v>
      </c>
      <c r="U627">
        <f>YEAR(S:S)</f>
        <v>2017</v>
      </c>
    </row>
    <row r="628" spans="1:21" ht="48" x14ac:dyDescent="0.2">
      <c r="A628">
        <v>626</v>
      </c>
      <c r="B628" s="8" t="s">
        <v>2</v>
      </c>
      <c r="C628" s="3" t="s">
        <v>633</v>
      </c>
      <c r="D628" s="5">
        <v>25000</v>
      </c>
      <c r="E628" s="7">
        <v>11570.92</v>
      </c>
      <c r="F628" t="s">
        <v>4116</v>
      </c>
      <c r="G628" s="1" t="s">
        <v>4119</v>
      </c>
      <c r="H628" t="s">
        <v>4121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" t="s">
        <v>4181</v>
      </c>
      <c r="O628">
        <f>ROUND(E628/D628*100,0)</f>
        <v>46</v>
      </c>
      <c r="P628">
        <f>ROUND(E628/L628,2)</f>
        <v>296.69</v>
      </c>
      <c r="Q628" s="9" t="s">
        <v>4181</v>
      </c>
      <c r="R628" t="s">
        <v>4191</v>
      </c>
      <c r="S628">
        <f>(((J628/60)/60)/24)+DATE(1970,1,1)</f>
        <v>42198.559479166666</v>
      </c>
      <c r="T628">
        <f>(((I628/60)/60)/24)+DATE(1970,1,1)</f>
        <v>42231.556944444441</v>
      </c>
      <c r="U628">
        <f>YEAR(S:S)</f>
        <v>2015</v>
      </c>
    </row>
    <row r="629" spans="1:21" ht="48" x14ac:dyDescent="0.2">
      <c r="A629">
        <v>627</v>
      </c>
      <c r="B629" s="8" t="s">
        <v>2</v>
      </c>
      <c r="C629" s="3" t="s">
        <v>634</v>
      </c>
      <c r="D629" s="5">
        <v>450000</v>
      </c>
      <c r="E629" s="7">
        <v>11545.1</v>
      </c>
      <c r="F629" t="s">
        <v>4116</v>
      </c>
      <c r="G629" s="1" t="s">
        <v>4119</v>
      </c>
      <c r="H629" t="s">
        <v>4130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" t="s">
        <v>4181</v>
      </c>
      <c r="O629">
        <f>ROUND(E629/D629*100,0)</f>
        <v>3</v>
      </c>
      <c r="P629">
        <f>ROUND(E629/L629,2)</f>
        <v>11545.1</v>
      </c>
      <c r="Q629" s="9" t="s">
        <v>4181</v>
      </c>
      <c r="R629" t="s">
        <v>4191</v>
      </c>
      <c r="S629">
        <f>(((J629/60)/60)/24)+DATE(1970,1,1)</f>
        <v>42384.306840277779</v>
      </c>
      <c r="T629">
        <f>(((I629/60)/60)/24)+DATE(1970,1,1)</f>
        <v>42443.958333333328</v>
      </c>
      <c r="U629">
        <f>YEAR(S:S)</f>
        <v>2016</v>
      </c>
    </row>
    <row r="630" spans="1:21" ht="48" x14ac:dyDescent="0.2">
      <c r="A630">
        <v>628</v>
      </c>
      <c r="B630" s="8" t="s">
        <v>2</v>
      </c>
      <c r="C630" s="3" t="s">
        <v>635</v>
      </c>
      <c r="D630" s="5">
        <v>5000</v>
      </c>
      <c r="E630" s="7">
        <v>11545</v>
      </c>
      <c r="F630" t="s">
        <v>4116</v>
      </c>
      <c r="G630" s="1" t="s">
        <v>4119</v>
      </c>
      <c r="H630" t="s">
        <v>4121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" t="s">
        <v>4181</v>
      </c>
      <c r="O630">
        <f>ROUND(E630/D630*100,0)</f>
        <v>231</v>
      </c>
      <c r="P630" t="e">
        <f>ROUND(E630/L630,2)</f>
        <v>#DIV/0!</v>
      </c>
      <c r="Q630" s="9" t="s">
        <v>4181</v>
      </c>
      <c r="R630" t="s">
        <v>4191</v>
      </c>
      <c r="S630">
        <f>(((J630/60)/60)/24)+DATE(1970,1,1)</f>
        <v>41803.692789351851</v>
      </c>
      <c r="T630">
        <f>(((I630/60)/60)/24)+DATE(1970,1,1)</f>
        <v>41833.692789351851</v>
      </c>
      <c r="U630">
        <f>YEAR(S:S)</f>
        <v>2014</v>
      </c>
    </row>
    <row r="631" spans="1:21" ht="48" x14ac:dyDescent="0.2">
      <c r="A631">
        <v>629</v>
      </c>
      <c r="B631" s="8" t="s">
        <v>2</v>
      </c>
      <c r="C631" s="3" t="s">
        <v>636</v>
      </c>
      <c r="D631" s="5">
        <v>200000</v>
      </c>
      <c r="E631" s="7">
        <v>11530</v>
      </c>
      <c r="F631" t="s">
        <v>4116</v>
      </c>
      <c r="G631" s="1" t="s">
        <v>4119</v>
      </c>
      <c r="H631" t="s">
        <v>4123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" t="s">
        <v>4181</v>
      </c>
      <c r="O631">
        <f>ROUND(E631/D631*100,0)</f>
        <v>6</v>
      </c>
      <c r="P631">
        <f>ROUND(E631/L631,2)</f>
        <v>3843.33</v>
      </c>
      <c r="Q631" s="9" t="s">
        <v>4181</v>
      </c>
      <c r="R631" t="s">
        <v>4191</v>
      </c>
      <c r="S631">
        <f>(((J631/60)/60)/24)+DATE(1970,1,1)</f>
        <v>42474.637824074074</v>
      </c>
      <c r="T631">
        <f>(((I631/60)/60)/24)+DATE(1970,1,1)</f>
        <v>42504.637824074074</v>
      </c>
      <c r="U631">
        <f>YEAR(S:S)</f>
        <v>2016</v>
      </c>
    </row>
    <row r="632" spans="1:21" ht="48" x14ac:dyDescent="0.2">
      <c r="A632">
        <v>630</v>
      </c>
      <c r="B632" s="8" t="s">
        <v>2</v>
      </c>
      <c r="C632" s="3" t="s">
        <v>637</v>
      </c>
      <c r="D632" s="5">
        <v>11999</v>
      </c>
      <c r="E632" s="7">
        <v>11500</v>
      </c>
      <c r="F632" t="s">
        <v>4116</v>
      </c>
      <c r="G632" s="1" t="s">
        <v>4119</v>
      </c>
      <c r="H632" t="s">
        <v>4121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" t="s">
        <v>4181</v>
      </c>
      <c r="O632">
        <f>ROUND(E632/D632*100,0)</f>
        <v>96</v>
      </c>
      <c r="P632">
        <f>ROUND(E632/L632,2)</f>
        <v>11500</v>
      </c>
      <c r="Q632" s="9" t="s">
        <v>4181</v>
      </c>
      <c r="R632" t="s">
        <v>4191</v>
      </c>
      <c r="S632">
        <f>(((J632/60)/60)/24)+DATE(1970,1,1)</f>
        <v>42223.619456018518</v>
      </c>
      <c r="T632">
        <f>(((I632/60)/60)/24)+DATE(1970,1,1)</f>
        <v>42253.215277777781</v>
      </c>
      <c r="U632">
        <f>YEAR(S:S)</f>
        <v>2015</v>
      </c>
    </row>
    <row r="633" spans="1:21" ht="32" x14ac:dyDescent="0.2">
      <c r="A633">
        <v>631</v>
      </c>
      <c r="B633" s="8" t="s">
        <v>2</v>
      </c>
      <c r="C633" s="3" t="s">
        <v>638</v>
      </c>
      <c r="D633" s="5">
        <v>50000</v>
      </c>
      <c r="E633" s="7">
        <v>11472</v>
      </c>
      <c r="F633" t="s">
        <v>4116</v>
      </c>
      <c r="G633" s="1" t="s">
        <v>4119</v>
      </c>
      <c r="H633" t="s">
        <v>4126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" t="s">
        <v>4181</v>
      </c>
      <c r="O633">
        <f>ROUND(E633/D633*100,0)</f>
        <v>23</v>
      </c>
      <c r="P633">
        <f>ROUND(E633/L633,2)</f>
        <v>1274.67</v>
      </c>
      <c r="Q633" s="9" t="s">
        <v>4181</v>
      </c>
      <c r="R633" t="s">
        <v>4191</v>
      </c>
      <c r="S633">
        <f>(((J633/60)/60)/24)+DATE(1970,1,1)</f>
        <v>42489.772326388891</v>
      </c>
      <c r="T633">
        <f>(((I633/60)/60)/24)+DATE(1970,1,1)</f>
        <v>42518.772326388891</v>
      </c>
      <c r="U633">
        <f>YEAR(S:S)</f>
        <v>2016</v>
      </c>
    </row>
    <row r="634" spans="1:21" ht="32" x14ac:dyDescent="0.2">
      <c r="A634">
        <v>632</v>
      </c>
      <c r="B634" s="8" t="s">
        <v>2</v>
      </c>
      <c r="C634" s="3" t="s">
        <v>639</v>
      </c>
      <c r="D634" s="5">
        <v>20000</v>
      </c>
      <c r="E634" s="7">
        <v>11467</v>
      </c>
      <c r="F634" t="s">
        <v>4116</v>
      </c>
      <c r="G634" s="1" t="s">
        <v>4119</v>
      </c>
      <c r="H634" t="s">
        <v>4124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" t="s">
        <v>4181</v>
      </c>
      <c r="O634">
        <f>ROUND(E634/D634*100,0)</f>
        <v>57</v>
      </c>
      <c r="P634" t="e">
        <f>ROUND(E634/L634,2)</f>
        <v>#DIV/0!</v>
      </c>
      <c r="Q634" s="9" t="s">
        <v>4181</v>
      </c>
      <c r="R634" t="s">
        <v>4191</v>
      </c>
      <c r="S634">
        <f>(((J634/60)/60)/24)+DATE(1970,1,1)</f>
        <v>42303.659317129626</v>
      </c>
      <c r="T634">
        <f>(((I634/60)/60)/24)+DATE(1970,1,1)</f>
        <v>42333.700983796298</v>
      </c>
      <c r="U634">
        <f>YEAR(S:S)</f>
        <v>2015</v>
      </c>
    </row>
    <row r="635" spans="1:21" ht="48" x14ac:dyDescent="0.2">
      <c r="A635">
        <v>633</v>
      </c>
      <c r="B635" s="8" t="s">
        <v>2</v>
      </c>
      <c r="C635" s="3" t="s">
        <v>640</v>
      </c>
      <c r="D635" s="5">
        <v>10000</v>
      </c>
      <c r="E635" s="7">
        <v>11450</v>
      </c>
      <c r="F635" t="s">
        <v>4116</v>
      </c>
      <c r="G635" s="1" t="s">
        <v>4119</v>
      </c>
      <c r="H635" t="s">
        <v>4121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" t="s">
        <v>4181</v>
      </c>
      <c r="O635">
        <f>ROUND(E635/D635*100,0)</f>
        <v>115</v>
      </c>
      <c r="P635">
        <f>ROUND(E635/L635,2)</f>
        <v>458</v>
      </c>
      <c r="Q635" s="9" t="s">
        <v>4181</v>
      </c>
      <c r="R635" t="s">
        <v>4191</v>
      </c>
      <c r="S635">
        <f>(((J635/60)/60)/24)+DATE(1970,1,1)</f>
        <v>42507.29932870371</v>
      </c>
      <c r="T635">
        <f>(((I635/60)/60)/24)+DATE(1970,1,1)</f>
        <v>42538.958333333328</v>
      </c>
      <c r="U635">
        <f>YEAR(S:S)</f>
        <v>2016</v>
      </c>
    </row>
    <row r="636" spans="1:21" ht="32" x14ac:dyDescent="0.2">
      <c r="A636">
        <v>634</v>
      </c>
      <c r="B636" s="8" t="s">
        <v>2</v>
      </c>
      <c r="C636" s="3" t="s">
        <v>641</v>
      </c>
      <c r="D636" s="5">
        <v>5000</v>
      </c>
      <c r="E636" s="7">
        <v>11432</v>
      </c>
      <c r="F636" t="s">
        <v>4116</v>
      </c>
      <c r="G636" s="1" t="s">
        <v>4119</v>
      </c>
      <c r="H636" t="s">
        <v>4121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" t="s">
        <v>4181</v>
      </c>
      <c r="O636">
        <f>ROUND(E636/D636*100,0)</f>
        <v>229</v>
      </c>
      <c r="P636">
        <f>ROUND(E636/L636,2)</f>
        <v>11432</v>
      </c>
      <c r="Q636" s="9" t="s">
        <v>4181</v>
      </c>
      <c r="R636" t="s">
        <v>4191</v>
      </c>
      <c r="S636">
        <f>(((J636/60)/60)/24)+DATE(1970,1,1)</f>
        <v>42031.928576388891</v>
      </c>
      <c r="T636">
        <f>(((I636/60)/60)/24)+DATE(1970,1,1)</f>
        <v>42061.928576388891</v>
      </c>
      <c r="U636">
        <f>YEAR(S:S)</f>
        <v>2015</v>
      </c>
    </row>
    <row r="637" spans="1:21" ht="32" x14ac:dyDescent="0.2">
      <c r="A637">
        <v>635</v>
      </c>
      <c r="B637" s="8" t="s">
        <v>2</v>
      </c>
      <c r="C637" s="3" t="s">
        <v>642</v>
      </c>
      <c r="D637" s="5">
        <v>25000</v>
      </c>
      <c r="E637" s="7">
        <v>11428.19</v>
      </c>
      <c r="F637" t="s">
        <v>4116</v>
      </c>
      <c r="G637" s="1" t="s">
        <v>4119</v>
      </c>
      <c r="H637" t="s">
        <v>4121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" t="s">
        <v>4181</v>
      </c>
      <c r="O637">
        <f>ROUND(E637/D637*100,0)</f>
        <v>46</v>
      </c>
      <c r="P637">
        <f>ROUND(E637/L637,2)</f>
        <v>11428.19</v>
      </c>
      <c r="Q637" s="9" t="s">
        <v>4181</v>
      </c>
      <c r="R637" t="s">
        <v>4191</v>
      </c>
      <c r="S637">
        <f>(((J637/60)/60)/24)+DATE(1970,1,1)</f>
        <v>42076.092152777783</v>
      </c>
      <c r="T637">
        <f>(((I637/60)/60)/24)+DATE(1970,1,1)</f>
        <v>42106.092152777783</v>
      </c>
      <c r="U637">
        <f>YEAR(S:S)</f>
        <v>2015</v>
      </c>
    </row>
    <row r="638" spans="1:21" ht="32" x14ac:dyDescent="0.2">
      <c r="A638">
        <v>636</v>
      </c>
      <c r="B638" s="8" t="s">
        <v>2</v>
      </c>
      <c r="C638" s="3" t="s">
        <v>643</v>
      </c>
      <c r="D638" s="5">
        <v>2000</v>
      </c>
      <c r="E638" s="7">
        <v>11385</v>
      </c>
      <c r="F638" t="s">
        <v>4116</v>
      </c>
      <c r="G638" s="1" t="s">
        <v>4119</v>
      </c>
      <c r="H638" t="s">
        <v>4122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" t="s">
        <v>4181</v>
      </c>
      <c r="O638">
        <f>ROUND(E638/D638*100,0)</f>
        <v>569</v>
      </c>
      <c r="P638">
        <f>ROUND(E638/L638,2)</f>
        <v>11385</v>
      </c>
      <c r="Q638" s="9" t="s">
        <v>4181</v>
      </c>
      <c r="R638" t="s">
        <v>4191</v>
      </c>
      <c r="S638">
        <f>(((J638/60)/60)/24)+DATE(1970,1,1)</f>
        <v>42131.455439814818</v>
      </c>
      <c r="T638">
        <f>(((I638/60)/60)/24)+DATE(1970,1,1)</f>
        <v>42161.44930555555</v>
      </c>
      <c r="U638">
        <f>YEAR(S:S)</f>
        <v>2015</v>
      </c>
    </row>
    <row r="639" spans="1:21" ht="48" x14ac:dyDescent="0.2">
      <c r="A639">
        <v>637</v>
      </c>
      <c r="B639" s="8" t="s">
        <v>2</v>
      </c>
      <c r="C639" s="3" t="s">
        <v>644</v>
      </c>
      <c r="D639" s="5">
        <v>100000</v>
      </c>
      <c r="E639" s="7">
        <v>11364</v>
      </c>
      <c r="F639" t="s">
        <v>4116</v>
      </c>
      <c r="G639" s="1" t="s">
        <v>4119</v>
      </c>
      <c r="H639" t="s">
        <v>4122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" t="s">
        <v>4181</v>
      </c>
      <c r="O639">
        <f>ROUND(E639/D639*100,0)</f>
        <v>11</v>
      </c>
      <c r="P639" t="e">
        <f>ROUND(E639/L639,2)</f>
        <v>#DIV/0!</v>
      </c>
      <c r="Q639" s="9" t="s">
        <v>4181</v>
      </c>
      <c r="R639" t="s">
        <v>4191</v>
      </c>
      <c r="S639">
        <f>(((J639/60)/60)/24)+DATE(1970,1,1)</f>
        <v>42762.962013888886</v>
      </c>
      <c r="T639">
        <f>(((I639/60)/60)/24)+DATE(1970,1,1)</f>
        <v>42791.961111111115</v>
      </c>
      <c r="U639">
        <f>YEAR(S:S)</f>
        <v>2017</v>
      </c>
    </row>
    <row r="640" spans="1:21" ht="16" x14ac:dyDescent="0.2">
      <c r="A640">
        <v>638</v>
      </c>
      <c r="B640" s="8" t="s">
        <v>2</v>
      </c>
      <c r="C640" s="3" t="s">
        <v>645</v>
      </c>
      <c r="D640" s="5">
        <v>200000</v>
      </c>
      <c r="E640" s="7">
        <v>11363</v>
      </c>
      <c r="F640" t="s">
        <v>4116</v>
      </c>
      <c r="G640" s="1" t="s">
        <v>4119</v>
      </c>
      <c r="H640" t="s">
        <v>4124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" t="s">
        <v>4181</v>
      </c>
      <c r="O640">
        <f>ROUND(E640/D640*100,0)</f>
        <v>6</v>
      </c>
      <c r="P640">
        <f>ROUND(E640/L640,2)</f>
        <v>1893.83</v>
      </c>
      <c r="Q640" s="9" t="s">
        <v>4181</v>
      </c>
      <c r="R640" t="s">
        <v>4191</v>
      </c>
      <c r="S640">
        <f>(((J640/60)/60)/24)+DATE(1970,1,1)</f>
        <v>42759.593310185184</v>
      </c>
      <c r="T640">
        <f>(((I640/60)/60)/24)+DATE(1970,1,1)</f>
        <v>42819.55164351852</v>
      </c>
      <c r="U640">
        <f>YEAR(S:S)</f>
        <v>2017</v>
      </c>
    </row>
    <row r="641" spans="1:21" ht="32" x14ac:dyDescent="0.2">
      <c r="A641">
        <v>639</v>
      </c>
      <c r="B641" s="8" t="s">
        <v>2</v>
      </c>
      <c r="C641" s="3" t="s">
        <v>646</v>
      </c>
      <c r="D641" s="5">
        <v>1000000</v>
      </c>
      <c r="E641" s="7">
        <v>11353</v>
      </c>
      <c r="F641" t="s">
        <v>4116</v>
      </c>
      <c r="G641" s="1" t="s">
        <v>4119</v>
      </c>
      <c r="H641" t="s">
        <v>4121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" t="s">
        <v>4181</v>
      </c>
      <c r="O641">
        <f>ROUND(E641/D641*100,0)</f>
        <v>1</v>
      </c>
      <c r="P641">
        <f>ROUND(E641/L641,2)</f>
        <v>11353</v>
      </c>
      <c r="Q641" s="9" t="s">
        <v>4181</v>
      </c>
      <c r="R641" t="s">
        <v>4191</v>
      </c>
      <c r="S641">
        <f>(((J641/60)/60)/24)+DATE(1970,1,1)</f>
        <v>41865.583275462966</v>
      </c>
      <c r="T641">
        <f>(((I641/60)/60)/24)+DATE(1970,1,1)</f>
        <v>41925.583275462966</v>
      </c>
      <c r="U641">
        <f>YEAR(S:S)</f>
        <v>2014</v>
      </c>
    </row>
    <row r="642" spans="1:21" ht="48" x14ac:dyDescent="0.2">
      <c r="A642">
        <v>640</v>
      </c>
      <c r="B642" s="8" t="s">
        <v>2</v>
      </c>
      <c r="C642" s="3" t="s">
        <v>647</v>
      </c>
      <c r="D642" s="5">
        <v>70</v>
      </c>
      <c r="E642" s="7">
        <v>11345</v>
      </c>
      <c r="F642" t="s">
        <v>4115</v>
      </c>
      <c r="G642" s="1" t="s">
        <v>4119</v>
      </c>
      <c r="H642" t="s">
        <v>4124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" t="s">
        <v>4181</v>
      </c>
      <c r="O642">
        <f>ROUND(E642/D642*100,0)</f>
        <v>16207</v>
      </c>
      <c r="P642">
        <f>ROUND(E642/L642,2)</f>
        <v>5672.5</v>
      </c>
      <c r="Q642" s="9" t="s">
        <v>4181</v>
      </c>
      <c r="R642" t="s">
        <v>4192</v>
      </c>
      <c r="S642">
        <f>(((J642/60)/60)/24)+DATE(1970,1,1)</f>
        <v>42683.420312500006</v>
      </c>
      <c r="T642">
        <f>(((I642/60)/60)/24)+DATE(1970,1,1)</f>
        <v>42698.958333333328</v>
      </c>
      <c r="U642">
        <f>YEAR(S:S)</f>
        <v>2016</v>
      </c>
    </row>
    <row r="643" spans="1:21" ht="48" x14ac:dyDescent="0.2">
      <c r="A643">
        <v>641</v>
      </c>
      <c r="B643" s="8" t="s">
        <v>2</v>
      </c>
      <c r="C643" s="3" t="s">
        <v>648</v>
      </c>
      <c r="D643" s="5">
        <v>40000</v>
      </c>
      <c r="E643" s="7">
        <v>11335.7</v>
      </c>
      <c r="F643" t="s">
        <v>4115</v>
      </c>
      <c r="G643" s="1" t="s">
        <v>4119</v>
      </c>
      <c r="H643" t="s">
        <v>4121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" t="s">
        <v>4181</v>
      </c>
      <c r="O643">
        <f>ROUND(E643/D643*100,0)</f>
        <v>28</v>
      </c>
      <c r="P643">
        <f>ROUND(E643/L643,2)</f>
        <v>35.99</v>
      </c>
      <c r="Q643" s="9" t="s">
        <v>4181</v>
      </c>
      <c r="R643" t="s">
        <v>4192</v>
      </c>
      <c r="S643">
        <f>(((J643/60)/60)/24)+DATE(1970,1,1)</f>
        <v>42199.57</v>
      </c>
      <c r="T643">
        <f>(((I643/60)/60)/24)+DATE(1970,1,1)</f>
        <v>42229.57</v>
      </c>
      <c r="U643">
        <f>YEAR(S:S)</f>
        <v>2015</v>
      </c>
    </row>
    <row r="644" spans="1:21" ht="48" x14ac:dyDescent="0.2">
      <c r="A644">
        <v>642</v>
      </c>
      <c r="B644" s="8" t="s">
        <v>2</v>
      </c>
      <c r="C644" s="3" t="s">
        <v>649</v>
      </c>
      <c r="D644" s="5">
        <v>20000</v>
      </c>
      <c r="E644" s="7">
        <v>11323</v>
      </c>
      <c r="F644" t="s">
        <v>4115</v>
      </c>
      <c r="G644" s="1" t="s">
        <v>4119</v>
      </c>
      <c r="H644" t="s">
        <v>4124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" t="s">
        <v>4181</v>
      </c>
      <c r="O644">
        <f>ROUND(E644/D644*100,0)</f>
        <v>57</v>
      </c>
      <c r="P644">
        <f>ROUND(E644/L644,2)</f>
        <v>5.21</v>
      </c>
      <c r="Q644" s="9" t="s">
        <v>4181</v>
      </c>
      <c r="R644" t="s">
        <v>4192</v>
      </c>
      <c r="S644">
        <f>(((J644/60)/60)/24)+DATE(1970,1,1)</f>
        <v>42199.651319444441</v>
      </c>
      <c r="T644">
        <f>(((I644/60)/60)/24)+DATE(1970,1,1)</f>
        <v>42235.651319444441</v>
      </c>
      <c r="U644">
        <f>YEAR(S:S)</f>
        <v>2015</v>
      </c>
    </row>
    <row r="645" spans="1:21" ht="32" x14ac:dyDescent="0.2">
      <c r="A645">
        <v>643</v>
      </c>
      <c r="B645" s="8" t="s">
        <v>2</v>
      </c>
      <c r="C645" s="3" t="s">
        <v>650</v>
      </c>
      <c r="D645" s="5">
        <v>25000</v>
      </c>
      <c r="E645" s="7">
        <v>11292</v>
      </c>
      <c r="F645" t="s">
        <v>4115</v>
      </c>
      <c r="G645" s="1" t="s">
        <v>4119</v>
      </c>
      <c r="H645" t="s">
        <v>4121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" t="s">
        <v>4181</v>
      </c>
      <c r="O645">
        <f>ROUND(E645/D645*100,0)</f>
        <v>45</v>
      </c>
      <c r="P645">
        <f>ROUND(E645/L645,2)</f>
        <v>74.290000000000006</v>
      </c>
      <c r="Q645" s="9" t="s">
        <v>4181</v>
      </c>
      <c r="R645" t="s">
        <v>4192</v>
      </c>
      <c r="S645">
        <f>(((J645/60)/60)/24)+DATE(1970,1,1)</f>
        <v>42100.642071759255</v>
      </c>
      <c r="T645">
        <f>(((I645/60)/60)/24)+DATE(1970,1,1)</f>
        <v>42155.642071759255</v>
      </c>
      <c r="U645">
        <f>YEAR(S:S)</f>
        <v>2015</v>
      </c>
    </row>
    <row r="646" spans="1:21" ht="48" x14ac:dyDescent="0.2">
      <c r="A646">
        <v>644</v>
      </c>
      <c r="B646" s="8" t="s">
        <v>2</v>
      </c>
      <c r="C646" s="3" t="s">
        <v>651</v>
      </c>
      <c r="D646" s="5">
        <v>25000</v>
      </c>
      <c r="E646" s="7">
        <v>11231</v>
      </c>
      <c r="F646" t="s">
        <v>4115</v>
      </c>
      <c r="G646" s="1" t="s">
        <v>4119</v>
      </c>
      <c r="H646" t="s">
        <v>4121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" t="s">
        <v>4181</v>
      </c>
      <c r="O646">
        <f>ROUND(E646/D646*100,0)</f>
        <v>45</v>
      </c>
      <c r="P646">
        <f>ROUND(E646/L646,2)</f>
        <v>11</v>
      </c>
      <c r="Q646" s="9" t="s">
        <v>4181</v>
      </c>
      <c r="R646" t="s">
        <v>4192</v>
      </c>
      <c r="S646">
        <f>(((J646/60)/60)/24)+DATE(1970,1,1)</f>
        <v>41898.665960648148</v>
      </c>
      <c r="T646">
        <f>(((I646/60)/60)/24)+DATE(1970,1,1)</f>
        <v>41941.041666666664</v>
      </c>
      <c r="U646">
        <f>YEAR(S:S)</f>
        <v>2014</v>
      </c>
    </row>
    <row r="647" spans="1:21" ht="32" x14ac:dyDescent="0.2">
      <c r="A647">
        <v>645</v>
      </c>
      <c r="B647" s="8" t="s">
        <v>2</v>
      </c>
      <c r="C647" s="3" t="s">
        <v>652</v>
      </c>
      <c r="D647" s="5">
        <v>2000</v>
      </c>
      <c r="E647" s="7">
        <v>11230.25</v>
      </c>
      <c r="F647" t="s">
        <v>4115</v>
      </c>
      <c r="G647" s="1" t="s">
        <v>4119</v>
      </c>
      <c r="H647" t="s">
        <v>4121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" t="s">
        <v>4181</v>
      </c>
      <c r="O647">
        <f>ROUND(E647/D647*100,0)</f>
        <v>562</v>
      </c>
      <c r="P647">
        <f>ROUND(E647/L647,2)</f>
        <v>47.39</v>
      </c>
      <c r="Q647" s="9" t="s">
        <v>4181</v>
      </c>
      <c r="R647" t="s">
        <v>4192</v>
      </c>
      <c r="S647">
        <f>(((J647/60)/60)/24)+DATE(1970,1,1)</f>
        <v>42564.026319444441</v>
      </c>
      <c r="T647">
        <f>(((I647/60)/60)/24)+DATE(1970,1,1)</f>
        <v>42594.026319444441</v>
      </c>
      <c r="U647">
        <f>YEAR(S:S)</f>
        <v>2016</v>
      </c>
    </row>
    <row r="648" spans="1:21" ht="48" x14ac:dyDescent="0.2">
      <c r="A648">
        <v>646</v>
      </c>
      <c r="B648" s="8" t="s">
        <v>2</v>
      </c>
      <c r="C648" s="3" t="s">
        <v>653</v>
      </c>
      <c r="D648" s="5">
        <v>800</v>
      </c>
      <c r="E648" s="7">
        <v>11226</v>
      </c>
      <c r="F648" t="s">
        <v>4115</v>
      </c>
      <c r="G648" s="1" t="s">
        <v>4119</v>
      </c>
      <c r="H648" t="s">
        <v>4121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" t="s">
        <v>4181</v>
      </c>
      <c r="O648">
        <f>ROUND(E648/D648*100,0)</f>
        <v>1403</v>
      </c>
      <c r="P648">
        <f>ROUND(E648/L648,2)</f>
        <v>415.78</v>
      </c>
      <c r="Q648" s="9" t="s">
        <v>4181</v>
      </c>
      <c r="R648" t="s">
        <v>4192</v>
      </c>
      <c r="S648">
        <f>(((J648/60)/60)/24)+DATE(1970,1,1)</f>
        <v>41832.852627314816</v>
      </c>
      <c r="T648">
        <f>(((I648/60)/60)/24)+DATE(1970,1,1)</f>
        <v>41862.852627314816</v>
      </c>
      <c r="U648">
        <f>YEAR(S:S)</f>
        <v>2014</v>
      </c>
    </row>
    <row r="649" spans="1:21" ht="48" x14ac:dyDescent="0.2">
      <c r="A649">
        <v>647</v>
      </c>
      <c r="B649" s="8" t="s">
        <v>2</v>
      </c>
      <c r="C649" s="3" t="s">
        <v>654</v>
      </c>
      <c r="D649" s="5">
        <v>2000</v>
      </c>
      <c r="E649" s="7">
        <v>11215</v>
      </c>
      <c r="F649" t="s">
        <v>4115</v>
      </c>
      <c r="G649" s="1" t="s">
        <v>4119</v>
      </c>
      <c r="H649" t="s">
        <v>4126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" t="s">
        <v>4181</v>
      </c>
      <c r="O649">
        <f>ROUND(E649/D649*100,0)</f>
        <v>561</v>
      </c>
      <c r="P649">
        <f>ROUND(E649/L649,2)</f>
        <v>659.71</v>
      </c>
      <c r="Q649" s="9" t="s">
        <v>4181</v>
      </c>
      <c r="R649" t="s">
        <v>4192</v>
      </c>
      <c r="S649">
        <f>(((J649/60)/60)/24)+DATE(1970,1,1)</f>
        <v>42416.767928240741</v>
      </c>
      <c r="T649">
        <f>(((I649/60)/60)/24)+DATE(1970,1,1)</f>
        <v>42446.726261574076</v>
      </c>
      <c r="U649">
        <f>YEAR(S:S)</f>
        <v>2016</v>
      </c>
    </row>
    <row r="650" spans="1:21" ht="32" x14ac:dyDescent="0.2">
      <c r="A650">
        <v>648</v>
      </c>
      <c r="B650" s="8" t="s">
        <v>2</v>
      </c>
      <c r="C650" s="3" t="s">
        <v>655</v>
      </c>
      <c r="D650" s="5">
        <v>35000</v>
      </c>
      <c r="E650" s="7">
        <v>11176</v>
      </c>
      <c r="F650" t="s">
        <v>4115</v>
      </c>
      <c r="G650" s="1" t="s">
        <v>4119</v>
      </c>
      <c r="H650" t="s">
        <v>4121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" t="s">
        <v>4181</v>
      </c>
      <c r="O650">
        <f>ROUND(E650/D650*100,0)</f>
        <v>32</v>
      </c>
      <c r="P650">
        <f>ROUND(E650/L650,2)</f>
        <v>413.93</v>
      </c>
      <c r="Q650" s="9" t="s">
        <v>4181</v>
      </c>
      <c r="R650" t="s">
        <v>4192</v>
      </c>
      <c r="S650">
        <f>(((J650/60)/60)/24)+DATE(1970,1,1)</f>
        <v>41891.693379629629</v>
      </c>
      <c r="T650">
        <f>(((I650/60)/60)/24)+DATE(1970,1,1)</f>
        <v>41926.693379629629</v>
      </c>
      <c r="U650">
        <f>YEAR(S:S)</f>
        <v>2014</v>
      </c>
    </row>
    <row r="651" spans="1:21" ht="48" x14ac:dyDescent="0.2">
      <c r="A651">
        <v>649</v>
      </c>
      <c r="B651" s="8" t="s">
        <v>2</v>
      </c>
      <c r="C651" s="3" t="s">
        <v>656</v>
      </c>
      <c r="D651" s="5">
        <v>2500</v>
      </c>
      <c r="E651" s="7">
        <v>11160</v>
      </c>
      <c r="F651" t="s">
        <v>4115</v>
      </c>
      <c r="G651" s="1" t="s">
        <v>4119</v>
      </c>
      <c r="H651" t="s">
        <v>4121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" t="s">
        <v>4181</v>
      </c>
      <c r="O651">
        <f>ROUND(E651/D651*100,0)</f>
        <v>446</v>
      </c>
      <c r="P651">
        <f>ROUND(E651/L651,2)</f>
        <v>136.1</v>
      </c>
      <c r="Q651" s="9" t="s">
        <v>4181</v>
      </c>
      <c r="R651" t="s">
        <v>4192</v>
      </c>
      <c r="S651">
        <f>(((J651/60)/60)/24)+DATE(1970,1,1)</f>
        <v>41877.912187499998</v>
      </c>
      <c r="T651">
        <f>(((I651/60)/60)/24)+DATE(1970,1,1)</f>
        <v>41898.912187499998</v>
      </c>
      <c r="U651">
        <f>YEAR(S:S)</f>
        <v>2014</v>
      </c>
    </row>
    <row r="652" spans="1:21" ht="48" x14ac:dyDescent="0.2">
      <c r="A652">
        <v>650</v>
      </c>
      <c r="B652" s="8" t="s">
        <v>2</v>
      </c>
      <c r="C652" s="3" t="s">
        <v>657</v>
      </c>
      <c r="D652" s="5">
        <v>1500</v>
      </c>
      <c r="E652" s="7">
        <v>11122</v>
      </c>
      <c r="F652" t="s">
        <v>4115</v>
      </c>
      <c r="G652" s="1" t="s">
        <v>4119</v>
      </c>
      <c r="H652" t="s">
        <v>4121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" t="s">
        <v>4181</v>
      </c>
      <c r="O652">
        <f>ROUND(E652/D652*100,0)</f>
        <v>741</v>
      </c>
      <c r="P652">
        <f>ROUND(E652/L652,2)</f>
        <v>231.71</v>
      </c>
      <c r="Q652" s="9" t="s">
        <v>4181</v>
      </c>
      <c r="R652" t="s">
        <v>4192</v>
      </c>
      <c r="S652">
        <f>(((J652/60)/60)/24)+DATE(1970,1,1)</f>
        <v>41932.036851851852</v>
      </c>
      <c r="T652">
        <f>(((I652/60)/60)/24)+DATE(1970,1,1)</f>
        <v>41992.078518518523</v>
      </c>
      <c r="U652">
        <f>YEAR(S:S)</f>
        <v>2014</v>
      </c>
    </row>
    <row r="653" spans="1:21" ht="48" x14ac:dyDescent="0.2">
      <c r="A653">
        <v>651</v>
      </c>
      <c r="B653" s="8" t="s">
        <v>2</v>
      </c>
      <c r="C653" s="3" t="s">
        <v>658</v>
      </c>
      <c r="D653" s="5">
        <v>25000</v>
      </c>
      <c r="E653" s="7">
        <v>11094.23</v>
      </c>
      <c r="F653" t="s">
        <v>4115</v>
      </c>
      <c r="G653" s="1" t="s">
        <v>4119</v>
      </c>
      <c r="H653" t="s">
        <v>4121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" t="s">
        <v>4181</v>
      </c>
      <c r="O653">
        <f>ROUND(E653/D653*100,0)</f>
        <v>44</v>
      </c>
      <c r="P653">
        <f>ROUND(E653/L653,2)</f>
        <v>105.66</v>
      </c>
      <c r="Q653" s="9" t="s">
        <v>4181</v>
      </c>
      <c r="R653" t="s">
        <v>4192</v>
      </c>
      <c r="S653">
        <f>(((J653/60)/60)/24)+DATE(1970,1,1)</f>
        <v>41956.017488425925</v>
      </c>
      <c r="T653">
        <f>(((I653/60)/60)/24)+DATE(1970,1,1)</f>
        <v>41986.017488425925</v>
      </c>
      <c r="U653">
        <f>YEAR(S:S)</f>
        <v>2014</v>
      </c>
    </row>
    <row r="654" spans="1:21" ht="48" x14ac:dyDescent="0.2">
      <c r="A654">
        <v>652</v>
      </c>
      <c r="B654" s="8" t="s">
        <v>2</v>
      </c>
      <c r="C654" s="3" t="s">
        <v>659</v>
      </c>
      <c r="D654" s="5">
        <v>3000</v>
      </c>
      <c r="E654" s="7">
        <v>11090</v>
      </c>
      <c r="F654" t="s">
        <v>4115</v>
      </c>
      <c r="G654" s="1" t="s">
        <v>4119</v>
      </c>
      <c r="H654" t="s">
        <v>4121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" t="s">
        <v>4181</v>
      </c>
      <c r="O654">
        <f>ROUND(E654/D654*100,0)</f>
        <v>370</v>
      </c>
      <c r="P654">
        <f>ROUND(E654/L654,2)</f>
        <v>396.07</v>
      </c>
      <c r="Q654" s="9" t="s">
        <v>4181</v>
      </c>
      <c r="R654" t="s">
        <v>4192</v>
      </c>
      <c r="S654">
        <f>(((J654/60)/60)/24)+DATE(1970,1,1)</f>
        <v>42675.690393518518</v>
      </c>
      <c r="T654">
        <f>(((I654/60)/60)/24)+DATE(1970,1,1)</f>
        <v>42705.732060185182</v>
      </c>
      <c r="U654">
        <f>YEAR(S:S)</f>
        <v>2016</v>
      </c>
    </row>
    <row r="655" spans="1:21" ht="48" x14ac:dyDescent="0.2">
      <c r="A655">
        <v>653</v>
      </c>
      <c r="B655" s="8" t="s">
        <v>2</v>
      </c>
      <c r="C655" s="3" t="s">
        <v>660</v>
      </c>
      <c r="D655" s="5">
        <v>75000</v>
      </c>
      <c r="E655" s="7">
        <v>11070</v>
      </c>
      <c r="F655" t="s">
        <v>4115</v>
      </c>
      <c r="G655" s="1" t="s">
        <v>4119</v>
      </c>
      <c r="H655" t="s">
        <v>4121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" t="s">
        <v>4181</v>
      </c>
      <c r="O655">
        <f>ROUND(E655/D655*100,0)</f>
        <v>15</v>
      </c>
      <c r="P655">
        <f>ROUND(E655/L655,2)</f>
        <v>10</v>
      </c>
      <c r="Q655" s="9" t="s">
        <v>4181</v>
      </c>
      <c r="R655" t="s">
        <v>4192</v>
      </c>
      <c r="S655">
        <f>(((J655/60)/60)/24)+DATE(1970,1,1)</f>
        <v>42199.618518518517</v>
      </c>
      <c r="T655">
        <f>(((I655/60)/60)/24)+DATE(1970,1,1)</f>
        <v>42236.618518518517</v>
      </c>
      <c r="U655">
        <f>YEAR(S:S)</f>
        <v>2015</v>
      </c>
    </row>
    <row r="656" spans="1:21" ht="48" x14ac:dyDescent="0.2">
      <c r="A656">
        <v>654</v>
      </c>
      <c r="B656" s="8" t="s">
        <v>2</v>
      </c>
      <c r="C656" s="3" t="s">
        <v>661</v>
      </c>
      <c r="D656" s="5">
        <v>12000</v>
      </c>
      <c r="E656" s="7">
        <v>11056.75</v>
      </c>
      <c r="F656" t="s">
        <v>4115</v>
      </c>
      <c r="G656" s="1" t="s">
        <v>4119</v>
      </c>
      <c r="H656" t="s">
        <v>4121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" t="s">
        <v>4181</v>
      </c>
      <c r="O656">
        <f>ROUND(E656/D656*100,0)</f>
        <v>92</v>
      </c>
      <c r="P656">
        <f>ROUND(E656/L656,2)</f>
        <v>10.91</v>
      </c>
      <c r="Q656" s="9" t="s">
        <v>4181</v>
      </c>
      <c r="R656" t="s">
        <v>4192</v>
      </c>
      <c r="S656">
        <f>(((J656/60)/60)/24)+DATE(1970,1,1)</f>
        <v>42163.957326388889</v>
      </c>
      <c r="T656">
        <f>(((I656/60)/60)/24)+DATE(1970,1,1)</f>
        <v>42193.957326388889</v>
      </c>
      <c r="U656">
        <f>YEAR(S:S)</f>
        <v>2015</v>
      </c>
    </row>
    <row r="657" spans="1:21" ht="48" x14ac:dyDescent="0.2">
      <c r="A657">
        <v>655</v>
      </c>
      <c r="B657" s="8" t="s">
        <v>2</v>
      </c>
      <c r="C657" s="3" t="s">
        <v>662</v>
      </c>
      <c r="D657" s="5">
        <v>8000</v>
      </c>
      <c r="E657" s="7">
        <v>11045</v>
      </c>
      <c r="F657" t="s">
        <v>4115</v>
      </c>
      <c r="G657" s="1" t="s">
        <v>4119</v>
      </c>
      <c r="H657" t="s">
        <v>4121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" t="s">
        <v>4181</v>
      </c>
      <c r="O657">
        <f>ROUND(E657/D657*100,0)</f>
        <v>138</v>
      </c>
      <c r="P657">
        <f>ROUND(E657/L657,2)</f>
        <v>40.31</v>
      </c>
      <c r="Q657" s="9" t="s">
        <v>4181</v>
      </c>
      <c r="R657" t="s">
        <v>4192</v>
      </c>
      <c r="S657">
        <f>(((J657/60)/60)/24)+DATE(1970,1,1)</f>
        <v>42045.957314814819</v>
      </c>
      <c r="T657">
        <f>(((I657/60)/60)/24)+DATE(1970,1,1)</f>
        <v>42075.915648148148</v>
      </c>
      <c r="U657">
        <f>YEAR(S:S)</f>
        <v>2015</v>
      </c>
    </row>
    <row r="658" spans="1:21" ht="48" x14ac:dyDescent="0.2">
      <c r="A658">
        <v>656</v>
      </c>
      <c r="B658" s="8" t="s">
        <v>2</v>
      </c>
      <c r="C658" s="3" t="s">
        <v>663</v>
      </c>
      <c r="D658" s="5">
        <v>5000</v>
      </c>
      <c r="E658" s="7">
        <v>11032</v>
      </c>
      <c r="F658" t="s">
        <v>4115</v>
      </c>
      <c r="G658" s="1" t="s">
        <v>4119</v>
      </c>
      <c r="H658" t="s">
        <v>4121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" t="s">
        <v>4181</v>
      </c>
      <c r="O658">
        <f>ROUND(E658/D658*100,0)</f>
        <v>221</v>
      </c>
      <c r="P658">
        <f>ROUND(E658/L658,2)</f>
        <v>126.8</v>
      </c>
      <c r="Q658" s="9" t="s">
        <v>4181</v>
      </c>
      <c r="R658" t="s">
        <v>4192</v>
      </c>
      <c r="S658">
        <f>(((J658/60)/60)/24)+DATE(1970,1,1)</f>
        <v>42417.804618055554</v>
      </c>
      <c r="T658">
        <f>(((I658/60)/60)/24)+DATE(1970,1,1)</f>
        <v>42477.762951388882</v>
      </c>
      <c r="U658">
        <f>YEAR(S:S)</f>
        <v>2016</v>
      </c>
    </row>
    <row r="659" spans="1:21" ht="48" x14ac:dyDescent="0.2">
      <c r="A659">
        <v>657</v>
      </c>
      <c r="B659" s="8" t="s">
        <v>2</v>
      </c>
      <c r="C659" s="3" t="s">
        <v>664</v>
      </c>
      <c r="D659" s="5">
        <v>15000</v>
      </c>
      <c r="E659" s="7">
        <v>10965</v>
      </c>
      <c r="F659" t="s">
        <v>4115</v>
      </c>
      <c r="G659" s="1" t="s">
        <v>4119</v>
      </c>
      <c r="H659" t="s">
        <v>4121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" t="s">
        <v>4181</v>
      </c>
      <c r="O659">
        <f>ROUND(E659/D659*100,0)</f>
        <v>73</v>
      </c>
      <c r="P659">
        <f>ROUND(E659/L659,2)</f>
        <v>110.76</v>
      </c>
      <c r="Q659" s="9" t="s">
        <v>4181</v>
      </c>
      <c r="R659" t="s">
        <v>4192</v>
      </c>
      <c r="S659">
        <f>(((J659/60)/60)/24)+DATE(1970,1,1)</f>
        <v>42331.84574074074</v>
      </c>
      <c r="T659">
        <f>(((I659/60)/60)/24)+DATE(1970,1,1)</f>
        <v>42361.84574074074</v>
      </c>
      <c r="U659">
        <f>YEAR(S:S)</f>
        <v>2015</v>
      </c>
    </row>
    <row r="660" spans="1:21" ht="48" x14ac:dyDescent="0.2">
      <c r="A660">
        <v>658</v>
      </c>
      <c r="B660" s="8" t="s">
        <v>2</v>
      </c>
      <c r="C660" s="3" t="s">
        <v>665</v>
      </c>
      <c r="D660" s="5">
        <v>28888</v>
      </c>
      <c r="E660" s="7">
        <v>10950</v>
      </c>
      <c r="F660" t="s">
        <v>4115</v>
      </c>
      <c r="G660" s="1" t="s">
        <v>4119</v>
      </c>
      <c r="H660" t="s">
        <v>4121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" t="s">
        <v>4181</v>
      </c>
      <c r="O660">
        <f>ROUND(E660/D660*100,0)</f>
        <v>38</v>
      </c>
      <c r="P660">
        <f>ROUND(E660/L660,2)</f>
        <v>39.67</v>
      </c>
      <c r="Q660" s="9" t="s">
        <v>4181</v>
      </c>
      <c r="R660" t="s">
        <v>4192</v>
      </c>
      <c r="S660">
        <f>(((J660/60)/60)/24)+DATE(1970,1,1)</f>
        <v>42179.160752314812</v>
      </c>
      <c r="T660">
        <f>(((I660/60)/60)/24)+DATE(1970,1,1)</f>
        <v>42211.75</v>
      </c>
      <c r="U660">
        <f>YEAR(S:S)</f>
        <v>2015</v>
      </c>
    </row>
    <row r="661" spans="1:21" ht="16" x14ac:dyDescent="0.2">
      <c r="A661">
        <v>659</v>
      </c>
      <c r="B661" s="8" t="s">
        <v>2</v>
      </c>
      <c r="C661" s="3" t="s">
        <v>666</v>
      </c>
      <c r="D661" s="5">
        <v>3000</v>
      </c>
      <c r="E661" s="7">
        <v>10846</v>
      </c>
      <c r="F661" t="s">
        <v>4115</v>
      </c>
      <c r="G661" s="1" t="s">
        <v>4119</v>
      </c>
      <c r="H661" t="s">
        <v>4121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" t="s">
        <v>4181</v>
      </c>
      <c r="O661">
        <f>ROUND(E661/D661*100,0)</f>
        <v>362</v>
      </c>
      <c r="P661">
        <f>ROUND(E661/L661,2)</f>
        <v>516.48</v>
      </c>
      <c r="Q661" s="9" t="s">
        <v>4181</v>
      </c>
      <c r="R661" t="s">
        <v>4192</v>
      </c>
      <c r="S661">
        <f>(((J661/60)/60)/24)+DATE(1970,1,1)</f>
        <v>42209.593692129631</v>
      </c>
      <c r="T661">
        <f>(((I661/60)/60)/24)+DATE(1970,1,1)</f>
        <v>42239.593692129631</v>
      </c>
      <c r="U661">
        <f>YEAR(S:S)</f>
        <v>2015</v>
      </c>
    </row>
    <row r="662" spans="1:21" ht="48" x14ac:dyDescent="0.2">
      <c r="A662">
        <v>660</v>
      </c>
      <c r="B662" s="8" t="s">
        <v>2</v>
      </c>
      <c r="C662" s="3" t="s">
        <v>667</v>
      </c>
      <c r="D662" s="5">
        <v>50000</v>
      </c>
      <c r="E662" s="7">
        <v>10843</v>
      </c>
      <c r="F662" t="s">
        <v>4117</v>
      </c>
      <c r="G662" s="1" t="s">
        <v>4119</v>
      </c>
      <c r="H662" t="s">
        <v>4121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" t="s">
        <v>4181</v>
      </c>
      <c r="O662">
        <f>ROUND(E662/D662*100,0)</f>
        <v>22</v>
      </c>
      <c r="P662">
        <f>ROUND(E662/L662,2)</f>
        <v>602.39</v>
      </c>
      <c r="Q662" s="9" t="s">
        <v>4181</v>
      </c>
      <c r="R662" t="s">
        <v>4192</v>
      </c>
      <c r="S662">
        <f>(((J662/60)/60)/24)+DATE(1970,1,1)</f>
        <v>41922.741655092592</v>
      </c>
      <c r="T662">
        <f>(((I662/60)/60)/24)+DATE(1970,1,1)</f>
        <v>41952.783321759263</v>
      </c>
      <c r="U662">
        <f>YEAR(S:S)</f>
        <v>2014</v>
      </c>
    </row>
    <row r="663" spans="1:21" ht="48" x14ac:dyDescent="0.2">
      <c r="A663">
        <v>661</v>
      </c>
      <c r="B663" s="8" t="s">
        <v>2</v>
      </c>
      <c r="C663" s="3" t="s">
        <v>668</v>
      </c>
      <c r="D663" s="5">
        <v>10000</v>
      </c>
      <c r="E663" s="7">
        <v>10814</v>
      </c>
      <c r="F663" t="s">
        <v>4117</v>
      </c>
      <c r="G663" s="1" t="s">
        <v>4119</v>
      </c>
      <c r="H663" t="s">
        <v>4121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" t="s">
        <v>4181</v>
      </c>
      <c r="O663">
        <f>ROUND(E663/D663*100,0)</f>
        <v>108</v>
      </c>
      <c r="P663">
        <f>ROUND(E663/L663,2)</f>
        <v>1201.56</v>
      </c>
      <c r="Q663" s="9" t="s">
        <v>4181</v>
      </c>
      <c r="R663" t="s">
        <v>4192</v>
      </c>
      <c r="S663">
        <f>(((J663/60)/60)/24)+DATE(1970,1,1)</f>
        <v>42636.645358796297</v>
      </c>
      <c r="T663">
        <f>(((I663/60)/60)/24)+DATE(1970,1,1)</f>
        <v>42666.645358796297</v>
      </c>
      <c r="U663">
        <f>YEAR(S:S)</f>
        <v>2016</v>
      </c>
    </row>
    <row r="664" spans="1:21" ht="32" x14ac:dyDescent="0.2">
      <c r="A664">
        <v>662</v>
      </c>
      <c r="B664" s="8" t="s">
        <v>2</v>
      </c>
      <c r="C664" s="3" t="s">
        <v>669</v>
      </c>
      <c r="D664" s="5">
        <v>39000</v>
      </c>
      <c r="E664" s="7">
        <v>10804.45</v>
      </c>
      <c r="F664" t="s">
        <v>4117</v>
      </c>
      <c r="G664" s="1" t="s">
        <v>4119</v>
      </c>
      <c r="H664" t="s">
        <v>4121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" t="s">
        <v>4181</v>
      </c>
      <c r="O664">
        <f>ROUND(E664/D664*100,0)</f>
        <v>28</v>
      </c>
      <c r="P664">
        <f>ROUND(E664/L664,2)</f>
        <v>2701.11</v>
      </c>
      <c r="Q664" s="9" t="s">
        <v>4181</v>
      </c>
      <c r="R664" t="s">
        <v>4192</v>
      </c>
      <c r="S664">
        <f>(((J664/60)/60)/24)+DATE(1970,1,1)</f>
        <v>41990.438043981485</v>
      </c>
      <c r="T664">
        <f>(((I664/60)/60)/24)+DATE(1970,1,1)</f>
        <v>42020.438043981485</v>
      </c>
      <c r="U664">
        <f>YEAR(S:S)</f>
        <v>2014</v>
      </c>
    </row>
    <row r="665" spans="1:21" ht="48" x14ac:dyDescent="0.2">
      <c r="A665">
        <v>663</v>
      </c>
      <c r="B665" s="8" t="s">
        <v>2</v>
      </c>
      <c r="C665" s="3" t="s">
        <v>670</v>
      </c>
      <c r="D665" s="5">
        <v>200000</v>
      </c>
      <c r="E665" s="7">
        <v>10802</v>
      </c>
      <c r="F665" t="s">
        <v>4117</v>
      </c>
      <c r="G665" s="1" t="s">
        <v>4119</v>
      </c>
      <c r="H665" t="s">
        <v>4128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" t="s">
        <v>4181</v>
      </c>
      <c r="O665">
        <f>ROUND(E665/D665*100,0)</f>
        <v>5</v>
      </c>
      <c r="P665">
        <f>ROUND(E665/L665,2)</f>
        <v>1543.14</v>
      </c>
      <c r="Q665" s="9" t="s">
        <v>4181</v>
      </c>
      <c r="R665" t="s">
        <v>4192</v>
      </c>
      <c r="S665">
        <f>(((J665/60)/60)/24)+DATE(1970,1,1)</f>
        <v>42173.843240740738</v>
      </c>
      <c r="T665">
        <f>(((I665/60)/60)/24)+DATE(1970,1,1)</f>
        <v>42203.843240740738</v>
      </c>
      <c r="U665">
        <f>YEAR(S:S)</f>
        <v>2015</v>
      </c>
    </row>
    <row r="666" spans="1:21" ht="48" x14ac:dyDescent="0.2">
      <c r="A666">
        <v>664</v>
      </c>
      <c r="B666" s="8" t="s">
        <v>2</v>
      </c>
      <c r="C666" s="3" t="s">
        <v>671</v>
      </c>
      <c r="D666" s="5">
        <v>12000</v>
      </c>
      <c r="E666" s="7">
        <v>10800</v>
      </c>
      <c r="F666" t="s">
        <v>4117</v>
      </c>
      <c r="G666" s="1" t="s">
        <v>4119</v>
      </c>
      <c r="H666" t="s">
        <v>4121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" t="s">
        <v>4181</v>
      </c>
      <c r="O666">
        <f>ROUND(E666/D666*100,0)</f>
        <v>90</v>
      </c>
      <c r="P666">
        <f>ROUND(E666/L666,2)</f>
        <v>372.41</v>
      </c>
      <c r="Q666" s="9" t="s">
        <v>4181</v>
      </c>
      <c r="R666" t="s">
        <v>4192</v>
      </c>
      <c r="S666">
        <f>(((J666/60)/60)/24)+DATE(1970,1,1)</f>
        <v>42077.666377314818</v>
      </c>
      <c r="T666">
        <f>(((I666/60)/60)/24)+DATE(1970,1,1)</f>
        <v>42107.666377314818</v>
      </c>
      <c r="U666">
        <f>YEAR(S:S)</f>
        <v>2015</v>
      </c>
    </row>
    <row r="667" spans="1:21" ht="48" x14ac:dyDescent="0.2">
      <c r="A667">
        <v>665</v>
      </c>
      <c r="B667" s="8" t="s">
        <v>2</v>
      </c>
      <c r="C667" s="3" t="s">
        <v>672</v>
      </c>
      <c r="D667" s="5">
        <v>10000</v>
      </c>
      <c r="E667" s="7">
        <v>10775</v>
      </c>
      <c r="F667" t="s">
        <v>4117</v>
      </c>
      <c r="G667" s="1" t="s">
        <v>4119</v>
      </c>
      <c r="H667" t="s">
        <v>4121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" t="s">
        <v>4181</v>
      </c>
      <c r="O667">
        <f>ROUND(E667/D667*100,0)</f>
        <v>108</v>
      </c>
      <c r="P667">
        <f>ROUND(E667/L667,2)</f>
        <v>897.92</v>
      </c>
      <c r="Q667" s="9" t="s">
        <v>4181</v>
      </c>
      <c r="R667" t="s">
        <v>4192</v>
      </c>
      <c r="S667">
        <f>(((J667/60)/60)/24)+DATE(1970,1,1)</f>
        <v>42688.711354166662</v>
      </c>
      <c r="T667">
        <f>(((I667/60)/60)/24)+DATE(1970,1,1)</f>
        <v>42748.711354166662</v>
      </c>
      <c r="U667">
        <f>YEAR(S:S)</f>
        <v>2016</v>
      </c>
    </row>
    <row r="668" spans="1:21" ht="48" x14ac:dyDescent="0.2">
      <c r="A668">
        <v>666</v>
      </c>
      <c r="B668" s="8" t="s">
        <v>2</v>
      </c>
      <c r="C668" s="3" t="s">
        <v>673</v>
      </c>
      <c r="D668" s="5">
        <v>200000</v>
      </c>
      <c r="E668" s="7">
        <v>10740</v>
      </c>
      <c r="F668" t="s">
        <v>4117</v>
      </c>
      <c r="G668" s="1" t="s">
        <v>4119</v>
      </c>
      <c r="H668" t="s">
        <v>4121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" t="s">
        <v>4181</v>
      </c>
      <c r="O668">
        <f>ROUND(E668/D668*100,0)</f>
        <v>5</v>
      </c>
      <c r="P668">
        <f>ROUND(E668/L668,2)</f>
        <v>2685</v>
      </c>
      <c r="Q668" s="9" t="s">
        <v>4181</v>
      </c>
      <c r="R668" t="s">
        <v>4192</v>
      </c>
      <c r="S668">
        <f>(((J668/60)/60)/24)+DATE(1970,1,1)</f>
        <v>41838.832152777781</v>
      </c>
      <c r="T668">
        <f>(((I668/60)/60)/24)+DATE(1970,1,1)</f>
        <v>41868.832152777781</v>
      </c>
      <c r="U668">
        <f>YEAR(S:S)</f>
        <v>2014</v>
      </c>
    </row>
    <row r="669" spans="1:21" ht="48" x14ac:dyDescent="0.2">
      <c r="A669">
        <v>667</v>
      </c>
      <c r="B669" s="8" t="s">
        <v>2</v>
      </c>
      <c r="C669" s="3" t="s">
        <v>674</v>
      </c>
      <c r="D669" s="5">
        <v>50000</v>
      </c>
      <c r="E669" s="7">
        <v>10710</v>
      </c>
      <c r="F669" t="s">
        <v>4117</v>
      </c>
      <c r="G669" s="1" t="s">
        <v>4119</v>
      </c>
      <c r="H669" t="s">
        <v>4124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" t="s">
        <v>4181</v>
      </c>
      <c r="O669">
        <f>ROUND(E669/D669*100,0)</f>
        <v>21</v>
      </c>
      <c r="P669">
        <f>ROUND(E669/L669,2)</f>
        <v>382.5</v>
      </c>
      <c r="Q669" s="9" t="s">
        <v>4181</v>
      </c>
      <c r="R669" t="s">
        <v>4192</v>
      </c>
      <c r="S669">
        <f>(((J669/60)/60)/24)+DATE(1970,1,1)</f>
        <v>42632.373414351852</v>
      </c>
      <c r="T669">
        <f>(((I669/60)/60)/24)+DATE(1970,1,1)</f>
        <v>42672.373414351852</v>
      </c>
      <c r="U669">
        <f>YEAR(S:S)</f>
        <v>2016</v>
      </c>
    </row>
    <row r="670" spans="1:21" ht="48" x14ac:dyDescent="0.2">
      <c r="A670">
        <v>668</v>
      </c>
      <c r="B670" s="8" t="s">
        <v>2</v>
      </c>
      <c r="C670" s="3" t="s">
        <v>675</v>
      </c>
      <c r="D670" s="5">
        <v>15000</v>
      </c>
      <c r="E670" s="7">
        <v>10706</v>
      </c>
      <c r="F670" t="s">
        <v>4117</v>
      </c>
      <c r="G670" s="1" t="s">
        <v>4119</v>
      </c>
      <c r="H670" t="s">
        <v>4121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" t="s">
        <v>4181</v>
      </c>
      <c r="O670">
        <f>ROUND(E670/D670*100,0)</f>
        <v>71</v>
      </c>
      <c r="P670">
        <f>ROUND(E670/L670,2)</f>
        <v>428.24</v>
      </c>
      <c r="Q670" s="9" t="s">
        <v>4181</v>
      </c>
      <c r="R670" t="s">
        <v>4192</v>
      </c>
      <c r="S670">
        <f>(((J670/60)/60)/24)+DATE(1970,1,1)</f>
        <v>42090.831273148149</v>
      </c>
      <c r="T670">
        <f>(((I670/60)/60)/24)+DATE(1970,1,1)</f>
        <v>42135.831273148149</v>
      </c>
      <c r="U670">
        <f>YEAR(S:S)</f>
        <v>2015</v>
      </c>
    </row>
    <row r="671" spans="1:21" ht="64" x14ac:dyDescent="0.2">
      <c r="A671">
        <v>669</v>
      </c>
      <c r="B671" s="8" t="s">
        <v>2</v>
      </c>
      <c r="C671" s="3" t="s">
        <v>676</v>
      </c>
      <c r="D671" s="5">
        <v>200000</v>
      </c>
      <c r="E671" s="7">
        <v>10685</v>
      </c>
      <c r="F671" t="s">
        <v>4117</v>
      </c>
      <c r="G671" s="1" t="s">
        <v>4119</v>
      </c>
      <c r="H671" t="s">
        <v>4130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" t="s">
        <v>4181</v>
      </c>
      <c r="O671">
        <f>ROUND(E671/D671*100,0)</f>
        <v>5</v>
      </c>
      <c r="P671">
        <f>ROUND(E671/L671,2)</f>
        <v>381.61</v>
      </c>
      <c r="Q671" s="9" t="s">
        <v>4181</v>
      </c>
      <c r="R671" t="s">
        <v>4192</v>
      </c>
      <c r="S671">
        <f>(((J671/60)/60)/24)+DATE(1970,1,1)</f>
        <v>42527.625671296293</v>
      </c>
      <c r="T671">
        <f>(((I671/60)/60)/24)+DATE(1970,1,1)</f>
        <v>42557.625671296293</v>
      </c>
      <c r="U671">
        <f>YEAR(S:S)</f>
        <v>2016</v>
      </c>
    </row>
    <row r="672" spans="1:21" ht="48" x14ac:dyDescent="0.2">
      <c r="A672">
        <v>670</v>
      </c>
      <c r="B672" s="8" t="s">
        <v>2</v>
      </c>
      <c r="C672" s="3" t="s">
        <v>677</v>
      </c>
      <c r="D672" s="5">
        <v>90000</v>
      </c>
      <c r="E672" s="7">
        <v>10680</v>
      </c>
      <c r="F672" t="s">
        <v>4117</v>
      </c>
      <c r="G672" s="1" t="s">
        <v>4119</v>
      </c>
      <c r="H672" t="s">
        <v>4124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" t="s">
        <v>4181</v>
      </c>
      <c r="O672">
        <f>ROUND(E672/D672*100,0)</f>
        <v>12</v>
      </c>
      <c r="P672">
        <f>ROUND(E672/L672,2)</f>
        <v>34.450000000000003</v>
      </c>
      <c r="Q672" s="9" t="s">
        <v>4181</v>
      </c>
      <c r="R672" t="s">
        <v>4192</v>
      </c>
      <c r="S672">
        <f>(((J672/60)/60)/24)+DATE(1970,1,1)</f>
        <v>42506.709722222222</v>
      </c>
      <c r="T672">
        <f>(((I672/60)/60)/24)+DATE(1970,1,1)</f>
        <v>42540.340277777781</v>
      </c>
      <c r="U672">
        <f>YEAR(S:S)</f>
        <v>2016</v>
      </c>
    </row>
    <row r="673" spans="1:21" ht="48" x14ac:dyDescent="0.2">
      <c r="A673">
        <v>671</v>
      </c>
      <c r="B673" s="8" t="s">
        <v>2</v>
      </c>
      <c r="C673" s="3" t="s">
        <v>678</v>
      </c>
      <c r="D673" s="5">
        <v>30000</v>
      </c>
      <c r="E673" s="7">
        <v>10678</v>
      </c>
      <c r="F673" t="s">
        <v>4117</v>
      </c>
      <c r="G673" s="1" t="s">
        <v>4119</v>
      </c>
      <c r="H673" t="s">
        <v>4121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" t="s">
        <v>4181</v>
      </c>
      <c r="O673">
        <f>ROUND(E673/D673*100,0)</f>
        <v>36</v>
      </c>
      <c r="P673">
        <f>ROUND(E673/L673,2)</f>
        <v>711.87</v>
      </c>
      <c r="Q673" s="9" t="s">
        <v>4181</v>
      </c>
      <c r="R673" t="s">
        <v>4192</v>
      </c>
      <c r="S673">
        <f>(((J673/60)/60)/24)+DATE(1970,1,1)</f>
        <v>41984.692731481482</v>
      </c>
      <c r="T673">
        <f>(((I673/60)/60)/24)+DATE(1970,1,1)</f>
        <v>42018.166666666672</v>
      </c>
      <c r="U673">
        <f>YEAR(S:S)</f>
        <v>2014</v>
      </c>
    </row>
    <row r="674" spans="1:21" ht="48" x14ac:dyDescent="0.2">
      <c r="A674">
        <v>672</v>
      </c>
      <c r="B674" s="8" t="s">
        <v>2</v>
      </c>
      <c r="C674" s="3" t="s">
        <v>679</v>
      </c>
      <c r="D674" s="5">
        <v>50000</v>
      </c>
      <c r="E674" s="7">
        <v>10670</v>
      </c>
      <c r="F674" t="s">
        <v>4117</v>
      </c>
      <c r="G674" s="1" t="s">
        <v>4119</v>
      </c>
      <c r="H674" t="s">
        <v>4121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" t="s">
        <v>4181</v>
      </c>
      <c r="O674">
        <f>ROUND(E674/D674*100,0)</f>
        <v>21</v>
      </c>
      <c r="P674">
        <f>ROUND(E674/L674,2)</f>
        <v>49.63</v>
      </c>
      <c r="Q674" s="9" t="s">
        <v>4181</v>
      </c>
      <c r="R674" t="s">
        <v>4192</v>
      </c>
      <c r="S674">
        <f>(((J674/60)/60)/24)+DATE(1970,1,1)</f>
        <v>41974.219490740739</v>
      </c>
      <c r="T674">
        <f>(((I674/60)/60)/24)+DATE(1970,1,1)</f>
        <v>42005.207638888889</v>
      </c>
      <c r="U674">
        <f>YEAR(S:S)</f>
        <v>2014</v>
      </c>
    </row>
    <row r="675" spans="1:21" ht="48" x14ac:dyDescent="0.2">
      <c r="A675">
        <v>673</v>
      </c>
      <c r="B675" s="8" t="s">
        <v>2</v>
      </c>
      <c r="C675" s="3" t="s">
        <v>680</v>
      </c>
      <c r="D675" s="5">
        <v>100000</v>
      </c>
      <c r="E675" s="7">
        <v>10640</v>
      </c>
      <c r="F675" t="s">
        <v>4117</v>
      </c>
      <c r="G675" s="1" t="s">
        <v>4119</v>
      </c>
      <c r="H675" t="s">
        <v>4121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" t="s">
        <v>4181</v>
      </c>
      <c r="O675">
        <f>ROUND(E675/D675*100,0)</f>
        <v>11</v>
      </c>
      <c r="P675">
        <f>ROUND(E675/L675,2)</f>
        <v>3546.67</v>
      </c>
      <c r="Q675" s="9" t="s">
        <v>4181</v>
      </c>
      <c r="R675" t="s">
        <v>4192</v>
      </c>
      <c r="S675">
        <f>(((J675/60)/60)/24)+DATE(1970,1,1)</f>
        <v>41838.840474537035</v>
      </c>
      <c r="T675">
        <f>(((I675/60)/60)/24)+DATE(1970,1,1)</f>
        <v>41883.840474537035</v>
      </c>
      <c r="U675">
        <f>YEAR(S:S)</f>
        <v>2014</v>
      </c>
    </row>
    <row r="676" spans="1:21" ht="32" x14ac:dyDescent="0.2">
      <c r="A676">
        <v>674</v>
      </c>
      <c r="B676" s="8" t="s">
        <v>2</v>
      </c>
      <c r="C676" s="3" t="s">
        <v>681</v>
      </c>
      <c r="D676" s="5">
        <v>50000</v>
      </c>
      <c r="E676" s="7">
        <v>10610</v>
      </c>
      <c r="F676" t="s">
        <v>4117</v>
      </c>
      <c r="G676" s="1" t="s">
        <v>4119</v>
      </c>
      <c r="H676" t="s">
        <v>4121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" t="s">
        <v>4181</v>
      </c>
      <c r="O676">
        <f>ROUND(E676/D676*100,0)</f>
        <v>21</v>
      </c>
      <c r="P676">
        <f>ROUND(E676/L676,2)</f>
        <v>5305</v>
      </c>
      <c r="Q676" s="9" t="s">
        <v>4181</v>
      </c>
      <c r="R676" t="s">
        <v>4192</v>
      </c>
      <c r="S676">
        <f>(((J676/60)/60)/24)+DATE(1970,1,1)</f>
        <v>41803.116053240738</v>
      </c>
      <c r="T676">
        <f>(((I676/60)/60)/24)+DATE(1970,1,1)</f>
        <v>41863.116053240738</v>
      </c>
      <c r="U676">
        <f>YEAR(S:S)</f>
        <v>2014</v>
      </c>
    </row>
    <row r="677" spans="1:21" ht="48" x14ac:dyDescent="0.2">
      <c r="A677">
        <v>675</v>
      </c>
      <c r="B677" s="8" t="s">
        <v>2</v>
      </c>
      <c r="C677" s="3" t="s">
        <v>682</v>
      </c>
      <c r="D677" s="5">
        <v>6000</v>
      </c>
      <c r="E677" s="7">
        <v>10603</v>
      </c>
      <c r="F677" t="s">
        <v>4117</v>
      </c>
      <c r="G677" s="1" t="s">
        <v>4119</v>
      </c>
      <c r="H677" t="s">
        <v>4121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" t="s">
        <v>4181</v>
      </c>
      <c r="O677">
        <f>ROUND(E677/D677*100,0)</f>
        <v>177</v>
      </c>
      <c r="P677">
        <f>ROUND(E677/L677,2)</f>
        <v>407.81</v>
      </c>
      <c r="Q677" s="9" t="s">
        <v>4181</v>
      </c>
      <c r="R677" t="s">
        <v>4192</v>
      </c>
      <c r="S677">
        <f>(((J677/60)/60)/24)+DATE(1970,1,1)</f>
        <v>41975.930601851855</v>
      </c>
      <c r="T677">
        <f>(((I677/60)/60)/24)+DATE(1970,1,1)</f>
        <v>42005.290972222225</v>
      </c>
      <c r="U677">
        <f>YEAR(S:S)</f>
        <v>2014</v>
      </c>
    </row>
    <row r="678" spans="1:21" ht="64" x14ac:dyDescent="0.2">
      <c r="A678">
        <v>676</v>
      </c>
      <c r="B678" s="8" t="s">
        <v>2</v>
      </c>
      <c r="C678" s="3" t="s">
        <v>683</v>
      </c>
      <c r="D678" s="5">
        <v>100000</v>
      </c>
      <c r="E678" s="7">
        <v>10556</v>
      </c>
      <c r="F678" t="s">
        <v>4117</v>
      </c>
      <c r="G678" s="1" t="s">
        <v>4119</v>
      </c>
      <c r="H678" t="s">
        <v>4126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" t="s">
        <v>4181</v>
      </c>
      <c r="O678">
        <f>ROUND(E678/D678*100,0)</f>
        <v>11</v>
      </c>
      <c r="P678">
        <f>ROUND(E678/L678,2)</f>
        <v>439.83</v>
      </c>
      <c r="Q678" s="9" t="s">
        <v>4181</v>
      </c>
      <c r="R678" t="s">
        <v>4192</v>
      </c>
      <c r="S678">
        <f>(((J678/60)/60)/24)+DATE(1970,1,1)</f>
        <v>42012.768298611118</v>
      </c>
      <c r="T678">
        <f>(((I678/60)/60)/24)+DATE(1970,1,1)</f>
        <v>42042.768298611118</v>
      </c>
      <c r="U678">
        <f>YEAR(S:S)</f>
        <v>2015</v>
      </c>
    </row>
    <row r="679" spans="1:21" ht="48" x14ac:dyDescent="0.2">
      <c r="A679">
        <v>677</v>
      </c>
      <c r="B679" s="8" t="s">
        <v>2</v>
      </c>
      <c r="C679" s="3" t="s">
        <v>684</v>
      </c>
      <c r="D679" s="5">
        <v>50000</v>
      </c>
      <c r="E679" s="7">
        <v>10555</v>
      </c>
      <c r="F679" t="s">
        <v>4117</v>
      </c>
      <c r="G679" s="1" t="s">
        <v>4119</v>
      </c>
      <c r="H679" t="s">
        <v>4124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" t="s">
        <v>4181</v>
      </c>
      <c r="O679">
        <f>ROUND(E679/D679*100,0)</f>
        <v>21</v>
      </c>
      <c r="P679">
        <f>ROUND(E679/L679,2)</f>
        <v>109.95</v>
      </c>
      <c r="Q679" s="9" t="s">
        <v>4181</v>
      </c>
      <c r="R679" t="s">
        <v>4192</v>
      </c>
      <c r="S679">
        <f>(((J679/60)/60)/24)+DATE(1970,1,1)</f>
        <v>42504.403877314813</v>
      </c>
      <c r="T679">
        <f>(((I679/60)/60)/24)+DATE(1970,1,1)</f>
        <v>42549.403877314813</v>
      </c>
      <c r="U679">
        <f>YEAR(S:S)</f>
        <v>2016</v>
      </c>
    </row>
    <row r="680" spans="1:21" ht="48" x14ac:dyDescent="0.2">
      <c r="A680">
        <v>678</v>
      </c>
      <c r="B680" s="8" t="s">
        <v>2</v>
      </c>
      <c r="C680" s="3" t="s">
        <v>685</v>
      </c>
      <c r="D680" s="5">
        <v>29000</v>
      </c>
      <c r="E680" s="7">
        <v>10555</v>
      </c>
      <c r="F680" t="s">
        <v>4117</v>
      </c>
      <c r="G680" s="1" t="s">
        <v>4119</v>
      </c>
      <c r="H680" t="s">
        <v>4121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" t="s">
        <v>4181</v>
      </c>
      <c r="O680">
        <f>ROUND(E680/D680*100,0)</f>
        <v>36</v>
      </c>
      <c r="P680">
        <f>ROUND(E680/L680,2)</f>
        <v>620.88</v>
      </c>
      <c r="Q680" s="9" t="s">
        <v>4181</v>
      </c>
      <c r="R680" t="s">
        <v>4192</v>
      </c>
      <c r="S680">
        <f>(((J680/60)/60)/24)+DATE(1970,1,1)</f>
        <v>42481.376597222217</v>
      </c>
      <c r="T680">
        <f>(((I680/60)/60)/24)+DATE(1970,1,1)</f>
        <v>42511.376597222217</v>
      </c>
      <c r="U680">
        <f>YEAR(S:S)</f>
        <v>2016</v>
      </c>
    </row>
    <row r="681" spans="1:21" ht="48" x14ac:dyDescent="0.2">
      <c r="A681">
        <v>679</v>
      </c>
      <c r="B681" s="8" t="s">
        <v>2</v>
      </c>
      <c r="C681" s="3" t="s">
        <v>686</v>
      </c>
      <c r="D681" s="5">
        <v>57000</v>
      </c>
      <c r="E681" s="7">
        <v>10554.11</v>
      </c>
      <c r="F681" t="s">
        <v>4117</v>
      </c>
      <c r="G681" s="1" t="s">
        <v>4119</v>
      </c>
      <c r="H681" t="s">
        <v>4121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" t="s">
        <v>4181</v>
      </c>
      <c r="O681">
        <f>ROUND(E681/D681*100,0)</f>
        <v>19</v>
      </c>
      <c r="P681">
        <f>ROUND(E681/L681,2)</f>
        <v>112.28</v>
      </c>
      <c r="Q681" s="9" t="s">
        <v>4181</v>
      </c>
      <c r="R681" t="s">
        <v>4192</v>
      </c>
      <c r="S681">
        <f>(((J681/60)/60)/24)+DATE(1970,1,1)</f>
        <v>42556.695706018523</v>
      </c>
      <c r="T681">
        <f>(((I681/60)/60)/24)+DATE(1970,1,1)</f>
        <v>42616.695706018523</v>
      </c>
      <c r="U681">
        <f>YEAR(S:S)</f>
        <v>2016</v>
      </c>
    </row>
    <row r="682" spans="1:21" ht="48" x14ac:dyDescent="0.2">
      <c r="A682">
        <v>680</v>
      </c>
      <c r="B682" s="8" t="s">
        <v>2</v>
      </c>
      <c r="C682" s="3" t="s">
        <v>687</v>
      </c>
      <c r="D682" s="5">
        <v>75000</v>
      </c>
      <c r="E682" s="7">
        <v>10550</v>
      </c>
      <c r="F682" t="s">
        <v>4117</v>
      </c>
      <c r="G682" s="1" t="s">
        <v>4119</v>
      </c>
      <c r="H682" t="s">
        <v>4121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" t="s">
        <v>4181</v>
      </c>
      <c r="O682">
        <f>ROUND(E682/D682*100,0)</f>
        <v>14</v>
      </c>
      <c r="P682">
        <f>ROUND(E682/L682,2)</f>
        <v>81.78</v>
      </c>
      <c r="Q682" s="9" t="s">
        <v>4181</v>
      </c>
      <c r="R682" t="s">
        <v>4192</v>
      </c>
      <c r="S682">
        <f>(((J682/60)/60)/24)+DATE(1970,1,1)</f>
        <v>41864.501516203702</v>
      </c>
      <c r="T682">
        <f>(((I682/60)/60)/24)+DATE(1970,1,1)</f>
        <v>41899.501516203702</v>
      </c>
      <c r="U682">
        <f>YEAR(S:S)</f>
        <v>2014</v>
      </c>
    </row>
    <row r="683" spans="1:21" ht="48" x14ac:dyDescent="0.2">
      <c r="A683">
        <v>681</v>
      </c>
      <c r="B683" s="8" t="s">
        <v>2</v>
      </c>
      <c r="C683" s="3" t="s">
        <v>688</v>
      </c>
      <c r="D683" s="5">
        <v>2500</v>
      </c>
      <c r="E683" s="7">
        <v>10526</v>
      </c>
      <c r="F683" t="s">
        <v>4117</v>
      </c>
      <c r="G683" s="1" t="s">
        <v>4119</v>
      </c>
      <c r="H683" t="s">
        <v>4121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" t="s">
        <v>4181</v>
      </c>
      <c r="O683">
        <f>ROUND(E683/D683*100,0)</f>
        <v>421</v>
      </c>
      <c r="P683">
        <f>ROUND(E683/L683,2)</f>
        <v>10526</v>
      </c>
      <c r="Q683" s="9" t="s">
        <v>4181</v>
      </c>
      <c r="R683" t="s">
        <v>4192</v>
      </c>
      <c r="S683">
        <f>(((J683/60)/60)/24)+DATE(1970,1,1)</f>
        <v>42639.805601851855</v>
      </c>
      <c r="T683">
        <f>(((I683/60)/60)/24)+DATE(1970,1,1)</f>
        <v>42669.805601851855</v>
      </c>
      <c r="U683">
        <f>YEAR(S:S)</f>
        <v>2016</v>
      </c>
    </row>
    <row r="684" spans="1:21" ht="48" x14ac:dyDescent="0.2">
      <c r="A684">
        <v>682</v>
      </c>
      <c r="B684" s="8" t="s">
        <v>2</v>
      </c>
      <c r="C684" s="3" t="s">
        <v>689</v>
      </c>
      <c r="D684" s="5">
        <v>50000</v>
      </c>
      <c r="E684" s="7">
        <v>10501</v>
      </c>
      <c r="F684" t="s">
        <v>4117</v>
      </c>
      <c r="G684" s="1" t="s">
        <v>4119</v>
      </c>
      <c r="H684" t="s">
        <v>4121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" t="s">
        <v>4181</v>
      </c>
      <c r="O684">
        <f>ROUND(E684/D684*100,0)</f>
        <v>21</v>
      </c>
      <c r="P684">
        <f>ROUND(E684/L684,2)</f>
        <v>2625.25</v>
      </c>
      <c r="Q684" s="9" t="s">
        <v>4181</v>
      </c>
      <c r="R684" t="s">
        <v>4192</v>
      </c>
      <c r="S684">
        <f>(((J684/60)/60)/24)+DATE(1970,1,1)</f>
        <v>42778.765300925923</v>
      </c>
      <c r="T684">
        <f>(((I684/60)/60)/24)+DATE(1970,1,1)</f>
        <v>42808.723634259266</v>
      </c>
      <c r="U684">
        <f>YEAR(S:S)</f>
        <v>2017</v>
      </c>
    </row>
    <row r="685" spans="1:21" ht="48" x14ac:dyDescent="0.2">
      <c r="A685">
        <v>683</v>
      </c>
      <c r="B685" s="8" t="s">
        <v>2</v>
      </c>
      <c r="C685" s="3" t="s">
        <v>690</v>
      </c>
      <c r="D685" s="5">
        <v>35000</v>
      </c>
      <c r="E685" s="7">
        <v>10440</v>
      </c>
      <c r="F685" t="s">
        <v>4117</v>
      </c>
      <c r="G685" s="1" t="s">
        <v>4119</v>
      </c>
      <c r="H685" t="s">
        <v>4121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" t="s">
        <v>4181</v>
      </c>
      <c r="O685">
        <f>ROUND(E685/D685*100,0)</f>
        <v>30</v>
      </c>
      <c r="P685">
        <f>ROUND(E685/L685,2)</f>
        <v>3480</v>
      </c>
      <c r="Q685" s="9" t="s">
        <v>4181</v>
      </c>
      <c r="R685" t="s">
        <v>4192</v>
      </c>
      <c r="S685">
        <f>(((J685/60)/60)/24)+DATE(1970,1,1)</f>
        <v>42634.900046296301</v>
      </c>
      <c r="T685">
        <f>(((I685/60)/60)/24)+DATE(1970,1,1)</f>
        <v>42674.900046296301</v>
      </c>
      <c r="U685">
        <f>YEAR(S:S)</f>
        <v>2016</v>
      </c>
    </row>
    <row r="686" spans="1:21" ht="16" x14ac:dyDescent="0.2">
      <c r="A686">
        <v>684</v>
      </c>
      <c r="B686" s="8" t="s">
        <v>2</v>
      </c>
      <c r="C686" s="3" t="s">
        <v>691</v>
      </c>
      <c r="D686" s="5">
        <v>320000</v>
      </c>
      <c r="E686" s="7">
        <v>10435</v>
      </c>
      <c r="F686" t="s">
        <v>4117</v>
      </c>
      <c r="G686" s="1" t="s">
        <v>4119</v>
      </c>
      <c r="H686" t="s">
        <v>4121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" t="s">
        <v>4181</v>
      </c>
      <c r="O686">
        <f>ROUND(E686/D686*100,0)</f>
        <v>3</v>
      </c>
      <c r="P686">
        <f>ROUND(E686/L686,2)</f>
        <v>77.3</v>
      </c>
      <c r="Q686" s="9" t="s">
        <v>4181</v>
      </c>
      <c r="R686" t="s">
        <v>4192</v>
      </c>
      <c r="S686">
        <f>(((J686/60)/60)/24)+DATE(1970,1,1)</f>
        <v>41809.473275462966</v>
      </c>
      <c r="T686">
        <f>(((I686/60)/60)/24)+DATE(1970,1,1)</f>
        <v>41845.125</v>
      </c>
      <c r="U686">
        <f>YEAR(S:S)</f>
        <v>2014</v>
      </c>
    </row>
    <row r="687" spans="1:21" ht="48" x14ac:dyDescent="0.2">
      <c r="A687">
        <v>685</v>
      </c>
      <c r="B687" s="8" t="s">
        <v>2</v>
      </c>
      <c r="C687" s="3" t="s">
        <v>692</v>
      </c>
      <c r="D687" s="5">
        <v>2000</v>
      </c>
      <c r="E687" s="7">
        <v>10429</v>
      </c>
      <c r="F687" t="s">
        <v>4117</v>
      </c>
      <c r="G687" s="1" t="s">
        <v>4119</v>
      </c>
      <c r="H687" t="s">
        <v>4121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" t="s">
        <v>4181</v>
      </c>
      <c r="O687">
        <f>ROUND(E687/D687*100,0)</f>
        <v>521</v>
      </c>
      <c r="P687">
        <f>ROUND(E687/L687,2)</f>
        <v>1042.9000000000001</v>
      </c>
      <c r="Q687" s="9" t="s">
        <v>4181</v>
      </c>
      <c r="R687" t="s">
        <v>4192</v>
      </c>
      <c r="S687">
        <f>(((J687/60)/60)/24)+DATE(1970,1,1)</f>
        <v>41971.866574074069</v>
      </c>
      <c r="T687">
        <f>(((I687/60)/60)/24)+DATE(1970,1,1)</f>
        <v>42016.866574074069</v>
      </c>
      <c r="U687">
        <f>YEAR(S:S)</f>
        <v>2014</v>
      </c>
    </row>
    <row r="688" spans="1:21" ht="64" x14ac:dyDescent="0.2">
      <c r="A688">
        <v>686</v>
      </c>
      <c r="B688" s="8" t="s">
        <v>2</v>
      </c>
      <c r="C688" s="3" t="s">
        <v>693</v>
      </c>
      <c r="D688" s="5">
        <v>500000</v>
      </c>
      <c r="E688" s="7">
        <v>10420</v>
      </c>
      <c r="F688" t="s">
        <v>4117</v>
      </c>
      <c r="G688" s="1" t="s">
        <v>4119</v>
      </c>
      <c r="H688" t="s">
        <v>4124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" t="s">
        <v>4181</v>
      </c>
      <c r="O688">
        <f>ROUND(E688/D688*100,0)</f>
        <v>2</v>
      </c>
      <c r="P688" t="e">
        <f>ROUND(E688/L688,2)</f>
        <v>#DIV/0!</v>
      </c>
      <c r="Q688" s="9" t="s">
        <v>4181</v>
      </c>
      <c r="R688" t="s">
        <v>4192</v>
      </c>
      <c r="S688">
        <f>(((J688/60)/60)/24)+DATE(1970,1,1)</f>
        <v>42189.673263888893</v>
      </c>
      <c r="T688">
        <f>(((I688/60)/60)/24)+DATE(1970,1,1)</f>
        <v>42219.673263888893</v>
      </c>
      <c r="U688">
        <f>YEAR(S:S)</f>
        <v>2015</v>
      </c>
    </row>
    <row r="689" spans="1:21" ht="48" x14ac:dyDescent="0.2">
      <c r="A689">
        <v>687</v>
      </c>
      <c r="B689" s="8" t="s">
        <v>2</v>
      </c>
      <c r="C689" s="3" t="s">
        <v>694</v>
      </c>
      <c r="D689" s="5">
        <v>100000</v>
      </c>
      <c r="E689" s="7">
        <v>10390</v>
      </c>
      <c r="F689" t="s">
        <v>4117</v>
      </c>
      <c r="G689" s="1" t="s">
        <v>4119</v>
      </c>
      <c r="H689" t="s">
        <v>4131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" t="s">
        <v>4181</v>
      </c>
      <c r="O689">
        <f>ROUND(E689/D689*100,0)</f>
        <v>10</v>
      </c>
      <c r="P689">
        <f>ROUND(E689/L689,2)</f>
        <v>1731.67</v>
      </c>
      <c r="Q689" s="9" t="s">
        <v>4181</v>
      </c>
      <c r="R689" t="s">
        <v>4192</v>
      </c>
      <c r="S689">
        <f>(((J689/60)/60)/24)+DATE(1970,1,1)</f>
        <v>42711.750613425931</v>
      </c>
      <c r="T689">
        <f>(((I689/60)/60)/24)+DATE(1970,1,1)</f>
        <v>42771.750613425931</v>
      </c>
      <c r="U689">
        <f>YEAR(S:S)</f>
        <v>2016</v>
      </c>
    </row>
    <row r="690" spans="1:21" ht="48" x14ac:dyDescent="0.2">
      <c r="A690">
        <v>688</v>
      </c>
      <c r="B690" s="8" t="s">
        <v>2</v>
      </c>
      <c r="C690" s="3" t="s">
        <v>695</v>
      </c>
      <c r="D690" s="5">
        <v>20000</v>
      </c>
      <c r="E690" s="7">
        <v>10373</v>
      </c>
      <c r="F690" t="s">
        <v>4117</v>
      </c>
      <c r="G690" s="1" t="s">
        <v>4119</v>
      </c>
      <c r="H690" t="s">
        <v>4121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" t="s">
        <v>4181</v>
      </c>
      <c r="O690">
        <f>ROUND(E690/D690*100,0)</f>
        <v>52</v>
      </c>
      <c r="P690">
        <f>ROUND(E690/L690,2)</f>
        <v>288.14</v>
      </c>
      <c r="Q690" s="9" t="s">
        <v>4181</v>
      </c>
      <c r="R690" t="s">
        <v>4192</v>
      </c>
      <c r="S690">
        <f>(((J690/60)/60)/24)+DATE(1970,1,1)</f>
        <v>42262.104780092588</v>
      </c>
      <c r="T690">
        <f>(((I690/60)/60)/24)+DATE(1970,1,1)</f>
        <v>42292.104780092588</v>
      </c>
      <c r="U690">
        <f>YEAR(S:S)</f>
        <v>2015</v>
      </c>
    </row>
    <row r="691" spans="1:21" ht="48" x14ac:dyDescent="0.2">
      <c r="A691">
        <v>689</v>
      </c>
      <c r="B691" s="8" t="s">
        <v>2</v>
      </c>
      <c r="C691" s="3" t="s">
        <v>696</v>
      </c>
      <c r="D691" s="5">
        <v>200000</v>
      </c>
      <c r="E691" s="7">
        <v>10346</v>
      </c>
      <c r="F691" t="s">
        <v>4117</v>
      </c>
      <c r="G691" s="1" t="s">
        <v>4119</v>
      </c>
      <c r="H691" t="s">
        <v>4121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" t="s">
        <v>4181</v>
      </c>
      <c r="O691">
        <f>ROUND(E691/D691*100,0)</f>
        <v>5</v>
      </c>
      <c r="P691">
        <f>ROUND(E691/L691,2)</f>
        <v>30.79</v>
      </c>
      <c r="Q691" s="9" t="s">
        <v>4181</v>
      </c>
      <c r="R691" t="s">
        <v>4192</v>
      </c>
      <c r="S691">
        <f>(((J691/60)/60)/24)+DATE(1970,1,1)</f>
        <v>42675.66778935185</v>
      </c>
      <c r="T691">
        <f>(((I691/60)/60)/24)+DATE(1970,1,1)</f>
        <v>42712.207638888889</v>
      </c>
      <c r="U691">
        <f>YEAR(S:S)</f>
        <v>2016</v>
      </c>
    </row>
    <row r="692" spans="1:21" ht="32" x14ac:dyDescent="0.2">
      <c r="A692">
        <v>690</v>
      </c>
      <c r="B692" s="8" t="s">
        <v>2</v>
      </c>
      <c r="C692" s="3" t="s">
        <v>697</v>
      </c>
      <c r="D692" s="5">
        <v>20000</v>
      </c>
      <c r="E692" s="7">
        <v>10338</v>
      </c>
      <c r="F692" t="s">
        <v>4117</v>
      </c>
      <c r="G692" s="1" t="s">
        <v>4119</v>
      </c>
      <c r="H692" t="s">
        <v>4121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" t="s">
        <v>4181</v>
      </c>
      <c r="O692">
        <f>ROUND(E692/D692*100,0)</f>
        <v>52</v>
      </c>
      <c r="P692">
        <f>ROUND(E692/L692,2)</f>
        <v>304.06</v>
      </c>
      <c r="Q692" s="9" t="s">
        <v>4181</v>
      </c>
      <c r="R692" t="s">
        <v>4192</v>
      </c>
      <c r="S692">
        <f>(((J692/60)/60)/24)+DATE(1970,1,1)</f>
        <v>42579.634733796294</v>
      </c>
      <c r="T692">
        <f>(((I692/60)/60)/24)+DATE(1970,1,1)</f>
        <v>42622.25</v>
      </c>
      <c r="U692">
        <f>YEAR(S:S)</f>
        <v>2016</v>
      </c>
    </row>
    <row r="693" spans="1:21" ht="48" x14ac:dyDescent="0.2">
      <c r="A693">
        <v>691</v>
      </c>
      <c r="B693" s="8" t="s">
        <v>2</v>
      </c>
      <c r="C693" s="3" t="s">
        <v>698</v>
      </c>
      <c r="D693" s="5">
        <v>50000</v>
      </c>
      <c r="E693" s="7">
        <v>10335.01</v>
      </c>
      <c r="F693" t="s">
        <v>4117</v>
      </c>
      <c r="G693" s="1" t="s">
        <v>4119</v>
      </c>
      <c r="H693" t="s">
        <v>4121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" t="s">
        <v>4181</v>
      </c>
      <c r="O693">
        <f>ROUND(E693/D693*100,0)</f>
        <v>21</v>
      </c>
      <c r="P693">
        <f>ROUND(E693/L693,2)</f>
        <v>1033.5</v>
      </c>
      <c r="Q693" s="9" t="s">
        <v>4181</v>
      </c>
      <c r="R693" t="s">
        <v>4192</v>
      </c>
      <c r="S693">
        <f>(((J693/60)/60)/24)+DATE(1970,1,1)</f>
        <v>42158.028310185182</v>
      </c>
      <c r="T693">
        <f>(((I693/60)/60)/24)+DATE(1970,1,1)</f>
        <v>42186.028310185182</v>
      </c>
      <c r="U693">
        <f>YEAR(S:S)</f>
        <v>2015</v>
      </c>
    </row>
    <row r="694" spans="1:21" ht="48" x14ac:dyDescent="0.2">
      <c r="A694">
        <v>692</v>
      </c>
      <c r="B694" s="8" t="s">
        <v>2</v>
      </c>
      <c r="C694" s="3" t="s">
        <v>699</v>
      </c>
      <c r="D694" s="5">
        <v>20000</v>
      </c>
      <c r="E694" s="7">
        <v>10300</v>
      </c>
      <c r="F694" t="s">
        <v>4117</v>
      </c>
      <c r="G694" s="1" t="s">
        <v>4119</v>
      </c>
      <c r="H694" t="s">
        <v>4122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" t="s">
        <v>4181</v>
      </c>
      <c r="O694">
        <f>ROUND(E694/D694*100,0)</f>
        <v>52</v>
      </c>
      <c r="P694">
        <f>ROUND(E694/L694,2)</f>
        <v>51.24</v>
      </c>
      <c r="Q694" s="9" t="s">
        <v>4181</v>
      </c>
      <c r="R694" t="s">
        <v>4192</v>
      </c>
      <c r="S694">
        <f>(((J694/60)/60)/24)+DATE(1970,1,1)</f>
        <v>42696.37572916667</v>
      </c>
      <c r="T694">
        <f>(((I694/60)/60)/24)+DATE(1970,1,1)</f>
        <v>42726.37572916667</v>
      </c>
      <c r="U694">
        <f>YEAR(S:S)</f>
        <v>2016</v>
      </c>
    </row>
    <row r="695" spans="1:21" ht="32" x14ac:dyDescent="0.2">
      <c r="A695">
        <v>693</v>
      </c>
      <c r="B695" s="8" t="s">
        <v>2</v>
      </c>
      <c r="C695" s="3" t="s">
        <v>700</v>
      </c>
      <c r="D695" s="5">
        <v>100000</v>
      </c>
      <c r="E695" s="7">
        <v>10300</v>
      </c>
      <c r="F695" t="s">
        <v>4117</v>
      </c>
      <c r="G695" s="1" t="s">
        <v>4119</v>
      </c>
      <c r="H695" t="s">
        <v>4121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" t="s">
        <v>4181</v>
      </c>
      <c r="O695">
        <f>ROUND(E695/D695*100,0)</f>
        <v>10</v>
      </c>
      <c r="P695">
        <f>ROUND(E695/L695,2)</f>
        <v>34.799999999999997</v>
      </c>
      <c r="Q695" s="9" t="s">
        <v>4181</v>
      </c>
      <c r="R695" t="s">
        <v>4192</v>
      </c>
      <c r="S695">
        <f>(((J695/60)/60)/24)+DATE(1970,1,1)</f>
        <v>42094.808182870373</v>
      </c>
      <c r="T695">
        <f>(((I695/60)/60)/24)+DATE(1970,1,1)</f>
        <v>42124.808182870373</v>
      </c>
      <c r="U695">
        <f>YEAR(S:S)</f>
        <v>2015</v>
      </c>
    </row>
    <row r="696" spans="1:21" ht="48" x14ac:dyDescent="0.2">
      <c r="A696">
        <v>694</v>
      </c>
      <c r="B696" s="8" t="s">
        <v>2</v>
      </c>
      <c r="C696" s="3" t="s">
        <v>701</v>
      </c>
      <c r="D696" s="5">
        <v>150000</v>
      </c>
      <c r="E696" s="7">
        <v>10299</v>
      </c>
      <c r="F696" t="s">
        <v>4117</v>
      </c>
      <c r="G696" s="1" t="s">
        <v>4119</v>
      </c>
      <c r="H696" t="s">
        <v>4121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" t="s">
        <v>4181</v>
      </c>
      <c r="O696">
        <f>ROUND(E696/D696*100,0)</f>
        <v>7</v>
      </c>
      <c r="P696">
        <f>ROUND(E696/L696,2)</f>
        <v>1471.29</v>
      </c>
      <c r="Q696" s="9" t="s">
        <v>4181</v>
      </c>
      <c r="R696" t="s">
        <v>4192</v>
      </c>
      <c r="S696">
        <f>(((J696/60)/60)/24)+DATE(1970,1,1)</f>
        <v>42737.663877314815</v>
      </c>
      <c r="T696">
        <f>(((I696/60)/60)/24)+DATE(1970,1,1)</f>
        <v>42767.663877314815</v>
      </c>
      <c r="U696">
        <f>YEAR(S:S)</f>
        <v>2017</v>
      </c>
    </row>
    <row r="697" spans="1:21" ht="48" x14ac:dyDescent="0.2">
      <c r="A697">
        <v>695</v>
      </c>
      <c r="B697" s="8" t="s">
        <v>2</v>
      </c>
      <c r="C697" s="3" t="s">
        <v>702</v>
      </c>
      <c r="D697" s="5">
        <v>60000</v>
      </c>
      <c r="E697" s="7">
        <v>10291</v>
      </c>
      <c r="F697" t="s">
        <v>4117</v>
      </c>
      <c r="G697" s="1" t="s">
        <v>4119</v>
      </c>
      <c r="H697" t="s">
        <v>4121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" t="s">
        <v>4181</v>
      </c>
      <c r="O697">
        <f>ROUND(E697/D697*100,0)</f>
        <v>17</v>
      </c>
      <c r="P697">
        <f>ROUND(E697/L697,2)</f>
        <v>1470.14</v>
      </c>
      <c r="Q697" s="9" t="s">
        <v>4181</v>
      </c>
      <c r="R697" t="s">
        <v>4192</v>
      </c>
      <c r="S697">
        <f>(((J697/60)/60)/24)+DATE(1970,1,1)</f>
        <v>41913.521064814813</v>
      </c>
      <c r="T697">
        <f>(((I697/60)/60)/24)+DATE(1970,1,1)</f>
        <v>41943.521064814813</v>
      </c>
      <c r="U697">
        <f>YEAR(S:S)</f>
        <v>2014</v>
      </c>
    </row>
    <row r="698" spans="1:21" ht="32" x14ac:dyDescent="0.2">
      <c r="A698">
        <v>696</v>
      </c>
      <c r="B698" s="8" t="s">
        <v>2</v>
      </c>
      <c r="C698" s="3" t="s">
        <v>703</v>
      </c>
      <c r="D698" s="5">
        <v>175000</v>
      </c>
      <c r="E698" s="7">
        <v>10290</v>
      </c>
      <c r="F698" t="s">
        <v>4117</v>
      </c>
      <c r="G698" s="1" t="s">
        <v>4119</v>
      </c>
      <c r="H698" t="s">
        <v>4124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" t="s">
        <v>4181</v>
      </c>
      <c r="O698">
        <f>ROUND(E698/D698*100,0)</f>
        <v>6</v>
      </c>
      <c r="P698">
        <f>ROUND(E698/L698,2)</f>
        <v>10290</v>
      </c>
      <c r="Q698" s="9" t="s">
        <v>4181</v>
      </c>
      <c r="R698" t="s">
        <v>4192</v>
      </c>
      <c r="S698">
        <f>(((J698/60)/60)/24)+DATE(1970,1,1)</f>
        <v>41815.927106481482</v>
      </c>
      <c r="T698">
        <f>(((I698/60)/60)/24)+DATE(1970,1,1)</f>
        <v>41845.927106481482</v>
      </c>
      <c r="U698">
        <f>YEAR(S:S)</f>
        <v>2014</v>
      </c>
    </row>
    <row r="699" spans="1:21" ht="48" x14ac:dyDescent="0.2">
      <c r="A699">
        <v>697</v>
      </c>
      <c r="B699" s="8" t="s">
        <v>2</v>
      </c>
      <c r="C699" s="3" t="s">
        <v>704</v>
      </c>
      <c r="D699" s="5">
        <v>5000</v>
      </c>
      <c r="E699" s="7">
        <v>10265.01</v>
      </c>
      <c r="F699" t="s">
        <v>4117</v>
      </c>
      <c r="G699" s="1" t="s">
        <v>4119</v>
      </c>
      <c r="H699" t="s">
        <v>4124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" t="s">
        <v>4181</v>
      </c>
      <c r="O699">
        <f>ROUND(E699/D699*100,0)</f>
        <v>205</v>
      </c>
      <c r="P699">
        <f>ROUND(E699/L699,2)</f>
        <v>90.04</v>
      </c>
      <c r="Q699" s="9" t="s">
        <v>4181</v>
      </c>
      <c r="R699" t="s">
        <v>4192</v>
      </c>
      <c r="S699">
        <f>(((J699/60)/60)/24)+DATE(1970,1,1)</f>
        <v>42388.523020833338</v>
      </c>
      <c r="T699">
        <f>(((I699/60)/60)/24)+DATE(1970,1,1)</f>
        <v>42403.523020833338</v>
      </c>
      <c r="U699">
        <f>YEAR(S:S)</f>
        <v>2016</v>
      </c>
    </row>
    <row r="700" spans="1:21" ht="48" x14ac:dyDescent="0.2">
      <c r="A700">
        <v>698</v>
      </c>
      <c r="B700" s="8" t="s">
        <v>2</v>
      </c>
      <c r="C700" s="3" t="s">
        <v>705</v>
      </c>
      <c r="D700" s="5">
        <v>100000</v>
      </c>
      <c r="E700" s="7">
        <v>10235</v>
      </c>
      <c r="F700" t="s">
        <v>4117</v>
      </c>
      <c r="G700" s="1" t="s">
        <v>4119</v>
      </c>
      <c r="H700" t="s">
        <v>4121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" t="s">
        <v>4181</v>
      </c>
      <c r="O700">
        <f>ROUND(E700/D700*100,0)</f>
        <v>10</v>
      </c>
      <c r="P700">
        <f>ROUND(E700/L700,2)</f>
        <v>352.93</v>
      </c>
      <c r="Q700" s="9" t="s">
        <v>4181</v>
      </c>
      <c r="R700" t="s">
        <v>4192</v>
      </c>
      <c r="S700">
        <f>(((J700/60)/60)/24)+DATE(1970,1,1)</f>
        <v>41866.931076388886</v>
      </c>
      <c r="T700">
        <f>(((I700/60)/60)/24)+DATE(1970,1,1)</f>
        <v>41900.083333333336</v>
      </c>
      <c r="U700">
        <f>YEAR(S:S)</f>
        <v>2014</v>
      </c>
    </row>
    <row r="701" spans="1:21" ht="48" x14ac:dyDescent="0.2">
      <c r="A701">
        <v>699</v>
      </c>
      <c r="B701" s="8" t="s">
        <v>2</v>
      </c>
      <c r="C701" s="3" t="s">
        <v>706</v>
      </c>
      <c r="D701" s="5">
        <v>130000</v>
      </c>
      <c r="E701" s="7">
        <v>10235</v>
      </c>
      <c r="F701" t="s">
        <v>4117</v>
      </c>
      <c r="G701" s="1" t="s">
        <v>4119</v>
      </c>
      <c r="H701" t="s">
        <v>4121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" t="s">
        <v>4181</v>
      </c>
      <c r="O701">
        <f>ROUND(E701/D701*100,0)</f>
        <v>8</v>
      </c>
      <c r="P701">
        <f>ROUND(E701/L701,2)</f>
        <v>11.5</v>
      </c>
      <c r="Q701" s="9" t="s">
        <v>4181</v>
      </c>
      <c r="R701" t="s">
        <v>4192</v>
      </c>
      <c r="S701">
        <f>(((J701/60)/60)/24)+DATE(1970,1,1)</f>
        <v>41563.485509259262</v>
      </c>
      <c r="T701">
        <f>(((I701/60)/60)/24)+DATE(1970,1,1)</f>
        <v>41600.666666666664</v>
      </c>
      <c r="U701">
        <f>YEAR(S:S)</f>
        <v>2013</v>
      </c>
    </row>
    <row r="702" spans="1:21" ht="48" x14ac:dyDescent="0.2">
      <c r="A702">
        <v>700</v>
      </c>
      <c r="B702" s="8" t="s">
        <v>2</v>
      </c>
      <c r="C702" s="3" t="s">
        <v>707</v>
      </c>
      <c r="D702" s="5">
        <v>15000</v>
      </c>
      <c r="E702" s="7">
        <v>10210</v>
      </c>
      <c r="F702" t="s">
        <v>4117</v>
      </c>
      <c r="G702" s="1" t="s">
        <v>4119</v>
      </c>
      <c r="H702" t="s">
        <v>4124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" t="s">
        <v>4181</v>
      </c>
      <c r="O702">
        <f>ROUND(E702/D702*100,0)</f>
        <v>68</v>
      </c>
      <c r="P702">
        <f>ROUND(E702/L702,2)</f>
        <v>329.35</v>
      </c>
      <c r="Q702" s="9" t="s">
        <v>4181</v>
      </c>
      <c r="R702" t="s">
        <v>4192</v>
      </c>
      <c r="S702">
        <f>(((J702/60)/60)/24)+DATE(1970,1,1)</f>
        <v>42715.688437500001</v>
      </c>
      <c r="T702">
        <f>(((I702/60)/60)/24)+DATE(1970,1,1)</f>
        <v>42745.688437500001</v>
      </c>
      <c r="U702">
        <f>YEAR(S:S)</f>
        <v>2016</v>
      </c>
    </row>
    <row r="703" spans="1:21" ht="48" x14ac:dyDescent="0.2">
      <c r="A703">
        <v>701</v>
      </c>
      <c r="B703" s="8" t="s">
        <v>2</v>
      </c>
      <c r="C703" s="3" t="s">
        <v>708</v>
      </c>
      <c r="D703" s="5">
        <v>23000</v>
      </c>
      <c r="E703" s="7">
        <v>10210</v>
      </c>
      <c r="F703" t="s">
        <v>4117</v>
      </c>
      <c r="G703" s="1" t="s">
        <v>4119</v>
      </c>
      <c r="H703" t="s">
        <v>4122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" t="s">
        <v>4181</v>
      </c>
      <c r="O703">
        <f>ROUND(E703/D703*100,0)</f>
        <v>44</v>
      </c>
      <c r="P703">
        <f>ROUND(E703/L703,2)</f>
        <v>486.19</v>
      </c>
      <c r="Q703" s="9" t="s">
        <v>4181</v>
      </c>
      <c r="R703" t="s">
        <v>4192</v>
      </c>
      <c r="S703">
        <f>(((J703/60)/60)/24)+DATE(1970,1,1)</f>
        <v>41813.662962962961</v>
      </c>
      <c r="T703">
        <f>(((I703/60)/60)/24)+DATE(1970,1,1)</f>
        <v>41843.662962962961</v>
      </c>
      <c r="U703">
        <f>YEAR(S:S)</f>
        <v>2014</v>
      </c>
    </row>
    <row r="704" spans="1:21" ht="48" x14ac:dyDescent="0.2">
      <c r="A704">
        <v>702</v>
      </c>
      <c r="B704" s="8" t="s">
        <v>2</v>
      </c>
      <c r="C704" s="3" t="s">
        <v>709</v>
      </c>
      <c r="D704" s="5">
        <v>15000</v>
      </c>
      <c r="E704" s="7">
        <v>10200</v>
      </c>
      <c r="F704" t="s">
        <v>4117</v>
      </c>
      <c r="G704" s="1" t="s">
        <v>4119</v>
      </c>
      <c r="H704" t="s">
        <v>4121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" t="s">
        <v>4181</v>
      </c>
      <c r="O704">
        <f>ROUND(E704/D704*100,0)</f>
        <v>68</v>
      </c>
      <c r="P704">
        <f>ROUND(E704/L704,2)</f>
        <v>275.68</v>
      </c>
      <c r="Q704" s="9" t="s">
        <v>4181</v>
      </c>
      <c r="R704" t="s">
        <v>4192</v>
      </c>
      <c r="S704">
        <f>(((J704/60)/60)/24)+DATE(1970,1,1)</f>
        <v>42668.726701388892</v>
      </c>
      <c r="T704">
        <f>(((I704/60)/60)/24)+DATE(1970,1,1)</f>
        <v>42698.768368055549</v>
      </c>
      <c r="U704">
        <f>YEAR(S:S)</f>
        <v>2016</v>
      </c>
    </row>
    <row r="705" spans="1:21" ht="48" x14ac:dyDescent="0.2">
      <c r="A705">
        <v>703</v>
      </c>
      <c r="B705" s="8" t="s">
        <v>2</v>
      </c>
      <c r="C705" s="3" t="s">
        <v>710</v>
      </c>
      <c r="D705" s="5">
        <v>15000</v>
      </c>
      <c r="E705" s="7">
        <v>10182.02</v>
      </c>
      <c r="F705" t="s">
        <v>4117</v>
      </c>
      <c r="G705" s="1" t="s">
        <v>4119</v>
      </c>
      <c r="H705" t="s">
        <v>4121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" t="s">
        <v>4181</v>
      </c>
      <c r="O705">
        <f>ROUND(E705/D705*100,0)</f>
        <v>68</v>
      </c>
      <c r="P705">
        <f>ROUND(E705/L705,2)</f>
        <v>1454.57</v>
      </c>
      <c r="Q705" s="9" t="s">
        <v>4181</v>
      </c>
      <c r="R705" t="s">
        <v>4192</v>
      </c>
      <c r="S705">
        <f>(((J705/60)/60)/24)+DATE(1970,1,1)</f>
        <v>42711.950798611113</v>
      </c>
      <c r="T705">
        <f>(((I705/60)/60)/24)+DATE(1970,1,1)</f>
        <v>42766.98055555555</v>
      </c>
      <c r="U705">
        <f>YEAR(S:S)</f>
        <v>2016</v>
      </c>
    </row>
    <row r="706" spans="1:21" ht="48" x14ac:dyDescent="0.2">
      <c r="A706">
        <v>704</v>
      </c>
      <c r="B706" s="8" t="s">
        <v>2</v>
      </c>
      <c r="C706" s="3" t="s">
        <v>711</v>
      </c>
      <c r="D706" s="5">
        <v>55000</v>
      </c>
      <c r="E706" s="7">
        <v>10173</v>
      </c>
      <c r="F706" t="s">
        <v>4117</v>
      </c>
      <c r="G706" s="1" t="s">
        <v>4119</v>
      </c>
      <c r="H706" t="s">
        <v>4126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" t="s">
        <v>4181</v>
      </c>
      <c r="O706">
        <f>ROUND(E706/D706*100,0)</f>
        <v>18</v>
      </c>
      <c r="P706">
        <f>ROUND(E706/L706,2)</f>
        <v>2543.25</v>
      </c>
      <c r="Q706" s="9" t="s">
        <v>4181</v>
      </c>
      <c r="R706" t="s">
        <v>4192</v>
      </c>
      <c r="S706">
        <f>(((J706/60)/60)/24)+DATE(1970,1,1)</f>
        <v>42726.192916666667</v>
      </c>
      <c r="T706">
        <f>(((I706/60)/60)/24)+DATE(1970,1,1)</f>
        <v>42786.192916666667</v>
      </c>
      <c r="U706">
        <f>YEAR(S:S)</f>
        <v>2016</v>
      </c>
    </row>
    <row r="707" spans="1:21" ht="32" x14ac:dyDescent="0.2">
      <c r="A707">
        <v>705</v>
      </c>
      <c r="B707" s="8" t="s">
        <v>2</v>
      </c>
      <c r="C707" s="3" t="s">
        <v>712</v>
      </c>
      <c r="D707" s="5">
        <v>100000</v>
      </c>
      <c r="E707" s="7">
        <v>10156</v>
      </c>
      <c r="F707" t="s">
        <v>4117</v>
      </c>
      <c r="G707" s="1" t="s">
        <v>4119</v>
      </c>
      <c r="H707" t="s">
        <v>4124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" t="s">
        <v>4181</v>
      </c>
      <c r="O707">
        <f>ROUND(E707/D707*100,0)</f>
        <v>10</v>
      </c>
      <c r="P707">
        <f>ROUND(E707/L707,2)</f>
        <v>2031.2</v>
      </c>
      <c r="Q707" s="9" t="s">
        <v>4181</v>
      </c>
      <c r="R707" t="s">
        <v>4192</v>
      </c>
      <c r="S707">
        <f>(((J707/60)/60)/24)+DATE(1970,1,1)</f>
        <v>42726.491643518515</v>
      </c>
      <c r="T707">
        <f>(((I707/60)/60)/24)+DATE(1970,1,1)</f>
        <v>42756.491643518515</v>
      </c>
      <c r="U707">
        <f>YEAR(S:S)</f>
        <v>2016</v>
      </c>
    </row>
    <row r="708" spans="1:21" ht="48" x14ac:dyDescent="0.2">
      <c r="A708">
        <v>706</v>
      </c>
      <c r="B708" s="8" t="s">
        <v>2</v>
      </c>
      <c r="C708" s="3" t="s">
        <v>713</v>
      </c>
      <c r="D708" s="5">
        <v>100000</v>
      </c>
      <c r="E708" s="7">
        <v>10135</v>
      </c>
      <c r="F708" t="s">
        <v>4117</v>
      </c>
      <c r="G708" s="1" t="s">
        <v>4119</v>
      </c>
      <c r="H708" t="s">
        <v>4124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" t="s">
        <v>4181</v>
      </c>
      <c r="O708">
        <f>ROUND(E708/D708*100,0)</f>
        <v>10</v>
      </c>
      <c r="P708" t="e">
        <f>ROUND(E708/L708,2)</f>
        <v>#DIV/0!</v>
      </c>
      <c r="Q708" s="9" t="s">
        <v>4181</v>
      </c>
      <c r="R708" t="s">
        <v>4192</v>
      </c>
      <c r="S708">
        <f>(((J708/60)/60)/24)+DATE(1970,1,1)</f>
        <v>42676.995173611111</v>
      </c>
      <c r="T708">
        <f>(((I708/60)/60)/24)+DATE(1970,1,1)</f>
        <v>42718.777083333334</v>
      </c>
      <c r="U708">
        <f>YEAR(S:S)</f>
        <v>2016</v>
      </c>
    </row>
    <row r="709" spans="1:21" ht="48" x14ac:dyDescent="0.2">
      <c r="A709">
        <v>707</v>
      </c>
      <c r="B709" s="8" t="s">
        <v>2</v>
      </c>
      <c r="C709" s="3" t="s">
        <v>714</v>
      </c>
      <c r="D709" s="5">
        <v>68000</v>
      </c>
      <c r="E709" s="7">
        <v>10133</v>
      </c>
      <c r="F709" t="s">
        <v>4117</v>
      </c>
      <c r="G709" s="1" t="s">
        <v>4119</v>
      </c>
      <c r="H709" t="s">
        <v>4122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" t="s">
        <v>4181</v>
      </c>
      <c r="O709">
        <f>ROUND(E709/D709*100,0)</f>
        <v>15</v>
      </c>
      <c r="P709">
        <f>ROUND(E709/L709,2)</f>
        <v>22.22</v>
      </c>
      <c r="Q709" s="9" t="s">
        <v>4181</v>
      </c>
      <c r="R709" t="s">
        <v>4192</v>
      </c>
      <c r="S709">
        <f>(((J709/60)/60)/24)+DATE(1970,1,1)</f>
        <v>42696.663506944446</v>
      </c>
      <c r="T709">
        <f>(((I709/60)/60)/24)+DATE(1970,1,1)</f>
        <v>42736.663506944446</v>
      </c>
      <c r="U709">
        <f>YEAR(S:S)</f>
        <v>2016</v>
      </c>
    </row>
    <row r="710" spans="1:21" ht="48" x14ac:dyDescent="0.2">
      <c r="A710">
        <v>708</v>
      </c>
      <c r="B710" s="8" t="s">
        <v>2</v>
      </c>
      <c r="C710" s="3" t="s">
        <v>715</v>
      </c>
      <c r="D710" s="5">
        <v>40000</v>
      </c>
      <c r="E710" s="7">
        <v>10119</v>
      </c>
      <c r="F710" t="s">
        <v>4117</v>
      </c>
      <c r="G710" s="1" t="s">
        <v>4119</v>
      </c>
      <c r="H710" t="s">
        <v>4122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" t="s">
        <v>4181</v>
      </c>
      <c r="O710">
        <f>ROUND(E710/D710*100,0)</f>
        <v>25</v>
      </c>
      <c r="P710">
        <f>ROUND(E710/L710,2)</f>
        <v>27.42</v>
      </c>
      <c r="Q710" s="9" t="s">
        <v>4181</v>
      </c>
      <c r="R710" t="s">
        <v>4192</v>
      </c>
      <c r="S710">
        <f>(((J710/60)/60)/24)+DATE(1970,1,1)</f>
        <v>41835.581018518518</v>
      </c>
      <c r="T710">
        <f>(((I710/60)/60)/24)+DATE(1970,1,1)</f>
        <v>41895.581018518518</v>
      </c>
      <c r="U710">
        <f>YEAR(S:S)</f>
        <v>2014</v>
      </c>
    </row>
    <row r="711" spans="1:21" ht="32" x14ac:dyDescent="0.2">
      <c r="A711">
        <v>709</v>
      </c>
      <c r="B711" s="8" t="s">
        <v>2</v>
      </c>
      <c r="C711" s="3" t="s">
        <v>716</v>
      </c>
      <c r="D711" s="5">
        <v>15000</v>
      </c>
      <c r="E711" s="7">
        <v>10115</v>
      </c>
      <c r="F711" t="s">
        <v>4117</v>
      </c>
      <c r="G711" s="1" t="s">
        <v>4119</v>
      </c>
      <c r="H711" t="s">
        <v>4121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" t="s">
        <v>4181</v>
      </c>
      <c r="O711">
        <f>ROUND(E711/D711*100,0)</f>
        <v>67</v>
      </c>
      <c r="P711">
        <f>ROUND(E711/L711,2)</f>
        <v>5057.5</v>
      </c>
      <c r="Q711" s="9" t="s">
        <v>4181</v>
      </c>
      <c r="R711" t="s">
        <v>4192</v>
      </c>
      <c r="S711">
        <f>(((J711/60)/60)/24)+DATE(1970,1,1)</f>
        <v>41948.041192129633</v>
      </c>
      <c r="T711">
        <f>(((I711/60)/60)/24)+DATE(1970,1,1)</f>
        <v>41978.041192129633</v>
      </c>
      <c r="U711">
        <f>YEAR(S:S)</f>
        <v>2014</v>
      </c>
    </row>
    <row r="712" spans="1:21" ht="32" x14ac:dyDescent="0.2">
      <c r="A712">
        <v>710</v>
      </c>
      <c r="B712" s="8" t="s">
        <v>2</v>
      </c>
      <c r="C712" s="3" t="s">
        <v>717</v>
      </c>
      <c r="D712" s="5">
        <v>1200</v>
      </c>
      <c r="E712" s="7">
        <v>10100</v>
      </c>
      <c r="F712" t="s">
        <v>4117</v>
      </c>
      <c r="G712" s="1" t="s">
        <v>4119</v>
      </c>
      <c r="H712" t="s">
        <v>4126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" t="s">
        <v>4181</v>
      </c>
      <c r="O712">
        <f>ROUND(E712/D712*100,0)</f>
        <v>842</v>
      </c>
      <c r="P712" t="e">
        <f>ROUND(E712/L712,2)</f>
        <v>#DIV/0!</v>
      </c>
      <c r="Q712" s="9" t="s">
        <v>4181</v>
      </c>
      <c r="R712" t="s">
        <v>4192</v>
      </c>
      <c r="S712">
        <f>(((J712/60)/60)/24)+DATE(1970,1,1)</f>
        <v>41837.984976851854</v>
      </c>
      <c r="T712">
        <f>(((I712/60)/60)/24)+DATE(1970,1,1)</f>
        <v>41871.030555555553</v>
      </c>
      <c r="U712">
        <f>YEAR(S:S)</f>
        <v>2014</v>
      </c>
    </row>
    <row r="713" spans="1:21" ht="48" x14ac:dyDescent="0.2">
      <c r="A713">
        <v>711</v>
      </c>
      <c r="B713" s="8" t="s">
        <v>2</v>
      </c>
      <c r="C713" s="3" t="s">
        <v>718</v>
      </c>
      <c r="D713" s="5">
        <v>100000</v>
      </c>
      <c r="E713" s="7">
        <v>10092</v>
      </c>
      <c r="F713" t="s">
        <v>4117</v>
      </c>
      <c r="G713" s="1" t="s">
        <v>4119</v>
      </c>
      <c r="H713" t="s">
        <v>4124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" t="s">
        <v>4181</v>
      </c>
      <c r="O713">
        <f>ROUND(E713/D713*100,0)</f>
        <v>10</v>
      </c>
      <c r="P713">
        <f>ROUND(E713/L713,2)</f>
        <v>29.86</v>
      </c>
      <c r="Q713" s="9" t="s">
        <v>4181</v>
      </c>
      <c r="R713" t="s">
        <v>4192</v>
      </c>
      <c r="S713">
        <f>(((J713/60)/60)/24)+DATE(1970,1,1)</f>
        <v>42678.459120370375</v>
      </c>
      <c r="T713">
        <f>(((I713/60)/60)/24)+DATE(1970,1,1)</f>
        <v>42718.500787037032</v>
      </c>
      <c r="U713">
        <f>YEAR(S:S)</f>
        <v>2016</v>
      </c>
    </row>
    <row r="714" spans="1:21" ht="48" x14ac:dyDescent="0.2">
      <c r="A714">
        <v>712</v>
      </c>
      <c r="B714" s="8" t="s">
        <v>2</v>
      </c>
      <c r="C714" s="3" t="s">
        <v>719</v>
      </c>
      <c r="D714" s="5">
        <v>48500</v>
      </c>
      <c r="E714" s="7">
        <v>10088</v>
      </c>
      <c r="F714" t="s">
        <v>4117</v>
      </c>
      <c r="G714" s="1" t="s">
        <v>4119</v>
      </c>
      <c r="H714" t="s">
        <v>4121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" t="s">
        <v>4181</v>
      </c>
      <c r="O714">
        <f>ROUND(E714/D714*100,0)</f>
        <v>21</v>
      </c>
      <c r="P714">
        <f>ROUND(E714/L714,2)</f>
        <v>2522</v>
      </c>
      <c r="Q714" s="9" t="s">
        <v>4181</v>
      </c>
      <c r="R714" t="s">
        <v>4192</v>
      </c>
      <c r="S714">
        <f>(((J714/60)/60)/24)+DATE(1970,1,1)</f>
        <v>42384.680925925932</v>
      </c>
      <c r="T714">
        <f>(((I714/60)/60)/24)+DATE(1970,1,1)</f>
        <v>42414.680925925932</v>
      </c>
      <c r="U714">
        <f>YEAR(S:S)</f>
        <v>2016</v>
      </c>
    </row>
    <row r="715" spans="1:21" ht="48" x14ac:dyDescent="0.2">
      <c r="A715">
        <v>713</v>
      </c>
      <c r="B715" s="8" t="s">
        <v>2</v>
      </c>
      <c r="C715" s="3" t="s">
        <v>720</v>
      </c>
      <c r="D715" s="5">
        <v>25000</v>
      </c>
      <c r="E715" s="7">
        <v>10085</v>
      </c>
      <c r="F715" t="s">
        <v>4117</v>
      </c>
      <c r="G715" s="1" t="s">
        <v>4119</v>
      </c>
      <c r="H715" t="s">
        <v>4124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" t="s">
        <v>4181</v>
      </c>
      <c r="O715">
        <f>ROUND(E715/D715*100,0)</f>
        <v>40</v>
      </c>
      <c r="P715">
        <f>ROUND(E715/L715,2)</f>
        <v>10085</v>
      </c>
      <c r="Q715" s="9" t="s">
        <v>4181</v>
      </c>
      <c r="R715" t="s">
        <v>4192</v>
      </c>
      <c r="S715">
        <f>(((J715/60)/60)/24)+DATE(1970,1,1)</f>
        <v>42496.529305555552</v>
      </c>
      <c r="T715">
        <f>(((I715/60)/60)/24)+DATE(1970,1,1)</f>
        <v>42526.529305555552</v>
      </c>
      <c r="U715">
        <f>YEAR(S:S)</f>
        <v>2016</v>
      </c>
    </row>
    <row r="716" spans="1:21" ht="48" x14ac:dyDescent="0.2">
      <c r="A716">
        <v>714</v>
      </c>
      <c r="B716" s="8" t="s">
        <v>2</v>
      </c>
      <c r="C716" s="3" t="s">
        <v>721</v>
      </c>
      <c r="D716" s="5">
        <v>15000</v>
      </c>
      <c r="E716" s="7">
        <v>10085</v>
      </c>
      <c r="F716" t="s">
        <v>4117</v>
      </c>
      <c r="G716" s="1" t="s">
        <v>4119</v>
      </c>
      <c r="H716" t="s">
        <v>4121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" t="s">
        <v>4181</v>
      </c>
      <c r="O716">
        <f>ROUND(E716/D716*100,0)</f>
        <v>67</v>
      </c>
      <c r="P716">
        <f>ROUND(E716/L716,2)</f>
        <v>360.18</v>
      </c>
      <c r="Q716" s="9" t="s">
        <v>4181</v>
      </c>
      <c r="R716" t="s">
        <v>4192</v>
      </c>
      <c r="S716">
        <f>(((J716/60)/60)/24)+DATE(1970,1,1)</f>
        <v>42734.787986111114</v>
      </c>
      <c r="T716">
        <f>(((I716/60)/60)/24)+DATE(1970,1,1)</f>
        <v>42794.787986111114</v>
      </c>
      <c r="U716">
        <f>YEAR(S:S)</f>
        <v>2016</v>
      </c>
    </row>
    <row r="717" spans="1:21" ht="48" x14ac:dyDescent="0.2">
      <c r="A717">
        <v>715</v>
      </c>
      <c r="B717" s="8" t="s">
        <v>2</v>
      </c>
      <c r="C717" s="3" t="s">
        <v>722</v>
      </c>
      <c r="D717" s="5">
        <v>27500</v>
      </c>
      <c r="E717" s="7">
        <v>10081</v>
      </c>
      <c r="F717" t="s">
        <v>4117</v>
      </c>
      <c r="G717" s="1" t="s">
        <v>4119</v>
      </c>
      <c r="H717" t="s">
        <v>4121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" t="s">
        <v>4181</v>
      </c>
      <c r="O717">
        <f>ROUND(E717/D717*100,0)</f>
        <v>37</v>
      </c>
      <c r="P717">
        <f>ROUND(E717/L717,2)</f>
        <v>840.08</v>
      </c>
      <c r="Q717" s="9" t="s">
        <v>4181</v>
      </c>
      <c r="R717" t="s">
        <v>4192</v>
      </c>
      <c r="S717">
        <f>(((J717/60)/60)/24)+DATE(1970,1,1)</f>
        <v>42273.090740740736</v>
      </c>
      <c r="T717">
        <f>(((I717/60)/60)/24)+DATE(1970,1,1)</f>
        <v>42313.132407407407</v>
      </c>
      <c r="U717">
        <f>YEAR(S:S)</f>
        <v>2015</v>
      </c>
    </row>
    <row r="718" spans="1:21" ht="48" x14ac:dyDescent="0.2">
      <c r="A718">
        <v>716</v>
      </c>
      <c r="B718" s="8" t="s">
        <v>2</v>
      </c>
      <c r="C718" s="3" t="s">
        <v>723</v>
      </c>
      <c r="D718" s="5">
        <v>7000</v>
      </c>
      <c r="E718" s="7">
        <v>10071</v>
      </c>
      <c r="F718" t="s">
        <v>4117</v>
      </c>
      <c r="G718" s="1" t="s">
        <v>4119</v>
      </c>
      <c r="H718" t="s">
        <v>4121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" t="s">
        <v>4181</v>
      </c>
      <c r="O718">
        <f>ROUND(E718/D718*100,0)</f>
        <v>144</v>
      </c>
      <c r="P718">
        <f>ROUND(E718/L718,2)</f>
        <v>629.44000000000005</v>
      </c>
      <c r="Q718" s="9" t="s">
        <v>4181</v>
      </c>
      <c r="R718" t="s">
        <v>4192</v>
      </c>
      <c r="S718">
        <f>(((J718/60)/60)/24)+DATE(1970,1,1)</f>
        <v>41940.658645833333</v>
      </c>
      <c r="T718">
        <f>(((I718/60)/60)/24)+DATE(1970,1,1)</f>
        <v>41974</v>
      </c>
      <c r="U718">
        <f>YEAR(S:S)</f>
        <v>2014</v>
      </c>
    </row>
    <row r="719" spans="1:21" ht="16" x14ac:dyDescent="0.2">
      <c r="A719">
        <v>717</v>
      </c>
      <c r="B719" s="8" t="s">
        <v>2</v>
      </c>
      <c r="C719" s="3" t="s">
        <v>724</v>
      </c>
      <c r="D719" s="5">
        <v>100000</v>
      </c>
      <c r="E719" s="7">
        <v>10067.5</v>
      </c>
      <c r="F719" t="s">
        <v>4117</v>
      </c>
      <c r="G719" s="1" t="s">
        <v>4119</v>
      </c>
      <c r="H719" t="s">
        <v>4121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" t="s">
        <v>4181</v>
      </c>
      <c r="O719">
        <f>ROUND(E719/D719*100,0)</f>
        <v>10</v>
      </c>
      <c r="P719">
        <f>ROUND(E719/L719,2)</f>
        <v>2516.88</v>
      </c>
      <c r="Q719" s="9" t="s">
        <v>4181</v>
      </c>
      <c r="R719" t="s">
        <v>4192</v>
      </c>
      <c r="S719">
        <f>(((J719/60)/60)/24)+DATE(1970,1,1)</f>
        <v>41857.854189814818</v>
      </c>
      <c r="T719">
        <f>(((I719/60)/60)/24)+DATE(1970,1,1)</f>
        <v>41887.854189814818</v>
      </c>
      <c r="U719">
        <f>YEAR(S:S)</f>
        <v>2014</v>
      </c>
    </row>
    <row r="720" spans="1:21" ht="48" x14ac:dyDescent="0.2">
      <c r="A720">
        <v>718</v>
      </c>
      <c r="B720" s="8" t="s">
        <v>2</v>
      </c>
      <c r="C720" s="3" t="s">
        <v>725</v>
      </c>
      <c r="D720" s="5">
        <v>12000</v>
      </c>
      <c r="E720" s="7">
        <v>10065</v>
      </c>
      <c r="F720" t="s">
        <v>4117</v>
      </c>
      <c r="G720" s="1" t="s">
        <v>4119</v>
      </c>
      <c r="H720" t="s">
        <v>4121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" t="s">
        <v>4181</v>
      </c>
      <c r="O720">
        <f>ROUND(E720/D720*100,0)</f>
        <v>84</v>
      </c>
      <c r="P720">
        <f>ROUND(E720/L720,2)</f>
        <v>2516.25</v>
      </c>
      <c r="Q720" s="9" t="s">
        <v>4181</v>
      </c>
      <c r="R720" t="s">
        <v>4192</v>
      </c>
      <c r="S720">
        <f>(((J720/60)/60)/24)+DATE(1970,1,1)</f>
        <v>42752.845451388886</v>
      </c>
      <c r="T720">
        <f>(((I720/60)/60)/24)+DATE(1970,1,1)</f>
        <v>42784.249305555553</v>
      </c>
      <c r="U720">
        <f>YEAR(S:S)</f>
        <v>2017</v>
      </c>
    </row>
    <row r="721" spans="1:21" ht="48" x14ac:dyDescent="0.2">
      <c r="A721">
        <v>719</v>
      </c>
      <c r="B721" s="8" t="s">
        <v>2</v>
      </c>
      <c r="C721" s="3" t="s">
        <v>726</v>
      </c>
      <c r="D721" s="5">
        <v>15000</v>
      </c>
      <c r="E721" s="7">
        <v>10046</v>
      </c>
      <c r="F721" t="s">
        <v>4117</v>
      </c>
      <c r="G721" s="1" t="s">
        <v>4119</v>
      </c>
      <c r="H721" t="s">
        <v>4121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" t="s">
        <v>4181</v>
      </c>
      <c r="O721">
        <f>ROUND(E721/D721*100,0)</f>
        <v>67</v>
      </c>
      <c r="P721">
        <f>ROUND(E721/L721,2)</f>
        <v>1004.6</v>
      </c>
      <c r="Q721" s="9" t="s">
        <v>4181</v>
      </c>
      <c r="R721" t="s">
        <v>4192</v>
      </c>
      <c r="S721">
        <f>(((J721/60)/60)/24)+DATE(1970,1,1)</f>
        <v>42409.040231481486</v>
      </c>
      <c r="T721">
        <f>(((I721/60)/60)/24)+DATE(1970,1,1)</f>
        <v>42423.040231481486</v>
      </c>
      <c r="U721">
        <f>YEAR(S:S)</f>
        <v>2016</v>
      </c>
    </row>
    <row r="722" spans="1:21" ht="48" x14ac:dyDescent="0.2">
      <c r="A722">
        <v>720</v>
      </c>
      <c r="B722" s="8" t="s">
        <v>2</v>
      </c>
      <c r="C722" s="3" t="s">
        <v>727</v>
      </c>
      <c r="D722" s="5">
        <v>1900</v>
      </c>
      <c r="E722" s="7">
        <v>10045</v>
      </c>
      <c r="F722" t="s">
        <v>4115</v>
      </c>
      <c r="G722" s="1" t="s">
        <v>4119</v>
      </c>
      <c r="H722" t="s">
        <v>4121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" t="s">
        <v>4181</v>
      </c>
      <c r="O722">
        <f>ROUND(E722/D722*100,0)</f>
        <v>529</v>
      </c>
      <c r="P722">
        <f>ROUND(E722/L722,2)</f>
        <v>245</v>
      </c>
      <c r="Q722" s="9" t="s">
        <v>4181</v>
      </c>
      <c r="R722" t="s">
        <v>4193</v>
      </c>
      <c r="S722">
        <f>(((J722/60)/60)/24)+DATE(1970,1,1)</f>
        <v>40909.649201388893</v>
      </c>
      <c r="T722">
        <f>(((I722/60)/60)/24)+DATE(1970,1,1)</f>
        <v>40937.649201388893</v>
      </c>
      <c r="U722">
        <f>YEAR(S:S)</f>
        <v>2012</v>
      </c>
    </row>
    <row r="723" spans="1:21" ht="48" x14ac:dyDescent="0.2">
      <c r="A723">
        <v>721</v>
      </c>
      <c r="B723" s="8" t="s">
        <v>2</v>
      </c>
      <c r="C723" s="3" t="s">
        <v>728</v>
      </c>
      <c r="D723" s="5">
        <v>8200</v>
      </c>
      <c r="E723" s="7">
        <v>10042</v>
      </c>
      <c r="F723" t="s">
        <v>4115</v>
      </c>
      <c r="G723" s="1" t="s">
        <v>4119</v>
      </c>
      <c r="H723" t="s">
        <v>4121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" t="s">
        <v>4181</v>
      </c>
      <c r="O723">
        <f>ROUND(E723/D723*100,0)</f>
        <v>122</v>
      </c>
      <c r="P723">
        <f>ROUND(E723/L723,2)</f>
        <v>84.39</v>
      </c>
      <c r="Q723" s="9" t="s">
        <v>4181</v>
      </c>
      <c r="R723" t="s">
        <v>4193</v>
      </c>
      <c r="S723">
        <f>(((J723/60)/60)/24)+DATE(1970,1,1)</f>
        <v>41807.571840277778</v>
      </c>
      <c r="T723">
        <f>(((I723/60)/60)/24)+DATE(1970,1,1)</f>
        <v>41852.571840277778</v>
      </c>
      <c r="U723">
        <f>YEAR(S:S)</f>
        <v>2014</v>
      </c>
    </row>
    <row r="724" spans="1:21" ht="48" x14ac:dyDescent="0.2">
      <c r="A724">
        <v>722</v>
      </c>
      <c r="B724" s="8" t="s">
        <v>2</v>
      </c>
      <c r="C724" s="3" t="s">
        <v>729</v>
      </c>
      <c r="D724" s="5">
        <v>25000</v>
      </c>
      <c r="E724" s="7">
        <v>10041</v>
      </c>
      <c r="F724" t="s">
        <v>4115</v>
      </c>
      <c r="G724" s="1" t="s">
        <v>4119</v>
      </c>
      <c r="H724" t="s">
        <v>4121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" t="s">
        <v>4181</v>
      </c>
      <c r="O724">
        <f>ROUND(E724/D724*100,0)</f>
        <v>40</v>
      </c>
      <c r="P724">
        <f>ROUND(E724/L724,2)</f>
        <v>65.63</v>
      </c>
      <c r="Q724" s="9" t="s">
        <v>4181</v>
      </c>
      <c r="R724" t="s">
        <v>4193</v>
      </c>
      <c r="S724">
        <f>(((J724/60)/60)/24)+DATE(1970,1,1)</f>
        <v>40977.805300925924</v>
      </c>
      <c r="T724">
        <f>(((I724/60)/60)/24)+DATE(1970,1,1)</f>
        <v>41007.76363425926</v>
      </c>
      <c r="U724">
        <f>YEAR(S:S)</f>
        <v>2012</v>
      </c>
    </row>
    <row r="725" spans="1:21" ht="32" x14ac:dyDescent="0.2">
      <c r="A725">
        <v>723</v>
      </c>
      <c r="B725" s="8" t="s">
        <v>2</v>
      </c>
      <c r="C725" s="3" t="s">
        <v>730</v>
      </c>
      <c r="D725" s="5">
        <v>5000</v>
      </c>
      <c r="E725" s="7">
        <v>10031</v>
      </c>
      <c r="F725" t="s">
        <v>4115</v>
      </c>
      <c r="G725" s="1" t="s">
        <v>4119</v>
      </c>
      <c r="H725" t="s">
        <v>4121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" t="s">
        <v>4181</v>
      </c>
      <c r="O725">
        <f>ROUND(E725/D725*100,0)</f>
        <v>201</v>
      </c>
      <c r="P725">
        <f>ROUND(E725/L725,2)</f>
        <v>100.31</v>
      </c>
      <c r="Q725" s="9" t="s">
        <v>4181</v>
      </c>
      <c r="R725" t="s">
        <v>4193</v>
      </c>
      <c r="S725">
        <f>(((J725/60)/60)/24)+DATE(1970,1,1)</f>
        <v>42184.816539351858</v>
      </c>
      <c r="T725">
        <f>(((I725/60)/60)/24)+DATE(1970,1,1)</f>
        <v>42215.165972222225</v>
      </c>
      <c r="U725">
        <f>YEAR(S:S)</f>
        <v>2015</v>
      </c>
    </row>
    <row r="726" spans="1:21" ht="48" x14ac:dyDescent="0.2">
      <c r="A726">
        <v>724</v>
      </c>
      <c r="B726" s="8" t="s">
        <v>2</v>
      </c>
      <c r="C726" s="3" t="s">
        <v>731</v>
      </c>
      <c r="D726" s="5">
        <v>7000</v>
      </c>
      <c r="E726" s="7">
        <v>10027</v>
      </c>
      <c r="F726" t="s">
        <v>4115</v>
      </c>
      <c r="G726" s="1" t="s">
        <v>4119</v>
      </c>
      <c r="H726" t="s">
        <v>4121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" t="s">
        <v>4181</v>
      </c>
      <c r="O726">
        <f>ROUND(E726/D726*100,0)</f>
        <v>143</v>
      </c>
      <c r="P726">
        <f>ROUND(E726/L726,2)</f>
        <v>70.12</v>
      </c>
      <c r="Q726" s="9" t="s">
        <v>4181</v>
      </c>
      <c r="R726" t="s">
        <v>4193</v>
      </c>
      <c r="S726">
        <f>(((J726/60)/60)/24)+DATE(1970,1,1)</f>
        <v>40694.638460648144</v>
      </c>
      <c r="T726">
        <f>(((I726/60)/60)/24)+DATE(1970,1,1)</f>
        <v>40724.638460648144</v>
      </c>
      <c r="U726">
        <f>YEAR(S:S)</f>
        <v>2011</v>
      </c>
    </row>
    <row r="727" spans="1:21" ht="48" x14ac:dyDescent="0.2">
      <c r="A727">
        <v>725</v>
      </c>
      <c r="B727" s="8" t="s">
        <v>2</v>
      </c>
      <c r="C727" s="3" t="s">
        <v>732</v>
      </c>
      <c r="D727" s="5">
        <v>20000</v>
      </c>
      <c r="E727" s="7">
        <v>10026.49</v>
      </c>
      <c r="F727" t="s">
        <v>4115</v>
      </c>
      <c r="G727" s="1" t="s">
        <v>4119</v>
      </c>
      <c r="H727" t="s">
        <v>4121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" t="s">
        <v>4181</v>
      </c>
      <c r="O727">
        <f>ROUND(E727/D727*100,0)</f>
        <v>50</v>
      </c>
      <c r="P727">
        <f>ROUND(E727/L727,2)</f>
        <v>71.62</v>
      </c>
      <c r="Q727" s="9" t="s">
        <v>4181</v>
      </c>
      <c r="R727" t="s">
        <v>4193</v>
      </c>
      <c r="S727">
        <f>(((J727/60)/60)/24)+DATE(1970,1,1)</f>
        <v>42321.626296296294</v>
      </c>
      <c r="T727">
        <f>(((I727/60)/60)/24)+DATE(1970,1,1)</f>
        <v>42351.626296296294</v>
      </c>
      <c r="U727">
        <f>YEAR(S:S)</f>
        <v>2015</v>
      </c>
    </row>
    <row r="728" spans="1:21" ht="48" x14ac:dyDescent="0.2">
      <c r="A728">
        <v>726</v>
      </c>
      <c r="B728" s="8" t="s">
        <v>2</v>
      </c>
      <c r="C728" s="3" t="s">
        <v>733</v>
      </c>
      <c r="D728" s="5">
        <v>2500</v>
      </c>
      <c r="E728" s="7">
        <v>10025</v>
      </c>
      <c r="F728" t="s">
        <v>4115</v>
      </c>
      <c r="G728" s="1" t="s">
        <v>4119</v>
      </c>
      <c r="H728" t="s">
        <v>4121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" t="s">
        <v>4181</v>
      </c>
      <c r="O728">
        <f>ROUND(E728/D728*100,0)</f>
        <v>401</v>
      </c>
      <c r="P728">
        <f>ROUND(E728/L728,2)</f>
        <v>286.43</v>
      </c>
      <c r="Q728" s="9" t="s">
        <v>4181</v>
      </c>
      <c r="R728" t="s">
        <v>4193</v>
      </c>
      <c r="S728">
        <f>(((J728/60)/60)/24)+DATE(1970,1,1)</f>
        <v>41346.042673611111</v>
      </c>
      <c r="T728">
        <f>(((I728/60)/60)/24)+DATE(1970,1,1)</f>
        <v>41376.042673611111</v>
      </c>
      <c r="U728">
        <f>YEAR(S:S)</f>
        <v>2013</v>
      </c>
    </row>
    <row r="729" spans="1:21" ht="48" x14ac:dyDescent="0.2">
      <c r="A729">
        <v>727</v>
      </c>
      <c r="B729" s="8" t="s">
        <v>2</v>
      </c>
      <c r="C729" s="3" t="s">
        <v>734</v>
      </c>
      <c r="D729" s="5">
        <v>3500</v>
      </c>
      <c r="E729" s="7">
        <v>10017</v>
      </c>
      <c r="F729" t="s">
        <v>4115</v>
      </c>
      <c r="G729" s="1" t="s">
        <v>4119</v>
      </c>
      <c r="H729" t="s">
        <v>4121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" t="s">
        <v>4181</v>
      </c>
      <c r="O729">
        <f>ROUND(E729/D729*100,0)</f>
        <v>286</v>
      </c>
      <c r="P729">
        <f>ROUND(E729/L729,2)</f>
        <v>67.23</v>
      </c>
      <c r="Q729" s="9" t="s">
        <v>4181</v>
      </c>
      <c r="R729" t="s">
        <v>4193</v>
      </c>
      <c r="S729">
        <f>(((J729/60)/60)/24)+DATE(1970,1,1)</f>
        <v>41247.020243055551</v>
      </c>
      <c r="T729">
        <f>(((I729/60)/60)/24)+DATE(1970,1,1)</f>
        <v>41288.888888888891</v>
      </c>
      <c r="U729">
        <f>YEAR(S:S)</f>
        <v>2012</v>
      </c>
    </row>
    <row r="730" spans="1:21" ht="48" x14ac:dyDescent="0.2">
      <c r="A730">
        <v>728</v>
      </c>
      <c r="B730" s="8" t="s">
        <v>2</v>
      </c>
      <c r="C730" s="3" t="s">
        <v>735</v>
      </c>
      <c r="D730" s="5">
        <v>7500</v>
      </c>
      <c r="E730" s="7">
        <v>10013</v>
      </c>
      <c r="F730" t="s">
        <v>4115</v>
      </c>
      <c r="G730" s="1" t="s">
        <v>4119</v>
      </c>
      <c r="H730" t="s">
        <v>4121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" t="s">
        <v>4181</v>
      </c>
      <c r="O730">
        <f>ROUND(E730/D730*100,0)</f>
        <v>134</v>
      </c>
      <c r="P730">
        <f>ROUND(E730/L730,2)</f>
        <v>77.02</v>
      </c>
      <c r="Q730" s="9" t="s">
        <v>4181</v>
      </c>
      <c r="R730" t="s">
        <v>4193</v>
      </c>
      <c r="S730">
        <f>(((J730/60)/60)/24)+DATE(1970,1,1)</f>
        <v>40731.837465277778</v>
      </c>
      <c r="T730">
        <f>(((I730/60)/60)/24)+DATE(1970,1,1)</f>
        <v>40776.837465277778</v>
      </c>
      <c r="U730">
        <f>YEAR(S:S)</f>
        <v>2011</v>
      </c>
    </row>
    <row r="731" spans="1:21" ht="48" x14ac:dyDescent="0.2">
      <c r="A731">
        <v>729</v>
      </c>
      <c r="B731" s="8" t="s">
        <v>2</v>
      </c>
      <c r="C731" s="3" t="s">
        <v>736</v>
      </c>
      <c r="D731" s="5">
        <v>4000</v>
      </c>
      <c r="E731" s="7">
        <v>10000</v>
      </c>
      <c r="F731" t="s">
        <v>4115</v>
      </c>
      <c r="G731" s="1" t="s">
        <v>4119</v>
      </c>
      <c r="H731" t="s">
        <v>4121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" t="s">
        <v>4181</v>
      </c>
      <c r="O731">
        <f>ROUND(E731/D731*100,0)</f>
        <v>250</v>
      </c>
      <c r="P731">
        <f>ROUND(E731/L731,2)</f>
        <v>83.33</v>
      </c>
      <c r="Q731" s="9" t="s">
        <v>4181</v>
      </c>
      <c r="R731" t="s">
        <v>4193</v>
      </c>
      <c r="S731">
        <f>(((J731/60)/60)/24)+DATE(1970,1,1)</f>
        <v>41111.185891203706</v>
      </c>
      <c r="T731">
        <f>(((I731/60)/60)/24)+DATE(1970,1,1)</f>
        <v>41171.185891203706</v>
      </c>
      <c r="U731">
        <f>YEAR(S:S)</f>
        <v>2012</v>
      </c>
    </row>
    <row r="732" spans="1:21" ht="32" x14ac:dyDescent="0.2">
      <c r="A732">
        <v>730</v>
      </c>
      <c r="B732" s="8" t="s">
        <v>2</v>
      </c>
      <c r="C732" s="3" t="s">
        <v>737</v>
      </c>
      <c r="D732" s="5">
        <v>20000</v>
      </c>
      <c r="E732" s="7">
        <v>10000</v>
      </c>
      <c r="F732" t="s">
        <v>4115</v>
      </c>
      <c r="G732" s="1" t="s">
        <v>4119</v>
      </c>
      <c r="H732" t="s">
        <v>4121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" t="s">
        <v>4181</v>
      </c>
      <c r="O732">
        <f>ROUND(E732/D732*100,0)</f>
        <v>50</v>
      </c>
      <c r="P732">
        <f>ROUND(E732/L732,2)</f>
        <v>37.74</v>
      </c>
      <c r="Q732" s="9" t="s">
        <v>4181</v>
      </c>
      <c r="R732" t="s">
        <v>4193</v>
      </c>
      <c r="S732">
        <f>(((J732/60)/60)/24)+DATE(1970,1,1)</f>
        <v>40854.745266203703</v>
      </c>
      <c r="T732">
        <f>(((I732/60)/60)/24)+DATE(1970,1,1)</f>
        <v>40884.745266203703</v>
      </c>
      <c r="U732">
        <f>YEAR(S:S)</f>
        <v>2011</v>
      </c>
    </row>
    <row r="733" spans="1:21" ht="48" x14ac:dyDescent="0.2">
      <c r="A733">
        <v>731</v>
      </c>
      <c r="B733" s="8" t="s">
        <v>2</v>
      </c>
      <c r="C733" s="3" t="s">
        <v>738</v>
      </c>
      <c r="D733" s="5">
        <v>5000</v>
      </c>
      <c r="E733" s="7">
        <v>9875</v>
      </c>
      <c r="F733" t="s">
        <v>4115</v>
      </c>
      <c r="G733" s="1" t="s">
        <v>4119</v>
      </c>
      <c r="H733" t="s">
        <v>4121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" t="s">
        <v>4181</v>
      </c>
      <c r="O733">
        <f>ROUND(E733/D733*100,0)</f>
        <v>198</v>
      </c>
      <c r="P733">
        <f>ROUND(E733/L733,2)</f>
        <v>139.08000000000001</v>
      </c>
      <c r="Q733" s="9" t="s">
        <v>4181</v>
      </c>
      <c r="R733" t="s">
        <v>4193</v>
      </c>
      <c r="S733">
        <f>(((J733/60)/60)/24)+DATE(1970,1,1)</f>
        <v>40879.795682870368</v>
      </c>
      <c r="T733">
        <f>(((I733/60)/60)/24)+DATE(1970,1,1)</f>
        <v>40930.25</v>
      </c>
      <c r="U733">
        <f>YEAR(S:S)</f>
        <v>2011</v>
      </c>
    </row>
    <row r="734" spans="1:21" ht="48" x14ac:dyDescent="0.2">
      <c r="A734">
        <v>732</v>
      </c>
      <c r="B734" s="8" t="s">
        <v>2</v>
      </c>
      <c r="C734" s="3" t="s">
        <v>739</v>
      </c>
      <c r="D734" s="5">
        <v>40</v>
      </c>
      <c r="E734" s="7">
        <v>9832</v>
      </c>
      <c r="F734" t="s">
        <v>4115</v>
      </c>
      <c r="G734" s="1" t="s">
        <v>4119</v>
      </c>
      <c r="H734" t="s">
        <v>4122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" t="s">
        <v>4181</v>
      </c>
      <c r="O734">
        <f>ROUND(E734/D734*100,0)</f>
        <v>24580</v>
      </c>
      <c r="P734">
        <f>ROUND(E734/L734,2)</f>
        <v>756.31</v>
      </c>
      <c r="Q734" s="9" t="s">
        <v>4181</v>
      </c>
      <c r="R734" t="s">
        <v>4193</v>
      </c>
      <c r="S734">
        <f>(((J734/60)/60)/24)+DATE(1970,1,1)</f>
        <v>41486.424317129626</v>
      </c>
      <c r="T734">
        <f>(((I734/60)/60)/24)+DATE(1970,1,1)</f>
        <v>41546.424317129626</v>
      </c>
      <c r="U734">
        <f>YEAR(S:S)</f>
        <v>2013</v>
      </c>
    </row>
    <row r="735" spans="1:21" ht="48" x14ac:dyDescent="0.2">
      <c r="A735">
        <v>733</v>
      </c>
      <c r="B735" s="8" t="s">
        <v>2</v>
      </c>
      <c r="C735" s="3" t="s">
        <v>740</v>
      </c>
      <c r="D735" s="5">
        <v>2500</v>
      </c>
      <c r="E735" s="7">
        <v>9801</v>
      </c>
      <c r="F735" t="s">
        <v>4115</v>
      </c>
      <c r="G735" s="1" t="s">
        <v>4119</v>
      </c>
      <c r="H735" t="s">
        <v>4122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" t="s">
        <v>4181</v>
      </c>
      <c r="O735">
        <f>ROUND(E735/D735*100,0)</f>
        <v>392</v>
      </c>
      <c r="P735">
        <f>ROUND(E735/L735,2)</f>
        <v>57.99</v>
      </c>
      <c r="Q735" s="9" t="s">
        <v>4181</v>
      </c>
      <c r="R735" t="s">
        <v>4193</v>
      </c>
      <c r="S735">
        <f>(((J735/60)/60)/24)+DATE(1970,1,1)</f>
        <v>41598.420046296298</v>
      </c>
      <c r="T735">
        <f>(((I735/60)/60)/24)+DATE(1970,1,1)</f>
        <v>41628.420046296298</v>
      </c>
      <c r="U735">
        <f>YEAR(S:S)</f>
        <v>2013</v>
      </c>
    </row>
    <row r="736" spans="1:21" ht="32" x14ac:dyDescent="0.2">
      <c r="A736">
        <v>734</v>
      </c>
      <c r="B736" s="8" t="s">
        <v>2</v>
      </c>
      <c r="C736" s="3" t="s">
        <v>741</v>
      </c>
      <c r="D736" s="5">
        <v>8500</v>
      </c>
      <c r="E736" s="7">
        <v>9775</v>
      </c>
      <c r="F736" t="s">
        <v>4115</v>
      </c>
      <c r="G736" s="1" t="s">
        <v>4119</v>
      </c>
      <c r="H736" t="s">
        <v>4126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" t="s">
        <v>4181</v>
      </c>
      <c r="O736">
        <f>ROUND(E736/D736*100,0)</f>
        <v>115</v>
      </c>
      <c r="P736">
        <f>ROUND(E736/L736,2)</f>
        <v>171.49</v>
      </c>
      <c r="Q736" s="9" t="s">
        <v>4181</v>
      </c>
      <c r="R736" t="s">
        <v>4193</v>
      </c>
      <c r="S736">
        <f>(((J736/60)/60)/24)+DATE(1970,1,1)</f>
        <v>42102.164583333331</v>
      </c>
      <c r="T736">
        <f>(((I736/60)/60)/24)+DATE(1970,1,1)</f>
        <v>42133.208333333328</v>
      </c>
      <c r="U736">
        <f>YEAR(S:S)</f>
        <v>2015</v>
      </c>
    </row>
    <row r="737" spans="1:21" ht="48" x14ac:dyDescent="0.2">
      <c r="A737">
        <v>735</v>
      </c>
      <c r="B737" s="8" t="s">
        <v>2</v>
      </c>
      <c r="C737" s="3" t="s">
        <v>742</v>
      </c>
      <c r="D737" s="5">
        <v>47000</v>
      </c>
      <c r="E737" s="7">
        <v>9725</v>
      </c>
      <c r="F737" t="s">
        <v>4115</v>
      </c>
      <c r="G737" s="1" t="s">
        <v>4119</v>
      </c>
      <c r="H737" t="s">
        <v>4121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" t="s">
        <v>4181</v>
      </c>
      <c r="O737">
        <f>ROUND(E737/D737*100,0)</f>
        <v>21</v>
      </c>
      <c r="P737">
        <f>ROUND(E737/L737,2)</f>
        <v>42.47</v>
      </c>
      <c r="Q737" s="9" t="s">
        <v>4181</v>
      </c>
      <c r="R737" t="s">
        <v>4193</v>
      </c>
      <c r="S737">
        <f>(((J737/60)/60)/24)+DATE(1970,1,1)</f>
        <v>41946.029467592591</v>
      </c>
      <c r="T737">
        <f>(((I737/60)/60)/24)+DATE(1970,1,1)</f>
        <v>41977.027083333334</v>
      </c>
      <c r="U737">
        <f>YEAR(S:S)</f>
        <v>2014</v>
      </c>
    </row>
    <row r="738" spans="1:21" ht="48" x14ac:dyDescent="0.2">
      <c r="A738">
        <v>736</v>
      </c>
      <c r="B738" s="8" t="s">
        <v>2</v>
      </c>
      <c r="C738" s="3" t="s">
        <v>743</v>
      </c>
      <c r="D738" s="5">
        <v>3600</v>
      </c>
      <c r="E738" s="7">
        <v>9700</v>
      </c>
      <c r="F738" t="s">
        <v>4115</v>
      </c>
      <c r="G738" s="1" t="s">
        <v>4119</v>
      </c>
      <c r="H738" t="s">
        <v>4121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" t="s">
        <v>4181</v>
      </c>
      <c r="O738">
        <f>ROUND(E738/D738*100,0)</f>
        <v>269</v>
      </c>
      <c r="P738">
        <f>ROUND(E738/L738,2)</f>
        <v>89.81</v>
      </c>
      <c r="Q738" s="9" t="s">
        <v>4181</v>
      </c>
      <c r="R738" t="s">
        <v>4193</v>
      </c>
      <c r="S738">
        <f>(((J738/60)/60)/24)+DATE(1970,1,1)</f>
        <v>41579.734259259261</v>
      </c>
      <c r="T738">
        <f>(((I738/60)/60)/24)+DATE(1970,1,1)</f>
        <v>41599.207638888889</v>
      </c>
      <c r="U738">
        <f>YEAR(S:S)</f>
        <v>2013</v>
      </c>
    </row>
    <row r="739" spans="1:21" ht="48" x14ac:dyDescent="0.2">
      <c r="A739">
        <v>737</v>
      </c>
      <c r="B739" s="8" t="s">
        <v>2</v>
      </c>
      <c r="C739" s="3" t="s">
        <v>744</v>
      </c>
      <c r="D739" s="5">
        <v>5000</v>
      </c>
      <c r="E739" s="7">
        <v>9545</v>
      </c>
      <c r="F739" t="s">
        <v>4115</v>
      </c>
      <c r="G739" s="1" t="s">
        <v>4119</v>
      </c>
      <c r="H739" t="s">
        <v>4121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" t="s">
        <v>4181</v>
      </c>
      <c r="O739">
        <f>ROUND(E739/D739*100,0)</f>
        <v>191</v>
      </c>
      <c r="P739">
        <f>ROUND(E739/L739,2)</f>
        <v>88.38</v>
      </c>
      <c r="Q739" s="9" t="s">
        <v>4181</v>
      </c>
      <c r="R739" t="s">
        <v>4193</v>
      </c>
      <c r="S739">
        <f>(((J739/60)/60)/24)+DATE(1970,1,1)</f>
        <v>41667.275312500002</v>
      </c>
      <c r="T739">
        <f>(((I739/60)/60)/24)+DATE(1970,1,1)</f>
        <v>41684.833333333336</v>
      </c>
      <c r="U739">
        <f>YEAR(S:S)</f>
        <v>2014</v>
      </c>
    </row>
    <row r="740" spans="1:21" ht="32" x14ac:dyDescent="0.2">
      <c r="A740">
        <v>738</v>
      </c>
      <c r="B740" s="8" t="s">
        <v>2</v>
      </c>
      <c r="C740" s="3" t="s">
        <v>745</v>
      </c>
      <c r="D740" s="5">
        <v>1500</v>
      </c>
      <c r="E740" s="7">
        <v>9536</v>
      </c>
      <c r="F740" t="s">
        <v>4115</v>
      </c>
      <c r="G740" s="1" t="s">
        <v>4119</v>
      </c>
      <c r="H740" t="s">
        <v>4121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" t="s">
        <v>4181</v>
      </c>
      <c r="O740">
        <f>ROUND(E740/D740*100,0)</f>
        <v>636</v>
      </c>
      <c r="P740">
        <f>ROUND(E740/L740,2)</f>
        <v>232.59</v>
      </c>
      <c r="Q740" s="9" t="s">
        <v>4181</v>
      </c>
      <c r="R740" t="s">
        <v>4193</v>
      </c>
      <c r="S740">
        <f>(((J740/60)/60)/24)+DATE(1970,1,1)</f>
        <v>41943.604097222218</v>
      </c>
      <c r="T740">
        <f>(((I740/60)/60)/24)+DATE(1970,1,1)</f>
        <v>41974.207638888889</v>
      </c>
      <c r="U740">
        <f>YEAR(S:S)</f>
        <v>2014</v>
      </c>
    </row>
    <row r="741" spans="1:21" ht="48" x14ac:dyDescent="0.2">
      <c r="A741">
        <v>739</v>
      </c>
      <c r="B741" s="8" t="s">
        <v>2</v>
      </c>
      <c r="C741" s="3" t="s">
        <v>746</v>
      </c>
      <c r="D741" s="5">
        <v>6000</v>
      </c>
      <c r="E741" s="7">
        <v>9525</v>
      </c>
      <c r="F741" t="s">
        <v>4115</v>
      </c>
      <c r="G741" s="1" t="s">
        <v>4119</v>
      </c>
      <c r="H741" t="s">
        <v>4121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" t="s">
        <v>4181</v>
      </c>
      <c r="O741">
        <f>ROUND(E741/D741*100,0)</f>
        <v>159</v>
      </c>
      <c r="P741">
        <f>ROUND(E741/L741,2)</f>
        <v>68.53</v>
      </c>
      <c r="Q741" s="9" t="s">
        <v>4181</v>
      </c>
      <c r="R741" t="s">
        <v>4193</v>
      </c>
      <c r="S741">
        <f>(((J741/60)/60)/24)+DATE(1970,1,1)</f>
        <v>41829.502650462964</v>
      </c>
      <c r="T741">
        <f>(((I741/60)/60)/24)+DATE(1970,1,1)</f>
        <v>41862.502650462964</v>
      </c>
      <c r="U741">
        <f>YEAR(S:S)</f>
        <v>2014</v>
      </c>
    </row>
    <row r="742" spans="1:21" ht="48" x14ac:dyDescent="0.2">
      <c r="A742">
        <v>740</v>
      </c>
      <c r="B742" s="8" t="s">
        <v>2</v>
      </c>
      <c r="C742" s="3" t="s">
        <v>747</v>
      </c>
      <c r="D742" s="5">
        <v>3000</v>
      </c>
      <c r="E742" s="7">
        <v>9500</v>
      </c>
      <c r="F742" t="s">
        <v>4115</v>
      </c>
      <c r="G742" s="1" t="s">
        <v>4119</v>
      </c>
      <c r="H742" t="s">
        <v>4121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" t="s">
        <v>4181</v>
      </c>
      <c r="O742">
        <f>ROUND(E742/D742*100,0)</f>
        <v>317</v>
      </c>
      <c r="P742">
        <f>ROUND(E742/L742,2)</f>
        <v>500</v>
      </c>
      <c r="Q742" s="9" t="s">
        <v>4181</v>
      </c>
      <c r="R742" t="s">
        <v>4193</v>
      </c>
      <c r="S742">
        <f>(((J742/60)/60)/24)+DATE(1970,1,1)</f>
        <v>42162.146782407406</v>
      </c>
      <c r="T742">
        <f>(((I742/60)/60)/24)+DATE(1970,1,1)</f>
        <v>42176.146782407406</v>
      </c>
      <c r="U742">
        <f>YEAR(S:S)</f>
        <v>2015</v>
      </c>
    </row>
    <row r="743" spans="1:21" ht="32" x14ac:dyDescent="0.2">
      <c r="A743">
        <v>741</v>
      </c>
      <c r="B743" s="8" t="s">
        <v>2</v>
      </c>
      <c r="C743" s="3" t="s">
        <v>748</v>
      </c>
      <c r="D743" s="5">
        <v>13000</v>
      </c>
      <c r="E743" s="7">
        <v>9486.69</v>
      </c>
      <c r="F743" t="s">
        <v>4115</v>
      </c>
      <c r="G743" s="1" t="s">
        <v>4119</v>
      </c>
      <c r="H743" t="s">
        <v>4121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" t="s">
        <v>4181</v>
      </c>
      <c r="O743">
        <f>ROUND(E743/D743*100,0)</f>
        <v>73</v>
      </c>
      <c r="P743">
        <f>ROUND(E743/L743,2)</f>
        <v>100.92</v>
      </c>
      <c r="Q743" s="9" t="s">
        <v>4181</v>
      </c>
      <c r="R743" t="s">
        <v>4193</v>
      </c>
      <c r="S743">
        <f>(((J743/60)/60)/24)+DATE(1970,1,1)</f>
        <v>41401.648217592592</v>
      </c>
      <c r="T743">
        <f>(((I743/60)/60)/24)+DATE(1970,1,1)</f>
        <v>41436.648217592592</v>
      </c>
      <c r="U743">
        <f>YEAR(S:S)</f>
        <v>2013</v>
      </c>
    </row>
    <row r="744" spans="1:21" ht="48" x14ac:dyDescent="0.2">
      <c r="A744">
        <v>742</v>
      </c>
      <c r="B744" s="8" t="s">
        <v>2</v>
      </c>
      <c r="C744" s="3" t="s">
        <v>749</v>
      </c>
      <c r="D744" s="5">
        <v>1400</v>
      </c>
      <c r="E744" s="7">
        <v>9477</v>
      </c>
      <c r="F744" t="s">
        <v>4115</v>
      </c>
      <c r="G744" s="1" t="s">
        <v>4119</v>
      </c>
      <c r="H744" t="s">
        <v>4121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" t="s">
        <v>4181</v>
      </c>
      <c r="O744">
        <f>ROUND(E744/D744*100,0)</f>
        <v>677</v>
      </c>
      <c r="P744">
        <f>ROUND(E744/L744,2)</f>
        <v>412.04</v>
      </c>
      <c r="Q744" s="9" t="s">
        <v>4181</v>
      </c>
      <c r="R744" t="s">
        <v>4193</v>
      </c>
      <c r="S744">
        <f>(((J744/60)/60)/24)+DATE(1970,1,1)</f>
        <v>41689.917962962965</v>
      </c>
      <c r="T744">
        <f>(((I744/60)/60)/24)+DATE(1970,1,1)</f>
        <v>41719.876296296294</v>
      </c>
      <c r="U744">
        <f>YEAR(S:S)</f>
        <v>2014</v>
      </c>
    </row>
    <row r="745" spans="1:21" ht="48" x14ac:dyDescent="0.2">
      <c r="A745">
        <v>743</v>
      </c>
      <c r="B745" s="8" t="s">
        <v>2</v>
      </c>
      <c r="C745" s="3" t="s">
        <v>750</v>
      </c>
      <c r="D745" s="5">
        <v>550</v>
      </c>
      <c r="E745" s="7">
        <v>9460</v>
      </c>
      <c r="F745" t="s">
        <v>4115</v>
      </c>
      <c r="G745" s="1" t="s">
        <v>4119</v>
      </c>
      <c r="H745" t="s">
        <v>4121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" t="s">
        <v>4181</v>
      </c>
      <c r="O745">
        <f>ROUND(E745/D745*100,0)</f>
        <v>1720</v>
      </c>
      <c r="P745">
        <f>ROUND(E745/L745,2)</f>
        <v>630.66999999999996</v>
      </c>
      <c r="Q745" s="9" t="s">
        <v>4181</v>
      </c>
      <c r="R745" t="s">
        <v>4193</v>
      </c>
      <c r="S745">
        <f>(((J745/60)/60)/24)+DATE(1970,1,1)</f>
        <v>40990.709317129629</v>
      </c>
      <c r="T745">
        <f>(((I745/60)/60)/24)+DATE(1970,1,1)</f>
        <v>41015.875</v>
      </c>
      <c r="U745">
        <f>YEAR(S:S)</f>
        <v>2012</v>
      </c>
    </row>
    <row r="746" spans="1:21" ht="32" x14ac:dyDescent="0.2">
      <c r="A746">
        <v>744</v>
      </c>
      <c r="B746" s="8" t="s">
        <v>2</v>
      </c>
      <c r="C746" s="3" t="s">
        <v>751</v>
      </c>
      <c r="D746" s="5">
        <v>5000</v>
      </c>
      <c r="E746" s="7">
        <v>9446</v>
      </c>
      <c r="F746" t="s">
        <v>4115</v>
      </c>
      <c r="G746" s="1" t="s">
        <v>4119</v>
      </c>
      <c r="H746" t="s">
        <v>4121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" t="s">
        <v>4181</v>
      </c>
      <c r="O746">
        <f>ROUND(E746/D746*100,0)</f>
        <v>189</v>
      </c>
      <c r="P746">
        <f>ROUND(E746/L746,2)</f>
        <v>152.35</v>
      </c>
      <c r="Q746" s="9" t="s">
        <v>4181</v>
      </c>
      <c r="R746" t="s">
        <v>4193</v>
      </c>
      <c r="S746">
        <f>(((J746/60)/60)/24)+DATE(1970,1,1)</f>
        <v>41226.95721064815</v>
      </c>
      <c r="T746">
        <f>(((I746/60)/60)/24)+DATE(1970,1,1)</f>
        <v>41256.95721064815</v>
      </c>
      <c r="U746">
        <f>YEAR(S:S)</f>
        <v>2012</v>
      </c>
    </row>
    <row r="747" spans="1:21" ht="48" x14ac:dyDescent="0.2">
      <c r="A747">
        <v>745</v>
      </c>
      <c r="B747" s="8" t="s">
        <v>2</v>
      </c>
      <c r="C747" s="3" t="s">
        <v>752</v>
      </c>
      <c r="D747" s="5">
        <v>2220</v>
      </c>
      <c r="E747" s="7">
        <v>9425.23</v>
      </c>
      <c r="F747" t="s">
        <v>4115</v>
      </c>
      <c r="G747" s="1" t="s">
        <v>4119</v>
      </c>
      <c r="H747" t="s">
        <v>4121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" t="s">
        <v>4181</v>
      </c>
      <c r="O747">
        <f>ROUND(E747/D747*100,0)</f>
        <v>425</v>
      </c>
      <c r="P747">
        <f>ROUND(E747/L747,2)</f>
        <v>127.37</v>
      </c>
      <c r="Q747" s="9" t="s">
        <v>4181</v>
      </c>
      <c r="R747" t="s">
        <v>4193</v>
      </c>
      <c r="S747">
        <f>(((J747/60)/60)/24)+DATE(1970,1,1)</f>
        <v>41367.572280092594</v>
      </c>
      <c r="T747">
        <f>(((I747/60)/60)/24)+DATE(1970,1,1)</f>
        <v>41397.572280092594</v>
      </c>
      <c r="U747">
        <f>YEAR(S:S)</f>
        <v>2013</v>
      </c>
    </row>
    <row r="748" spans="1:21" ht="16" x14ac:dyDescent="0.2">
      <c r="A748">
        <v>746</v>
      </c>
      <c r="B748" s="8" t="s">
        <v>2</v>
      </c>
      <c r="C748" s="3" t="s">
        <v>753</v>
      </c>
      <c r="D748" s="5">
        <v>2987</v>
      </c>
      <c r="E748" s="7">
        <v>9419</v>
      </c>
      <c r="F748" t="s">
        <v>4115</v>
      </c>
      <c r="G748" s="1" t="s">
        <v>4119</v>
      </c>
      <c r="H748" t="s">
        <v>4121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" t="s">
        <v>4181</v>
      </c>
      <c r="O748">
        <f>ROUND(E748/D748*100,0)</f>
        <v>315</v>
      </c>
      <c r="P748">
        <f>ROUND(E748/L748,2)</f>
        <v>97.1</v>
      </c>
      <c r="Q748" s="9" t="s">
        <v>4181</v>
      </c>
      <c r="R748" t="s">
        <v>4193</v>
      </c>
      <c r="S748">
        <f>(((J748/60)/60)/24)+DATE(1970,1,1)</f>
        <v>41157.042928240742</v>
      </c>
      <c r="T748">
        <f>(((I748/60)/60)/24)+DATE(1970,1,1)</f>
        <v>41175.165972222225</v>
      </c>
      <c r="U748">
        <f>YEAR(S:S)</f>
        <v>2012</v>
      </c>
    </row>
    <row r="749" spans="1:21" ht="48" x14ac:dyDescent="0.2">
      <c r="A749">
        <v>747</v>
      </c>
      <c r="B749" s="8" t="s">
        <v>2</v>
      </c>
      <c r="C749" s="3" t="s">
        <v>754</v>
      </c>
      <c r="D749" s="5">
        <v>7000</v>
      </c>
      <c r="E749" s="7">
        <v>9395</v>
      </c>
      <c r="F749" t="s">
        <v>4115</v>
      </c>
      <c r="G749" s="1" t="s">
        <v>4119</v>
      </c>
      <c r="H749" t="s">
        <v>4124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" t="s">
        <v>4181</v>
      </c>
      <c r="O749">
        <f>ROUND(E749/D749*100,0)</f>
        <v>134</v>
      </c>
      <c r="P749">
        <f>ROUND(E749/L749,2)</f>
        <v>170.82</v>
      </c>
      <c r="Q749" s="9" t="s">
        <v>4181</v>
      </c>
      <c r="R749" t="s">
        <v>4193</v>
      </c>
      <c r="S749">
        <f>(((J749/60)/60)/24)+DATE(1970,1,1)</f>
        <v>41988.548831018517</v>
      </c>
      <c r="T749">
        <f>(((I749/60)/60)/24)+DATE(1970,1,1)</f>
        <v>42019.454166666663</v>
      </c>
      <c r="U749">
        <f>YEAR(S:S)</f>
        <v>2014</v>
      </c>
    </row>
    <row r="750" spans="1:21" ht="48" x14ac:dyDescent="0.2">
      <c r="A750">
        <v>748</v>
      </c>
      <c r="B750" s="8" t="s">
        <v>2</v>
      </c>
      <c r="C750" s="3" t="s">
        <v>755</v>
      </c>
      <c r="D750" s="5">
        <v>2000</v>
      </c>
      <c r="E750" s="7">
        <v>9387</v>
      </c>
      <c r="F750" t="s">
        <v>4115</v>
      </c>
      <c r="G750" s="1" t="s">
        <v>4119</v>
      </c>
      <c r="H750" t="s">
        <v>4121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" t="s">
        <v>4181</v>
      </c>
      <c r="O750">
        <f>ROUND(E750/D750*100,0)</f>
        <v>469</v>
      </c>
      <c r="P750">
        <f>ROUND(E750/L750,2)</f>
        <v>213.34</v>
      </c>
      <c r="Q750" s="9" t="s">
        <v>4181</v>
      </c>
      <c r="R750" t="s">
        <v>4193</v>
      </c>
      <c r="S750">
        <f>(((J750/60)/60)/24)+DATE(1970,1,1)</f>
        <v>41831.846828703703</v>
      </c>
      <c r="T750">
        <f>(((I750/60)/60)/24)+DATE(1970,1,1)</f>
        <v>41861.846828703703</v>
      </c>
      <c r="U750">
        <f>YEAR(S:S)</f>
        <v>2014</v>
      </c>
    </row>
    <row r="751" spans="1:21" ht="48" x14ac:dyDescent="0.2">
      <c r="A751">
        <v>749</v>
      </c>
      <c r="B751" s="8" t="s">
        <v>2</v>
      </c>
      <c r="C751" s="3" t="s">
        <v>756</v>
      </c>
      <c r="D751" s="5">
        <v>10000</v>
      </c>
      <c r="E751" s="7">
        <v>9370</v>
      </c>
      <c r="F751" t="s">
        <v>4115</v>
      </c>
      <c r="G751" s="1" t="s">
        <v>4119</v>
      </c>
      <c r="H751" t="s">
        <v>4121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" t="s">
        <v>4181</v>
      </c>
      <c r="O751">
        <f>ROUND(E751/D751*100,0)</f>
        <v>94</v>
      </c>
      <c r="P751">
        <f>ROUND(E751/L751,2)</f>
        <v>85.18</v>
      </c>
      <c r="Q751" s="9" t="s">
        <v>4181</v>
      </c>
      <c r="R751" t="s">
        <v>4193</v>
      </c>
      <c r="S751">
        <f>(((J751/60)/60)/24)+DATE(1970,1,1)</f>
        <v>42733.94131944445</v>
      </c>
      <c r="T751">
        <f>(((I751/60)/60)/24)+DATE(1970,1,1)</f>
        <v>42763.94131944445</v>
      </c>
      <c r="U751">
        <f>YEAR(S:S)</f>
        <v>2016</v>
      </c>
    </row>
    <row r="752" spans="1:21" ht="48" x14ac:dyDescent="0.2">
      <c r="A752">
        <v>750</v>
      </c>
      <c r="B752" s="8" t="s">
        <v>2</v>
      </c>
      <c r="C752" s="3" t="s">
        <v>757</v>
      </c>
      <c r="D752" s="5">
        <v>4444</v>
      </c>
      <c r="E752" s="7">
        <v>9342</v>
      </c>
      <c r="F752" t="s">
        <v>4115</v>
      </c>
      <c r="G752" s="1" t="s">
        <v>4119</v>
      </c>
      <c r="H752" t="s">
        <v>4121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" t="s">
        <v>4181</v>
      </c>
      <c r="O752">
        <f>ROUND(E752/D752*100,0)</f>
        <v>210</v>
      </c>
      <c r="P752">
        <f>ROUND(E752/L752,2)</f>
        <v>158.34</v>
      </c>
      <c r="Q752" s="9" t="s">
        <v>4181</v>
      </c>
      <c r="R752" t="s">
        <v>4193</v>
      </c>
      <c r="S752">
        <f>(((J752/60)/60)/24)+DATE(1970,1,1)</f>
        <v>41299.878148148149</v>
      </c>
      <c r="T752">
        <f>(((I752/60)/60)/24)+DATE(1970,1,1)</f>
        <v>41329.878148148149</v>
      </c>
      <c r="U752">
        <f>YEAR(S:S)</f>
        <v>2013</v>
      </c>
    </row>
    <row r="753" spans="1:21" ht="48" x14ac:dyDescent="0.2">
      <c r="A753">
        <v>751</v>
      </c>
      <c r="B753" s="8" t="s">
        <v>2</v>
      </c>
      <c r="C753" s="3" t="s">
        <v>758</v>
      </c>
      <c r="D753" s="5">
        <v>3000</v>
      </c>
      <c r="E753" s="7">
        <v>9302.75</v>
      </c>
      <c r="F753" t="s">
        <v>4115</v>
      </c>
      <c r="G753" s="1" t="s">
        <v>4119</v>
      </c>
      <c r="H753" t="s">
        <v>4121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" t="s">
        <v>4181</v>
      </c>
      <c r="O753">
        <f>ROUND(E753/D753*100,0)</f>
        <v>310</v>
      </c>
      <c r="P753">
        <f>ROUND(E753/L753,2)</f>
        <v>150.04</v>
      </c>
      <c r="Q753" s="9" t="s">
        <v>4181</v>
      </c>
      <c r="R753" t="s">
        <v>4193</v>
      </c>
      <c r="S753">
        <f>(((J753/60)/60)/24)+DATE(1970,1,1)</f>
        <v>40713.630497685182</v>
      </c>
      <c r="T753">
        <f>(((I753/60)/60)/24)+DATE(1970,1,1)</f>
        <v>40759.630497685182</v>
      </c>
      <c r="U753">
        <f>YEAR(S:S)</f>
        <v>2011</v>
      </c>
    </row>
    <row r="754" spans="1:21" ht="48" x14ac:dyDescent="0.2">
      <c r="A754">
        <v>752</v>
      </c>
      <c r="B754" s="8" t="s">
        <v>2</v>
      </c>
      <c r="C754" s="3" t="s">
        <v>759</v>
      </c>
      <c r="D754" s="5">
        <v>5000</v>
      </c>
      <c r="E754" s="7">
        <v>9302.5</v>
      </c>
      <c r="F754" t="s">
        <v>4115</v>
      </c>
      <c r="G754" s="1" t="s">
        <v>4119</v>
      </c>
      <c r="H754" t="s">
        <v>4123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" t="s">
        <v>4181</v>
      </c>
      <c r="O754">
        <f>ROUND(E754/D754*100,0)</f>
        <v>186</v>
      </c>
      <c r="P754">
        <f>ROUND(E754/L754,2)</f>
        <v>88.6</v>
      </c>
      <c r="Q754" s="9" t="s">
        <v>4181</v>
      </c>
      <c r="R754" t="s">
        <v>4193</v>
      </c>
      <c r="S754">
        <f>(((J754/60)/60)/24)+DATE(1970,1,1)</f>
        <v>42639.421493055561</v>
      </c>
      <c r="T754">
        <f>(((I754/60)/60)/24)+DATE(1970,1,1)</f>
        <v>42659.458333333328</v>
      </c>
      <c r="U754">
        <f>YEAR(S:S)</f>
        <v>2016</v>
      </c>
    </row>
    <row r="755" spans="1:21" ht="48" x14ac:dyDescent="0.2">
      <c r="A755">
        <v>753</v>
      </c>
      <c r="B755" s="8" t="s">
        <v>2</v>
      </c>
      <c r="C755" s="3" t="s">
        <v>760</v>
      </c>
      <c r="D755" s="5">
        <v>10000</v>
      </c>
      <c r="E755" s="7">
        <v>9228</v>
      </c>
      <c r="F755" t="s">
        <v>4115</v>
      </c>
      <c r="G755" s="1" t="s">
        <v>4119</v>
      </c>
      <c r="H755" t="s">
        <v>4121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" t="s">
        <v>4181</v>
      </c>
      <c r="O755">
        <f>ROUND(E755/D755*100,0)</f>
        <v>92</v>
      </c>
      <c r="P755">
        <f>ROUND(E755/L755,2)</f>
        <v>354.92</v>
      </c>
      <c r="Q755" s="9" t="s">
        <v>4181</v>
      </c>
      <c r="R755" t="s">
        <v>4193</v>
      </c>
      <c r="S755">
        <f>(((J755/60)/60)/24)+DATE(1970,1,1)</f>
        <v>42019.590173611112</v>
      </c>
      <c r="T755">
        <f>(((I755/60)/60)/24)+DATE(1970,1,1)</f>
        <v>42049.590173611112</v>
      </c>
      <c r="U755">
        <f>YEAR(S:S)</f>
        <v>2015</v>
      </c>
    </row>
    <row r="756" spans="1:21" ht="48" x14ac:dyDescent="0.2">
      <c r="A756">
        <v>754</v>
      </c>
      <c r="B756" s="8" t="s">
        <v>2</v>
      </c>
      <c r="C756" s="3" t="s">
        <v>761</v>
      </c>
      <c r="D756" s="5">
        <v>2000</v>
      </c>
      <c r="E756" s="7">
        <v>9228</v>
      </c>
      <c r="F756" t="s">
        <v>4115</v>
      </c>
      <c r="G756" s="1" t="s">
        <v>4119</v>
      </c>
      <c r="H756" t="s">
        <v>4121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" t="s">
        <v>4181</v>
      </c>
      <c r="O756">
        <f>ROUND(E756/D756*100,0)</f>
        <v>461</v>
      </c>
      <c r="P756">
        <f>ROUND(E756/L756,2)</f>
        <v>188.33</v>
      </c>
      <c r="Q756" s="9" t="s">
        <v>4181</v>
      </c>
      <c r="R756" t="s">
        <v>4193</v>
      </c>
      <c r="S756">
        <f>(((J756/60)/60)/24)+DATE(1970,1,1)</f>
        <v>41249.749085648145</v>
      </c>
      <c r="T756">
        <f>(((I756/60)/60)/24)+DATE(1970,1,1)</f>
        <v>41279.749085648145</v>
      </c>
      <c r="U756">
        <f>YEAR(S:S)</f>
        <v>2012</v>
      </c>
    </row>
    <row r="757" spans="1:21" ht="48" x14ac:dyDescent="0.2">
      <c r="A757">
        <v>755</v>
      </c>
      <c r="B757" s="8" t="s">
        <v>2</v>
      </c>
      <c r="C757" s="3" t="s">
        <v>762</v>
      </c>
      <c r="D757" s="5">
        <v>2500</v>
      </c>
      <c r="E757" s="7">
        <v>9203.23</v>
      </c>
      <c r="F757" t="s">
        <v>4115</v>
      </c>
      <c r="G757" s="1" t="s">
        <v>4119</v>
      </c>
      <c r="H757" t="s">
        <v>4121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" t="s">
        <v>4181</v>
      </c>
      <c r="O757">
        <f>ROUND(E757/D757*100,0)</f>
        <v>368</v>
      </c>
      <c r="P757">
        <f>ROUND(E757/L757,2)</f>
        <v>135.34</v>
      </c>
      <c r="Q757" s="9" t="s">
        <v>4181</v>
      </c>
      <c r="R757" t="s">
        <v>4193</v>
      </c>
      <c r="S757">
        <f>(((J757/60)/60)/24)+DATE(1970,1,1)</f>
        <v>41383.605057870373</v>
      </c>
      <c r="T757">
        <f>(((I757/60)/60)/24)+DATE(1970,1,1)</f>
        <v>41414.02847222222</v>
      </c>
      <c r="U757">
        <f>YEAR(S:S)</f>
        <v>2013</v>
      </c>
    </row>
    <row r="758" spans="1:21" ht="48" x14ac:dyDescent="0.2">
      <c r="A758">
        <v>756</v>
      </c>
      <c r="B758" s="8" t="s">
        <v>2</v>
      </c>
      <c r="C758" s="3" t="s">
        <v>763</v>
      </c>
      <c r="D758" s="5">
        <v>700</v>
      </c>
      <c r="E758" s="7">
        <v>9170</v>
      </c>
      <c r="F758" t="s">
        <v>4115</v>
      </c>
      <c r="G758" s="1" t="s">
        <v>4119</v>
      </c>
      <c r="H758" t="s">
        <v>4121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" t="s">
        <v>4181</v>
      </c>
      <c r="O758">
        <f>ROUND(E758/D758*100,0)</f>
        <v>1310</v>
      </c>
      <c r="P758">
        <f>ROUND(E758/L758,2)</f>
        <v>416.82</v>
      </c>
      <c r="Q758" s="9" t="s">
        <v>4181</v>
      </c>
      <c r="R758" t="s">
        <v>4193</v>
      </c>
      <c r="S758">
        <f>(((J758/60)/60)/24)+DATE(1970,1,1)</f>
        <v>40590.766886574071</v>
      </c>
      <c r="T758">
        <f>(((I758/60)/60)/24)+DATE(1970,1,1)</f>
        <v>40651.725219907406</v>
      </c>
      <c r="U758">
        <f>YEAR(S:S)</f>
        <v>2011</v>
      </c>
    </row>
    <row r="759" spans="1:21" ht="48" x14ac:dyDescent="0.2">
      <c r="A759">
        <v>757</v>
      </c>
      <c r="B759" s="8" t="s">
        <v>2</v>
      </c>
      <c r="C759" s="3" t="s">
        <v>764</v>
      </c>
      <c r="D759" s="5">
        <v>250</v>
      </c>
      <c r="E759" s="7">
        <v>9137</v>
      </c>
      <c r="F759" t="s">
        <v>4115</v>
      </c>
      <c r="G759" s="1" t="s">
        <v>4119</v>
      </c>
      <c r="H759" t="s">
        <v>4121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" t="s">
        <v>4181</v>
      </c>
      <c r="O759">
        <f>ROUND(E759/D759*100,0)</f>
        <v>3655</v>
      </c>
      <c r="P759">
        <f>ROUND(E759/L759,2)</f>
        <v>507.61</v>
      </c>
      <c r="Q759" s="9" t="s">
        <v>4181</v>
      </c>
      <c r="R759" t="s">
        <v>4193</v>
      </c>
      <c r="S759">
        <f>(((J759/60)/60)/24)+DATE(1970,1,1)</f>
        <v>41235.054560185185</v>
      </c>
      <c r="T759">
        <f>(((I759/60)/60)/24)+DATE(1970,1,1)</f>
        <v>41249.054560185185</v>
      </c>
      <c r="U759">
        <f>YEAR(S:S)</f>
        <v>2012</v>
      </c>
    </row>
    <row r="760" spans="1:21" ht="32" x14ac:dyDescent="0.2">
      <c r="A760">
        <v>758</v>
      </c>
      <c r="B760" s="8" t="s">
        <v>2</v>
      </c>
      <c r="C760" s="3" t="s">
        <v>765</v>
      </c>
      <c r="D760" s="5">
        <v>2500</v>
      </c>
      <c r="E760" s="7">
        <v>9130</v>
      </c>
      <c r="F760" t="s">
        <v>4115</v>
      </c>
      <c r="G760" s="1" t="s">
        <v>4119</v>
      </c>
      <c r="H760" t="s">
        <v>4121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" t="s">
        <v>4181</v>
      </c>
      <c r="O760">
        <f>ROUND(E760/D760*100,0)</f>
        <v>365</v>
      </c>
      <c r="P760">
        <f>ROUND(E760/L760,2)</f>
        <v>480.53</v>
      </c>
      <c r="Q760" s="9" t="s">
        <v>4181</v>
      </c>
      <c r="R760" t="s">
        <v>4193</v>
      </c>
      <c r="S760">
        <f>(((J760/60)/60)/24)+DATE(1970,1,1)</f>
        <v>40429.836435185185</v>
      </c>
      <c r="T760">
        <f>(((I760/60)/60)/24)+DATE(1970,1,1)</f>
        <v>40459.836435185185</v>
      </c>
      <c r="U760">
        <f>YEAR(S:S)</f>
        <v>2010</v>
      </c>
    </row>
    <row r="761" spans="1:21" ht="48" x14ac:dyDescent="0.2">
      <c r="A761">
        <v>759</v>
      </c>
      <c r="B761" s="8" t="s">
        <v>2</v>
      </c>
      <c r="C761" s="3" t="s">
        <v>766</v>
      </c>
      <c r="D761" s="5">
        <v>5000</v>
      </c>
      <c r="E761" s="7">
        <v>9124</v>
      </c>
      <c r="F761" t="s">
        <v>4115</v>
      </c>
      <c r="G761" s="1" t="s">
        <v>4119</v>
      </c>
      <c r="H761" t="s">
        <v>4122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" t="s">
        <v>4181</v>
      </c>
      <c r="O761">
        <f>ROUND(E761/D761*100,0)</f>
        <v>182</v>
      </c>
      <c r="P761">
        <f>ROUND(E761/L761,2)</f>
        <v>92.16</v>
      </c>
      <c r="Q761" s="9" t="s">
        <v>4181</v>
      </c>
      <c r="R761" t="s">
        <v>4193</v>
      </c>
      <c r="S761">
        <f>(((J761/60)/60)/24)+DATE(1970,1,1)</f>
        <v>41789.330312500002</v>
      </c>
      <c r="T761">
        <f>(((I761/60)/60)/24)+DATE(1970,1,1)</f>
        <v>41829.330312500002</v>
      </c>
      <c r="U761">
        <f>YEAR(S:S)</f>
        <v>2014</v>
      </c>
    </row>
    <row r="762" spans="1:21" ht="48" x14ac:dyDescent="0.2">
      <c r="A762">
        <v>760</v>
      </c>
      <c r="B762" s="8" t="s">
        <v>2</v>
      </c>
      <c r="C762" s="3" t="s">
        <v>767</v>
      </c>
      <c r="D762" s="5">
        <v>2200</v>
      </c>
      <c r="E762" s="7">
        <v>9121</v>
      </c>
      <c r="F762" t="s">
        <v>4117</v>
      </c>
      <c r="G762" s="1" t="s">
        <v>4119</v>
      </c>
      <c r="H762" t="s">
        <v>4121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" t="s">
        <v>4181</v>
      </c>
      <c r="O762">
        <f>ROUND(E762/D762*100,0)</f>
        <v>415</v>
      </c>
      <c r="P762" t="e">
        <f>ROUND(E762/L762,2)</f>
        <v>#DIV/0!</v>
      </c>
      <c r="Q762" s="9" t="s">
        <v>4181</v>
      </c>
      <c r="R762" t="s">
        <v>4194</v>
      </c>
      <c r="S762">
        <f>(((J762/60)/60)/24)+DATE(1970,1,1)</f>
        <v>42670.764039351852</v>
      </c>
      <c r="T762">
        <f>(((I762/60)/60)/24)+DATE(1970,1,1)</f>
        <v>42700.805706018517</v>
      </c>
      <c r="U762">
        <f>YEAR(S:S)</f>
        <v>2016</v>
      </c>
    </row>
    <row r="763" spans="1:21" ht="48" x14ac:dyDescent="0.2">
      <c r="A763">
        <v>761</v>
      </c>
      <c r="B763" s="8" t="s">
        <v>2</v>
      </c>
      <c r="C763" s="3" t="s">
        <v>768</v>
      </c>
      <c r="D763" s="5">
        <v>5000</v>
      </c>
      <c r="E763" s="7">
        <v>9111</v>
      </c>
      <c r="F763" t="s">
        <v>4117</v>
      </c>
      <c r="G763" s="1" t="s">
        <v>4119</v>
      </c>
      <c r="H763" t="s">
        <v>4121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" t="s">
        <v>4181</v>
      </c>
      <c r="O763">
        <f>ROUND(E763/D763*100,0)</f>
        <v>182</v>
      </c>
      <c r="P763">
        <f>ROUND(E763/L763,2)</f>
        <v>1518.5</v>
      </c>
      <c r="Q763" s="9" t="s">
        <v>4181</v>
      </c>
      <c r="R763" t="s">
        <v>4194</v>
      </c>
      <c r="S763">
        <f>(((J763/60)/60)/24)+DATE(1970,1,1)</f>
        <v>41642.751458333332</v>
      </c>
      <c r="T763">
        <f>(((I763/60)/60)/24)+DATE(1970,1,1)</f>
        <v>41672.751458333332</v>
      </c>
      <c r="U763">
        <f>YEAR(S:S)</f>
        <v>2014</v>
      </c>
    </row>
    <row r="764" spans="1:21" ht="48" x14ac:dyDescent="0.2">
      <c r="A764">
        <v>762</v>
      </c>
      <c r="B764" s="8" t="s">
        <v>2</v>
      </c>
      <c r="C764" s="3" t="s">
        <v>769</v>
      </c>
      <c r="D764" s="5">
        <v>3500</v>
      </c>
      <c r="E764" s="7">
        <v>9110</v>
      </c>
      <c r="F764" t="s">
        <v>4117</v>
      </c>
      <c r="G764" s="1" t="s">
        <v>4119</v>
      </c>
      <c r="H764" t="s">
        <v>4131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" t="s">
        <v>4181</v>
      </c>
      <c r="O764">
        <f>ROUND(E764/D764*100,0)</f>
        <v>260</v>
      </c>
      <c r="P764" t="e">
        <f>ROUND(E764/L764,2)</f>
        <v>#DIV/0!</v>
      </c>
      <c r="Q764" s="9" t="s">
        <v>4181</v>
      </c>
      <c r="R764" t="s">
        <v>4194</v>
      </c>
      <c r="S764">
        <f>(((J764/60)/60)/24)+DATE(1970,1,1)</f>
        <v>42690.858449074076</v>
      </c>
      <c r="T764">
        <f>(((I764/60)/60)/24)+DATE(1970,1,1)</f>
        <v>42708.25</v>
      </c>
      <c r="U764">
        <f>YEAR(S:S)</f>
        <v>2016</v>
      </c>
    </row>
    <row r="765" spans="1:21" ht="48" x14ac:dyDescent="0.2">
      <c r="A765">
        <v>763</v>
      </c>
      <c r="B765" s="8" t="s">
        <v>2</v>
      </c>
      <c r="C765" s="3" t="s">
        <v>770</v>
      </c>
      <c r="D765" s="5">
        <v>4290</v>
      </c>
      <c r="E765" s="7">
        <v>9044</v>
      </c>
      <c r="F765" t="s">
        <v>4117</v>
      </c>
      <c r="G765" s="1" t="s">
        <v>4119</v>
      </c>
      <c r="H765" t="s">
        <v>4122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" t="s">
        <v>4181</v>
      </c>
      <c r="O765">
        <f>ROUND(E765/D765*100,0)</f>
        <v>211</v>
      </c>
      <c r="P765">
        <f>ROUND(E765/L765,2)</f>
        <v>9044</v>
      </c>
      <c r="Q765" s="9" t="s">
        <v>4181</v>
      </c>
      <c r="R765" t="s">
        <v>4194</v>
      </c>
      <c r="S765">
        <f>(((J765/60)/60)/24)+DATE(1970,1,1)</f>
        <v>41471.446851851848</v>
      </c>
      <c r="T765">
        <f>(((I765/60)/60)/24)+DATE(1970,1,1)</f>
        <v>41501.446851851848</v>
      </c>
      <c r="U765">
        <f>YEAR(S:S)</f>
        <v>2013</v>
      </c>
    </row>
    <row r="766" spans="1:21" ht="48" x14ac:dyDescent="0.2">
      <c r="A766">
        <v>764</v>
      </c>
      <c r="B766" s="8" t="s">
        <v>2</v>
      </c>
      <c r="C766" s="3" t="s">
        <v>771</v>
      </c>
      <c r="D766" s="5">
        <v>5000</v>
      </c>
      <c r="E766" s="7">
        <v>9030</v>
      </c>
      <c r="F766" t="s">
        <v>4117</v>
      </c>
      <c r="G766" s="1" t="s">
        <v>4119</v>
      </c>
      <c r="H766" t="s">
        <v>4121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" t="s">
        <v>4181</v>
      </c>
      <c r="O766">
        <f>ROUND(E766/D766*100,0)</f>
        <v>181</v>
      </c>
      <c r="P766" t="e">
        <f>ROUND(E766/L766,2)</f>
        <v>#DIV/0!</v>
      </c>
      <c r="Q766" s="9" t="s">
        <v>4181</v>
      </c>
      <c r="R766" t="s">
        <v>4194</v>
      </c>
      <c r="S766">
        <f>(((J766/60)/60)/24)+DATE(1970,1,1)</f>
        <v>42227.173159722224</v>
      </c>
      <c r="T766">
        <f>(((I766/60)/60)/24)+DATE(1970,1,1)</f>
        <v>42257.173159722224</v>
      </c>
      <c r="U766">
        <f>YEAR(S:S)</f>
        <v>2015</v>
      </c>
    </row>
    <row r="767" spans="1:21" ht="48" x14ac:dyDescent="0.2">
      <c r="A767">
        <v>765</v>
      </c>
      <c r="B767" s="8" t="s">
        <v>2</v>
      </c>
      <c r="C767" s="3" t="s">
        <v>772</v>
      </c>
      <c r="D767" s="5">
        <v>7000</v>
      </c>
      <c r="E767" s="7">
        <v>9015</v>
      </c>
      <c r="F767" t="s">
        <v>4117</v>
      </c>
      <c r="G767" s="1" t="s">
        <v>4119</v>
      </c>
      <c r="H767" t="s">
        <v>4121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" t="s">
        <v>4181</v>
      </c>
      <c r="O767">
        <f>ROUND(E767/D767*100,0)</f>
        <v>129</v>
      </c>
      <c r="P767">
        <f>ROUND(E767/L767,2)</f>
        <v>204.89</v>
      </c>
      <c r="Q767" s="9" t="s">
        <v>4181</v>
      </c>
      <c r="R767" t="s">
        <v>4194</v>
      </c>
      <c r="S767">
        <f>(((J767/60)/60)/24)+DATE(1970,1,1)</f>
        <v>41901.542638888888</v>
      </c>
      <c r="T767">
        <f>(((I767/60)/60)/24)+DATE(1970,1,1)</f>
        <v>41931.542638888888</v>
      </c>
      <c r="U767">
        <f>YEAR(S:S)</f>
        <v>2014</v>
      </c>
    </row>
    <row r="768" spans="1:21" ht="48" x14ac:dyDescent="0.2">
      <c r="A768">
        <v>766</v>
      </c>
      <c r="B768" s="8" t="s">
        <v>2</v>
      </c>
      <c r="C768" s="3" t="s">
        <v>773</v>
      </c>
      <c r="D768" s="5">
        <v>4000</v>
      </c>
      <c r="E768" s="7">
        <v>8950</v>
      </c>
      <c r="F768" t="s">
        <v>4117</v>
      </c>
      <c r="G768" s="1" t="s">
        <v>4119</v>
      </c>
      <c r="H768" t="s">
        <v>4126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" t="s">
        <v>4181</v>
      </c>
      <c r="O768">
        <f>ROUND(E768/D768*100,0)</f>
        <v>224</v>
      </c>
      <c r="P768" t="e">
        <f>ROUND(E768/L768,2)</f>
        <v>#DIV/0!</v>
      </c>
      <c r="Q768" s="9" t="s">
        <v>4181</v>
      </c>
      <c r="R768" t="s">
        <v>4194</v>
      </c>
      <c r="S768">
        <f>(((J768/60)/60)/24)+DATE(1970,1,1)</f>
        <v>42021.783368055556</v>
      </c>
      <c r="T768">
        <f>(((I768/60)/60)/24)+DATE(1970,1,1)</f>
        <v>42051.783368055556</v>
      </c>
      <c r="U768">
        <f>YEAR(S:S)</f>
        <v>2015</v>
      </c>
    </row>
    <row r="769" spans="1:21" ht="64" x14ac:dyDescent="0.2">
      <c r="A769">
        <v>767</v>
      </c>
      <c r="B769" s="8" t="s">
        <v>2</v>
      </c>
      <c r="C769" s="3" t="s">
        <v>774</v>
      </c>
      <c r="D769" s="5">
        <v>5000</v>
      </c>
      <c r="E769" s="7">
        <v>8837</v>
      </c>
      <c r="F769" t="s">
        <v>4117</v>
      </c>
      <c r="G769" s="1" t="s">
        <v>4119</v>
      </c>
      <c r="H769" t="s">
        <v>4121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" t="s">
        <v>4181</v>
      </c>
      <c r="O769">
        <f>ROUND(E769/D769*100,0)</f>
        <v>177</v>
      </c>
      <c r="P769">
        <f>ROUND(E769/L769,2)</f>
        <v>2945.67</v>
      </c>
      <c r="Q769" s="9" t="s">
        <v>4181</v>
      </c>
      <c r="R769" t="s">
        <v>4194</v>
      </c>
      <c r="S769">
        <f>(((J769/60)/60)/24)+DATE(1970,1,1)</f>
        <v>42115.143634259264</v>
      </c>
      <c r="T769">
        <f>(((I769/60)/60)/24)+DATE(1970,1,1)</f>
        <v>42145.143634259264</v>
      </c>
      <c r="U769">
        <f>YEAR(S:S)</f>
        <v>2015</v>
      </c>
    </row>
    <row r="770" spans="1:21" ht="48" x14ac:dyDescent="0.2">
      <c r="A770">
        <v>768</v>
      </c>
      <c r="B770" s="8" t="s">
        <v>2</v>
      </c>
      <c r="C770" s="3" t="s">
        <v>775</v>
      </c>
      <c r="D770" s="5">
        <v>2500</v>
      </c>
      <c r="E770" s="7">
        <v>8832.49</v>
      </c>
      <c r="F770" t="s">
        <v>4117</v>
      </c>
      <c r="G770" s="1" t="s">
        <v>4119</v>
      </c>
      <c r="H770" t="s">
        <v>4121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" t="s">
        <v>4181</v>
      </c>
      <c r="O770">
        <f>ROUND(E770/D770*100,0)</f>
        <v>353</v>
      </c>
      <c r="P770" t="e">
        <f>ROUND(E770/L770,2)</f>
        <v>#DIV/0!</v>
      </c>
      <c r="Q770" s="9" t="s">
        <v>4181</v>
      </c>
      <c r="R770" t="s">
        <v>4194</v>
      </c>
      <c r="S770">
        <f>(((J770/60)/60)/24)+DATE(1970,1,1)</f>
        <v>41594.207060185188</v>
      </c>
      <c r="T770">
        <f>(((I770/60)/60)/24)+DATE(1970,1,1)</f>
        <v>41624.207060185188</v>
      </c>
      <c r="U770">
        <f>YEAR(S:S)</f>
        <v>2013</v>
      </c>
    </row>
    <row r="771" spans="1:21" ht="48" x14ac:dyDescent="0.2">
      <c r="A771">
        <v>769</v>
      </c>
      <c r="B771" s="8" t="s">
        <v>2</v>
      </c>
      <c r="C771" s="3" t="s">
        <v>776</v>
      </c>
      <c r="D771" s="5">
        <v>4000</v>
      </c>
      <c r="E771" s="7">
        <v>8827</v>
      </c>
      <c r="F771" t="s">
        <v>4117</v>
      </c>
      <c r="G771" s="1" t="s">
        <v>4119</v>
      </c>
      <c r="H771" t="s">
        <v>4121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" t="s">
        <v>4181</v>
      </c>
      <c r="O771">
        <f>ROUND(E771/D771*100,0)</f>
        <v>221</v>
      </c>
      <c r="P771">
        <f>ROUND(E771/L771,2)</f>
        <v>169.75</v>
      </c>
      <c r="Q771" s="9" t="s">
        <v>4181</v>
      </c>
      <c r="R771" t="s">
        <v>4194</v>
      </c>
      <c r="S771">
        <f>(((J771/60)/60)/24)+DATE(1970,1,1)</f>
        <v>41604.996458333335</v>
      </c>
      <c r="T771">
        <f>(((I771/60)/60)/24)+DATE(1970,1,1)</f>
        <v>41634.996458333335</v>
      </c>
      <c r="U771">
        <f>YEAR(S:S)</f>
        <v>2013</v>
      </c>
    </row>
    <row r="772" spans="1:21" ht="48" x14ac:dyDescent="0.2">
      <c r="A772">
        <v>770</v>
      </c>
      <c r="B772" s="8" t="s">
        <v>2</v>
      </c>
      <c r="C772" s="3" t="s">
        <v>777</v>
      </c>
      <c r="D772" s="5">
        <v>17500</v>
      </c>
      <c r="E772" s="7">
        <v>8815</v>
      </c>
      <c r="F772" t="s">
        <v>4117</v>
      </c>
      <c r="G772" s="1" t="s">
        <v>4119</v>
      </c>
      <c r="H772" t="s">
        <v>4121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" t="s">
        <v>4181</v>
      </c>
      <c r="O772">
        <f>ROUND(E772/D772*100,0)</f>
        <v>50</v>
      </c>
      <c r="P772" t="e">
        <f>ROUND(E772/L772,2)</f>
        <v>#DIV/0!</v>
      </c>
      <c r="Q772" s="9" t="s">
        <v>4181</v>
      </c>
      <c r="R772" t="s">
        <v>4194</v>
      </c>
      <c r="S772">
        <f>(((J772/60)/60)/24)+DATE(1970,1,1)</f>
        <v>41289.999641203707</v>
      </c>
      <c r="T772">
        <f>(((I772/60)/60)/24)+DATE(1970,1,1)</f>
        <v>41329.999641203707</v>
      </c>
      <c r="U772">
        <f>YEAR(S:S)</f>
        <v>2013</v>
      </c>
    </row>
    <row r="773" spans="1:21" ht="48" x14ac:dyDescent="0.2">
      <c r="A773">
        <v>771</v>
      </c>
      <c r="B773" s="8" t="s">
        <v>2</v>
      </c>
      <c r="C773" s="3" t="s">
        <v>778</v>
      </c>
      <c r="D773" s="5">
        <v>38000</v>
      </c>
      <c r="E773" s="7">
        <v>8807</v>
      </c>
      <c r="F773" t="s">
        <v>4117</v>
      </c>
      <c r="G773" s="1" t="s">
        <v>4119</v>
      </c>
      <c r="H773" t="s">
        <v>4121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" t="s">
        <v>4181</v>
      </c>
      <c r="O773">
        <f>ROUND(E773/D773*100,0)</f>
        <v>23</v>
      </c>
      <c r="P773">
        <f>ROUND(E773/L773,2)</f>
        <v>8807</v>
      </c>
      <c r="Q773" s="9" t="s">
        <v>4181</v>
      </c>
      <c r="R773" t="s">
        <v>4194</v>
      </c>
      <c r="S773">
        <f>(((J773/60)/60)/24)+DATE(1970,1,1)</f>
        <v>42349.824097222227</v>
      </c>
      <c r="T773">
        <f>(((I773/60)/60)/24)+DATE(1970,1,1)</f>
        <v>42399.824097222227</v>
      </c>
      <c r="U773">
        <f>YEAR(S:S)</f>
        <v>2015</v>
      </c>
    </row>
    <row r="774" spans="1:21" ht="64" x14ac:dyDescent="0.2">
      <c r="A774">
        <v>772</v>
      </c>
      <c r="B774" s="8" t="s">
        <v>2</v>
      </c>
      <c r="C774" s="3" t="s">
        <v>779</v>
      </c>
      <c r="D774" s="5">
        <v>1500</v>
      </c>
      <c r="E774" s="7">
        <v>8792.02</v>
      </c>
      <c r="F774" t="s">
        <v>4117</v>
      </c>
      <c r="G774" s="1" t="s">
        <v>4119</v>
      </c>
      <c r="H774" t="s">
        <v>4121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" t="s">
        <v>4181</v>
      </c>
      <c r="O774">
        <f>ROUND(E774/D774*100,0)</f>
        <v>586</v>
      </c>
      <c r="P774">
        <f>ROUND(E774/L774,2)</f>
        <v>8792.02</v>
      </c>
      <c r="Q774" s="9" t="s">
        <v>4181</v>
      </c>
      <c r="R774" t="s">
        <v>4194</v>
      </c>
      <c r="S774">
        <f>(((J774/60)/60)/24)+DATE(1970,1,1)</f>
        <v>40068.056932870371</v>
      </c>
      <c r="T774">
        <f>(((I774/60)/60)/24)+DATE(1970,1,1)</f>
        <v>40118.165972222225</v>
      </c>
      <c r="U774">
        <f>YEAR(S:S)</f>
        <v>2009</v>
      </c>
    </row>
    <row r="775" spans="1:21" ht="48" x14ac:dyDescent="0.2">
      <c r="A775">
        <v>773</v>
      </c>
      <c r="B775" s="8" t="s">
        <v>2</v>
      </c>
      <c r="C775" s="3" t="s">
        <v>780</v>
      </c>
      <c r="D775" s="5">
        <v>3759</v>
      </c>
      <c r="E775" s="7">
        <v>8780</v>
      </c>
      <c r="F775" t="s">
        <v>4117</v>
      </c>
      <c r="G775" s="1" t="s">
        <v>4119</v>
      </c>
      <c r="H775" t="s">
        <v>4122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" t="s">
        <v>4181</v>
      </c>
      <c r="O775">
        <f>ROUND(E775/D775*100,0)</f>
        <v>234</v>
      </c>
      <c r="P775">
        <f>ROUND(E775/L775,2)</f>
        <v>4390</v>
      </c>
      <c r="Q775" s="9" t="s">
        <v>4181</v>
      </c>
      <c r="R775" t="s">
        <v>4194</v>
      </c>
      <c r="S775">
        <f>(((J775/60)/60)/24)+DATE(1970,1,1)</f>
        <v>42100.735937499994</v>
      </c>
      <c r="T775">
        <f>(((I775/60)/60)/24)+DATE(1970,1,1)</f>
        <v>42134.959027777775</v>
      </c>
      <c r="U775">
        <f>YEAR(S:S)</f>
        <v>2015</v>
      </c>
    </row>
    <row r="776" spans="1:21" ht="48" x14ac:dyDescent="0.2">
      <c r="A776">
        <v>774</v>
      </c>
      <c r="B776" s="8" t="s">
        <v>2</v>
      </c>
      <c r="C776" s="3" t="s">
        <v>781</v>
      </c>
      <c r="D776" s="5">
        <v>500</v>
      </c>
      <c r="E776" s="7">
        <v>8750</v>
      </c>
      <c r="F776" t="s">
        <v>4117</v>
      </c>
      <c r="G776" s="1" t="s">
        <v>4119</v>
      </c>
      <c r="H776" t="s">
        <v>4121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" t="s">
        <v>4181</v>
      </c>
      <c r="O776">
        <f>ROUND(E776/D776*100,0)</f>
        <v>1750</v>
      </c>
      <c r="P776">
        <f>ROUND(E776/L776,2)</f>
        <v>972.22</v>
      </c>
      <c r="Q776" s="9" t="s">
        <v>4181</v>
      </c>
      <c r="R776" t="s">
        <v>4194</v>
      </c>
      <c r="S776">
        <f>(((J776/60)/60)/24)+DATE(1970,1,1)</f>
        <v>41663.780300925922</v>
      </c>
      <c r="T776">
        <f>(((I776/60)/60)/24)+DATE(1970,1,1)</f>
        <v>41693.780300925922</v>
      </c>
      <c r="U776">
        <f>YEAR(S:S)</f>
        <v>2014</v>
      </c>
    </row>
    <row r="777" spans="1:21" ht="48" x14ac:dyDescent="0.2">
      <c r="A777">
        <v>775</v>
      </c>
      <c r="B777" s="8" t="s">
        <v>2</v>
      </c>
      <c r="C777" s="3" t="s">
        <v>782</v>
      </c>
      <c r="D777" s="5">
        <v>10000</v>
      </c>
      <c r="E777" s="7">
        <v>8740</v>
      </c>
      <c r="F777" t="s">
        <v>4117</v>
      </c>
      <c r="G777" s="1" t="s">
        <v>4119</v>
      </c>
      <c r="H777" t="s">
        <v>4121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" t="s">
        <v>4181</v>
      </c>
      <c r="O777">
        <f>ROUND(E777/D777*100,0)</f>
        <v>87</v>
      </c>
      <c r="P777">
        <f>ROUND(E777/L777,2)</f>
        <v>1748</v>
      </c>
      <c r="Q777" s="9" t="s">
        <v>4181</v>
      </c>
      <c r="R777" t="s">
        <v>4194</v>
      </c>
      <c r="S777">
        <f>(((J777/60)/60)/24)+DATE(1970,1,1)</f>
        <v>40863.060127314813</v>
      </c>
      <c r="T777">
        <f>(((I777/60)/60)/24)+DATE(1970,1,1)</f>
        <v>40893.060127314813</v>
      </c>
      <c r="U777">
        <f>YEAR(S:S)</f>
        <v>2011</v>
      </c>
    </row>
    <row r="778" spans="1:21" ht="48" x14ac:dyDescent="0.2">
      <c r="A778">
        <v>776</v>
      </c>
      <c r="B778" s="8" t="s">
        <v>2</v>
      </c>
      <c r="C778" s="3" t="s">
        <v>783</v>
      </c>
      <c r="D778" s="5">
        <v>7000</v>
      </c>
      <c r="E778" s="7">
        <v>8739.01</v>
      </c>
      <c r="F778" t="s">
        <v>4117</v>
      </c>
      <c r="G778" s="1" t="s">
        <v>4119</v>
      </c>
      <c r="H778" t="s">
        <v>4121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" t="s">
        <v>4181</v>
      </c>
      <c r="O778">
        <f>ROUND(E778/D778*100,0)</f>
        <v>125</v>
      </c>
      <c r="P778">
        <f>ROUND(E778/L778,2)</f>
        <v>153.32</v>
      </c>
      <c r="Q778" s="9" t="s">
        <v>4181</v>
      </c>
      <c r="R778" t="s">
        <v>4194</v>
      </c>
      <c r="S778">
        <f>(((J778/60)/60)/24)+DATE(1970,1,1)</f>
        <v>42250.685706018514</v>
      </c>
      <c r="T778">
        <f>(((I778/60)/60)/24)+DATE(1970,1,1)</f>
        <v>42288.208333333328</v>
      </c>
      <c r="U778">
        <f>YEAR(S:S)</f>
        <v>2015</v>
      </c>
    </row>
    <row r="779" spans="1:21" ht="48" x14ac:dyDescent="0.2">
      <c r="A779">
        <v>777</v>
      </c>
      <c r="B779" s="8" t="s">
        <v>2</v>
      </c>
      <c r="C779" s="3" t="s">
        <v>784</v>
      </c>
      <c r="D779" s="5">
        <v>3000</v>
      </c>
      <c r="E779" s="7">
        <v>8735</v>
      </c>
      <c r="F779" t="s">
        <v>4117</v>
      </c>
      <c r="G779" s="1" t="s">
        <v>4119</v>
      </c>
      <c r="H779" t="s">
        <v>4121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" t="s">
        <v>4181</v>
      </c>
      <c r="O779">
        <f>ROUND(E779/D779*100,0)</f>
        <v>291</v>
      </c>
      <c r="P779">
        <f>ROUND(E779/L779,2)</f>
        <v>2911.67</v>
      </c>
      <c r="Q779" s="9" t="s">
        <v>4181</v>
      </c>
      <c r="R779" t="s">
        <v>4194</v>
      </c>
      <c r="S779">
        <f>(((J779/60)/60)/24)+DATE(1970,1,1)</f>
        <v>41456.981215277774</v>
      </c>
      <c r="T779">
        <f>(((I779/60)/60)/24)+DATE(1970,1,1)</f>
        <v>41486.981215277774</v>
      </c>
      <c r="U779">
        <f>YEAR(S:S)</f>
        <v>2013</v>
      </c>
    </row>
    <row r="780" spans="1:21" ht="48" x14ac:dyDescent="0.2">
      <c r="A780">
        <v>778</v>
      </c>
      <c r="B780" s="8" t="s">
        <v>2</v>
      </c>
      <c r="C780" s="3" t="s">
        <v>785</v>
      </c>
      <c r="D780" s="5">
        <v>500</v>
      </c>
      <c r="E780" s="7">
        <v>8730</v>
      </c>
      <c r="F780" t="s">
        <v>4117</v>
      </c>
      <c r="G780" s="1" t="s">
        <v>4119</v>
      </c>
      <c r="H780" t="s">
        <v>4121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" t="s">
        <v>4181</v>
      </c>
      <c r="O780">
        <f>ROUND(E780/D780*100,0)</f>
        <v>1746</v>
      </c>
      <c r="P780">
        <f>ROUND(E780/L780,2)</f>
        <v>8730</v>
      </c>
      <c r="Q780" s="9" t="s">
        <v>4181</v>
      </c>
      <c r="R780" t="s">
        <v>4194</v>
      </c>
      <c r="S780">
        <f>(((J780/60)/60)/24)+DATE(1970,1,1)</f>
        <v>41729.702314814815</v>
      </c>
      <c r="T780">
        <f>(((I780/60)/60)/24)+DATE(1970,1,1)</f>
        <v>41759.702314814815</v>
      </c>
      <c r="U780">
        <f>YEAR(S:S)</f>
        <v>2014</v>
      </c>
    </row>
    <row r="781" spans="1:21" ht="48" x14ac:dyDescent="0.2">
      <c r="A781">
        <v>779</v>
      </c>
      <c r="B781" s="8" t="s">
        <v>2</v>
      </c>
      <c r="C781" s="3" t="s">
        <v>786</v>
      </c>
      <c r="D781" s="5">
        <v>15000</v>
      </c>
      <c r="E781" s="7">
        <v>8725</v>
      </c>
      <c r="F781" t="s">
        <v>4117</v>
      </c>
      <c r="G781" s="1" t="s">
        <v>4119</v>
      </c>
      <c r="H781" t="s">
        <v>4121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" t="s">
        <v>4181</v>
      </c>
      <c r="O781">
        <f>ROUND(E781/D781*100,0)</f>
        <v>58</v>
      </c>
      <c r="P781">
        <f>ROUND(E781/L781,2)</f>
        <v>1454.17</v>
      </c>
      <c r="Q781" s="9" t="s">
        <v>4181</v>
      </c>
      <c r="R781" t="s">
        <v>4194</v>
      </c>
      <c r="S781">
        <f>(((J781/60)/60)/24)+DATE(1970,1,1)</f>
        <v>40436.68408564815</v>
      </c>
      <c r="T781">
        <f>(((I781/60)/60)/24)+DATE(1970,1,1)</f>
        <v>40466.166666666664</v>
      </c>
      <c r="U781">
        <f>YEAR(S:S)</f>
        <v>2010</v>
      </c>
    </row>
    <row r="782" spans="1:21" ht="32" x14ac:dyDescent="0.2">
      <c r="A782">
        <v>780</v>
      </c>
      <c r="B782" s="8" t="s">
        <v>2</v>
      </c>
      <c r="C782" s="3" t="s">
        <v>787</v>
      </c>
      <c r="D782" s="5">
        <v>1000</v>
      </c>
      <c r="E782" s="7">
        <v>8722</v>
      </c>
      <c r="F782" t="s">
        <v>4115</v>
      </c>
      <c r="G782" s="1" t="s">
        <v>4119</v>
      </c>
      <c r="H782" t="s">
        <v>4121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" t="s">
        <v>4181</v>
      </c>
      <c r="O782">
        <f>ROUND(E782/D782*100,0)</f>
        <v>872</v>
      </c>
      <c r="P782">
        <f>ROUND(E782/L782,2)</f>
        <v>323.04000000000002</v>
      </c>
      <c r="Q782" s="9" t="s">
        <v>4181</v>
      </c>
      <c r="R782" t="s">
        <v>4195</v>
      </c>
      <c r="S782">
        <f>(((J782/60)/60)/24)+DATE(1970,1,1)</f>
        <v>40636.673900462964</v>
      </c>
      <c r="T782">
        <f>(((I782/60)/60)/24)+DATE(1970,1,1)</f>
        <v>40666.673900462964</v>
      </c>
      <c r="U782">
        <f>YEAR(S:S)</f>
        <v>2011</v>
      </c>
    </row>
    <row r="783" spans="1:21" ht="48" x14ac:dyDescent="0.2">
      <c r="A783">
        <v>781</v>
      </c>
      <c r="B783" s="8" t="s">
        <v>2</v>
      </c>
      <c r="C783" s="3" t="s">
        <v>788</v>
      </c>
      <c r="D783" s="5">
        <v>800</v>
      </c>
      <c r="E783" s="7">
        <v>8711.52</v>
      </c>
      <c r="F783" t="s">
        <v>4115</v>
      </c>
      <c r="G783" s="1" t="s">
        <v>4119</v>
      </c>
      <c r="H783" t="s">
        <v>4121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" t="s">
        <v>4181</v>
      </c>
      <c r="O783">
        <f>ROUND(E783/D783*100,0)</f>
        <v>1089</v>
      </c>
      <c r="P783">
        <f>ROUND(E783/L783,2)</f>
        <v>348.46</v>
      </c>
      <c r="Q783" s="9" t="s">
        <v>4181</v>
      </c>
      <c r="R783" t="s">
        <v>4195</v>
      </c>
      <c r="S783">
        <f>(((J783/60)/60)/24)+DATE(1970,1,1)</f>
        <v>41403.000856481485</v>
      </c>
      <c r="T783">
        <f>(((I783/60)/60)/24)+DATE(1970,1,1)</f>
        <v>41433.000856481485</v>
      </c>
      <c r="U783">
        <f>YEAR(S:S)</f>
        <v>2013</v>
      </c>
    </row>
    <row r="784" spans="1:21" ht="48" x14ac:dyDescent="0.2">
      <c r="A784">
        <v>782</v>
      </c>
      <c r="B784" s="8" t="s">
        <v>2</v>
      </c>
      <c r="C784" s="3" t="s">
        <v>789</v>
      </c>
      <c r="D784" s="5">
        <v>700</v>
      </c>
      <c r="E784" s="7">
        <v>8685</v>
      </c>
      <c r="F784" t="s">
        <v>4115</v>
      </c>
      <c r="G784" s="1" t="s">
        <v>4119</v>
      </c>
      <c r="H784" t="s">
        <v>4121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" t="s">
        <v>4181</v>
      </c>
      <c r="O784">
        <f>ROUND(E784/D784*100,0)</f>
        <v>1241</v>
      </c>
      <c r="P784">
        <f>ROUND(E784/L784,2)</f>
        <v>620.36</v>
      </c>
      <c r="Q784" s="9" t="s">
        <v>4181</v>
      </c>
      <c r="R784" t="s">
        <v>4195</v>
      </c>
      <c r="S784">
        <f>(((J784/60)/60)/24)+DATE(1970,1,1)</f>
        <v>41116.758125</v>
      </c>
      <c r="T784">
        <f>(((I784/60)/60)/24)+DATE(1970,1,1)</f>
        <v>41146.758125</v>
      </c>
      <c r="U784">
        <f>YEAR(S:S)</f>
        <v>2012</v>
      </c>
    </row>
    <row r="785" spans="1:21" ht="48" x14ac:dyDescent="0.2">
      <c r="A785">
        <v>783</v>
      </c>
      <c r="B785" s="8" t="s">
        <v>2</v>
      </c>
      <c r="C785" s="3" t="s">
        <v>790</v>
      </c>
      <c r="D785" s="5">
        <v>1500</v>
      </c>
      <c r="E785" s="7">
        <v>8666</v>
      </c>
      <c r="F785" t="s">
        <v>4115</v>
      </c>
      <c r="G785" s="1" t="s">
        <v>4119</v>
      </c>
      <c r="H785" t="s">
        <v>4121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" t="s">
        <v>4181</v>
      </c>
      <c r="O785">
        <f>ROUND(E785/D785*100,0)</f>
        <v>578</v>
      </c>
      <c r="P785">
        <f>ROUND(E785/L785,2)</f>
        <v>247.6</v>
      </c>
      <c r="Q785" s="9" t="s">
        <v>4181</v>
      </c>
      <c r="R785" t="s">
        <v>4195</v>
      </c>
      <c r="S785">
        <f>(((J785/60)/60)/24)+DATE(1970,1,1)</f>
        <v>40987.773715277777</v>
      </c>
      <c r="T785">
        <f>(((I785/60)/60)/24)+DATE(1970,1,1)</f>
        <v>41026.916666666664</v>
      </c>
      <c r="U785">
        <f>YEAR(S:S)</f>
        <v>2012</v>
      </c>
    </row>
    <row r="786" spans="1:21" ht="48" x14ac:dyDescent="0.2">
      <c r="A786">
        <v>784</v>
      </c>
      <c r="B786" s="8" t="s">
        <v>2</v>
      </c>
      <c r="C786" s="3" t="s">
        <v>791</v>
      </c>
      <c r="D786" s="5">
        <v>1000</v>
      </c>
      <c r="E786" s="7">
        <v>8640</v>
      </c>
      <c r="F786" t="s">
        <v>4115</v>
      </c>
      <c r="G786" s="1" t="s">
        <v>4119</v>
      </c>
      <c r="H786" t="s">
        <v>4121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" t="s">
        <v>4181</v>
      </c>
      <c r="O786">
        <f>ROUND(E786/D786*100,0)</f>
        <v>864</v>
      </c>
      <c r="P786">
        <f>ROUND(E786/L786,2)</f>
        <v>864</v>
      </c>
      <c r="Q786" s="9" t="s">
        <v>4181</v>
      </c>
      <c r="R786" t="s">
        <v>4195</v>
      </c>
      <c r="S786">
        <f>(((J786/60)/60)/24)+DATE(1970,1,1)</f>
        <v>41675.149525462963</v>
      </c>
      <c r="T786">
        <f>(((I786/60)/60)/24)+DATE(1970,1,1)</f>
        <v>41715.107858796298</v>
      </c>
      <c r="U786">
        <f>YEAR(S:S)</f>
        <v>2014</v>
      </c>
    </row>
    <row r="787" spans="1:21" ht="48" x14ac:dyDescent="0.2">
      <c r="A787">
        <v>785</v>
      </c>
      <c r="B787" s="8" t="s">
        <v>2</v>
      </c>
      <c r="C787" s="3" t="s">
        <v>792</v>
      </c>
      <c r="D787" s="5">
        <v>500</v>
      </c>
      <c r="E787" s="7">
        <v>8636</v>
      </c>
      <c r="F787" t="s">
        <v>4115</v>
      </c>
      <c r="G787" s="1" t="s">
        <v>4119</v>
      </c>
      <c r="H787" t="s">
        <v>4121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" t="s">
        <v>4181</v>
      </c>
      <c r="O787">
        <f>ROUND(E787/D787*100,0)</f>
        <v>1727</v>
      </c>
      <c r="P787">
        <f>ROUND(E787/L787,2)</f>
        <v>297.79000000000002</v>
      </c>
      <c r="Q787" s="9" t="s">
        <v>4181</v>
      </c>
      <c r="R787" t="s">
        <v>4195</v>
      </c>
      <c r="S787">
        <f>(((J787/60)/60)/24)+DATE(1970,1,1)</f>
        <v>41303.593923611108</v>
      </c>
      <c r="T787">
        <f>(((I787/60)/60)/24)+DATE(1970,1,1)</f>
        <v>41333.593923611108</v>
      </c>
      <c r="U787">
        <f>YEAR(S:S)</f>
        <v>2013</v>
      </c>
    </row>
    <row r="788" spans="1:21" ht="48" x14ac:dyDescent="0.2">
      <c r="A788">
        <v>786</v>
      </c>
      <c r="B788" s="8" t="s">
        <v>2</v>
      </c>
      <c r="C788" s="3" t="s">
        <v>793</v>
      </c>
      <c r="D788" s="5">
        <v>5000</v>
      </c>
      <c r="E788" s="7">
        <v>8632</v>
      </c>
      <c r="F788" t="s">
        <v>4115</v>
      </c>
      <c r="G788" s="1" t="s">
        <v>4119</v>
      </c>
      <c r="H788" t="s">
        <v>4121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" t="s">
        <v>4181</v>
      </c>
      <c r="O788">
        <f>ROUND(E788/D788*100,0)</f>
        <v>173</v>
      </c>
      <c r="P788">
        <f>ROUND(E788/L788,2)</f>
        <v>196.18</v>
      </c>
      <c r="Q788" s="9" t="s">
        <v>4181</v>
      </c>
      <c r="R788" t="s">
        <v>4195</v>
      </c>
      <c r="S788">
        <f>(((J788/60)/60)/24)+DATE(1970,1,1)</f>
        <v>40983.055949074071</v>
      </c>
      <c r="T788">
        <f>(((I788/60)/60)/24)+DATE(1970,1,1)</f>
        <v>41040.657638888886</v>
      </c>
      <c r="U788">
        <f>YEAR(S:S)</f>
        <v>2012</v>
      </c>
    </row>
    <row r="789" spans="1:21" ht="48" x14ac:dyDescent="0.2">
      <c r="A789">
        <v>787</v>
      </c>
      <c r="B789" s="8" t="s">
        <v>2</v>
      </c>
      <c r="C789" s="3" t="s">
        <v>794</v>
      </c>
      <c r="D789" s="5">
        <v>1200</v>
      </c>
      <c r="E789" s="7">
        <v>8620</v>
      </c>
      <c r="F789" t="s">
        <v>4115</v>
      </c>
      <c r="G789" s="1" t="s">
        <v>4119</v>
      </c>
      <c r="H789" t="s">
        <v>4121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" t="s">
        <v>4181</v>
      </c>
      <c r="O789">
        <f>ROUND(E789/D789*100,0)</f>
        <v>718</v>
      </c>
      <c r="P789">
        <f>ROUND(E789/L789,2)</f>
        <v>507.06</v>
      </c>
      <c r="Q789" s="9" t="s">
        <v>4181</v>
      </c>
      <c r="R789" t="s">
        <v>4195</v>
      </c>
      <c r="S789">
        <f>(((J789/60)/60)/24)+DATE(1970,1,1)</f>
        <v>41549.627615740741</v>
      </c>
      <c r="T789">
        <f>(((I789/60)/60)/24)+DATE(1970,1,1)</f>
        <v>41579.627615740741</v>
      </c>
      <c r="U789">
        <f>YEAR(S:S)</f>
        <v>2013</v>
      </c>
    </row>
    <row r="790" spans="1:21" ht="48" x14ac:dyDescent="0.2">
      <c r="A790">
        <v>788</v>
      </c>
      <c r="B790" s="8" t="s">
        <v>2</v>
      </c>
      <c r="C790" s="3" t="s">
        <v>795</v>
      </c>
      <c r="D790" s="5">
        <v>1000</v>
      </c>
      <c r="E790" s="7">
        <v>8586</v>
      </c>
      <c r="F790" t="s">
        <v>4115</v>
      </c>
      <c r="G790" s="1" t="s">
        <v>4119</v>
      </c>
      <c r="H790" t="s">
        <v>4121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" t="s">
        <v>4181</v>
      </c>
      <c r="O790">
        <f>ROUND(E790/D790*100,0)</f>
        <v>859</v>
      </c>
      <c r="P790">
        <f>ROUND(E790/L790,2)</f>
        <v>252.53</v>
      </c>
      <c r="Q790" s="9" t="s">
        <v>4181</v>
      </c>
      <c r="R790" t="s">
        <v>4195</v>
      </c>
      <c r="S790">
        <f>(((J790/60)/60)/24)+DATE(1970,1,1)</f>
        <v>41059.006805555553</v>
      </c>
      <c r="T790">
        <f>(((I790/60)/60)/24)+DATE(1970,1,1)</f>
        <v>41097.165972222225</v>
      </c>
      <c r="U790">
        <f>YEAR(S:S)</f>
        <v>2012</v>
      </c>
    </row>
    <row r="791" spans="1:21" ht="48" x14ac:dyDescent="0.2">
      <c r="A791">
        <v>789</v>
      </c>
      <c r="B791" s="8" t="s">
        <v>2</v>
      </c>
      <c r="C791" s="3" t="s">
        <v>796</v>
      </c>
      <c r="D791" s="5">
        <v>1700</v>
      </c>
      <c r="E791" s="7">
        <v>8581</v>
      </c>
      <c r="F791" t="s">
        <v>4115</v>
      </c>
      <c r="G791" s="1" t="s">
        <v>4119</v>
      </c>
      <c r="H791" t="s">
        <v>4121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" t="s">
        <v>4181</v>
      </c>
      <c r="O791">
        <f>ROUND(E791/D791*100,0)</f>
        <v>505</v>
      </c>
      <c r="P791">
        <f>ROUND(E791/L791,2)</f>
        <v>612.92999999999995</v>
      </c>
      <c r="Q791" s="9" t="s">
        <v>4181</v>
      </c>
      <c r="R791" t="s">
        <v>4195</v>
      </c>
      <c r="S791">
        <f>(((J791/60)/60)/24)+DATE(1970,1,1)</f>
        <v>41277.186111111114</v>
      </c>
      <c r="T791">
        <f>(((I791/60)/60)/24)+DATE(1970,1,1)</f>
        <v>41295.332638888889</v>
      </c>
      <c r="U791">
        <f>YEAR(S:S)</f>
        <v>2013</v>
      </c>
    </row>
    <row r="792" spans="1:21" ht="48" x14ac:dyDescent="0.2">
      <c r="A792">
        <v>790</v>
      </c>
      <c r="B792" s="8" t="s">
        <v>2</v>
      </c>
      <c r="C792" s="3" t="s">
        <v>797</v>
      </c>
      <c r="D792" s="5">
        <v>10000</v>
      </c>
      <c r="E792" s="7">
        <v>8567</v>
      </c>
      <c r="F792" t="s">
        <v>4115</v>
      </c>
      <c r="G792" s="1" t="s">
        <v>4119</v>
      </c>
      <c r="H792" t="s">
        <v>4121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" t="s">
        <v>4181</v>
      </c>
      <c r="O792">
        <f>ROUND(E792/D792*100,0)</f>
        <v>86</v>
      </c>
      <c r="P792">
        <f>ROUND(E792/L792,2)</f>
        <v>54.92</v>
      </c>
      <c r="Q792" s="9" t="s">
        <v>4181</v>
      </c>
      <c r="R792" t="s">
        <v>4195</v>
      </c>
      <c r="S792">
        <f>(((J792/60)/60)/24)+DATE(1970,1,1)</f>
        <v>41276.047905092593</v>
      </c>
      <c r="T792">
        <f>(((I792/60)/60)/24)+DATE(1970,1,1)</f>
        <v>41306.047905092593</v>
      </c>
      <c r="U792">
        <f>YEAR(S:S)</f>
        <v>2013</v>
      </c>
    </row>
    <row r="793" spans="1:21" ht="48" x14ac:dyDescent="0.2">
      <c r="A793">
        <v>791</v>
      </c>
      <c r="B793" s="8" t="s">
        <v>2</v>
      </c>
      <c r="C793" s="3" t="s">
        <v>798</v>
      </c>
      <c r="D793" s="5">
        <v>7500</v>
      </c>
      <c r="E793" s="7">
        <v>8538.66</v>
      </c>
      <c r="F793" t="s">
        <v>4115</v>
      </c>
      <c r="G793" s="1" t="s">
        <v>4119</v>
      </c>
      <c r="H793" t="s">
        <v>4121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" t="s">
        <v>4181</v>
      </c>
      <c r="O793">
        <f>ROUND(E793/D793*100,0)</f>
        <v>114</v>
      </c>
      <c r="P793">
        <f>ROUND(E793/L793,2)</f>
        <v>66.709999999999994</v>
      </c>
      <c r="Q793" s="9" t="s">
        <v>4181</v>
      </c>
      <c r="R793" t="s">
        <v>4195</v>
      </c>
      <c r="S793">
        <f>(((J793/60)/60)/24)+DATE(1970,1,1)</f>
        <v>41557.780624999999</v>
      </c>
      <c r="T793">
        <f>(((I793/60)/60)/24)+DATE(1970,1,1)</f>
        <v>41591.249305555553</v>
      </c>
      <c r="U793">
        <f>YEAR(S:S)</f>
        <v>2013</v>
      </c>
    </row>
    <row r="794" spans="1:21" ht="32" x14ac:dyDescent="0.2">
      <c r="A794">
        <v>792</v>
      </c>
      <c r="B794" s="8" t="s">
        <v>2</v>
      </c>
      <c r="C794" s="3" t="s">
        <v>799</v>
      </c>
      <c r="D794" s="5">
        <v>2500</v>
      </c>
      <c r="E794" s="7">
        <v>8537</v>
      </c>
      <c r="F794" t="s">
        <v>4115</v>
      </c>
      <c r="G794" s="1" t="s">
        <v>4119</v>
      </c>
      <c r="H794" t="s">
        <v>4121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" t="s">
        <v>4181</v>
      </c>
      <c r="O794">
        <f>ROUND(E794/D794*100,0)</f>
        <v>341</v>
      </c>
      <c r="P794">
        <f>ROUND(E794/L794,2)</f>
        <v>142.28</v>
      </c>
      <c r="Q794" s="9" t="s">
        <v>4181</v>
      </c>
      <c r="R794" t="s">
        <v>4195</v>
      </c>
      <c r="S794">
        <f>(((J794/60)/60)/24)+DATE(1970,1,1)</f>
        <v>41555.873645833337</v>
      </c>
      <c r="T794">
        <f>(((I794/60)/60)/24)+DATE(1970,1,1)</f>
        <v>41585.915312500001</v>
      </c>
      <c r="U794">
        <f>YEAR(S:S)</f>
        <v>2013</v>
      </c>
    </row>
    <row r="795" spans="1:21" ht="48" x14ac:dyDescent="0.2">
      <c r="A795">
        <v>793</v>
      </c>
      <c r="B795" s="8" t="s">
        <v>2</v>
      </c>
      <c r="C795" s="3" t="s">
        <v>800</v>
      </c>
      <c r="D795" s="5">
        <v>2750</v>
      </c>
      <c r="E795" s="7">
        <v>8537</v>
      </c>
      <c r="F795" t="s">
        <v>4115</v>
      </c>
      <c r="G795" s="1" t="s">
        <v>4119</v>
      </c>
      <c r="H795" t="s">
        <v>4121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" t="s">
        <v>4181</v>
      </c>
      <c r="O795">
        <f>ROUND(E795/D795*100,0)</f>
        <v>310</v>
      </c>
      <c r="P795">
        <f>ROUND(E795/L795,2)</f>
        <v>266.77999999999997</v>
      </c>
      <c r="Q795" s="9" t="s">
        <v>4181</v>
      </c>
      <c r="R795" t="s">
        <v>4195</v>
      </c>
      <c r="S795">
        <f>(((J795/60)/60)/24)+DATE(1970,1,1)</f>
        <v>41442.741249999999</v>
      </c>
      <c r="T795">
        <f>(((I795/60)/60)/24)+DATE(1970,1,1)</f>
        <v>41458.207638888889</v>
      </c>
      <c r="U795">
        <f>YEAR(S:S)</f>
        <v>2013</v>
      </c>
    </row>
    <row r="796" spans="1:21" ht="48" x14ac:dyDescent="0.2">
      <c r="A796">
        <v>794</v>
      </c>
      <c r="B796" s="8" t="s">
        <v>2</v>
      </c>
      <c r="C796" s="3" t="s">
        <v>801</v>
      </c>
      <c r="D796" s="5">
        <v>8000</v>
      </c>
      <c r="E796" s="7">
        <v>8529</v>
      </c>
      <c r="F796" t="s">
        <v>4115</v>
      </c>
      <c r="G796" s="1" t="s">
        <v>4119</v>
      </c>
      <c r="H796" t="s">
        <v>4121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" t="s">
        <v>4181</v>
      </c>
      <c r="O796">
        <f>ROUND(E796/D796*100,0)</f>
        <v>107</v>
      </c>
      <c r="P796">
        <f>ROUND(E796/L796,2)</f>
        <v>160.91999999999999</v>
      </c>
      <c r="Q796" s="9" t="s">
        <v>4181</v>
      </c>
      <c r="R796" t="s">
        <v>4195</v>
      </c>
      <c r="S796">
        <f>(((J796/60)/60)/24)+DATE(1970,1,1)</f>
        <v>40736.115011574075</v>
      </c>
      <c r="T796">
        <f>(((I796/60)/60)/24)+DATE(1970,1,1)</f>
        <v>40791.712500000001</v>
      </c>
      <c r="U796">
        <f>YEAR(S:S)</f>
        <v>2011</v>
      </c>
    </row>
    <row r="797" spans="1:21" ht="48" x14ac:dyDescent="0.2">
      <c r="A797">
        <v>795</v>
      </c>
      <c r="B797" s="8" t="s">
        <v>2</v>
      </c>
      <c r="C797" s="3" t="s">
        <v>802</v>
      </c>
      <c r="D797" s="5">
        <v>14000</v>
      </c>
      <c r="E797" s="7">
        <v>8519</v>
      </c>
      <c r="F797" t="s">
        <v>4115</v>
      </c>
      <c r="G797" s="1" t="s">
        <v>4119</v>
      </c>
      <c r="H797" t="s">
        <v>4121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" t="s">
        <v>4181</v>
      </c>
      <c r="O797">
        <f>ROUND(E797/D797*100,0)</f>
        <v>61</v>
      </c>
      <c r="P797">
        <f>ROUND(E797/L797,2)</f>
        <v>46.3</v>
      </c>
      <c r="Q797" s="9" t="s">
        <v>4181</v>
      </c>
      <c r="R797" t="s">
        <v>4195</v>
      </c>
      <c r="S797">
        <f>(((J797/60)/60)/24)+DATE(1970,1,1)</f>
        <v>40963.613032407404</v>
      </c>
      <c r="T797">
        <f>(((I797/60)/60)/24)+DATE(1970,1,1)</f>
        <v>41006.207638888889</v>
      </c>
      <c r="U797">
        <f>YEAR(S:S)</f>
        <v>2012</v>
      </c>
    </row>
    <row r="798" spans="1:21" ht="64" x14ac:dyDescent="0.2">
      <c r="A798">
        <v>796</v>
      </c>
      <c r="B798" s="8" t="s">
        <v>2</v>
      </c>
      <c r="C798" s="3" t="s">
        <v>803</v>
      </c>
      <c r="D798" s="5">
        <v>10000</v>
      </c>
      <c r="E798" s="7">
        <v>8471</v>
      </c>
      <c r="F798" t="s">
        <v>4115</v>
      </c>
      <c r="G798" s="1" t="s">
        <v>4119</v>
      </c>
      <c r="H798" t="s">
        <v>4121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" t="s">
        <v>4181</v>
      </c>
      <c r="O798">
        <f>ROUND(E798/D798*100,0)</f>
        <v>85</v>
      </c>
      <c r="P798">
        <f>ROUND(E798/L798,2)</f>
        <v>94.12</v>
      </c>
      <c r="Q798" s="9" t="s">
        <v>4181</v>
      </c>
      <c r="R798" t="s">
        <v>4195</v>
      </c>
      <c r="S798">
        <f>(((J798/60)/60)/24)+DATE(1970,1,1)</f>
        <v>41502.882928240739</v>
      </c>
      <c r="T798">
        <f>(((I798/60)/60)/24)+DATE(1970,1,1)</f>
        <v>41532.881944444445</v>
      </c>
      <c r="U798">
        <f>YEAR(S:S)</f>
        <v>2013</v>
      </c>
    </row>
    <row r="799" spans="1:21" ht="48" x14ac:dyDescent="0.2">
      <c r="A799">
        <v>797</v>
      </c>
      <c r="B799" s="8" t="s">
        <v>2</v>
      </c>
      <c r="C799" s="3" t="s">
        <v>804</v>
      </c>
      <c r="D799" s="5">
        <v>3000</v>
      </c>
      <c r="E799" s="7">
        <v>8447</v>
      </c>
      <c r="F799" t="s">
        <v>4115</v>
      </c>
      <c r="G799" s="1" t="s">
        <v>4119</v>
      </c>
      <c r="H799" t="s">
        <v>4121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" t="s">
        <v>4181</v>
      </c>
      <c r="O799">
        <f>ROUND(E799/D799*100,0)</f>
        <v>282</v>
      </c>
      <c r="P799">
        <f>ROUND(E799/L799,2)</f>
        <v>118.97</v>
      </c>
      <c r="Q799" s="9" t="s">
        <v>4181</v>
      </c>
      <c r="R799" t="s">
        <v>4195</v>
      </c>
      <c r="S799">
        <f>(((J799/60)/60)/24)+DATE(1970,1,1)</f>
        <v>40996.994074074071</v>
      </c>
      <c r="T799">
        <f>(((I799/60)/60)/24)+DATE(1970,1,1)</f>
        <v>41028.166666666664</v>
      </c>
      <c r="U799">
        <f>YEAR(S:S)</f>
        <v>2012</v>
      </c>
    </row>
    <row r="800" spans="1:21" ht="48" x14ac:dyDescent="0.2">
      <c r="A800">
        <v>798</v>
      </c>
      <c r="B800" s="8" t="s">
        <v>2</v>
      </c>
      <c r="C800" s="3" t="s">
        <v>805</v>
      </c>
      <c r="D800" s="5">
        <v>3500</v>
      </c>
      <c r="E800" s="7">
        <v>8425</v>
      </c>
      <c r="F800" t="s">
        <v>4115</v>
      </c>
      <c r="G800" s="1" t="s">
        <v>4119</v>
      </c>
      <c r="H800" t="s">
        <v>4121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" t="s">
        <v>4181</v>
      </c>
      <c r="O800">
        <f>ROUND(E800/D800*100,0)</f>
        <v>241</v>
      </c>
      <c r="P800">
        <f>ROUND(E800/L800,2)</f>
        <v>96.84</v>
      </c>
      <c r="Q800" s="9" t="s">
        <v>4181</v>
      </c>
      <c r="R800" t="s">
        <v>4195</v>
      </c>
      <c r="S800">
        <f>(((J800/60)/60)/24)+DATE(1970,1,1)</f>
        <v>41882.590127314819</v>
      </c>
      <c r="T800">
        <f>(((I800/60)/60)/24)+DATE(1970,1,1)</f>
        <v>41912.590127314819</v>
      </c>
      <c r="U800">
        <f>YEAR(S:S)</f>
        <v>2014</v>
      </c>
    </row>
    <row r="801" spans="1:21" ht="48" x14ac:dyDescent="0.2">
      <c r="A801">
        <v>799</v>
      </c>
      <c r="B801" s="8" t="s">
        <v>2</v>
      </c>
      <c r="C801" s="3" t="s">
        <v>806</v>
      </c>
      <c r="D801" s="5">
        <v>5000</v>
      </c>
      <c r="E801" s="7">
        <v>8401</v>
      </c>
      <c r="F801" t="s">
        <v>4115</v>
      </c>
      <c r="G801" s="1" t="s">
        <v>4119</v>
      </c>
      <c r="H801" t="s">
        <v>4121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" t="s">
        <v>4181</v>
      </c>
      <c r="O801">
        <f>ROUND(E801/D801*100,0)</f>
        <v>168</v>
      </c>
      <c r="P801">
        <f>ROUND(E801/L801,2)</f>
        <v>300.04000000000002</v>
      </c>
      <c r="Q801" s="9" t="s">
        <v>4181</v>
      </c>
      <c r="R801" t="s">
        <v>4195</v>
      </c>
      <c r="S801">
        <f>(((J801/60)/60)/24)+DATE(1970,1,1)</f>
        <v>40996.667199074072</v>
      </c>
      <c r="T801">
        <f>(((I801/60)/60)/24)+DATE(1970,1,1)</f>
        <v>41026.667199074072</v>
      </c>
      <c r="U801">
        <f>YEAR(S:S)</f>
        <v>2012</v>
      </c>
    </row>
    <row r="802" spans="1:21" ht="48" x14ac:dyDescent="0.2">
      <c r="A802">
        <v>800</v>
      </c>
      <c r="B802" s="8" t="s">
        <v>2</v>
      </c>
      <c r="C802" s="3" t="s">
        <v>807</v>
      </c>
      <c r="D802" s="5">
        <v>1500</v>
      </c>
      <c r="E802" s="7">
        <v>8399</v>
      </c>
      <c r="F802" t="s">
        <v>4115</v>
      </c>
      <c r="G802" s="1" t="s">
        <v>4119</v>
      </c>
      <c r="H802" t="s">
        <v>4122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" t="s">
        <v>4181</v>
      </c>
      <c r="O802">
        <f>ROUND(E802/D802*100,0)</f>
        <v>560</v>
      </c>
      <c r="P802">
        <f>ROUND(E802/L802,2)</f>
        <v>149.97999999999999</v>
      </c>
      <c r="Q802" s="9" t="s">
        <v>4181</v>
      </c>
      <c r="R802" t="s">
        <v>4195</v>
      </c>
      <c r="S802">
        <f>(((J802/60)/60)/24)+DATE(1970,1,1)</f>
        <v>41863.433495370373</v>
      </c>
      <c r="T802">
        <f>(((I802/60)/60)/24)+DATE(1970,1,1)</f>
        <v>41893.433495370373</v>
      </c>
      <c r="U802">
        <f>YEAR(S:S)</f>
        <v>2014</v>
      </c>
    </row>
    <row r="803" spans="1:21" ht="48" x14ac:dyDescent="0.2">
      <c r="A803">
        <v>801</v>
      </c>
      <c r="B803" s="8" t="s">
        <v>2</v>
      </c>
      <c r="C803" s="3" t="s">
        <v>808</v>
      </c>
      <c r="D803" s="5">
        <v>2000</v>
      </c>
      <c r="E803" s="7">
        <v>8355</v>
      </c>
      <c r="F803" t="s">
        <v>4115</v>
      </c>
      <c r="G803" s="1" t="s">
        <v>4119</v>
      </c>
      <c r="H803" t="s">
        <v>4121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" t="s">
        <v>4181</v>
      </c>
      <c r="O803">
        <f>ROUND(E803/D803*100,0)</f>
        <v>418</v>
      </c>
      <c r="P803">
        <f>ROUND(E803/L803,2)</f>
        <v>163.82</v>
      </c>
      <c r="Q803" s="9" t="s">
        <v>4181</v>
      </c>
      <c r="R803" t="s">
        <v>4195</v>
      </c>
      <c r="S803">
        <f>(((J803/60)/60)/24)+DATE(1970,1,1)</f>
        <v>40695.795370370368</v>
      </c>
      <c r="T803">
        <f>(((I803/60)/60)/24)+DATE(1970,1,1)</f>
        <v>40725.795370370368</v>
      </c>
      <c r="U803">
        <f>YEAR(S:S)</f>
        <v>2011</v>
      </c>
    </row>
    <row r="804" spans="1:21" ht="48" x14ac:dyDescent="0.2">
      <c r="A804">
        <v>802</v>
      </c>
      <c r="B804" s="8" t="s">
        <v>2</v>
      </c>
      <c r="C804" s="3" t="s">
        <v>809</v>
      </c>
      <c r="D804" s="5">
        <v>6000</v>
      </c>
      <c r="E804" s="7">
        <v>8349</v>
      </c>
      <c r="F804" t="s">
        <v>4115</v>
      </c>
      <c r="G804" s="1" t="s">
        <v>4119</v>
      </c>
      <c r="H804" t="s">
        <v>4121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" t="s">
        <v>4181</v>
      </c>
      <c r="O804">
        <f>ROUND(E804/D804*100,0)</f>
        <v>139</v>
      </c>
      <c r="P804">
        <f>ROUND(E804/L804,2)</f>
        <v>111.32</v>
      </c>
      <c r="Q804" s="9" t="s">
        <v>4181</v>
      </c>
      <c r="R804" t="s">
        <v>4195</v>
      </c>
      <c r="S804">
        <f>(((J804/60)/60)/24)+DATE(1970,1,1)</f>
        <v>41123.022268518522</v>
      </c>
      <c r="T804">
        <f>(((I804/60)/60)/24)+DATE(1970,1,1)</f>
        <v>41169.170138888891</v>
      </c>
      <c r="U804">
        <f>YEAR(S:S)</f>
        <v>2012</v>
      </c>
    </row>
    <row r="805" spans="1:21" ht="48" x14ac:dyDescent="0.2">
      <c r="A805">
        <v>803</v>
      </c>
      <c r="B805" s="8" t="s">
        <v>2</v>
      </c>
      <c r="C805" s="3" t="s">
        <v>810</v>
      </c>
      <c r="D805" s="5">
        <v>2300</v>
      </c>
      <c r="E805" s="7">
        <v>8348</v>
      </c>
      <c r="F805" t="s">
        <v>4115</v>
      </c>
      <c r="G805" s="1" t="s">
        <v>4119</v>
      </c>
      <c r="H805" t="s">
        <v>4121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" t="s">
        <v>4181</v>
      </c>
      <c r="O805">
        <f>ROUND(E805/D805*100,0)</f>
        <v>363</v>
      </c>
      <c r="P805">
        <f>ROUND(E805/L805,2)</f>
        <v>219.68</v>
      </c>
      <c r="Q805" s="9" t="s">
        <v>4181</v>
      </c>
      <c r="R805" t="s">
        <v>4195</v>
      </c>
      <c r="S805">
        <f>(((J805/60)/60)/24)+DATE(1970,1,1)</f>
        <v>40665.949976851851</v>
      </c>
      <c r="T805">
        <f>(((I805/60)/60)/24)+DATE(1970,1,1)</f>
        <v>40692.041666666664</v>
      </c>
      <c r="U805">
        <f>YEAR(S:S)</f>
        <v>2011</v>
      </c>
    </row>
    <row r="806" spans="1:21" ht="48" x14ac:dyDescent="0.2">
      <c r="A806">
        <v>804</v>
      </c>
      <c r="B806" s="8" t="s">
        <v>2</v>
      </c>
      <c r="C806" s="3" t="s">
        <v>811</v>
      </c>
      <c r="D806" s="5">
        <v>5500</v>
      </c>
      <c r="E806" s="7">
        <v>8320</v>
      </c>
      <c r="F806" t="s">
        <v>4115</v>
      </c>
      <c r="G806" s="1" t="s">
        <v>4119</v>
      </c>
      <c r="H806" t="s">
        <v>4121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" t="s">
        <v>4181</v>
      </c>
      <c r="O806">
        <f>ROUND(E806/D806*100,0)</f>
        <v>151</v>
      </c>
      <c r="P806">
        <f>ROUND(E806/L806,2)</f>
        <v>462.22</v>
      </c>
      <c r="Q806" s="9" t="s">
        <v>4181</v>
      </c>
      <c r="R806" t="s">
        <v>4195</v>
      </c>
      <c r="S806">
        <f>(((J806/60)/60)/24)+DATE(1970,1,1)</f>
        <v>40730.105625000004</v>
      </c>
      <c r="T806">
        <f>(((I806/60)/60)/24)+DATE(1970,1,1)</f>
        <v>40747.165972222225</v>
      </c>
      <c r="U806">
        <f>YEAR(S:S)</f>
        <v>2011</v>
      </c>
    </row>
    <row r="807" spans="1:21" ht="48" x14ac:dyDescent="0.2">
      <c r="A807">
        <v>805</v>
      </c>
      <c r="B807" s="8" t="s">
        <v>2</v>
      </c>
      <c r="C807" s="3" t="s">
        <v>812</v>
      </c>
      <c r="D807" s="5">
        <v>3000</v>
      </c>
      <c r="E807" s="7">
        <v>8315.01</v>
      </c>
      <c r="F807" t="s">
        <v>4115</v>
      </c>
      <c r="G807" s="1" t="s">
        <v>4119</v>
      </c>
      <c r="H807" t="s">
        <v>4121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" t="s">
        <v>4181</v>
      </c>
      <c r="O807">
        <f>ROUND(E807/D807*100,0)</f>
        <v>277</v>
      </c>
      <c r="P807">
        <f>ROUND(E807/L807,2)</f>
        <v>153.97999999999999</v>
      </c>
      <c r="Q807" s="9" t="s">
        <v>4181</v>
      </c>
      <c r="R807" t="s">
        <v>4195</v>
      </c>
      <c r="S807">
        <f>(((J807/60)/60)/24)+DATE(1970,1,1)</f>
        <v>40690.823055555556</v>
      </c>
      <c r="T807">
        <f>(((I807/60)/60)/24)+DATE(1970,1,1)</f>
        <v>40740.958333333336</v>
      </c>
      <c r="U807">
        <f>YEAR(S:S)</f>
        <v>2011</v>
      </c>
    </row>
    <row r="808" spans="1:21" ht="16" x14ac:dyDescent="0.2">
      <c r="A808">
        <v>806</v>
      </c>
      <c r="B808" s="8" t="s">
        <v>2</v>
      </c>
      <c r="C808" s="3" t="s">
        <v>813</v>
      </c>
      <c r="D808" s="5">
        <v>8000</v>
      </c>
      <c r="E808" s="7">
        <v>8306.42</v>
      </c>
      <c r="F808" t="s">
        <v>4115</v>
      </c>
      <c r="G808" s="1" t="s">
        <v>4119</v>
      </c>
      <c r="H808" t="s">
        <v>4121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" t="s">
        <v>4181</v>
      </c>
      <c r="O808">
        <f>ROUND(E808/D808*100,0)</f>
        <v>104</v>
      </c>
      <c r="P808">
        <f>ROUND(E808/L808,2)</f>
        <v>116.99</v>
      </c>
      <c r="Q808" s="9" t="s">
        <v>4181</v>
      </c>
      <c r="R808" t="s">
        <v>4195</v>
      </c>
      <c r="S808">
        <f>(((J808/60)/60)/24)+DATE(1970,1,1)</f>
        <v>40763.691423611112</v>
      </c>
      <c r="T808">
        <f>(((I808/60)/60)/24)+DATE(1970,1,1)</f>
        <v>40793.691423611112</v>
      </c>
      <c r="U808">
        <f>YEAR(S:S)</f>
        <v>2011</v>
      </c>
    </row>
    <row r="809" spans="1:21" ht="32" x14ac:dyDescent="0.2">
      <c r="A809">
        <v>807</v>
      </c>
      <c r="B809" s="8" t="s">
        <v>2</v>
      </c>
      <c r="C809" s="3" t="s">
        <v>814</v>
      </c>
      <c r="D809" s="5">
        <v>4000</v>
      </c>
      <c r="E809" s="7">
        <v>8301</v>
      </c>
      <c r="F809" t="s">
        <v>4115</v>
      </c>
      <c r="G809" s="1" t="s">
        <v>4119</v>
      </c>
      <c r="H809" t="s">
        <v>4121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" t="s">
        <v>4181</v>
      </c>
      <c r="O809">
        <f>ROUND(E809/D809*100,0)</f>
        <v>208</v>
      </c>
      <c r="P809">
        <f>ROUND(E809/L809,2)</f>
        <v>145.63</v>
      </c>
      <c r="Q809" s="9" t="s">
        <v>4181</v>
      </c>
      <c r="R809" t="s">
        <v>4195</v>
      </c>
      <c r="S809">
        <f>(((J809/60)/60)/24)+DATE(1970,1,1)</f>
        <v>42759.628599537042</v>
      </c>
      <c r="T809">
        <f>(((I809/60)/60)/24)+DATE(1970,1,1)</f>
        <v>42795.083333333328</v>
      </c>
      <c r="U809">
        <f>YEAR(S:S)</f>
        <v>2017</v>
      </c>
    </row>
    <row r="810" spans="1:21" ht="48" x14ac:dyDescent="0.2">
      <c r="A810">
        <v>808</v>
      </c>
      <c r="B810" s="8" t="s">
        <v>2</v>
      </c>
      <c r="C810" s="3" t="s">
        <v>815</v>
      </c>
      <c r="D810" s="5">
        <v>4500</v>
      </c>
      <c r="E810" s="7">
        <v>8300</v>
      </c>
      <c r="F810" t="s">
        <v>4115</v>
      </c>
      <c r="G810" s="1" t="s">
        <v>4119</v>
      </c>
      <c r="H810" t="s">
        <v>4126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" t="s">
        <v>4181</v>
      </c>
      <c r="O810">
        <f>ROUND(E810/D810*100,0)</f>
        <v>184</v>
      </c>
      <c r="P810">
        <f>ROUND(E810/L810,2)</f>
        <v>193.02</v>
      </c>
      <c r="Q810" s="9" t="s">
        <v>4181</v>
      </c>
      <c r="R810" t="s">
        <v>4195</v>
      </c>
      <c r="S810">
        <f>(((J810/60)/60)/24)+DATE(1970,1,1)</f>
        <v>41962.100532407407</v>
      </c>
      <c r="T810">
        <f>(((I810/60)/60)/24)+DATE(1970,1,1)</f>
        <v>41995.207638888889</v>
      </c>
      <c r="U810">
        <f>YEAR(S:S)</f>
        <v>2014</v>
      </c>
    </row>
    <row r="811" spans="1:21" ht="32" x14ac:dyDescent="0.2">
      <c r="A811">
        <v>809</v>
      </c>
      <c r="B811" s="8" t="s">
        <v>2</v>
      </c>
      <c r="C811" s="3" t="s">
        <v>816</v>
      </c>
      <c r="D811" s="5">
        <v>4000</v>
      </c>
      <c r="E811" s="7">
        <v>8272</v>
      </c>
      <c r="F811" t="s">
        <v>4115</v>
      </c>
      <c r="G811" s="1" t="s">
        <v>4119</v>
      </c>
      <c r="H811" t="s">
        <v>4121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" t="s">
        <v>4181</v>
      </c>
      <c r="O811">
        <f>ROUND(E811/D811*100,0)</f>
        <v>207</v>
      </c>
      <c r="P811">
        <f>ROUND(E811/L811,2)</f>
        <v>159.08000000000001</v>
      </c>
      <c r="Q811" s="9" t="s">
        <v>4181</v>
      </c>
      <c r="R811" t="s">
        <v>4195</v>
      </c>
      <c r="S811">
        <f>(((J811/60)/60)/24)+DATE(1970,1,1)</f>
        <v>41628.833680555559</v>
      </c>
      <c r="T811">
        <f>(((I811/60)/60)/24)+DATE(1970,1,1)</f>
        <v>41658.833680555559</v>
      </c>
      <c r="U811">
        <f>YEAR(S:S)</f>
        <v>2013</v>
      </c>
    </row>
    <row r="812" spans="1:21" ht="48" x14ac:dyDescent="0.2">
      <c r="A812">
        <v>810</v>
      </c>
      <c r="B812" s="8" t="s">
        <v>2</v>
      </c>
      <c r="C812" s="3" t="s">
        <v>817</v>
      </c>
      <c r="D812" s="5">
        <v>1500</v>
      </c>
      <c r="E812" s="7">
        <v>8256</v>
      </c>
      <c r="F812" t="s">
        <v>4115</v>
      </c>
      <c r="G812" s="1" t="s">
        <v>4119</v>
      </c>
      <c r="H812" t="s">
        <v>4121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" t="s">
        <v>4181</v>
      </c>
      <c r="O812">
        <f>ROUND(E812/D812*100,0)</f>
        <v>550</v>
      </c>
      <c r="P812">
        <f>ROUND(E812/L812,2)</f>
        <v>305.77999999999997</v>
      </c>
      <c r="Q812" s="9" t="s">
        <v>4181</v>
      </c>
      <c r="R812" t="s">
        <v>4195</v>
      </c>
      <c r="S812">
        <f>(((J812/60)/60)/24)+DATE(1970,1,1)</f>
        <v>41123.056273148148</v>
      </c>
      <c r="T812">
        <f>(((I812/60)/60)/24)+DATE(1970,1,1)</f>
        <v>41153.056273148148</v>
      </c>
      <c r="U812">
        <f>YEAR(S:S)</f>
        <v>2012</v>
      </c>
    </row>
    <row r="813" spans="1:21" ht="32" x14ac:dyDescent="0.2">
      <c r="A813">
        <v>811</v>
      </c>
      <c r="B813" s="8" t="s">
        <v>2</v>
      </c>
      <c r="C813" s="3" t="s">
        <v>818</v>
      </c>
      <c r="D813" s="5">
        <v>1000</v>
      </c>
      <c r="E813" s="7">
        <v>8241</v>
      </c>
      <c r="F813" t="s">
        <v>4115</v>
      </c>
      <c r="G813" s="1" t="s">
        <v>4119</v>
      </c>
      <c r="H813" t="s">
        <v>4121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" t="s">
        <v>4181</v>
      </c>
      <c r="O813">
        <f>ROUND(E813/D813*100,0)</f>
        <v>824</v>
      </c>
      <c r="P813">
        <f>ROUND(E813/L813,2)</f>
        <v>686.75</v>
      </c>
      <c r="Q813" s="9" t="s">
        <v>4181</v>
      </c>
      <c r="R813" t="s">
        <v>4195</v>
      </c>
      <c r="S813">
        <f>(((J813/60)/60)/24)+DATE(1970,1,1)</f>
        <v>41443.643541666665</v>
      </c>
      <c r="T813">
        <f>(((I813/60)/60)/24)+DATE(1970,1,1)</f>
        <v>41465.702777777777</v>
      </c>
      <c r="U813">
        <f>YEAR(S:S)</f>
        <v>2013</v>
      </c>
    </row>
    <row r="814" spans="1:21" ht="48" x14ac:dyDescent="0.2">
      <c r="A814">
        <v>812</v>
      </c>
      <c r="B814" s="8" t="s">
        <v>2</v>
      </c>
      <c r="C814" s="3" t="s">
        <v>819</v>
      </c>
      <c r="D814" s="5">
        <v>600</v>
      </c>
      <c r="E814" s="7">
        <v>8230</v>
      </c>
      <c r="F814" t="s">
        <v>4115</v>
      </c>
      <c r="G814" s="1" t="s">
        <v>4119</v>
      </c>
      <c r="H814" t="s">
        <v>4121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" t="s">
        <v>4181</v>
      </c>
      <c r="O814">
        <f>ROUND(E814/D814*100,0)</f>
        <v>1372</v>
      </c>
      <c r="P814">
        <f>ROUND(E814/L814,2)</f>
        <v>249.39</v>
      </c>
      <c r="Q814" s="9" t="s">
        <v>4181</v>
      </c>
      <c r="R814" t="s">
        <v>4195</v>
      </c>
      <c r="S814">
        <f>(((J814/60)/60)/24)+DATE(1970,1,1)</f>
        <v>41282.017962962964</v>
      </c>
      <c r="T814">
        <f>(((I814/60)/60)/24)+DATE(1970,1,1)</f>
        <v>41334.581944444442</v>
      </c>
      <c r="U814">
        <f>YEAR(S:S)</f>
        <v>2013</v>
      </c>
    </row>
    <row r="815" spans="1:21" ht="32" x14ac:dyDescent="0.2">
      <c r="A815">
        <v>813</v>
      </c>
      <c r="B815" s="8" t="s">
        <v>2</v>
      </c>
      <c r="C815" s="3" t="s">
        <v>820</v>
      </c>
      <c r="D815" s="5">
        <v>1500</v>
      </c>
      <c r="E815" s="7">
        <v>8227</v>
      </c>
      <c r="F815" t="s">
        <v>4115</v>
      </c>
      <c r="G815" s="1" t="s">
        <v>4119</v>
      </c>
      <c r="H815" t="s">
        <v>4121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" t="s">
        <v>4181</v>
      </c>
      <c r="O815">
        <f>ROUND(E815/D815*100,0)</f>
        <v>548</v>
      </c>
      <c r="P815">
        <f>ROUND(E815/L815,2)</f>
        <v>85.7</v>
      </c>
      <c r="Q815" s="9" t="s">
        <v>4181</v>
      </c>
      <c r="R815" t="s">
        <v>4195</v>
      </c>
      <c r="S815">
        <f>(((J815/60)/60)/24)+DATE(1970,1,1)</f>
        <v>41080.960243055553</v>
      </c>
      <c r="T815">
        <f>(((I815/60)/60)/24)+DATE(1970,1,1)</f>
        <v>41110.960243055553</v>
      </c>
      <c r="U815">
        <f>YEAR(S:S)</f>
        <v>2012</v>
      </c>
    </row>
    <row r="816" spans="1:21" ht="48" x14ac:dyDescent="0.2">
      <c r="A816">
        <v>814</v>
      </c>
      <c r="B816" s="8" t="s">
        <v>2</v>
      </c>
      <c r="C816" s="3" t="s">
        <v>821</v>
      </c>
      <c r="D816" s="5">
        <v>1000</v>
      </c>
      <c r="E816" s="7">
        <v>8211.61</v>
      </c>
      <c r="F816" t="s">
        <v>4115</v>
      </c>
      <c r="G816" s="1" t="s">
        <v>4119</v>
      </c>
      <c r="H816" t="s">
        <v>4121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" t="s">
        <v>4181</v>
      </c>
      <c r="O816">
        <f>ROUND(E816/D816*100,0)</f>
        <v>821</v>
      </c>
      <c r="P816">
        <f>ROUND(E816/L816,2)</f>
        <v>293.27</v>
      </c>
      <c r="Q816" s="9" t="s">
        <v>4181</v>
      </c>
      <c r="R816" t="s">
        <v>4195</v>
      </c>
      <c r="S816">
        <f>(((J816/60)/60)/24)+DATE(1970,1,1)</f>
        <v>40679.743067129632</v>
      </c>
      <c r="T816">
        <f>(((I816/60)/60)/24)+DATE(1970,1,1)</f>
        <v>40694.75277777778</v>
      </c>
      <c r="U816">
        <f>YEAR(S:S)</f>
        <v>2011</v>
      </c>
    </row>
    <row r="817" spans="1:21" ht="32" x14ac:dyDescent="0.2">
      <c r="A817">
        <v>815</v>
      </c>
      <c r="B817" s="8" t="s">
        <v>2</v>
      </c>
      <c r="C817" s="3" t="s">
        <v>822</v>
      </c>
      <c r="D817" s="5">
        <v>4000</v>
      </c>
      <c r="E817" s="7">
        <v>8211</v>
      </c>
      <c r="F817" t="s">
        <v>4115</v>
      </c>
      <c r="G817" s="1" t="s">
        <v>4119</v>
      </c>
      <c r="H817" t="s">
        <v>4121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" t="s">
        <v>4181</v>
      </c>
      <c r="O817">
        <f>ROUND(E817/D817*100,0)</f>
        <v>205</v>
      </c>
      <c r="P817">
        <f>ROUND(E817/L817,2)</f>
        <v>190.95</v>
      </c>
      <c r="Q817" s="9" t="s">
        <v>4181</v>
      </c>
      <c r="R817" t="s">
        <v>4195</v>
      </c>
      <c r="S817">
        <f>(((J817/60)/60)/24)+DATE(1970,1,1)</f>
        <v>41914.917858796296</v>
      </c>
      <c r="T817">
        <f>(((I817/60)/60)/24)+DATE(1970,1,1)</f>
        <v>41944.917858796296</v>
      </c>
      <c r="U817">
        <f>YEAR(S:S)</f>
        <v>2014</v>
      </c>
    </row>
    <row r="818" spans="1:21" ht="32" x14ac:dyDescent="0.2">
      <c r="A818">
        <v>816</v>
      </c>
      <c r="B818" s="8" t="s">
        <v>2</v>
      </c>
      <c r="C818" s="3" t="s">
        <v>823</v>
      </c>
      <c r="D818" s="5">
        <v>7000</v>
      </c>
      <c r="E818" s="7">
        <v>8211</v>
      </c>
      <c r="F818" t="s">
        <v>4115</v>
      </c>
      <c r="G818" s="1" t="s">
        <v>4119</v>
      </c>
      <c r="H818" t="s">
        <v>4121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" t="s">
        <v>4181</v>
      </c>
      <c r="O818">
        <f>ROUND(E818/D818*100,0)</f>
        <v>117</v>
      </c>
      <c r="P818">
        <f>ROUND(E818/L818,2)</f>
        <v>40.049999999999997</v>
      </c>
      <c r="Q818" s="9" t="s">
        <v>4181</v>
      </c>
      <c r="R818" t="s">
        <v>4195</v>
      </c>
      <c r="S818">
        <f>(((J818/60)/60)/24)+DATE(1970,1,1)</f>
        <v>41341.870868055557</v>
      </c>
      <c r="T818">
        <f>(((I818/60)/60)/24)+DATE(1970,1,1)</f>
        <v>41373.270833333336</v>
      </c>
      <c r="U818">
        <f>YEAR(S:S)</f>
        <v>2013</v>
      </c>
    </row>
    <row r="819" spans="1:21" ht="48" x14ac:dyDescent="0.2">
      <c r="A819">
        <v>817</v>
      </c>
      <c r="B819" s="8" t="s">
        <v>2</v>
      </c>
      <c r="C819" s="3" t="s">
        <v>824</v>
      </c>
      <c r="D819" s="5">
        <v>1500</v>
      </c>
      <c r="E819" s="7">
        <v>8207</v>
      </c>
      <c r="F819" t="s">
        <v>4115</v>
      </c>
      <c r="G819" s="1" t="s">
        <v>4119</v>
      </c>
      <c r="H819" t="s">
        <v>4121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" t="s">
        <v>4181</v>
      </c>
      <c r="O819">
        <f>ROUND(E819/D819*100,0)</f>
        <v>547</v>
      </c>
      <c r="P819">
        <f>ROUND(E819/L819,2)</f>
        <v>356.83</v>
      </c>
      <c r="Q819" s="9" t="s">
        <v>4181</v>
      </c>
      <c r="R819" t="s">
        <v>4195</v>
      </c>
      <c r="S819">
        <f>(((J819/60)/60)/24)+DATE(1970,1,1)</f>
        <v>40925.599664351852</v>
      </c>
      <c r="T819">
        <f>(((I819/60)/60)/24)+DATE(1970,1,1)</f>
        <v>40979.207638888889</v>
      </c>
      <c r="U819">
        <f>YEAR(S:S)</f>
        <v>2012</v>
      </c>
    </row>
    <row r="820" spans="1:21" ht="48" x14ac:dyDescent="0.2">
      <c r="A820">
        <v>818</v>
      </c>
      <c r="B820" s="8" t="s">
        <v>2</v>
      </c>
      <c r="C820" s="3" t="s">
        <v>825</v>
      </c>
      <c r="D820" s="5">
        <v>350</v>
      </c>
      <c r="E820" s="7">
        <v>8191</v>
      </c>
      <c r="F820" t="s">
        <v>4115</v>
      </c>
      <c r="G820" s="1" t="s">
        <v>4119</v>
      </c>
      <c r="H820" t="s">
        <v>4121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" t="s">
        <v>4181</v>
      </c>
      <c r="O820">
        <f>ROUND(E820/D820*100,0)</f>
        <v>2340</v>
      </c>
      <c r="P820">
        <f>ROUND(E820/L820,2)</f>
        <v>431.11</v>
      </c>
      <c r="Q820" s="9" t="s">
        <v>4181</v>
      </c>
      <c r="R820" t="s">
        <v>4195</v>
      </c>
      <c r="S820">
        <f>(((J820/60)/60)/24)+DATE(1970,1,1)</f>
        <v>41120.882881944446</v>
      </c>
      <c r="T820">
        <f>(((I820/60)/60)/24)+DATE(1970,1,1)</f>
        <v>41128.709027777775</v>
      </c>
      <c r="U820">
        <f>YEAR(S:S)</f>
        <v>2012</v>
      </c>
    </row>
    <row r="821" spans="1:21" ht="32" x14ac:dyDescent="0.2">
      <c r="A821">
        <v>819</v>
      </c>
      <c r="B821" s="8" t="s">
        <v>2</v>
      </c>
      <c r="C821" s="3" t="s">
        <v>826</v>
      </c>
      <c r="D821" s="5">
        <v>400</v>
      </c>
      <c r="E821" s="7">
        <v>8190</v>
      </c>
      <c r="F821" t="s">
        <v>4115</v>
      </c>
      <c r="G821" s="1" t="s">
        <v>4119</v>
      </c>
      <c r="H821" t="s">
        <v>4121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" t="s">
        <v>4181</v>
      </c>
      <c r="O821">
        <f>ROUND(E821/D821*100,0)</f>
        <v>2048</v>
      </c>
      <c r="P821">
        <f>ROUND(E821/L821,2)</f>
        <v>585</v>
      </c>
      <c r="Q821" s="9" t="s">
        <v>4181</v>
      </c>
      <c r="R821" t="s">
        <v>4195</v>
      </c>
      <c r="S821">
        <f>(((J821/60)/60)/24)+DATE(1970,1,1)</f>
        <v>41619.998310185183</v>
      </c>
      <c r="T821">
        <f>(((I821/60)/60)/24)+DATE(1970,1,1)</f>
        <v>41629.197222222225</v>
      </c>
      <c r="U821">
        <f>YEAR(S:S)</f>
        <v>2013</v>
      </c>
    </row>
    <row r="822" spans="1:21" ht="48" x14ac:dyDescent="0.2">
      <c r="A822">
        <v>820</v>
      </c>
      <c r="B822" s="8" t="s">
        <v>2</v>
      </c>
      <c r="C822" s="3" t="s">
        <v>827</v>
      </c>
      <c r="D822" s="5">
        <v>2000</v>
      </c>
      <c r="E822" s="7">
        <v>8173</v>
      </c>
      <c r="F822" t="s">
        <v>4115</v>
      </c>
      <c r="G822" s="1" t="s">
        <v>4119</v>
      </c>
      <c r="H822" t="s">
        <v>4121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" t="s">
        <v>4181</v>
      </c>
      <c r="O822">
        <f>ROUND(E822/D822*100,0)</f>
        <v>409</v>
      </c>
      <c r="P822">
        <f>ROUND(E822/L822,2)</f>
        <v>215.08</v>
      </c>
      <c r="Q822" s="9" t="s">
        <v>4181</v>
      </c>
      <c r="R822" t="s">
        <v>4195</v>
      </c>
      <c r="S822">
        <f>(((J822/60)/60)/24)+DATE(1970,1,1)</f>
        <v>41768.841921296298</v>
      </c>
      <c r="T822">
        <f>(((I822/60)/60)/24)+DATE(1970,1,1)</f>
        <v>41799.208333333336</v>
      </c>
      <c r="U822">
        <f>YEAR(S:S)</f>
        <v>2014</v>
      </c>
    </row>
    <row r="823" spans="1:21" ht="48" x14ac:dyDescent="0.2">
      <c r="A823">
        <v>821</v>
      </c>
      <c r="B823" s="8" t="s">
        <v>2</v>
      </c>
      <c r="C823" s="3" t="s">
        <v>828</v>
      </c>
      <c r="D823" s="5">
        <v>17482</v>
      </c>
      <c r="E823" s="7">
        <v>8165.55</v>
      </c>
      <c r="F823" t="s">
        <v>4115</v>
      </c>
      <c r="G823" s="1" t="s">
        <v>4119</v>
      </c>
      <c r="H823" t="s">
        <v>4121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" t="s">
        <v>4181</v>
      </c>
      <c r="O823">
        <f>ROUND(E823/D823*100,0)</f>
        <v>47</v>
      </c>
      <c r="P823">
        <f>ROUND(E823/L823,2)</f>
        <v>104.69</v>
      </c>
      <c r="Q823" s="9" t="s">
        <v>4181</v>
      </c>
      <c r="R823" t="s">
        <v>4195</v>
      </c>
      <c r="S823">
        <f>(((J823/60)/60)/24)+DATE(1970,1,1)</f>
        <v>42093.922048611115</v>
      </c>
      <c r="T823">
        <f>(((I823/60)/60)/24)+DATE(1970,1,1)</f>
        <v>42128.167361111111</v>
      </c>
      <c r="U823">
        <f>YEAR(S:S)</f>
        <v>2015</v>
      </c>
    </row>
    <row r="824" spans="1:21" ht="32" x14ac:dyDescent="0.2">
      <c r="A824">
        <v>822</v>
      </c>
      <c r="B824" s="8" t="s">
        <v>2</v>
      </c>
      <c r="C824" s="3" t="s">
        <v>829</v>
      </c>
      <c r="D824" s="5">
        <v>3000</v>
      </c>
      <c r="E824" s="7">
        <v>8160</v>
      </c>
      <c r="F824" t="s">
        <v>4115</v>
      </c>
      <c r="G824" s="1" t="s">
        <v>4119</v>
      </c>
      <c r="H824" t="s">
        <v>4121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" t="s">
        <v>4181</v>
      </c>
      <c r="O824">
        <f>ROUND(E824/D824*100,0)</f>
        <v>272</v>
      </c>
      <c r="P824">
        <f>ROUND(E824/L824,2)</f>
        <v>118.26</v>
      </c>
      <c r="Q824" s="9" t="s">
        <v>4181</v>
      </c>
      <c r="R824" t="s">
        <v>4195</v>
      </c>
      <c r="S824">
        <f>(((J824/60)/60)/24)+DATE(1970,1,1)</f>
        <v>41157.947337962964</v>
      </c>
      <c r="T824">
        <f>(((I824/60)/60)/24)+DATE(1970,1,1)</f>
        <v>41187.947337962964</v>
      </c>
      <c r="U824">
        <f>YEAR(S:S)</f>
        <v>2012</v>
      </c>
    </row>
    <row r="825" spans="1:21" ht="48" x14ac:dyDescent="0.2">
      <c r="A825">
        <v>823</v>
      </c>
      <c r="B825" s="8" t="s">
        <v>2</v>
      </c>
      <c r="C825" s="3" t="s">
        <v>830</v>
      </c>
      <c r="D825" s="5">
        <v>800</v>
      </c>
      <c r="E825" s="7">
        <v>8152</v>
      </c>
      <c r="F825" t="s">
        <v>4115</v>
      </c>
      <c r="G825" s="1" t="s">
        <v>4119</v>
      </c>
      <c r="H825" t="s">
        <v>4121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" t="s">
        <v>4181</v>
      </c>
      <c r="O825">
        <f>ROUND(E825/D825*100,0)</f>
        <v>1019</v>
      </c>
      <c r="P825">
        <f>ROUND(E825/L825,2)</f>
        <v>247.03</v>
      </c>
      <c r="Q825" s="9" t="s">
        <v>4181</v>
      </c>
      <c r="R825" t="s">
        <v>4195</v>
      </c>
      <c r="S825">
        <f>(((J825/60)/60)/24)+DATE(1970,1,1)</f>
        <v>42055.972824074073</v>
      </c>
      <c r="T825">
        <f>(((I825/60)/60)/24)+DATE(1970,1,1)</f>
        <v>42085.931157407409</v>
      </c>
      <c r="U825">
        <f>YEAR(S:S)</f>
        <v>2015</v>
      </c>
    </row>
    <row r="826" spans="1:21" ht="48" x14ac:dyDescent="0.2">
      <c r="A826">
        <v>824</v>
      </c>
      <c r="B826" s="8" t="s">
        <v>2</v>
      </c>
      <c r="C826" s="3" t="s">
        <v>831</v>
      </c>
      <c r="D826" s="5">
        <v>1600</v>
      </c>
      <c r="E826" s="7">
        <v>8136.01</v>
      </c>
      <c r="F826" t="s">
        <v>4115</v>
      </c>
      <c r="G826" s="1" t="s">
        <v>4119</v>
      </c>
      <c r="H826" t="s">
        <v>4121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" t="s">
        <v>4181</v>
      </c>
      <c r="O826">
        <f>ROUND(E826/D826*100,0)</f>
        <v>509</v>
      </c>
      <c r="P826">
        <f>ROUND(E826/L826,2)</f>
        <v>150.66999999999999</v>
      </c>
      <c r="Q826" s="9" t="s">
        <v>4181</v>
      </c>
      <c r="R826" t="s">
        <v>4195</v>
      </c>
      <c r="S826">
        <f>(((J826/60)/60)/24)+DATE(1970,1,1)</f>
        <v>40250.242106481484</v>
      </c>
      <c r="T826">
        <f>(((I826/60)/60)/24)+DATE(1970,1,1)</f>
        <v>40286.290972222225</v>
      </c>
      <c r="U826">
        <f>YEAR(S:S)</f>
        <v>2010</v>
      </c>
    </row>
    <row r="827" spans="1:21" ht="32" x14ac:dyDescent="0.2">
      <c r="A827">
        <v>825</v>
      </c>
      <c r="B827" s="8" t="s">
        <v>2</v>
      </c>
      <c r="C827" s="3" t="s">
        <v>832</v>
      </c>
      <c r="D827" s="5">
        <v>12500</v>
      </c>
      <c r="E827" s="7">
        <v>8120</v>
      </c>
      <c r="F827" t="s">
        <v>4115</v>
      </c>
      <c r="G827" s="1" t="s">
        <v>4119</v>
      </c>
      <c r="H827" t="s">
        <v>4121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" t="s">
        <v>4181</v>
      </c>
      <c r="O827">
        <f>ROUND(E827/D827*100,0)</f>
        <v>65</v>
      </c>
      <c r="P827">
        <f>ROUND(E827/L827,2)</f>
        <v>82.02</v>
      </c>
      <c r="Q827" s="9" t="s">
        <v>4181</v>
      </c>
      <c r="R827" t="s">
        <v>4195</v>
      </c>
      <c r="S827">
        <f>(((J827/60)/60)/24)+DATE(1970,1,1)</f>
        <v>41186.306527777779</v>
      </c>
      <c r="T827">
        <f>(((I827/60)/60)/24)+DATE(1970,1,1)</f>
        <v>41211.306527777779</v>
      </c>
      <c r="U827">
        <f>YEAR(S:S)</f>
        <v>2012</v>
      </c>
    </row>
    <row r="828" spans="1:21" ht="48" x14ac:dyDescent="0.2">
      <c r="A828">
        <v>826</v>
      </c>
      <c r="B828" s="8" t="s">
        <v>2</v>
      </c>
      <c r="C828" s="3" t="s">
        <v>833</v>
      </c>
      <c r="D828" s="5">
        <v>5500</v>
      </c>
      <c r="E828" s="7">
        <v>8114</v>
      </c>
      <c r="F828" t="s">
        <v>4115</v>
      </c>
      <c r="G828" s="1" t="s">
        <v>4119</v>
      </c>
      <c r="H828" t="s">
        <v>4121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" t="s">
        <v>4181</v>
      </c>
      <c r="O828">
        <f>ROUND(E828/D828*100,0)</f>
        <v>148</v>
      </c>
      <c r="P828">
        <f>ROUND(E828/L828,2)</f>
        <v>165.59</v>
      </c>
      <c r="Q828" s="9" t="s">
        <v>4181</v>
      </c>
      <c r="R828" t="s">
        <v>4195</v>
      </c>
      <c r="S828">
        <f>(((J828/60)/60)/24)+DATE(1970,1,1)</f>
        <v>40973.038541666669</v>
      </c>
      <c r="T828">
        <f>(((I828/60)/60)/24)+DATE(1970,1,1)</f>
        <v>40993.996874999997</v>
      </c>
      <c r="U828">
        <f>YEAR(S:S)</f>
        <v>2012</v>
      </c>
    </row>
    <row r="829" spans="1:21" ht="48" x14ac:dyDescent="0.2">
      <c r="A829">
        <v>827</v>
      </c>
      <c r="B829" s="8" t="s">
        <v>2</v>
      </c>
      <c r="C829" s="3" t="s">
        <v>834</v>
      </c>
      <c r="D829" s="5">
        <v>300</v>
      </c>
      <c r="E829" s="7">
        <v>8110</v>
      </c>
      <c r="F829" t="s">
        <v>4115</v>
      </c>
      <c r="G829" s="1" t="s">
        <v>4119</v>
      </c>
      <c r="H829" t="s">
        <v>4121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" t="s">
        <v>4181</v>
      </c>
      <c r="O829">
        <f>ROUND(E829/D829*100,0)</f>
        <v>2703</v>
      </c>
      <c r="P829">
        <f>ROUND(E829/L829,2)</f>
        <v>737.27</v>
      </c>
      <c r="Q829" s="9" t="s">
        <v>4181</v>
      </c>
      <c r="R829" t="s">
        <v>4195</v>
      </c>
      <c r="S829">
        <f>(((J829/60)/60)/24)+DATE(1970,1,1)</f>
        <v>40927.473460648151</v>
      </c>
      <c r="T829">
        <f>(((I829/60)/60)/24)+DATE(1970,1,1)</f>
        <v>40953.825694444444</v>
      </c>
      <c r="U829">
        <f>YEAR(S:S)</f>
        <v>2012</v>
      </c>
    </row>
    <row r="830" spans="1:21" ht="48" x14ac:dyDescent="0.2">
      <c r="A830">
        <v>828</v>
      </c>
      <c r="B830" s="8" t="s">
        <v>2</v>
      </c>
      <c r="C830" s="3" t="s">
        <v>835</v>
      </c>
      <c r="D830" s="5">
        <v>1300</v>
      </c>
      <c r="E830" s="7">
        <v>8109</v>
      </c>
      <c r="F830" t="s">
        <v>4115</v>
      </c>
      <c r="G830" s="1" t="s">
        <v>4119</v>
      </c>
      <c r="H830" t="s">
        <v>4121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" t="s">
        <v>4181</v>
      </c>
      <c r="O830">
        <f>ROUND(E830/D830*100,0)</f>
        <v>624</v>
      </c>
      <c r="P830">
        <f>ROUND(E830/L830,2)</f>
        <v>213.39</v>
      </c>
      <c r="Q830" s="9" t="s">
        <v>4181</v>
      </c>
      <c r="R830" t="s">
        <v>4195</v>
      </c>
      <c r="S830">
        <f>(((J830/60)/60)/24)+DATE(1970,1,1)</f>
        <v>41073.050717592596</v>
      </c>
      <c r="T830">
        <f>(((I830/60)/60)/24)+DATE(1970,1,1)</f>
        <v>41085.683333333334</v>
      </c>
      <c r="U830">
        <f>YEAR(S:S)</f>
        <v>2012</v>
      </c>
    </row>
    <row r="831" spans="1:21" ht="48" x14ac:dyDescent="0.2">
      <c r="A831">
        <v>829</v>
      </c>
      <c r="B831" s="8" t="s">
        <v>2</v>
      </c>
      <c r="C831" s="3" t="s">
        <v>836</v>
      </c>
      <c r="D831" s="5">
        <v>500</v>
      </c>
      <c r="E831" s="7">
        <v>8105</v>
      </c>
      <c r="F831" t="s">
        <v>4115</v>
      </c>
      <c r="G831" s="1" t="s">
        <v>4119</v>
      </c>
      <c r="H831" t="s">
        <v>4122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" t="s">
        <v>4181</v>
      </c>
      <c r="O831">
        <f>ROUND(E831/D831*100,0)</f>
        <v>1621</v>
      </c>
      <c r="P831">
        <f>ROUND(E831/L831,2)</f>
        <v>506.56</v>
      </c>
      <c r="Q831" s="9" t="s">
        <v>4181</v>
      </c>
      <c r="R831" t="s">
        <v>4195</v>
      </c>
      <c r="S831">
        <f>(((J831/60)/60)/24)+DATE(1970,1,1)</f>
        <v>42504.801388888889</v>
      </c>
      <c r="T831">
        <f>(((I831/60)/60)/24)+DATE(1970,1,1)</f>
        <v>42564.801388888889</v>
      </c>
      <c r="U831">
        <f>YEAR(S:S)</f>
        <v>2016</v>
      </c>
    </row>
    <row r="832" spans="1:21" ht="48" x14ac:dyDescent="0.2">
      <c r="A832">
        <v>830</v>
      </c>
      <c r="B832" s="8" t="s">
        <v>2</v>
      </c>
      <c r="C832" s="3" t="s">
        <v>837</v>
      </c>
      <c r="D832" s="5">
        <v>1800</v>
      </c>
      <c r="E832" s="7">
        <v>8098</v>
      </c>
      <c r="F832" t="s">
        <v>4115</v>
      </c>
      <c r="G832" s="1" t="s">
        <v>4119</v>
      </c>
      <c r="H832" t="s">
        <v>4121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" t="s">
        <v>4181</v>
      </c>
      <c r="O832">
        <f>ROUND(E832/D832*100,0)</f>
        <v>450</v>
      </c>
      <c r="P832">
        <f>ROUND(E832/L832,2)</f>
        <v>253.06</v>
      </c>
      <c r="Q832" s="9" t="s">
        <v>4181</v>
      </c>
      <c r="R832" t="s">
        <v>4195</v>
      </c>
      <c r="S832">
        <f>(((J832/60)/60)/24)+DATE(1970,1,1)</f>
        <v>41325.525752314818</v>
      </c>
      <c r="T832">
        <f>(((I832/60)/60)/24)+DATE(1970,1,1)</f>
        <v>41355.484085648146</v>
      </c>
      <c r="U832">
        <f>YEAR(S:S)</f>
        <v>2013</v>
      </c>
    </row>
    <row r="833" spans="1:21" ht="32" x14ac:dyDescent="0.2">
      <c r="A833">
        <v>831</v>
      </c>
      <c r="B833" s="8" t="s">
        <v>2</v>
      </c>
      <c r="C833" s="3" t="s">
        <v>838</v>
      </c>
      <c r="D833" s="5">
        <v>1500</v>
      </c>
      <c r="E833" s="7">
        <v>8095</v>
      </c>
      <c r="F833" t="s">
        <v>4115</v>
      </c>
      <c r="G833" s="1" t="s">
        <v>4119</v>
      </c>
      <c r="H833" t="s">
        <v>4121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" t="s">
        <v>4181</v>
      </c>
      <c r="O833">
        <f>ROUND(E833/D833*100,0)</f>
        <v>540</v>
      </c>
      <c r="P833">
        <f>ROUND(E833/L833,2)</f>
        <v>404.75</v>
      </c>
      <c r="Q833" s="9" t="s">
        <v>4181</v>
      </c>
      <c r="R833" t="s">
        <v>4195</v>
      </c>
      <c r="S833">
        <f>(((J833/60)/60)/24)+DATE(1970,1,1)</f>
        <v>40996.646921296298</v>
      </c>
      <c r="T833">
        <f>(((I833/60)/60)/24)+DATE(1970,1,1)</f>
        <v>41026.646921296298</v>
      </c>
      <c r="U833">
        <f>YEAR(S:S)</f>
        <v>2012</v>
      </c>
    </row>
    <row r="834" spans="1:21" ht="48" x14ac:dyDescent="0.2">
      <c r="A834">
        <v>832</v>
      </c>
      <c r="B834" s="8" t="s">
        <v>2</v>
      </c>
      <c r="C834" s="3" t="s">
        <v>839</v>
      </c>
      <c r="D834" s="5">
        <v>15000</v>
      </c>
      <c r="E834" s="7">
        <v>8091</v>
      </c>
      <c r="F834" t="s">
        <v>4115</v>
      </c>
      <c r="G834" s="1" t="s">
        <v>4119</v>
      </c>
      <c r="H834" t="s">
        <v>4121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" t="s">
        <v>4181</v>
      </c>
      <c r="O834">
        <f>ROUND(E834/D834*100,0)</f>
        <v>54</v>
      </c>
      <c r="P834">
        <f>ROUND(E834/L834,2)</f>
        <v>52.54</v>
      </c>
      <c r="Q834" s="9" t="s">
        <v>4181</v>
      </c>
      <c r="R834" t="s">
        <v>4195</v>
      </c>
      <c r="S834">
        <f>(((J834/60)/60)/24)+DATE(1970,1,1)</f>
        <v>40869.675173611111</v>
      </c>
      <c r="T834">
        <f>(((I834/60)/60)/24)+DATE(1970,1,1)</f>
        <v>40929.342361111114</v>
      </c>
      <c r="U834">
        <f>YEAR(S:S)</f>
        <v>2011</v>
      </c>
    </row>
    <row r="835" spans="1:21" ht="16" x14ac:dyDescent="0.2">
      <c r="A835">
        <v>833</v>
      </c>
      <c r="B835" s="8" t="s">
        <v>2</v>
      </c>
      <c r="C835" s="3" t="s">
        <v>840</v>
      </c>
      <c r="D835" s="5">
        <v>6000</v>
      </c>
      <c r="E835" s="7">
        <v>8084</v>
      </c>
      <c r="F835" t="s">
        <v>4115</v>
      </c>
      <c r="G835" s="1" t="s">
        <v>4119</v>
      </c>
      <c r="H835" t="s">
        <v>4121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" t="s">
        <v>4181</v>
      </c>
      <c r="O835">
        <f>ROUND(E835/D835*100,0)</f>
        <v>135</v>
      </c>
      <c r="P835">
        <f>ROUND(E835/L835,2)</f>
        <v>197.17</v>
      </c>
      <c r="Q835" s="9" t="s">
        <v>4181</v>
      </c>
      <c r="R835" t="s">
        <v>4195</v>
      </c>
      <c r="S835">
        <f>(((J835/60)/60)/24)+DATE(1970,1,1)</f>
        <v>41718.878182870372</v>
      </c>
      <c r="T835">
        <f>(((I835/60)/60)/24)+DATE(1970,1,1)</f>
        <v>41748.878182870372</v>
      </c>
      <c r="U835">
        <f>YEAR(S:S)</f>
        <v>2014</v>
      </c>
    </row>
    <row r="836" spans="1:21" ht="48" x14ac:dyDescent="0.2">
      <c r="A836">
        <v>834</v>
      </c>
      <c r="B836" s="8" t="s">
        <v>2</v>
      </c>
      <c r="C836" s="3" t="s">
        <v>841</v>
      </c>
      <c r="D836" s="5">
        <v>5500</v>
      </c>
      <c r="E836" s="7">
        <v>8080.33</v>
      </c>
      <c r="F836" t="s">
        <v>4115</v>
      </c>
      <c r="G836" s="1" t="s">
        <v>4119</v>
      </c>
      <c r="H836" t="s">
        <v>4121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" t="s">
        <v>4181</v>
      </c>
      <c r="O836">
        <f>ROUND(E836/D836*100,0)</f>
        <v>147</v>
      </c>
      <c r="P836">
        <f>ROUND(E836/L836,2)</f>
        <v>107.74</v>
      </c>
      <c r="Q836" s="9" t="s">
        <v>4181</v>
      </c>
      <c r="R836" t="s">
        <v>4195</v>
      </c>
      <c r="S836">
        <f>(((J836/60)/60)/24)+DATE(1970,1,1)</f>
        <v>41422.822824074072</v>
      </c>
      <c r="T836">
        <f>(((I836/60)/60)/24)+DATE(1970,1,1)</f>
        <v>41456.165972222225</v>
      </c>
      <c r="U836">
        <f>YEAR(S:S)</f>
        <v>2013</v>
      </c>
    </row>
    <row r="837" spans="1:21" ht="48" x14ac:dyDescent="0.2">
      <c r="A837">
        <v>835</v>
      </c>
      <c r="B837" s="8" t="s">
        <v>2</v>
      </c>
      <c r="C837" s="3" t="s">
        <v>842</v>
      </c>
      <c r="D837" s="5">
        <v>2000</v>
      </c>
      <c r="E837" s="7">
        <v>8077</v>
      </c>
      <c r="F837" t="s">
        <v>4115</v>
      </c>
      <c r="G837" s="1" t="s">
        <v>4119</v>
      </c>
      <c r="H837" t="s">
        <v>4121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" t="s">
        <v>4181</v>
      </c>
      <c r="O837">
        <f>ROUND(E837/D837*100,0)</f>
        <v>404</v>
      </c>
      <c r="P837">
        <f>ROUND(E837/L837,2)</f>
        <v>201.93</v>
      </c>
      <c r="Q837" s="9" t="s">
        <v>4181</v>
      </c>
      <c r="R837" t="s">
        <v>4195</v>
      </c>
      <c r="S837">
        <f>(((J837/60)/60)/24)+DATE(1970,1,1)</f>
        <v>41005.45784722222</v>
      </c>
      <c r="T837">
        <f>(((I837/60)/60)/24)+DATE(1970,1,1)</f>
        <v>41048.125</v>
      </c>
      <c r="U837">
        <f>YEAR(S:S)</f>
        <v>2012</v>
      </c>
    </row>
    <row r="838" spans="1:21" ht="16" x14ac:dyDescent="0.2">
      <c r="A838">
        <v>836</v>
      </c>
      <c r="B838" s="8" t="s">
        <v>2</v>
      </c>
      <c r="C838" s="3" t="s">
        <v>843</v>
      </c>
      <c r="D838" s="5">
        <v>5000</v>
      </c>
      <c r="E838" s="7">
        <v>8076</v>
      </c>
      <c r="F838" t="s">
        <v>4115</v>
      </c>
      <c r="G838" s="1" t="s">
        <v>4119</v>
      </c>
      <c r="H838" t="s">
        <v>4121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" t="s">
        <v>4181</v>
      </c>
      <c r="O838">
        <f>ROUND(E838/D838*100,0)</f>
        <v>162</v>
      </c>
      <c r="P838">
        <f>ROUND(E838/L838,2)</f>
        <v>175.57</v>
      </c>
      <c r="Q838" s="9" t="s">
        <v>4181</v>
      </c>
      <c r="R838" t="s">
        <v>4195</v>
      </c>
      <c r="S838">
        <f>(((J838/60)/60)/24)+DATE(1970,1,1)</f>
        <v>41524.056921296295</v>
      </c>
      <c r="T838">
        <f>(((I838/60)/60)/24)+DATE(1970,1,1)</f>
        <v>41554.056921296295</v>
      </c>
      <c r="U838">
        <f>YEAR(S:S)</f>
        <v>2013</v>
      </c>
    </row>
    <row r="839" spans="1:21" ht="32" x14ac:dyDescent="0.2">
      <c r="A839">
        <v>837</v>
      </c>
      <c r="B839" s="8" t="s">
        <v>2</v>
      </c>
      <c r="C839" s="3" t="s">
        <v>844</v>
      </c>
      <c r="D839" s="5">
        <v>2500</v>
      </c>
      <c r="E839" s="7">
        <v>8070.43</v>
      </c>
      <c r="F839" t="s">
        <v>4115</v>
      </c>
      <c r="G839" s="1" t="s">
        <v>4119</v>
      </c>
      <c r="H839" t="s">
        <v>4121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" t="s">
        <v>4181</v>
      </c>
      <c r="O839">
        <f>ROUND(E839/D839*100,0)</f>
        <v>323</v>
      </c>
      <c r="P839">
        <f>ROUND(E839/L839,2)</f>
        <v>130.16999999999999</v>
      </c>
      <c r="Q839" s="9" t="s">
        <v>4181</v>
      </c>
      <c r="R839" t="s">
        <v>4195</v>
      </c>
      <c r="S839">
        <f>(((J839/60)/60)/24)+DATE(1970,1,1)</f>
        <v>41730.998402777775</v>
      </c>
      <c r="T839">
        <f>(((I839/60)/60)/24)+DATE(1970,1,1)</f>
        <v>41760.998402777775</v>
      </c>
      <c r="U839">
        <f>YEAR(S:S)</f>
        <v>2014</v>
      </c>
    </row>
    <row r="840" spans="1:21" ht="48" x14ac:dyDescent="0.2">
      <c r="A840">
        <v>838</v>
      </c>
      <c r="B840" s="8" t="s">
        <v>2</v>
      </c>
      <c r="C840" s="3" t="s">
        <v>845</v>
      </c>
      <c r="D840" s="5">
        <v>2000</v>
      </c>
      <c r="E840" s="7">
        <v>8064</v>
      </c>
      <c r="F840" t="s">
        <v>4115</v>
      </c>
      <c r="G840" s="1" t="s">
        <v>4119</v>
      </c>
      <c r="H840" t="s">
        <v>4121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" t="s">
        <v>4181</v>
      </c>
      <c r="O840">
        <f>ROUND(E840/D840*100,0)</f>
        <v>403</v>
      </c>
      <c r="P840">
        <f>ROUND(E840/L840,2)</f>
        <v>132.19999999999999</v>
      </c>
      <c r="Q840" s="9" t="s">
        <v>4181</v>
      </c>
      <c r="R840" t="s">
        <v>4195</v>
      </c>
      <c r="S840">
        <f>(((J840/60)/60)/24)+DATE(1970,1,1)</f>
        <v>40895.897974537038</v>
      </c>
      <c r="T840">
        <f>(((I840/60)/60)/24)+DATE(1970,1,1)</f>
        <v>40925.897974537038</v>
      </c>
      <c r="U840">
        <f>YEAR(S:S)</f>
        <v>2011</v>
      </c>
    </row>
    <row r="841" spans="1:21" ht="48" x14ac:dyDescent="0.2">
      <c r="A841">
        <v>839</v>
      </c>
      <c r="B841" s="8" t="s">
        <v>2</v>
      </c>
      <c r="C841" s="3" t="s">
        <v>846</v>
      </c>
      <c r="D841" s="5">
        <v>5000</v>
      </c>
      <c r="E841" s="7">
        <v>8058.55</v>
      </c>
      <c r="F841" t="s">
        <v>4115</v>
      </c>
      <c r="G841" s="1" t="s">
        <v>4119</v>
      </c>
      <c r="H841" t="s">
        <v>4121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" t="s">
        <v>4181</v>
      </c>
      <c r="O841">
        <f>ROUND(E841/D841*100,0)</f>
        <v>161</v>
      </c>
      <c r="P841">
        <f>ROUND(E841/L841,2)</f>
        <v>83.94</v>
      </c>
      <c r="Q841" s="9" t="s">
        <v>4181</v>
      </c>
      <c r="R841" t="s">
        <v>4195</v>
      </c>
      <c r="S841">
        <f>(((J841/60)/60)/24)+DATE(1970,1,1)</f>
        <v>41144.763379629629</v>
      </c>
      <c r="T841">
        <f>(((I841/60)/60)/24)+DATE(1970,1,1)</f>
        <v>41174.763379629629</v>
      </c>
      <c r="U841">
        <f>YEAR(S:S)</f>
        <v>2012</v>
      </c>
    </row>
    <row r="842" spans="1:21" ht="32" x14ac:dyDescent="0.2">
      <c r="A842">
        <v>840</v>
      </c>
      <c r="B842" s="8" t="s">
        <v>2</v>
      </c>
      <c r="C842" s="3" t="s">
        <v>847</v>
      </c>
      <c r="D842" s="5">
        <v>10000</v>
      </c>
      <c r="E842" s="7">
        <v>8053</v>
      </c>
      <c r="F842" t="s">
        <v>4115</v>
      </c>
      <c r="G842" s="1" t="s">
        <v>4119</v>
      </c>
      <c r="H842" t="s">
        <v>4121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" t="s">
        <v>4181</v>
      </c>
      <c r="O842">
        <f>ROUND(E842/D842*100,0)</f>
        <v>81</v>
      </c>
      <c r="P842">
        <f>ROUND(E842/L842,2)</f>
        <v>42.38</v>
      </c>
      <c r="Q842" s="9" t="s">
        <v>4181</v>
      </c>
      <c r="R842" t="s">
        <v>4196</v>
      </c>
      <c r="S842">
        <f>(((J842/60)/60)/24)+DATE(1970,1,1)</f>
        <v>42607.226701388892</v>
      </c>
      <c r="T842">
        <f>(((I842/60)/60)/24)+DATE(1970,1,1)</f>
        <v>42637.226701388892</v>
      </c>
      <c r="U842">
        <f>YEAR(S:S)</f>
        <v>2016</v>
      </c>
    </row>
    <row r="843" spans="1:21" ht="48" x14ac:dyDescent="0.2">
      <c r="A843">
        <v>841</v>
      </c>
      <c r="B843" s="8" t="s">
        <v>2</v>
      </c>
      <c r="C843" s="3" t="s">
        <v>848</v>
      </c>
      <c r="D843" s="5">
        <v>5000</v>
      </c>
      <c r="E843" s="7">
        <v>8035</v>
      </c>
      <c r="F843" t="s">
        <v>4115</v>
      </c>
      <c r="G843" s="1" t="s">
        <v>4119</v>
      </c>
      <c r="H843" t="s">
        <v>4121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" t="s">
        <v>4181</v>
      </c>
      <c r="O843">
        <f>ROUND(E843/D843*100,0)</f>
        <v>161</v>
      </c>
      <c r="P843">
        <f>ROUND(E843/L843,2)</f>
        <v>85.48</v>
      </c>
      <c r="Q843" s="9" t="s">
        <v>4181</v>
      </c>
      <c r="R843" t="s">
        <v>4196</v>
      </c>
      <c r="S843">
        <f>(((J843/60)/60)/24)+DATE(1970,1,1)</f>
        <v>41923.838692129626</v>
      </c>
      <c r="T843">
        <f>(((I843/60)/60)/24)+DATE(1970,1,1)</f>
        <v>41953.88035879629</v>
      </c>
      <c r="U843">
        <f>YEAR(S:S)</f>
        <v>2014</v>
      </c>
    </row>
    <row r="844" spans="1:21" ht="48" x14ac:dyDescent="0.2">
      <c r="A844">
        <v>842</v>
      </c>
      <c r="B844" s="8" t="s">
        <v>2</v>
      </c>
      <c r="C844" s="3" t="s">
        <v>849</v>
      </c>
      <c r="D844" s="5">
        <v>2500</v>
      </c>
      <c r="E844" s="7">
        <v>8026</v>
      </c>
      <c r="F844" t="s">
        <v>4115</v>
      </c>
      <c r="G844" s="1" t="s">
        <v>4119</v>
      </c>
      <c r="H844" t="s">
        <v>4126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" t="s">
        <v>4181</v>
      </c>
      <c r="O844">
        <f>ROUND(E844/D844*100,0)</f>
        <v>321</v>
      </c>
      <c r="P844">
        <f>ROUND(E844/L844,2)</f>
        <v>205.79</v>
      </c>
      <c r="Q844" s="9" t="s">
        <v>4181</v>
      </c>
      <c r="R844" t="s">
        <v>4196</v>
      </c>
      <c r="S844">
        <f>(((J844/60)/60)/24)+DATE(1970,1,1)</f>
        <v>41526.592395833337</v>
      </c>
      <c r="T844">
        <f>(((I844/60)/60)/24)+DATE(1970,1,1)</f>
        <v>41561.165972222225</v>
      </c>
      <c r="U844">
        <f>YEAR(S:S)</f>
        <v>2013</v>
      </c>
    </row>
    <row r="845" spans="1:21" ht="48" x14ac:dyDescent="0.2">
      <c r="A845">
        <v>843</v>
      </c>
      <c r="B845" s="8" t="s">
        <v>2</v>
      </c>
      <c r="C845" s="3" t="s">
        <v>850</v>
      </c>
      <c r="D845" s="5">
        <v>3000</v>
      </c>
      <c r="E845" s="7">
        <v>8014</v>
      </c>
      <c r="F845" t="s">
        <v>4115</v>
      </c>
      <c r="G845" s="1" t="s">
        <v>4119</v>
      </c>
      <c r="H845" t="s">
        <v>4121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4181</v>
      </c>
      <c r="O845">
        <f>ROUND(E845/D845*100,0)</f>
        <v>267</v>
      </c>
      <c r="P845">
        <f>ROUND(E845/L845,2)</f>
        <v>63.1</v>
      </c>
      <c r="Q845" s="9" t="s">
        <v>4181</v>
      </c>
      <c r="R845" t="s">
        <v>4196</v>
      </c>
      <c r="S845">
        <f>(((J845/60)/60)/24)+DATE(1970,1,1)</f>
        <v>42695.257870370369</v>
      </c>
      <c r="T845">
        <f>(((I845/60)/60)/24)+DATE(1970,1,1)</f>
        <v>42712.333333333328</v>
      </c>
      <c r="U845">
        <f>YEAR(S:S)</f>
        <v>2016</v>
      </c>
    </row>
    <row r="846" spans="1:21" ht="48" x14ac:dyDescent="0.2">
      <c r="A846">
        <v>844</v>
      </c>
      <c r="B846" s="8" t="s">
        <v>2</v>
      </c>
      <c r="C846" s="3" t="s">
        <v>851</v>
      </c>
      <c r="D846" s="5">
        <v>3000</v>
      </c>
      <c r="E846" s="7">
        <v>8010</v>
      </c>
      <c r="F846" t="s">
        <v>4115</v>
      </c>
      <c r="G846" s="1" t="s">
        <v>4119</v>
      </c>
      <c r="H846" t="s">
        <v>4121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" t="s">
        <v>4181</v>
      </c>
      <c r="O846">
        <f>ROUND(E846/D846*100,0)</f>
        <v>267</v>
      </c>
      <c r="P846">
        <f>ROUND(E846/L846,2)</f>
        <v>50.38</v>
      </c>
      <c r="Q846" s="9" t="s">
        <v>4181</v>
      </c>
      <c r="R846" t="s">
        <v>4196</v>
      </c>
      <c r="S846">
        <f>(((J846/60)/60)/24)+DATE(1970,1,1)</f>
        <v>41905.684629629628</v>
      </c>
      <c r="T846">
        <f>(((I846/60)/60)/24)+DATE(1970,1,1)</f>
        <v>41944.207638888889</v>
      </c>
      <c r="U846">
        <f>YEAR(S:S)</f>
        <v>2014</v>
      </c>
    </row>
    <row r="847" spans="1:21" ht="48" x14ac:dyDescent="0.2">
      <c r="A847">
        <v>845</v>
      </c>
      <c r="B847" s="8" t="s">
        <v>2</v>
      </c>
      <c r="C847" s="3" t="s">
        <v>852</v>
      </c>
      <c r="D847" s="5">
        <v>5000</v>
      </c>
      <c r="E847" s="7">
        <v>8005</v>
      </c>
      <c r="F847" t="s">
        <v>4115</v>
      </c>
      <c r="G847" s="1" t="s">
        <v>4119</v>
      </c>
      <c r="H847" t="s">
        <v>4121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" t="s">
        <v>4181</v>
      </c>
      <c r="O847">
        <f>ROUND(E847/D847*100,0)</f>
        <v>160</v>
      </c>
      <c r="P847">
        <f>ROUND(E847/L847,2)</f>
        <v>45.23</v>
      </c>
      <c r="Q847" s="9" t="s">
        <v>4181</v>
      </c>
      <c r="R847" t="s">
        <v>4196</v>
      </c>
      <c r="S847">
        <f>(((J847/60)/60)/24)+DATE(1970,1,1)</f>
        <v>42578.205972222218</v>
      </c>
      <c r="T847">
        <f>(((I847/60)/60)/24)+DATE(1970,1,1)</f>
        <v>42618.165972222225</v>
      </c>
      <c r="U847">
        <f>YEAR(S:S)</f>
        <v>2016</v>
      </c>
    </row>
    <row r="848" spans="1:21" ht="32" x14ac:dyDescent="0.2">
      <c r="A848">
        <v>846</v>
      </c>
      <c r="B848" s="8" t="s">
        <v>2</v>
      </c>
      <c r="C848" s="3" t="s">
        <v>853</v>
      </c>
      <c r="D848" s="5">
        <v>1100</v>
      </c>
      <c r="E848" s="7">
        <v>8001</v>
      </c>
      <c r="F848" t="s">
        <v>4115</v>
      </c>
      <c r="G848" s="1" t="s">
        <v>4119</v>
      </c>
      <c r="H848" t="s">
        <v>4122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" t="s">
        <v>4181</v>
      </c>
      <c r="O848">
        <f>ROUND(E848/D848*100,0)</f>
        <v>727</v>
      </c>
      <c r="P848">
        <f>ROUND(E848/L848,2)</f>
        <v>170.23</v>
      </c>
      <c r="Q848" s="9" t="s">
        <v>4181</v>
      </c>
      <c r="R848" t="s">
        <v>4196</v>
      </c>
      <c r="S848">
        <f>(((J848/60)/60)/24)+DATE(1970,1,1)</f>
        <v>41694.391840277778</v>
      </c>
      <c r="T848">
        <f>(((I848/60)/60)/24)+DATE(1970,1,1)</f>
        <v>41708.583333333336</v>
      </c>
      <c r="U848">
        <f>YEAR(S:S)</f>
        <v>2014</v>
      </c>
    </row>
    <row r="849" spans="1:21" ht="16" x14ac:dyDescent="0.2">
      <c r="A849">
        <v>847</v>
      </c>
      <c r="B849" s="8" t="s">
        <v>2</v>
      </c>
      <c r="C849" s="3" t="s">
        <v>854</v>
      </c>
      <c r="D849" s="5">
        <v>10</v>
      </c>
      <c r="E849" s="7">
        <v>8000</v>
      </c>
      <c r="F849" t="s">
        <v>4115</v>
      </c>
      <c r="G849" s="1" t="s">
        <v>4119</v>
      </c>
      <c r="H849" t="s">
        <v>4121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" t="s">
        <v>4181</v>
      </c>
      <c r="O849">
        <f>ROUND(E849/D849*100,0)</f>
        <v>80000</v>
      </c>
      <c r="P849">
        <f>ROUND(E849/L849,2)</f>
        <v>8000</v>
      </c>
      <c r="Q849" s="9" t="s">
        <v>4181</v>
      </c>
      <c r="R849" t="s">
        <v>4196</v>
      </c>
      <c r="S849">
        <f>(((J849/60)/60)/24)+DATE(1970,1,1)</f>
        <v>42165.79833333334</v>
      </c>
      <c r="T849">
        <f>(((I849/60)/60)/24)+DATE(1970,1,1)</f>
        <v>42195.79833333334</v>
      </c>
      <c r="U849">
        <f>YEAR(S:S)</f>
        <v>2015</v>
      </c>
    </row>
    <row r="850" spans="1:21" ht="48" x14ac:dyDescent="0.2">
      <c r="A850">
        <v>848</v>
      </c>
      <c r="B850" s="8" t="s">
        <v>2</v>
      </c>
      <c r="C850" s="3" t="s">
        <v>855</v>
      </c>
      <c r="D850" s="5">
        <v>300</v>
      </c>
      <c r="E850" s="7">
        <v>7981</v>
      </c>
      <c r="F850" t="s">
        <v>4115</v>
      </c>
      <c r="G850" s="1" t="s">
        <v>4119</v>
      </c>
      <c r="H850" t="s">
        <v>4121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" t="s">
        <v>4181</v>
      </c>
      <c r="O850">
        <f>ROUND(E850/D850*100,0)</f>
        <v>2660</v>
      </c>
      <c r="P850">
        <f>ROUND(E850/L850,2)</f>
        <v>498.81</v>
      </c>
      <c r="Q850" s="9" t="s">
        <v>4181</v>
      </c>
      <c r="R850" t="s">
        <v>4196</v>
      </c>
      <c r="S850">
        <f>(((J850/60)/60)/24)+DATE(1970,1,1)</f>
        <v>42078.792048611111</v>
      </c>
      <c r="T850">
        <f>(((I850/60)/60)/24)+DATE(1970,1,1)</f>
        <v>42108.792048611111</v>
      </c>
      <c r="U850">
        <f>YEAR(S:S)</f>
        <v>2015</v>
      </c>
    </row>
    <row r="851" spans="1:21" ht="64" x14ac:dyDescent="0.2">
      <c r="A851">
        <v>849</v>
      </c>
      <c r="B851" s="8" t="s">
        <v>2</v>
      </c>
      <c r="C851" s="3" t="s">
        <v>856</v>
      </c>
      <c r="D851" s="5">
        <v>4000</v>
      </c>
      <c r="E851" s="7">
        <v>7942</v>
      </c>
      <c r="F851" t="s">
        <v>4115</v>
      </c>
      <c r="G851" s="1" t="s">
        <v>4119</v>
      </c>
      <c r="H851" t="s">
        <v>4121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" t="s">
        <v>4181</v>
      </c>
      <c r="O851">
        <f>ROUND(E851/D851*100,0)</f>
        <v>199</v>
      </c>
      <c r="P851">
        <f>ROUND(E851/L851,2)</f>
        <v>69.06</v>
      </c>
      <c r="Q851" s="9" t="s">
        <v>4181</v>
      </c>
      <c r="R851" t="s">
        <v>4196</v>
      </c>
      <c r="S851">
        <f>(((J851/60)/60)/24)+DATE(1970,1,1)</f>
        <v>42051.148888888885</v>
      </c>
      <c r="T851">
        <f>(((I851/60)/60)/24)+DATE(1970,1,1)</f>
        <v>42079.107222222221</v>
      </c>
      <c r="U851">
        <f>YEAR(S:S)</f>
        <v>2015</v>
      </c>
    </row>
    <row r="852" spans="1:21" ht="48" x14ac:dyDescent="0.2">
      <c r="A852">
        <v>850</v>
      </c>
      <c r="B852" s="8" t="s">
        <v>2</v>
      </c>
      <c r="C852" s="3" t="s">
        <v>857</v>
      </c>
      <c r="D852" s="5">
        <v>4000</v>
      </c>
      <c r="E852" s="7">
        <v>7934</v>
      </c>
      <c r="F852" t="s">
        <v>4115</v>
      </c>
      <c r="G852" s="1" t="s">
        <v>4119</v>
      </c>
      <c r="H852" t="s">
        <v>4121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" t="s">
        <v>4181</v>
      </c>
      <c r="O852">
        <f>ROUND(E852/D852*100,0)</f>
        <v>198</v>
      </c>
      <c r="P852">
        <f>ROUND(E852/L852,2)</f>
        <v>59.65</v>
      </c>
      <c r="Q852" s="9" t="s">
        <v>4181</v>
      </c>
      <c r="R852" t="s">
        <v>4196</v>
      </c>
      <c r="S852">
        <f>(((J852/60)/60)/24)+DATE(1970,1,1)</f>
        <v>42452.827743055561</v>
      </c>
      <c r="T852">
        <f>(((I852/60)/60)/24)+DATE(1970,1,1)</f>
        <v>42485.207638888889</v>
      </c>
      <c r="U852">
        <f>YEAR(S:S)</f>
        <v>2016</v>
      </c>
    </row>
    <row r="853" spans="1:21" ht="32" x14ac:dyDescent="0.2">
      <c r="A853">
        <v>851</v>
      </c>
      <c r="B853" s="8" t="s">
        <v>2</v>
      </c>
      <c r="C853" s="3" t="s">
        <v>858</v>
      </c>
      <c r="D853" s="5">
        <v>2000</v>
      </c>
      <c r="E853" s="7">
        <v>7917.45</v>
      </c>
      <c r="F853" t="s">
        <v>4115</v>
      </c>
      <c r="G853" s="1" t="s">
        <v>4119</v>
      </c>
      <c r="H853" t="s">
        <v>4124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" t="s">
        <v>4181</v>
      </c>
      <c r="O853">
        <f>ROUND(E853/D853*100,0)</f>
        <v>396</v>
      </c>
      <c r="P853">
        <f>ROUND(E853/L853,2)</f>
        <v>113.11</v>
      </c>
      <c r="Q853" s="9" t="s">
        <v>4181</v>
      </c>
      <c r="R853" t="s">
        <v>4196</v>
      </c>
      <c r="S853">
        <f>(((J853/60)/60)/24)+DATE(1970,1,1)</f>
        <v>42522.880243055552</v>
      </c>
      <c r="T853">
        <f>(((I853/60)/60)/24)+DATE(1970,1,1)</f>
        <v>42582.822916666672</v>
      </c>
      <c r="U853">
        <f>YEAR(S:S)</f>
        <v>2016</v>
      </c>
    </row>
    <row r="854" spans="1:21" ht="32" x14ac:dyDescent="0.2">
      <c r="A854">
        <v>852</v>
      </c>
      <c r="B854" s="8" t="s">
        <v>2</v>
      </c>
      <c r="C854" s="3" t="s">
        <v>859</v>
      </c>
      <c r="D854" s="5">
        <v>3500</v>
      </c>
      <c r="E854" s="7">
        <v>7905</v>
      </c>
      <c r="F854" t="s">
        <v>4115</v>
      </c>
      <c r="G854" s="1" t="s">
        <v>4119</v>
      </c>
      <c r="H854" t="s">
        <v>4121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" t="s">
        <v>4181</v>
      </c>
      <c r="O854">
        <f>ROUND(E854/D854*100,0)</f>
        <v>226</v>
      </c>
      <c r="P854">
        <f>ROUND(E854/L854,2)</f>
        <v>127.5</v>
      </c>
      <c r="Q854" s="9" t="s">
        <v>4181</v>
      </c>
      <c r="R854" t="s">
        <v>4196</v>
      </c>
      <c r="S854">
        <f>(((J854/60)/60)/24)+DATE(1970,1,1)</f>
        <v>42656.805497685185</v>
      </c>
      <c r="T854">
        <f>(((I854/60)/60)/24)+DATE(1970,1,1)</f>
        <v>42667.875</v>
      </c>
      <c r="U854">
        <f>YEAR(S:S)</f>
        <v>2016</v>
      </c>
    </row>
    <row r="855" spans="1:21" ht="48" x14ac:dyDescent="0.2">
      <c r="A855">
        <v>853</v>
      </c>
      <c r="B855" s="8" t="s">
        <v>2</v>
      </c>
      <c r="C855" s="3" t="s">
        <v>860</v>
      </c>
      <c r="D855" s="5">
        <v>300</v>
      </c>
      <c r="E855" s="7">
        <v>7905</v>
      </c>
      <c r="F855" t="s">
        <v>4115</v>
      </c>
      <c r="G855" s="1" t="s">
        <v>4119</v>
      </c>
      <c r="H855" t="s">
        <v>4121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" t="s">
        <v>4181</v>
      </c>
      <c r="O855">
        <f>ROUND(E855/D855*100,0)</f>
        <v>2635</v>
      </c>
      <c r="P855">
        <f>ROUND(E855/L855,2)</f>
        <v>790.5</v>
      </c>
      <c r="Q855" s="9" t="s">
        <v>4181</v>
      </c>
      <c r="R855" t="s">
        <v>4196</v>
      </c>
      <c r="S855">
        <f>(((J855/60)/60)/24)+DATE(1970,1,1)</f>
        <v>42021.832280092596</v>
      </c>
      <c r="T855">
        <f>(((I855/60)/60)/24)+DATE(1970,1,1)</f>
        <v>42051.832280092596</v>
      </c>
      <c r="U855">
        <f>YEAR(S:S)</f>
        <v>2015</v>
      </c>
    </row>
    <row r="856" spans="1:21" ht="48" x14ac:dyDescent="0.2">
      <c r="A856">
        <v>854</v>
      </c>
      <c r="B856" s="8" t="s">
        <v>2</v>
      </c>
      <c r="C856" s="3" t="s">
        <v>861</v>
      </c>
      <c r="D856" s="5">
        <v>27800</v>
      </c>
      <c r="E856" s="7">
        <v>7877</v>
      </c>
      <c r="F856" t="s">
        <v>4115</v>
      </c>
      <c r="G856" s="1" t="s">
        <v>4119</v>
      </c>
      <c r="H856" t="s">
        <v>4121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" t="s">
        <v>4181</v>
      </c>
      <c r="O856">
        <f>ROUND(E856/D856*100,0)</f>
        <v>28</v>
      </c>
      <c r="P856">
        <f>ROUND(E856/L856,2)</f>
        <v>15.79</v>
      </c>
      <c r="Q856" s="9" t="s">
        <v>4181</v>
      </c>
      <c r="R856" t="s">
        <v>4196</v>
      </c>
      <c r="S856">
        <f>(((J856/60)/60)/24)+DATE(1970,1,1)</f>
        <v>42702.212337962963</v>
      </c>
      <c r="T856">
        <f>(((I856/60)/60)/24)+DATE(1970,1,1)</f>
        <v>42732.212337962963</v>
      </c>
      <c r="U856">
        <f>YEAR(S:S)</f>
        <v>2016</v>
      </c>
    </row>
    <row r="857" spans="1:21" ht="32" x14ac:dyDescent="0.2">
      <c r="A857">
        <v>855</v>
      </c>
      <c r="B857" s="8" t="s">
        <v>2</v>
      </c>
      <c r="C857" s="3" t="s">
        <v>862</v>
      </c>
      <c r="D857" s="5">
        <v>1450</v>
      </c>
      <c r="E857" s="7">
        <v>7876</v>
      </c>
      <c r="F857" t="s">
        <v>4115</v>
      </c>
      <c r="G857" s="1" t="s">
        <v>4119</v>
      </c>
      <c r="H857" t="s">
        <v>4121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" t="s">
        <v>4181</v>
      </c>
      <c r="O857">
        <f>ROUND(E857/D857*100,0)</f>
        <v>543</v>
      </c>
      <c r="P857">
        <f>ROUND(E857/L857,2)</f>
        <v>167.57</v>
      </c>
      <c r="Q857" s="9" t="s">
        <v>4181</v>
      </c>
      <c r="R857" t="s">
        <v>4196</v>
      </c>
      <c r="S857">
        <f>(((J857/60)/60)/24)+DATE(1970,1,1)</f>
        <v>42545.125196759262</v>
      </c>
      <c r="T857">
        <f>(((I857/60)/60)/24)+DATE(1970,1,1)</f>
        <v>42575.125196759262</v>
      </c>
      <c r="U857">
        <f>YEAR(S:S)</f>
        <v>2016</v>
      </c>
    </row>
    <row r="858" spans="1:21" ht="48" x14ac:dyDescent="0.2">
      <c r="A858">
        <v>856</v>
      </c>
      <c r="B858" s="8" t="s">
        <v>2</v>
      </c>
      <c r="C858" s="3" t="s">
        <v>863</v>
      </c>
      <c r="D858" s="5">
        <v>250</v>
      </c>
      <c r="E858" s="7">
        <v>7873</v>
      </c>
      <c r="F858" t="s">
        <v>4115</v>
      </c>
      <c r="G858" s="1" t="s">
        <v>4119</v>
      </c>
      <c r="H858" t="s">
        <v>4124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" t="s">
        <v>4181</v>
      </c>
      <c r="O858">
        <f>ROUND(E858/D858*100,0)</f>
        <v>3149</v>
      </c>
      <c r="P858">
        <f>ROUND(E858/L858,2)</f>
        <v>281.18</v>
      </c>
      <c r="Q858" s="9" t="s">
        <v>4181</v>
      </c>
      <c r="R858" t="s">
        <v>4196</v>
      </c>
      <c r="S858">
        <f>(((J858/60)/60)/24)+DATE(1970,1,1)</f>
        <v>42609.311990740738</v>
      </c>
      <c r="T858">
        <f>(((I858/60)/60)/24)+DATE(1970,1,1)</f>
        <v>42668.791666666672</v>
      </c>
      <c r="U858">
        <f>YEAR(S:S)</f>
        <v>2016</v>
      </c>
    </row>
    <row r="859" spans="1:21" ht="32" x14ac:dyDescent="0.2">
      <c r="A859">
        <v>857</v>
      </c>
      <c r="B859" s="8" t="s">
        <v>2</v>
      </c>
      <c r="C859" s="3" t="s">
        <v>864</v>
      </c>
      <c r="D859" s="5">
        <v>1200</v>
      </c>
      <c r="E859" s="7">
        <v>7860</v>
      </c>
      <c r="F859" t="s">
        <v>4115</v>
      </c>
      <c r="G859" s="1" t="s">
        <v>4119</v>
      </c>
      <c r="H859" t="s">
        <v>4124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" t="s">
        <v>4181</v>
      </c>
      <c r="O859">
        <f>ROUND(E859/D859*100,0)</f>
        <v>655</v>
      </c>
      <c r="P859">
        <f>ROUND(E859/L859,2)</f>
        <v>327.5</v>
      </c>
      <c r="Q859" s="9" t="s">
        <v>4181</v>
      </c>
      <c r="R859" t="s">
        <v>4196</v>
      </c>
      <c r="S859">
        <f>(((J859/60)/60)/24)+DATE(1970,1,1)</f>
        <v>42291.581377314811</v>
      </c>
      <c r="T859">
        <f>(((I859/60)/60)/24)+DATE(1970,1,1)</f>
        <v>42333.623043981483</v>
      </c>
      <c r="U859">
        <f>YEAR(S:S)</f>
        <v>2015</v>
      </c>
    </row>
    <row r="860" spans="1:21" ht="48" x14ac:dyDescent="0.2">
      <c r="A860">
        <v>858</v>
      </c>
      <c r="B860" s="8" t="s">
        <v>2</v>
      </c>
      <c r="C860" s="3" t="s">
        <v>865</v>
      </c>
      <c r="D860" s="5">
        <v>1200</v>
      </c>
      <c r="E860" s="7">
        <v>7839</v>
      </c>
      <c r="F860" t="s">
        <v>4115</v>
      </c>
      <c r="G860" s="1" t="s">
        <v>4119</v>
      </c>
      <c r="H860" t="s">
        <v>4122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" t="s">
        <v>4181</v>
      </c>
      <c r="O860">
        <f>ROUND(E860/D860*100,0)</f>
        <v>653</v>
      </c>
      <c r="P860">
        <f>ROUND(E860/L860,2)</f>
        <v>103.14</v>
      </c>
      <c r="Q860" s="9" t="s">
        <v>4181</v>
      </c>
      <c r="R860" t="s">
        <v>4196</v>
      </c>
      <c r="S860">
        <f>(((J860/60)/60)/24)+DATE(1970,1,1)</f>
        <v>42079.745578703703</v>
      </c>
      <c r="T860">
        <f>(((I860/60)/60)/24)+DATE(1970,1,1)</f>
        <v>42109.957638888889</v>
      </c>
      <c r="U860">
        <f>YEAR(S:S)</f>
        <v>2015</v>
      </c>
    </row>
    <row r="861" spans="1:21" ht="32" x14ac:dyDescent="0.2">
      <c r="A861">
        <v>859</v>
      </c>
      <c r="B861" s="8" t="s">
        <v>2</v>
      </c>
      <c r="C861" s="3" t="s">
        <v>866</v>
      </c>
      <c r="D861" s="5">
        <v>4000</v>
      </c>
      <c r="E861" s="7">
        <v>7834</v>
      </c>
      <c r="F861" t="s">
        <v>4115</v>
      </c>
      <c r="G861" s="1" t="s">
        <v>4119</v>
      </c>
      <c r="H861" t="s">
        <v>4121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" t="s">
        <v>4181</v>
      </c>
      <c r="O861">
        <f>ROUND(E861/D861*100,0)</f>
        <v>196</v>
      </c>
      <c r="P861">
        <f>ROUND(E861/L861,2)</f>
        <v>79.94</v>
      </c>
      <c r="Q861" s="9" t="s">
        <v>4181</v>
      </c>
      <c r="R861" t="s">
        <v>4196</v>
      </c>
      <c r="S861">
        <f>(((J861/60)/60)/24)+DATE(1970,1,1)</f>
        <v>42128.820231481484</v>
      </c>
      <c r="T861">
        <f>(((I861/60)/60)/24)+DATE(1970,1,1)</f>
        <v>42159</v>
      </c>
      <c r="U861">
        <f>YEAR(S:S)</f>
        <v>2015</v>
      </c>
    </row>
    <row r="862" spans="1:21" ht="48" x14ac:dyDescent="0.2">
      <c r="A862">
        <v>860</v>
      </c>
      <c r="B862" s="8" t="s">
        <v>2</v>
      </c>
      <c r="C862" s="3" t="s">
        <v>867</v>
      </c>
      <c r="D862" s="5">
        <v>14000</v>
      </c>
      <c r="E862" s="7">
        <v>7833</v>
      </c>
      <c r="F862" t="s">
        <v>4117</v>
      </c>
      <c r="G862" s="1" t="s">
        <v>4119</v>
      </c>
      <c r="H862" t="s">
        <v>4121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" t="s">
        <v>4181</v>
      </c>
      <c r="O862">
        <f>ROUND(E862/D862*100,0)</f>
        <v>56</v>
      </c>
      <c r="P862">
        <f>ROUND(E862/L862,2)</f>
        <v>163.19</v>
      </c>
      <c r="Q862" s="9" t="s">
        <v>4181</v>
      </c>
      <c r="R862" t="s">
        <v>4197</v>
      </c>
      <c r="S862">
        <f>(((J862/60)/60)/24)+DATE(1970,1,1)</f>
        <v>41570.482789351852</v>
      </c>
      <c r="T862">
        <f>(((I862/60)/60)/24)+DATE(1970,1,1)</f>
        <v>41600.524456018517</v>
      </c>
      <c r="U862">
        <f>YEAR(S:S)</f>
        <v>2013</v>
      </c>
    </row>
    <row r="863" spans="1:21" ht="48" x14ac:dyDescent="0.2">
      <c r="A863">
        <v>861</v>
      </c>
      <c r="B863" s="8" t="s">
        <v>2</v>
      </c>
      <c r="C863" s="3" t="s">
        <v>868</v>
      </c>
      <c r="D863" s="5">
        <v>4500</v>
      </c>
      <c r="E863" s="7">
        <v>7810</v>
      </c>
      <c r="F863" t="s">
        <v>4117</v>
      </c>
      <c r="G863" s="1" t="s">
        <v>4119</v>
      </c>
      <c r="H863" t="s">
        <v>4121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" t="s">
        <v>4181</v>
      </c>
      <c r="O863">
        <f>ROUND(E863/D863*100,0)</f>
        <v>174</v>
      </c>
      <c r="P863">
        <f>ROUND(E863/L863,2)</f>
        <v>3905</v>
      </c>
      <c r="Q863" s="9" t="s">
        <v>4181</v>
      </c>
      <c r="R863" t="s">
        <v>4197</v>
      </c>
      <c r="S863">
        <f>(((J863/60)/60)/24)+DATE(1970,1,1)</f>
        <v>42599.965324074074</v>
      </c>
      <c r="T863">
        <f>(((I863/60)/60)/24)+DATE(1970,1,1)</f>
        <v>42629.965324074074</v>
      </c>
      <c r="U863">
        <f>YEAR(S:S)</f>
        <v>2016</v>
      </c>
    </row>
    <row r="864" spans="1:21" ht="48" x14ac:dyDescent="0.2">
      <c r="A864">
        <v>862</v>
      </c>
      <c r="B864" s="8" t="s">
        <v>2</v>
      </c>
      <c r="C864" s="3" t="s">
        <v>869</v>
      </c>
      <c r="D864" s="5">
        <v>50000</v>
      </c>
      <c r="E864" s="7">
        <v>7795</v>
      </c>
      <c r="F864" t="s">
        <v>4117</v>
      </c>
      <c r="G864" s="1" t="s">
        <v>4119</v>
      </c>
      <c r="H864" t="s">
        <v>4122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" t="s">
        <v>4181</v>
      </c>
      <c r="O864">
        <f>ROUND(E864/D864*100,0)</f>
        <v>16</v>
      </c>
      <c r="P864">
        <f>ROUND(E864/L864,2)</f>
        <v>1948.75</v>
      </c>
      <c r="Q864" s="9" t="s">
        <v>4181</v>
      </c>
      <c r="R864" t="s">
        <v>4197</v>
      </c>
      <c r="S864">
        <f>(((J864/60)/60)/24)+DATE(1970,1,1)</f>
        <v>41559.5549537037</v>
      </c>
      <c r="T864">
        <f>(((I864/60)/60)/24)+DATE(1970,1,1)</f>
        <v>41589.596620370372</v>
      </c>
      <c r="U864">
        <f>YEAR(S:S)</f>
        <v>2013</v>
      </c>
    </row>
    <row r="865" spans="1:21" ht="48" x14ac:dyDescent="0.2">
      <c r="A865">
        <v>863</v>
      </c>
      <c r="B865" s="8" t="s">
        <v>2</v>
      </c>
      <c r="C865" s="3" t="s">
        <v>870</v>
      </c>
      <c r="D865" s="5">
        <v>2000</v>
      </c>
      <c r="E865" s="7">
        <v>7793</v>
      </c>
      <c r="F865" t="s">
        <v>4117</v>
      </c>
      <c r="G865" s="1" t="s">
        <v>4119</v>
      </c>
      <c r="H865" t="s">
        <v>4121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" t="s">
        <v>4181</v>
      </c>
      <c r="O865">
        <f>ROUND(E865/D865*100,0)</f>
        <v>390</v>
      </c>
      <c r="P865">
        <f>ROUND(E865/L865,2)</f>
        <v>1558.6</v>
      </c>
      <c r="Q865" s="9" t="s">
        <v>4181</v>
      </c>
      <c r="R865" t="s">
        <v>4197</v>
      </c>
      <c r="S865">
        <f>(((J865/60)/60)/24)+DATE(1970,1,1)</f>
        <v>40921.117662037039</v>
      </c>
      <c r="T865">
        <f>(((I865/60)/60)/24)+DATE(1970,1,1)</f>
        <v>40951.117662037039</v>
      </c>
      <c r="U865">
        <f>YEAR(S:S)</f>
        <v>2012</v>
      </c>
    </row>
    <row r="866" spans="1:21" ht="48" x14ac:dyDescent="0.2">
      <c r="A866">
        <v>864</v>
      </c>
      <c r="B866" s="8" t="s">
        <v>2</v>
      </c>
      <c r="C866" s="3" t="s">
        <v>871</v>
      </c>
      <c r="D866" s="5">
        <v>6500</v>
      </c>
      <c r="E866" s="7">
        <v>7790</v>
      </c>
      <c r="F866" t="s">
        <v>4117</v>
      </c>
      <c r="G866" s="1" t="s">
        <v>4119</v>
      </c>
      <c r="H866" t="s">
        <v>4121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" t="s">
        <v>4181</v>
      </c>
      <c r="O866">
        <f>ROUND(E866/D866*100,0)</f>
        <v>120</v>
      </c>
      <c r="P866">
        <f>ROUND(E866/L866,2)</f>
        <v>98.61</v>
      </c>
      <c r="Q866" s="9" t="s">
        <v>4181</v>
      </c>
      <c r="R866" t="s">
        <v>4197</v>
      </c>
      <c r="S866">
        <f>(((J866/60)/60)/24)+DATE(1970,1,1)</f>
        <v>41541.106921296298</v>
      </c>
      <c r="T866">
        <f>(((I866/60)/60)/24)+DATE(1970,1,1)</f>
        <v>41563.415972222225</v>
      </c>
      <c r="U866">
        <f>YEAR(S:S)</f>
        <v>2013</v>
      </c>
    </row>
    <row r="867" spans="1:21" ht="48" x14ac:dyDescent="0.2">
      <c r="A867">
        <v>865</v>
      </c>
      <c r="B867" s="8" t="s">
        <v>2</v>
      </c>
      <c r="C867" s="3" t="s">
        <v>872</v>
      </c>
      <c r="D867" s="5">
        <v>2200</v>
      </c>
      <c r="E867" s="7">
        <v>7785</v>
      </c>
      <c r="F867" t="s">
        <v>4117</v>
      </c>
      <c r="G867" s="1" t="s">
        <v>4119</v>
      </c>
      <c r="H867" t="s">
        <v>4121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" t="s">
        <v>4181</v>
      </c>
      <c r="O867">
        <f>ROUND(E867/D867*100,0)</f>
        <v>354</v>
      </c>
      <c r="P867">
        <f>ROUND(E867/L867,2)</f>
        <v>3892.5</v>
      </c>
      <c r="Q867" s="9" t="s">
        <v>4181</v>
      </c>
      <c r="R867" t="s">
        <v>4197</v>
      </c>
      <c r="S867">
        <f>(((J867/60)/60)/24)+DATE(1970,1,1)</f>
        <v>41230.77311342593</v>
      </c>
      <c r="T867">
        <f>(((I867/60)/60)/24)+DATE(1970,1,1)</f>
        <v>41290.77311342593</v>
      </c>
      <c r="U867">
        <f>YEAR(S:S)</f>
        <v>2012</v>
      </c>
    </row>
    <row r="868" spans="1:21" ht="48" x14ac:dyDescent="0.2">
      <c r="A868">
        <v>866</v>
      </c>
      <c r="B868" s="8" t="s">
        <v>2</v>
      </c>
      <c r="C868" s="3" t="s">
        <v>873</v>
      </c>
      <c r="D868" s="5">
        <v>3500</v>
      </c>
      <c r="E868" s="7">
        <v>7764</v>
      </c>
      <c r="F868" t="s">
        <v>4117</v>
      </c>
      <c r="G868" s="1" t="s">
        <v>4119</v>
      </c>
      <c r="H868" t="s">
        <v>4121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" t="s">
        <v>4181</v>
      </c>
      <c r="O868">
        <f>ROUND(E868/D868*100,0)</f>
        <v>222</v>
      </c>
      <c r="P868">
        <f>ROUND(E868/L868,2)</f>
        <v>705.82</v>
      </c>
      <c r="Q868" s="9" t="s">
        <v>4181</v>
      </c>
      <c r="R868" t="s">
        <v>4197</v>
      </c>
      <c r="S868">
        <f>(((J868/60)/60)/24)+DATE(1970,1,1)</f>
        <v>42025.637939814813</v>
      </c>
      <c r="T868">
        <f>(((I868/60)/60)/24)+DATE(1970,1,1)</f>
        <v>42063.631944444445</v>
      </c>
      <c r="U868">
        <f>YEAR(S:S)</f>
        <v>2015</v>
      </c>
    </row>
    <row r="869" spans="1:21" ht="48" x14ac:dyDescent="0.2">
      <c r="A869">
        <v>867</v>
      </c>
      <c r="B869" s="8" t="s">
        <v>2</v>
      </c>
      <c r="C869" s="3" t="s">
        <v>874</v>
      </c>
      <c r="D869" s="5">
        <v>5000</v>
      </c>
      <c r="E869" s="7">
        <v>7750</v>
      </c>
      <c r="F869" t="s">
        <v>4117</v>
      </c>
      <c r="G869" s="1" t="s">
        <v>4119</v>
      </c>
      <c r="H869" t="s">
        <v>4121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" t="s">
        <v>4181</v>
      </c>
      <c r="O869">
        <f>ROUND(E869/D869*100,0)</f>
        <v>155</v>
      </c>
      <c r="P869">
        <f>ROUND(E869/L869,2)</f>
        <v>704.55</v>
      </c>
      <c r="Q869" s="9" t="s">
        <v>4181</v>
      </c>
      <c r="R869" t="s">
        <v>4197</v>
      </c>
      <c r="S869">
        <f>(((J869/60)/60)/24)+DATE(1970,1,1)</f>
        <v>40088.105393518519</v>
      </c>
      <c r="T869">
        <f>(((I869/60)/60)/24)+DATE(1970,1,1)</f>
        <v>40148.207638888889</v>
      </c>
      <c r="U869">
        <f>YEAR(S:S)</f>
        <v>2009</v>
      </c>
    </row>
    <row r="870" spans="1:21" ht="64" x14ac:dyDescent="0.2">
      <c r="A870">
        <v>868</v>
      </c>
      <c r="B870" s="8" t="s">
        <v>2</v>
      </c>
      <c r="C870" s="3" t="s">
        <v>875</v>
      </c>
      <c r="D870" s="5">
        <v>45000</v>
      </c>
      <c r="E870" s="7">
        <v>7733</v>
      </c>
      <c r="F870" t="s">
        <v>4117</v>
      </c>
      <c r="G870" s="1" t="s">
        <v>4119</v>
      </c>
      <c r="H870" t="s">
        <v>4121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" t="s">
        <v>4181</v>
      </c>
      <c r="O870">
        <f>ROUND(E870/D870*100,0)</f>
        <v>17</v>
      </c>
      <c r="P870">
        <f>ROUND(E870/L870,2)</f>
        <v>7733</v>
      </c>
      <c r="Q870" s="9" t="s">
        <v>4181</v>
      </c>
      <c r="R870" t="s">
        <v>4197</v>
      </c>
      <c r="S870">
        <f>(((J870/60)/60)/24)+DATE(1970,1,1)</f>
        <v>41616.027754629627</v>
      </c>
      <c r="T870">
        <f>(((I870/60)/60)/24)+DATE(1970,1,1)</f>
        <v>41646.027754629627</v>
      </c>
      <c r="U870">
        <f>YEAR(S:S)</f>
        <v>2013</v>
      </c>
    </row>
    <row r="871" spans="1:21" ht="48" x14ac:dyDescent="0.2">
      <c r="A871">
        <v>869</v>
      </c>
      <c r="B871" s="8" t="s">
        <v>2</v>
      </c>
      <c r="C871" s="3" t="s">
        <v>876</v>
      </c>
      <c r="D871" s="5">
        <v>8800</v>
      </c>
      <c r="E871" s="7">
        <v>7711.3</v>
      </c>
      <c r="F871" t="s">
        <v>4117</v>
      </c>
      <c r="G871" s="1" t="s">
        <v>4119</v>
      </c>
      <c r="H871" t="s">
        <v>4121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" t="s">
        <v>4181</v>
      </c>
      <c r="O871">
        <f>ROUND(E871/D871*100,0)</f>
        <v>88</v>
      </c>
      <c r="P871">
        <f>ROUND(E871/L871,2)</f>
        <v>2570.4299999999998</v>
      </c>
      <c r="Q871" s="9" t="s">
        <v>4181</v>
      </c>
      <c r="R871" t="s">
        <v>4197</v>
      </c>
      <c r="S871">
        <f>(((J871/60)/60)/24)+DATE(1970,1,1)</f>
        <v>41342.845567129632</v>
      </c>
      <c r="T871">
        <f>(((I871/60)/60)/24)+DATE(1970,1,1)</f>
        <v>41372.803900462961</v>
      </c>
      <c r="U871">
        <f>YEAR(S:S)</f>
        <v>2013</v>
      </c>
    </row>
    <row r="872" spans="1:21" ht="48" x14ac:dyDescent="0.2">
      <c r="A872">
        <v>870</v>
      </c>
      <c r="B872" s="8" t="s">
        <v>2</v>
      </c>
      <c r="C872" s="3" t="s">
        <v>877</v>
      </c>
      <c r="D872" s="5">
        <v>20000</v>
      </c>
      <c r="E872" s="7">
        <v>7701.93</v>
      </c>
      <c r="F872" t="s">
        <v>4117</v>
      </c>
      <c r="G872" s="1" t="s">
        <v>4119</v>
      </c>
      <c r="H872" t="s">
        <v>4122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" t="s">
        <v>4181</v>
      </c>
      <c r="O872">
        <f>ROUND(E872/D872*100,0)</f>
        <v>39</v>
      </c>
      <c r="P872">
        <f>ROUND(E872/L872,2)</f>
        <v>1540.39</v>
      </c>
      <c r="Q872" s="9" t="s">
        <v>4181</v>
      </c>
      <c r="R872" t="s">
        <v>4197</v>
      </c>
      <c r="S872">
        <f>(((J872/60)/60)/24)+DATE(1970,1,1)</f>
        <v>41488.022256944445</v>
      </c>
      <c r="T872">
        <f>(((I872/60)/60)/24)+DATE(1970,1,1)</f>
        <v>41518.022256944445</v>
      </c>
      <c r="U872">
        <f>YEAR(S:S)</f>
        <v>2013</v>
      </c>
    </row>
    <row r="873" spans="1:21" ht="48" x14ac:dyDescent="0.2">
      <c r="A873">
        <v>871</v>
      </c>
      <c r="B873" s="8" t="s">
        <v>2</v>
      </c>
      <c r="C873" s="3" t="s">
        <v>878</v>
      </c>
      <c r="D873" s="5">
        <v>6000</v>
      </c>
      <c r="E873" s="7">
        <v>7685</v>
      </c>
      <c r="F873" t="s">
        <v>4117</v>
      </c>
      <c r="G873" s="1" t="s">
        <v>4119</v>
      </c>
      <c r="H873" t="s">
        <v>4121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" t="s">
        <v>4181</v>
      </c>
      <c r="O873">
        <f>ROUND(E873/D873*100,0)</f>
        <v>128</v>
      </c>
      <c r="P873">
        <f>ROUND(E873/L873,2)</f>
        <v>640.41999999999996</v>
      </c>
      <c r="Q873" s="9" t="s">
        <v>4181</v>
      </c>
      <c r="R873" t="s">
        <v>4197</v>
      </c>
      <c r="S873">
        <f>(((J873/60)/60)/24)+DATE(1970,1,1)</f>
        <v>41577.561284722222</v>
      </c>
      <c r="T873">
        <f>(((I873/60)/60)/24)+DATE(1970,1,1)</f>
        <v>41607.602951388886</v>
      </c>
      <c r="U873">
        <f>YEAR(S:S)</f>
        <v>2013</v>
      </c>
    </row>
    <row r="874" spans="1:21" ht="48" x14ac:dyDescent="0.2">
      <c r="A874">
        <v>872</v>
      </c>
      <c r="B874" s="8" t="s">
        <v>2</v>
      </c>
      <c r="C874" s="3" t="s">
        <v>879</v>
      </c>
      <c r="D874" s="5">
        <v>8000</v>
      </c>
      <c r="E874" s="7">
        <v>7670</v>
      </c>
      <c r="F874" t="s">
        <v>4117</v>
      </c>
      <c r="G874" s="1" t="s">
        <v>4119</v>
      </c>
      <c r="H874" t="s">
        <v>4121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" t="s">
        <v>4181</v>
      </c>
      <c r="O874">
        <f>ROUND(E874/D874*100,0)</f>
        <v>96</v>
      </c>
      <c r="P874">
        <f>ROUND(E874/L874,2)</f>
        <v>3835</v>
      </c>
      <c r="Q874" s="9" t="s">
        <v>4181</v>
      </c>
      <c r="R874" t="s">
        <v>4197</v>
      </c>
      <c r="S874">
        <f>(((J874/60)/60)/24)+DATE(1970,1,1)</f>
        <v>40567.825543981482</v>
      </c>
      <c r="T874">
        <f>(((I874/60)/60)/24)+DATE(1970,1,1)</f>
        <v>40612.825543981482</v>
      </c>
      <c r="U874">
        <f>YEAR(S:S)</f>
        <v>2011</v>
      </c>
    </row>
    <row r="875" spans="1:21" ht="32" x14ac:dyDescent="0.2">
      <c r="A875">
        <v>873</v>
      </c>
      <c r="B875" s="8" t="s">
        <v>2</v>
      </c>
      <c r="C875" s="3" t="s">
        <v>880</v>
      </c>
      <c r="D875" s="5">
        <v>3500</v>
      </c>
      <c r="E875" s="7">
        <v>7665</v>
      </c>
      <c r="F875" t="s">
        <v>4117</v>
      </c>
      <c r="G875" s="1" t="s">
        <v>4119</v>
      </c>
      <c r="H875" t="s">
        <v>4121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" t="s">
        <v>4181</v>
      </c>
      <c r="O875">
        <f>ROUND(E875/D875*100,0)</f>
        <v>219</v>
      </c>
      <c r="P875">
        <f>ROUND(E875/L875,2)</f>
        <v>1533</v>
      </c>
      <c r="Q875" s="9" t="s">
        <v>4181</v>
      </c>
      <c r="R875" t="s">
        <v>4197</v>
      </c>
      <c r="S875">
        <f>(((J875/60)/60)/24)+DATE(1970,1,1)</f>
        <v>41184.167129629634</v>
      </c>
      <c r="T875">
        <f>(((I875/60)/60)/24)+DATE(1970,1,1)</f>
        <v>41224.208796296298</v>
      </c>
      <c r="U875">
        <f>YEAR(S:S)</f>
        <v>2012</v>
      </c>
    </row>
    <row r="876" spans="1:21" ht="48" x14ac:dyDescent="0.2">
      <c r="A876">
        <v>874</v>
      </c>
      <c r="B876" s="8" t="s">
        <v>2</v>
      </c>
      <c r="C876" s="3" t="s">
        <v>881</v>
      </c>
      <c r="D876" s="5">
        <v>3000</v>
      </c>
      <c r="E876" s="7">
        <v>7655</v>
      </c>
      <c r="F876" t="s">
        <v>4117</v>
      </c>
      <c r="G876" s="1" t="s">
        <v>4119</v>
      </c>
      <c r="H876" t="s">
        <v>4121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" t="s">
        <v>4181</v>
      </c>
      <c r="O876">
        <f>ROUND(E876/D876*100,0)</f>
        <v>255</v>
      </c>
      <c r="P876">
        <f>ROUND(E876/L876,2)</f>
        <v>364.52</v>
      </c>
      <c r="Q876" s="9" t="s">
        <v>4181</v>
      </c>
      <c r="R876" t="s">
        <v>4197</v>
      </c>
      <c r="S876">
        <f>(((J876/60)/60)/24)+DATE(1970,1,1)</f>
        <v>41368.583726851852</v>
      </c>
      <c r="T876">
        <f>(((I876/60)/60)/24)+DATE(1970,1,1)</f>
        <v>41398.583726851852</v>
      </c>
      <c r="U876">
        <f>YEAR(S:S)</f>
        <v>2013</v>
      </c>
    </row>
    <row r="877" spans="1:21" ht="64" x14ac:dyDescent="0.2">
      <c r="A877">
        <v>875</v>
      </c>
      <c r="B877" s="8" t="s">
        <v>2</v>
      </c>
      <c r="C877" s="3" t="s">
        <v>882</v>
      </c>
      <c r="D877" s="5">
        <v>5000</v>
      </c>
      <c r="E877" s="7">
        <v>7635</v>
      </c>
      <c r="F877" t="s">
        <v>4117</v>
      </c>
      <c r="G877" s="1" t="s">
        <v>4119</v>
      </c>
      <c r="H877" t="s">
        <v>4121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" t="s">
        <v>4181</v>
      </c>
      <c r="O877">
        <f>ROUND(E877/D877*100,0)</f>
        <v>153</v>
      </c>
      <c r="P877" t="e">
        <f>ROUND(E877/L877,2)</f>
        <v>#DIV/0!</v>
      </c>
      <c r="Q877" s="9" t="s">
        <v>4181</v>
      </c>
      <c r="R877" t="s">
        <v>4197</v>
      </c>
      <c r="S877">
        <f>(((J877/60)/60)/24)+DATE(1970,1,1)</f>
        <v>42248.723738425921</v>
      </c>
      <c r="T877">
        <f>(((I877/60)/60)/24)+DATE(1970,1,1)</f>
        <v>42268.723738425921</v>
      </c>
      <c r="U877">
        <f>YEAR(S:S)</f>
        <v>2015</v>
      </c>
    </row>
    <row r="878" spans="1:21" ht="16" x14ac:dyDescent="0.2">
      <c r="A878">
        <v>876</v>
      </c>
      <c r="B878" s="8" t="s">
        <v>2</v>
      </c>
      <c r="C878" s="3" t="s">
        <v>883</v>
      </c>
      <c r="D878" s="5">
        <v>3152</v>
      </c>
      <c r="E878" s="7">
        <v>7620</v>
      </c>
      <c r="F878" t="s">
        <v>4117</v>
      </c>
      <c r="G878" s="1" t="s">
        <v>4119</v>
      </c>
      <c r="H878" t="s">
        <v>4122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" t="s">
        <v>4181</v>
      </c>
      <c r="O878">
        <f>ROUND(E878/D878*100,0)</f>
        <v>242</v>
      </c>
      <c r="P878">
        <f>ROUND(E878/L878,2)</f>
        <v>169.33</v>
      </c>
      <c r="Q878" s="9" t="s">
        <v>4181</v>
      </c>
      <c r="R878" t="s">
        <v>4197</v>
      </c>
      <c r="S878">
        <f>(((J878/60)/60)/24)+DATE(1970,1,1)</f>
        <v>41276.496840277774</v>
      </c>
      <c r="T878">
        <f>(((I878/60)/60)/24)+DATE(1970,1,1)</f>
        <v>41309.496840277774</v>
      </c>
      <c r="U878">
        <f>YEAR(S:S)</f>
        <v>2013</v>
      </c>
    </row>
    <row r="879" spans="1:21" ht="48" x14ac:dyDescent="0.2">
      <c r="A879">
        <v>877</v>
      </c>
      <c r="B879" s="8" t="s">
        <v>2</v>
      </c>
      <c r="C879" s="3" t="s">
        <v>884</v>
      </c>
      <c r="D879" s="5">
        <v>2000</v>
      </c>
      <c r="E879" s="7">
        <v>7617</v>
      </c>
      <c r="F879" t="s">
        <v>4117</v>
      </c>
      <c r="G879" s="1" t="s">
        <v>4119</v>
      </c>
      <c r="H879" t="s">
        <v>4121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" t="s">
        <v>4181</v>
      </c>
      <c r="O879">
        <f>ROUND(E879/D879*100,0)</f>
        <v>381</v>
      </c>
      <c r="P879">
        <f>ROUND(E879/L879,2)</f>
        <v>262.66000000000003</v>
      </c>
      <c r="Q879" s="9" t="s">
        <v>4181</v>
      </c>
      <c r="R879" t="s">
        <v>4197</v>
      </c>
      <c r="S879">
        <f>(((J879/60)/60)/24)+DATE(1970,1,1)</f>
        <v>41597.788888888892</v>
      </c>
      <c r="T879">
        <f>(((I879/60)/60)/24)+DATE(1970,1,1)</f>
        <v>41627.788888888892</v>
      </c>
      <c r="U879">
        <f>YEAR(S:S)</f>
        <v>2013</v>
      </c>
    </row>
    <row r="880" spans="1:21" ht="48" x14ac:dyDescent="0.2">
      <c r="A880">
        <v>878</v>
      </c>
      <c r="B880" s="8" t="s">
        <v>2</v>
      </c>
      <c r="C880" s="3" t="s">
        <v>885</v>
      </c>
      <c r="D880" s="5">
        <v>5000</v>
      </c>
      <c r="E880" s="7">
        <v>7595.43</v>
      </c>
      <c r="F880" t="s">
        <v>4117</v>
      </c>
      <c r="G880" s="1" t="s">
        <v>4119</v>
      </c>
      <c r="H880" t="s">
        <v>4121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" t="s">
        <v>4181</v>
      </c>
      <c r="O880">
        <f>ROUND(E880/D880*100,0)</f>
        <v>152</v>
      </c>
      <c r="P880">
        <f>ROUND(E880/L880,2)</f>
        <v>3797.72</v>
      </c>
      <c r="Q880" s="9" t="s">
        <v>4181</v>
      </c>
      <c r="R880" t="s">
        <v>4197</v>
      </c>
      <c r="S880">
        <f>(((J880/60)/60)/24)+DATE(1970,1,1)</f>
        <v>40505.232916666668</v>
      </c>
      <c r="T880">
        <f>(((I880/60)/60)/24)+DATE(1970,1,1)</f>
        <v>40535.232916666668</v>
      </c>
      <c r="U880">
        <f>YEAR(S:S)</f>
        <v>2010</v>
      </c>
    </row>
    <row r="881" spans="1:21" ht="48" x14ac:dyDescent="0.2">
      <c r="A881">
        <v>879</v>
      </c>
      <c r="B881" s="8" t="s">
        <v>2</v>
      </c>
      <c r="C881" s="3" t="s">
        <v>886</v>
      </c>
      <c r="D881" s="5">
        <v>2100</v>
      </c>
      <c r="E881" s="7">
        <v>7576</v>
      </c>
      <c r="F881" t="s">
        <v>4117</v>
      </c>
      <c r="G881" s="1" t="s">
        <v>4119</v>
      </c>
      <c r="H881" t="s">
        <v>4121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" t="s">
        <v>4181</v>
      </c>
      <c r="O881">
        <f>ROUND(E881/D881*100,0)</f>
        <v>361</v>
      </c>
      <c r="P881">
        <f>ROUND(E881/L881,2)</f>
        <v>252.53</v>
      </c>
      <c r="Q881" s="9" t="s">
        <v>4181</v>
      </c>
      <c r="R881" t="s">
        <v>4197</v>
      </c>
      <c r="S881">
        <f>(((J881/60)/60)/24)+DATE(1970,1,1)</f>
        <v>41037.829918981479</v>
      </c>
      <c r="T881">
        <f>(((I881/60)/60)/24)+DATE(1970,1,1)</f>
        <v>41058.829918981479</v>
      </c>
      <c r="U881">
        <f>YEAR(S:S)</f>
        <v>2012</v>
      </c>
    </row>
    <row r="882" spans="1:21" ht="48" x14ac:dyDescent="0.2">
      <c r="A882">
        <v>880</v>
      </c>
      <c r="B882" s="8" t="s">
        <v>2</v>
      </c>
      <c r="C882" s="3" t="s">
        <v>887</v>
      </c>
      <c r="D882" s="5">
        <v>3780</v>
      </c>
      <c r="E882" s="7">
        <v>7559</v>
      </c>
      <c r="F882" t="s">
        <v>4117</v>
      </c>
      <c r="G882" s="1" t="s">
        <v>4119</v>
      </c>
      <c r="H882" t="s">
        <v>4121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" t="s">
        <v>4181</v>
      </c>
      <c r="O882">
        <f>ROUND(E882/D882*100,0)</f>
        <v>200</v>
      </c>
      <c r="P882">
        <f>ROUND(E882/L882,2)</f>
        <v>944.88</v>
      </c>
      <c r="Q882" s="9" t="s">
        <v>4181</v>
      </c>
      <c r="R882" t="s">
        <v>4198</v>
      </c>
      <c r="S882">
        <f>(((J882/60)/60)/24)+DATE(1970,1,1)</f>
        <v>41179.32104166667</v>
      </c>
      <c r="T882">
        <f>(((I882/60)/60)/24)+DATE(1970,1,1)</f>
        <v>41212.32104166667</v>
      </c>
      <c r="U882">
        <f>YEAR(S:S)</f>
        <v>2012</v>
      </c>
    </row>
    <row r="883" spans="1:21" ht="48" x14ac:dyDescent="0.2">
      <c r="A883">
        <v>881</v>
      </c>
      <c r="B883" s="8" t="s">
        <v>2</v>
      </c>
      <c r="C883" s="3" t="s">
        <v>888</v>
      </c>
      <c r="D883" s="5">
        <v>3750</v>
      </c>
      <c r="E883" s="7">
        <v>7555</v>
      </c>
      <c r="F883" t="s">
        <v>4117</v>
      </c>
      <c r="G883" s="1" t="s">
        <v>4119</v>
      </c>
      <c r="H883" t="s">
        <v>4121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" t="s">
        <v>4181</v>
      </c>
      <c r="O883">
        <f>ROUND(E883/D883*100,0)</f>
        <v>201</v>
      </c>
      <c r="P883">
        <f>ROUND(E883/L883,2)</f>
        <v>7555</v>
      </c>
      <c r="Q883" s="9" t="s">
        <v>4181</v>
      </c>
      <c r="R883" t="s">
        <v>4198</v>
      </c>
      <c r="S883">
        <f>(((J883/60)/60)/24)+DATE(1970,1,1)</f>
        <v>40877.25099537037</v>
      </c>
      <c r="T883">
        <f>(((I883/60)/60)/24)+DATE(1970,1,1)</f>
        <v>40922.25099537037</v>
      </c>
      <c r="U883">
        <f>YEAR(S:S)</f>
        <v>2011</v>
      </c>
    </row>
    <row r="884" spans="1:21" ht="48" x14ac:dyDescent="0.2">
      <c r="A884">
        <v>882</v>
      </c>
      <c r="B884" s="8" t="s">
        <v>2</v>
      </c>
      <c r="C884" s="3" t="s">
        <v>889</v>
      </c>
      <c r="D884" s="5">
        <v>1500</v>
      </c>
      <c r="E884" s="7">
        <v>7540</v>
      </c>
      <c r="F884" t="s">
        <v>4117</v>
      </c>
      <c r="G884" s="1" t="s">
        <v>4119</v>
      </c>
      <c r="H884" t="s">
        <v>4121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" t="s">
        <v>4181</v>
      </c>
      <c r="O884">
        <f>ROUND(E884/D884*100,0)</f>
        <v>503</v>
      </c>
      <c r="P884">
        <f>ROUND(E884/L884,2)</f>
        <v>538.57000000000005</v>
      </c>
      <c r="Q884" s="9" t="s">
        <v>4181</v>
      </c>
      <c r="R884" t="s">
        <v>4198</v>
      </c>
      <c r="S884">
        <f>(((J884/60)/60)/24)+DATE(1970,1,1)</f>
        <v>40759.860532407409</v>
      </c>
      <c r="T884">
        <f>(((I884/60)/60)/24)+DATE(1970,1,1)</f>
        <v>40792.860532407409</v>
      </c>
      <c r="U884">
        <f>YEAR(S:S)</f>
        <v>2011</v>
      </c>
    </row>
    <row r="885" spans="1:21" ht="48" x14ac:dyDescent="0.2">
      <c r="A885">
        <v>883</v>
      </c>
      <c r="B885" s="8" t="s">
        <v>2</v>
      </c>
      <c r="C885" s="3" t="s">
        <v>890</v>
      </c>
      <c r="D885" s="5">
        <v>5000</v>
      </c>
      <c r="E885" s="7">
        <v>7530</v>
      </c>
      <c r="F885" t="s">
        <v>4117</v>
      </c>
      <c r="G885" s="1" t="s">
        <v>4119</v>
      </c>
      <c r="H885" t="s">
        <v>4121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" t="s">
        <v>4181</v>
      </c>
      <c r="O885">
        <f>ROUND(E885/D885*100,0)</f>
        <v>151</v>
      </c>
      <c r="P885">
        <f>ROUND(E885/L885,2)</f>
        <v>313.75</v>
      </c>
      <c r="Q885" s="9" t="s">
        <v>4181</v>
      </c>
      <c r="R885" t="s">
        <v>4198</v>
      </c>
      <c r="S885">
        <f>(((J885/60)/60)/24)+DATE(1970,1,1)</f>
        <v>42371.935590277775</v>
      </c>
      <c r="T885">
        <f>(((I885/60)/60)/24)+DATE(1970,1,1)</f>
        <v>42431.935590277775</v>
      </c>
      <c r="U885">
        <f>YEAR(S:S)</f>
        <v>2016</v>
      </c>
    </row>
    <row r="886" spans="1:21" ht="48" x14ac:dyDescent="0.2">
      <c r="A886">
        <v>884</v>
      </c>
      <c r="B886" s="8" t="s">
        <v>2</v>
      </c>
      <c r="C886" s="3" t="s">
        <v>891</v>
      </c>
      <c r="D886" s="5">
        <v>2000</v>
      </c>
      <c r="E886" s="7">
        <v>7527</v>
      </c>
      <c r="F886" t="s">
        <v>4117</v>
      </c>
      <c r="G886" s="1" t="s">
        <v>4119</v>
      </c>
      <c r="H886" t="s">
        <v>4121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" t="s">
        <v>4181</v>
      </c>
      <c r="O886">
        <f>ROUND(E886/D886*100,0)</f>
        <v>376</v>
      </c>
      <c r="P886">
        <f>ROUND(E886/L886,2)</f>
        <v>3763.5</v>
      </c>
      <c r="Q886" s="9" t="s">
        <v>4181</v>
      </c>
      <c r="R886" t="s">
        <v>4198</v>
      </c>
      <c r="S886">
        <f>(((J886/60)/60)/24)+DATE(1970,1,1)</f>
        <v>40981.802615740737</v>
      </c>
      <c r="T886">
        <f>(((I886/60)/60)/24)+DATE(1970,1,1)</f>
        <v>41041.104861111111</v>
      </c>
      <c r="U886">
        <f>YEAR(S:S)</f>
        <v>2012</v>
      </c>
    </row>
    <row r="887" spans="1:21" ht="48" x14ac:dyDescent="0.2">
      <c r="A887">
        <v>885</v>
      </c>
      <c r="B887" s="8" t="s">
        <v>2</v>
      </c>
      <c r="C887" s="3" t="s">
        <v>892</v>
      </c>
      <c r="D887" s="5">
        <v>1000</v>
      </c>
      <c r="E887" s="7">
        <v>7525.12</v>
      </c>
      <c r="F887" t="s">
        <v>4117</v>
      </c>
      <c r="G887" s="1" t="s">
        <v>4119</v>
      </c>
      <c r="H887" t="s">
        <v>4121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" t="s">
        <v>4181</v>
      </c>
      <c r="O887">
        <f>ROUND(E887/D887*100,0)</f>
        <v>753</v>
      </c>
      <c r="P887">
        <f>ROUND(E887/L887,2)</f>
        <v>358.34</v>
      </c>
      <c r="Q887" s="9" t="s">
        <v>4181</v>
      </c>
      <c r="R887" t="s">
        <v>4198</v>
      </c>
      <c r="S887">
        <f>(((J887/60)/60)/24)+DATE(1970,1,1)</f>
        <v>42713.941099537042</v>
      </c>
      <c r="T887">
        <f>(((I887/60)/60)/24)+DATE(1970,1,1)</f>
        <v>42734.941099537042</v>
      </c>
      <c r="U887">
        <f>YEAR(S:S)</f>
        <v>2016</v>
      </c>
    </row>
    <row r="888" spans="1:21" ht="48" x14ac:dyDescent="0.2">
      <c r="A888">
        <v>886</v>
      </c>
      <c r="B888" s="8" t="s">
        <v>2</v>
      </c>
      <c r="C888" s="3" t="s">
        <v>893</v>
      </c>
      <c r="D888" s="5">
        <v>500</v>
      </c>
      <c r="E888" s="7">
        <v>7520</v>
      </c>
      <c r="F888" t="s">
        <v>4117</v>
      </c>
      <c r="G888" s="1" t="s">
        <v>4119</v>
      </c>
      <c r="H888" t="s">
        <v>4121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" t="s">
        <v>4181</v>
      </c>
      <c r="O888">
        <f>ROUND(E888/D888*100,0)</f>
        <v>1504</v>
      </c>
      <c r="P888">
        <f>ROUND(E888/L888,2)</f>
        <v>1074.29</v>
      </c>
      <c r="Q888" s="9" t="s">
        <v>4181</v>
      </c>
      <c r="R888" t="s">
        <v>4198</v>
      </c>
      <c r="S888">
        <f>(((J888/60)/60)/24)+DATE(1970,1,1)</f>
        <v>42603.870520833334</v>
      </c>
      <c r="T888">
        <f>(((I888/60)/60)/24)+DATE(1970,1,1)</f>
        <v>42628.870520833334</v>
      </c>
      <c r="U888">
        <f>YEAR(S:S)</f>
        <v>2016</v>
      </c>
    </row>
    <row r="889" spans="1:21" ht="48" x14ac:dyDescent="0.2">
      <c r="A889">
        <v>887</v>
      </c>
      <c r="B889" s="8" t="s">
        <v>2</v>
      </c>
      <c r="C889" s="3" t="s">
        <v>894</v>
      </c>
      <c r="D889" s="5">
        <v>1000</v>
      </c>
      <c r="E889" s="7">
        <v>7505</v>
      </c>
      <c r="F889" t="s">
        <v>4117</v>
      </c>
      <c r="G889" s="1" t="s">
        <v>4119</v>
      </c>
      <c r="H889" t="s">
        <v>4121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" t="s">
        <v>4181</v>
      </c>
      <c r="O889">
        <f>ROUND(E889/D889*100,0)</f>
        <v>751</v>
      </c>
      <c r="P889" t="e">
        <f>ROUND(E889/L889,2)</f>
        <v>#DIV/0!</v>
      </c>
      <c r="Q889" s="9" t="s">
        <v>4181</v>
      </c>
      <c r="R889" t="s">
        <v>4198</v>
      </c>
      <c r="S889">
        <f>(((J889/60)/60)/24)+DATE(1970,1,1)</f>
        <v>41026.958969907406</v>
      </c>
      <c r="T889">
        <f>(((I889/60)/60)/24)+DATE(1970,1,1)</f>
        <v>41056.958969907406</v>
      </c>
      <c r="U889">
        <f>YEAR(S:S)</f>
        <v>2012</v>
      </c>
    </row>
    <row r="890" spans="1:21" ht="48" x14ac:dyDescent="0.2">
      <c r="A890">
        <v>888</v>
      </c>
      <c r="B890" s="8" t="s">
        <v>2</v>
      </c>
      <c r="C890" s="3" t="s">
        <v>895</v>
      </c>
      <c r="D890" s="5">
        <v>1000</v>
      </c>
      <c r="E890" s="7">
        <v>7500</v>
      </c>
      <c r="F890" t="s">
        <v>4117</v>
      </c>
      <c r="G890" s="1" t="s">
        <v>4119</v>
      </c>
      <c r="H890" t="s">
        <v>4121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" t="s">
        <v>4181</v>
      </c>
      <c r="O890">
        <f>ROUND(E890/D890*100,0)</f>
        <v>750</v>
      </c>
      <c r="P890">
        <f>ROUND(E890/L890,2)</f>
        <v>1875</v>
      </c>
      <c r="Q890" s="9" t="s">
        <v>4181</v>
      </c>
      <c r="R890" t="s">
        <v>4198</v>
      </c>
      <c r="S890">
        <f>(((J890/60)/60)/24)+DATE(1970,1,1)</f>
        <v>40751.753298611111</v>
      </c>
      <c r="T890">
        <f>(((I890/60)/60)/24)+DATE(1970,1,1)</f>
        <v>40787.25</v>
      </c>
      <c r="U890">
        <f>YEAR(S:S)</f>
        <v>2011</v>
      </c>
    </row>
    <row r="891" spans="1:21" ht="48" x14ac:dyDescent="0.2">
      <c r="A891">
        <v>889</v>
      </c>
      <c r="B891" s="8" t="s">
        <v>2</v>
      </c>
      <c r="C891" s="3" t="s">
        <v>896</v>
      </c>
      <c r="D891" s="5">
        <v>25000</v>
      </c>
      <c r="E891" s="7">
        <v>7495</v>
      </c>
      <c r="F891" t="s">
        <v>4117</v>
      </c>
      <c r="G891" s="1" t="s">
        <v>4119</v>
      </c>
      <c r="H891" t="s">
        <v>4121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" t="s">
        <v>4181</v>
      </c>
      <c r="O891">
        <f>ROUND(E891/D891*100,0)</f>
        <v>30</v>
      </c>
      <c r="P891">
        <f>ROUND(E891/L891,2)</f>
        <v>234.22</v>
      </c>
      <c r="Q891" s="9" t="s">
        <v>4181</v>
      </c>
      <c r="R891" t="s">
        <v>4198</v>
      </c>
      <c r="S891">
        <f>(((J891/60)/60)/24)+DATE(1970,1,1)</f>
        <v>41887.784062500003</v>
      </c>
      <c r="T891">
        <f>(((I891/60)/60)/24)+DATE(1970,1,1)</f>
        <v>41917.784062500003</v>
      </c>
      <c r="U891">
        <f>YEAR(S:S)</f>
        <v>2014</v>
      </c>
    </row>
    <row r="892" spans="1:21" ht="48" x14ac:dyDescent="0.2">
      <c r="A892">
        <v>890</v>
      </c>
      <c r="B892" s="8" t="s">
        <v>2</v>
      </c>
      <c r="C892" s="3" t="s">
        <v>897</v>
      </c>
      <c r="D892" s="5">
        <v>3000</v>
      </c>
      <c r="E892" s="7">
        <v>7445.14</v>
      </c>
      <c r="F892" t="s">
        <v>4117</v>
      </c>
      <c r="G892" s="1" t="s">
        <v>4119</v>
      </c>
      <c r="H892" t="s">
        <v>4121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" t="s">
        <v>4181</v>
      </c>
      <c r="O892">
        <f>ROUND(E892/D892*100,0)</f>
        <v>248</v>
      </c>
      <c r="P892">
        <f>ROUND(E892/L892,2)</f>
        <v>1861.29</v>
      </c>
      <c r="Q892" s="9" t="s">
        <v>4181</v>
      </c>
      <c r="R892" t="s">
        <v>4198</v>
      </c>
      <c r="S892">
        <f>(((J892/60)/60)/24)+DATE(1970,1,1)</f>
        <v>41569.698831018519</v>
      </c>
      <c r="T892">
        <f>(((I892/60)/60)/24)+DATE(1970,1,1)</f>
        <v>41599.740497685183</v>
      </c>
      <c r="U892">
        <f>YEAR(S:S)</f>
        <v>2013</v>
      </c>
    </row>
    <row r="893" spans="1:21" ht="48" x14ac:dyDescent="0.2">
      <c r="A893">
        <v>891</v>
      </c>
      <c r="B893" s="8" t="s">
        <v>2</v>
      </c>
      <c r="C893" s="3" t="s">
        <v>898</v>
      </c>
      <c r="D893" s="5">
        <v>8000</v>
      </c>
      <c r="E893" s="7">
        <v>7433.48</v>
      </c>
      <c r="F893" t="s">
        <v>4117</v>
      </c>
      <c r="G893" s="1" t="s">
        <v>4119</v>
      </c>
      <c r="H893" t="s">
        <v>4121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" t="s">
        <v>4181</v>
      </c>
      <c r="O893">
        <f>ROUND(E893/D893*100,0)</f>
        <v>93</v>
      </c>
      <c r="P893">
        <f>ROUND(E893/L893,2)</f>
        <v>825.94</v>
      </c>
      <c r="Q893" s="9" t="s">
        <v>4181</v>
      </c>
      <c r="R893" t="s">
        <v>4198</v>
      </c>
      <c r="S893">
        <f>(((J893/60)/60)/24)+DATE(1970,1,1)</f>
        <v>41842.031597222223</v>
      </c>
      <c r="T893">
        <f>(((I893/60)/60)/24)+DATE(1970,1,1)</f>
        <v>41872.031597222223</v>
      </c>
      <c r="U893">
        <f>YEAR(S:S)</f>
        <v>2014</v>
      </c>
    </row>
    <row r="894" spans="1:21" ht="48" x14ac:dyDescent="0.2">
      <c r="A894">
        <v>892</v>
      </c>
      <c r="B894" s="8" t="s">
        <v>2</v>
      </c>
      <c r="C894" s="3" t="s">
        <v>899</v>
      </c>
      <c r="D894" s="5">
        <v>6000</v>
      </c>
      <c r="E894" s="7">
        <v>7415</v>
      </c>
      <c r="F894" t="s">
        <v>4117</v>
      </c>
      <c r="G894" s="1" t="s">
        <v>4119</v>
      </c>
      <c r="H894" t="s">
        <v>4121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" t="s">
        <v>4181</v>
      </c>
      <c r="O894">
        <f>ROUND(E894/D894*100,0)</f>
        <v>124</v>
      </c>
      <c r="P894">
        <f>ROUND(E894/L894,2)</f>
        <v>436.18</v>
      </c>
      <c r="Q894" s="9" t="s">
        <v>4181</v>
      </c>
      <c r="R894" t="s">
        <v>4198</v>
      </c>
      <c r="S894">
        <f>(((J894/60)/60)/24)+DATE(1970,1,1)</f>
        <v>40304.20003472222</v>
      </c>
      <c r="T894">
        <f>(((I894/60)/60)/24)+DATE(1970,1,1)</f>
        <v>40391.166666666664</v>
      </c>
      <c r="U894">
        <f>YEAR(S:S)</f>
        <v>2010</v>
      </c>
    </row>
    <row r="895" spans="1:21" ht="48" x14ac:dyDescent="0.2">
      <c r="A895">
        <v>893</v>
      </c>
      <c r="B895" s="8" t="s">
        <v>2</v>
      </c>
      <c r="C895" s="3" t="s">
        <v>900</v>
      </c>
      <c r="D895" s="5">
        <v>2000</v>
      </c>
      <c r="E895" s="7">
        <v>7412</v>
      </c>
      <c r="F895" t="s">
        <v>4117</v>
      </c>
      <c r="G895" s="1" t="s">
        <v>4119</v>
      </c>
      <c r="H895" t="s">
        <v>4121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" t="s">
        <v>4181</v>
      </c>
      <c r="O895">
        <f>ROUND(E895/D895*100,0)</f>
        <v>371</v>
      </c>
      <c r="P895">
        <f>ROUND(E895/L895,2)</f>
        <v>1482.4</v>
      </c>
      <c r="Q895" s="9" t="s">
        <v>4181</v>
      </c>
      <c r="R895" t="s">
        <v>4198</v>
      </c>
      <c r="S895">
        <f>(((J895/60)/60)/24)+DATE(1970,1,1)</f>
        <v>42065.897719907407</v>
      </c>
      <c r="T895">
        <f>(((I895/60)/60)/24)+DATE(1970,1,1)</f>
        <v>42095.856053240743</v>
      </c>
      <c r="U895">
        <f>YEAR(S:S)</f>
        <v>2015</v>
      </c>
    </row>
    <row r="896" spans="1:21" ht="48" x14ac:dyDescent="0.2">
      <c r="A896">
        <v>894</v>
      </c>
      <c r="B896" s="8" t="s">
        <v>2</v>
      </c>
      <c r="C896" s="3" t="s">
        <v>901</v>
      </c>
      <c r="D896" s="5">
        <v>20000</v>
      </c>
      <c r="E896" s="7">
        <v>7397</v>
      </c>
      <c r="F896" t="s">
        <v>4117</v>
      </c>
      <c r="G896" s="1" t="s">
        <v>4119</v>
      </c>
      <c r="H896" t="s">
        <v>4121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" t="s">
        <v>4181</v>
      </c>
      <c r="O896">
        <f>ROUND(E896/D896*100,0)</f>
        <v>37</v>
      </c>
      <c r="P896">
        <f>ROUND(E896/L896,2)</f>
        <v>139.57</v>
      </c>
      <c r="Q896" s="9" t="s">
        <v>4181</v>
      </c>
      <c r="R896" t="s">
        <v>4198</v>
      </c>
      <c r="S896">
        <f>(((J896/60)/60)/24)+DATE(1970,1,1)</f>
        <v>42496.981597222228</v>
      </c>
      <c r="T896">
        <f>(((I896/60)/60)/24)+DATE(1970,1,1)</f>
        <v>42526.981597222228</v>
      </c>
      <c r="U896">
        <f>YEAR(S:S)</f>
        <v>2016</v>
      </c>
    </row>
    <row r="897" spans="1:21" ht="48" x14ac:dyDescent="0.2">
      <c r="A897">
        <v>895</v>
      </c>
      <c r="B897" s="8" t="s">
        <v>2</v>
      </c>
      <c r="C897" s="3" t="s">
        <v>902</v>
      </c>
      <c r="D897" s="5">
        <v>8000</v>
      </c>
      <c r="E897" s="7">
        <v>7383.01</v>
      </c>
      <c r="F897" t="s">
        <v>4117</v>
      </c>
      <c r="G897" s="1" t="s">
        <v>4119</v>
      </c>
      <c r="H897" t="s">
        <v>4121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" t="s">
        <v>4181</v>
      </c>
      <c r="O897">
        <f>ROUND(E897/D897*100,0)</f>
        <v>92</v>
      </c>
      <c r="P897">
        <f>ROUND(E897/L897,2)</f>
        <v>1054.72</v>
      </c>
      <c r="Q897" s="9" t="s">
        <v>4181</v>
      </c>
      <c r="R897" t="s">
        <v>4198</v>
      </c>
      <c r="S897">
        <f>(((J897/60)/60)/24)+DATE(1970,1,1)</f>
        <v>40431.127650462964</v>
      </c>
      <c r="T897">
        <f>(((I897/60)/60)/24)+DATE(1970,1,1)</f>
        <v>40476.127650462964</v>
      </c>
      <c r="U897">
        <f>YEAR(S:S)</f>
        <v>2010</v>
      </c>
    </row>
    <row r="898" spans="1:21" ht="48" x14ac:dyDescent="0.2">
      <c r="A898">
        <v>896</v>
      </c>
      <c r="B898" s="8" t="s">
        <v>2</v>
      </c>
      <c r="C898" s="3" t="s">
        <v>903</v>
      </c>
      <c r="D898" s="5">
        <v>8000</v>
      </c>
      <c r="E898" s="7">
        <v>7365</v>
      </c>
      <c r="F898" t="s">
        <v>4117</v>
      </c>
      <c r="G898" s="1" t="s">
        <v>4119</v>
      </c>
      <c r="H898" t="s">
        <v>4121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" t="s">
        <v>4181</v>
      </c>
      <c r="O898">
        <f>ROUND(E898/D898*100,0)</f>
        <v>92</v>
      </c>
      <c r="P898">
        <f>ROUND(E898/L898,2)</f>
        <v>102.29</v>
      </c>
      <c r="Q898" s="9" t="s">
        <v>4181</v>
      </c>
      <c r="R898" t="s">
        <v>4198</v>
      </c>
      <c r="S898">
        <f>(((J898/60)/60)/24)+DATE(1970,1,1)</f>
        <v>42218.872986111113</v>
      </c>
      <c r="T898">
        <f>(((I898/60)/60)/24)+DATE(1970,1,1)</f>
        <v>42244.166666666672</v>
      </c>
      <c r="U898">
        <f>YEAR(S:S)</f>
        <v>2015</v>
      </c>
    </row>
    <row r="899" spans="1:21" ht="48" x14ac:dyDescent="0.2">
      <c r="A899">
        <v>897</v>
      </c>
      <c r="B899" s="8" t="s">
        <v>2</v>
      </c>
      <c r="C899" s="3" t="s">
        <v>904</v>
      </c>
      <c r="D899" s="5">
        <v>3000</v>
      </c>
      <c r="E899" s="7">
        <v>7344</v>
      </c>
      <c r="F899" t="s">
        <v>4117</v>
      </c>
      <c r="G899" s="1" t="s">
        <v>4119</v>
      </c>
      <c r="H899" t="s">
        <v>4121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" t="s">
        <v>4181</v>
      </c>
      <c r="O899">
        <f>ROUND(E899/D899*100,0)</f>
        <v>245</v>
      </c>
      <c r="P899" t="e">
        <f>ROUND(E899/L899,2)</f>
        <v>#DIV/0!</v>
      </c>
      <c r="Q899" s="9" t="s">
        <v>4181</v>
      </c>
      <c r="R899" t="s">
        <v>4198</v>
      </c>
      <c r="S899">
        <f>(((J899/60)/60)/24)+DATE(1970,1,1)</f>
        <v>41211.688750000001</v>
      </c>
      <c r="T899">
        <f>(((I899/60)/60)/24)+DATE(1970,1,1)</f>
        <v>41241.730416666665</v>
      </c>
      <c r="U899">
        <f>YEAR(S:S)</f>
        <v>2012</v>
      </c>
    </row>
    <row r="900" spans="1:21" ht="48" x14ac:dyDescent="0.2">
      <c r="A900">
        <v>898</v>
      </c>
      <c r="B900" s="8" t="s">
        <v>2</v>
      </c>
      <c r="C900" s="3" t="s">
        <v>905</v>
      </c>
      <c r="D900" s="5">
        <v>2500</v>
      </c>
      <c r="E900" s="7">
        <v>7340</v>
      </c>
      <c r="F900" t="s">
        <v>4117</v>
      </c>
      <c r="G900" s="1" t="s">
        <v>4119</v>
      </c>
      <c r="H900" t="s">
        <v>4121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" t="s">
        <v>4181</v>
      </c>
      <c r="O900">
        <f>ROUND(E900/D900*100,0)</f>
        <v>294</v>
      </c>
      <c r="P900">
        <f>ROUND(E900/L900,2)</f>
        <v>3670</v>
      </c>
      <c r="Q900" s="9" t="s">
        <v>4181</v>
      </c>
      <c r="R900" t="s">
        <v>4198</v>
      </c>
      <c r="S900">
        <f>(((J900/60)/60)/24)+DATE(1970,1,1)</f>
        <v>40878.758217592593</v>
      </c>
      <c r="T900">
        <f>(((I900/60)/60)/24)+DATE(1970,1,1)</f>
        <v>40923.758217592593</v>
      </c>
      <c r="U900">
        <f>YEAR(S:S)</f>
        <v>2011</v>
      </c>
    </row>
    <row r="901" spans="1:21" ht="48" x14ac:dyDescent="0.2">
      <c r="A901">
        <v>899</v>
      </c>
      <c r="B901" s="8" t="s">
        <v>2</v>
      </c>
      <c r="C901" s="3" t="s">
        <v>906</v>
      </c>
      <c r="D901" s="5">
        <v>750</v>
      </c>
      <c r="E901" s="7">
        <v>7336.01</v>
      </c>
      <c r="F901" t="s">
        <v>4117</v>
      </c>
      <c r="G901" s="1" t="s">
        <v>4119</v>
      </c>
      <c r="H901" t="s">
        <v>4121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" t="s">
        <v>4181</v>
      </c>
      <c r="O901">
        <f>ROUND(E901/D901*100,0)</f>
        <v>978</v>
      </c>
      <c r="P901">
        <f>ROUND(E901/L901,2)</f>
        <v>917</v>
      </c>
      <c r="Q901" s="9" t="s">
        <v>4181</v>
      </c>
      <c r="R901" t="s">
        <v>4198</v>
      </c>
      <c r="S901">
        <f>(((J901/60)/60)/24)+DATE(1970,1,1)</f>
        <v>40646.099097222221</v>
      </c>
      <c r="T901">
        <f>(((I901/60)/60)/24)+DATE(1970,1,1)</f>
        <v>40691.099097222221</v>
      </c>
      <c r="U901">
        <f>YEAR(S:S)</f>
        <v>2011</v>
      </c>
    </row>
    <row r="902" spans="1:21" ht="32" x14ac:dyDescent="0.2">
      <c r="A902">
        <v>900</v>
      </c>
      <c r="B902" s="8" t="s">
        <v>2</v>
      </c>
      <c r="C902" s="3" t="s">
        <v>907</v>
      </c>
      <c r="D902" s="5">
        <v>5000</v>
      </c>
      <c r="E902" s="7">
        <v>7326.88</v>
      </c>
      <c r="F902" t="s">
        <v>4117</v>
      </c>
      <c r="G902" s="1" t="s">
        <v>4119</v>
      </c>
      <c r="H902" t="s">
        <v>4121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" t="s">
        <v>4181</v>
      </c>
      <c r="O902">
        <f>ROUND(E902/D902*100,0)</f>
        <v>147</v>
      </c>
      <c r="P902">
        <f>ROUND(E902/L902,2)</f>
        <v>3663.44</v>
      </c>
      <c r="Q902" s="9" t="s">
        <v>4181</v>
      </c>
      <c r="R902" t="s">
        <v>4197</v>
      </c>
      <c r="S902">
        <f>(((J902/60)/60)/24)+DATE(1970,1,1)</f>
        <v>42429.84956018519</v>
      </c>
      <c r="T902">
        <f>(((I902/60)/60)/24)+DATE(1970,1,1)</f>
        <v>42459.807893518519</v>
      </c>
      <c r="U902">
        <f>YEAR(S:S)</f>
        <v>2016</v>
      </c>
    </row>
    <row r="903" spans="1:21" ht="64" x14ac:dyDescent="0.2">
      <c r="A903">
        <v>901</v>
      </c>
      <c r="B903" s="8" t="s">
        <v>2</v>
      </c>
      <c r="C903" s="3" t="s">
        <v>908</v>
      </c>
      <c r="D903" s="5">
        <v>6500</v>
      </c>
      <c r="E903" s="7">
        <v>7304.04</v>
      </c>
      <c r="F903" t="s">
        <v>4117</v>
      </c>
      <c r="G903" s="1" t="s">
        <v>4119</v>
      </c>
      <c r="H903" t="s">
        <v>4121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" t="s">
        <v>4181</v>
      </c>
      <c r="O903">
        <f>ROUND(E903/D903*100,0)</f>
        <v>112</v>
      </c>
      <c r="P903" t="e">
        <f>ROUND(E903/L903,2)</f>
        <v>#DIV/0!</v>
      </c>
      <c r="Q903" s="9" t="s">
        <v>4181</v>
      </c>
      <c r="R903" t="s">
        <v>4197</v>
      </c>
      <c r="S903">
        <f>(((J903/60)/60)/24)+DATE(1970,1,1)</f>
        <v>40291.81150462963</v>
      </c>
      <c r="T903">
        <f>(((I903/60)/60)/24)+DATE(1970,1,1)</f>
        <v>40337.799305555556</v>
      </c>
      <c r="U903">
        <f>YEAR(S:S)</f>
        <v>2010</v>
      </c>
    </row>
    <row r="904" spans="1:21" ht="48" x14ac:dyDescent="0.2">
      <c r="A904">
        <v>902</v>
      </c>
      <c r="B904" s="8" t="s">
        <v>2</v>
      </c>
      <c r="C904" s="3" t="s">
        <v>909</v>
      </c>
      <c r="D904" s="5">
        <v>30000</v>
      </c>
      <c r="E904" s="7">
        <v>7226</v>
      </c>
      <c r="F904" t="s">
        <v>4117</v>
      </c>
      <c r="G904" s="1" t="s">
        <v>4119</v>
      </c>
      <c r="H904" t="s">
        <v>4121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" t="s">
        <v>4181</v>
      </c>
      <c r="O904">
        <f>ROUND(E904/D904*100,0)</f>
        <v>24</v>
      </c>
      <c r="P904">
        <f>ROUND(E904/L904,2)</f>
        <v>2408.67</v>
      </c>
      <c r="Q904" s="9" t="s">
        <v>4181</v>
      </c>
      <c r="R904" t="s">
        <v>4197</v>
      </c>
      <c r="S904">
        <f>(((J904/60)/60)/24)+DATE(1970,1,1)</f>
        <v>41829.965532407405</v>
      </c>
      <c r="T904">
        <f>(((I904/60)/60)/24)+DATE(1970,1,1)</f>
        <v>41881.645833333336</v>
      </c>
      <c r="U904">
        <f>YEAR(S:S)</f>
        <v>2014</v>
      </c>
    </row>
    <row r="905" spans="1:21" ht="48" x14ac:dyDescent="0.2">
      <c r="A905">
        <v>903</v>
      </c>
      <c r="B905" s="8" t="s">
        <v>2</v>
      </c>
      <c r="C905" s="3" t="s">
        <v>910</v>
      </c>
      <c r="D905" s="5">
        <v>5000</v>
      </c>
      <c r="E905" s="7">
        <v>7220</v>
      </c>
      <c r="F905" t="s">
        <v>4117</v>
      </c>
      <c r="G905" s="1" t="s">
        <v>4119</v>
      </c>
      <c r="H905" t="s">
        <v>4121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" t="s">
        <v>4181</v>
      </c>
      <c r="O905">
        <f>ROUND(E905/D905*100,0)</f>
        <v>144</v>
      </c>
      <c r="P905">
        <f>ROUND(E905/L905,2)</f>
        <v>1805</v>
      </c>
      <c r="Q905" s="9" t="s">
        <v>4181</v>
      </c>
      <c r="R905" t="s">
        <v>4197</v>
      </c>
      <c r="S905">
        <f>(((J905/60)/60)/24)+DATE(1970,1,1)</f>
        <v>41149.796064814815</v>
      </c>
      <c r="T905">
        <f>(((I905/60)/60)/24)+DATE(1970,1,1)</f>
        <v>41175.100694444445</v>
      </c>
      <c r="U905">
        <f>YEAR(S:S)</f>
        <v>2012</v>
      </c>
    </row>
    <row r="906" spans="1:21" ht="48" x14ac:dyDescent="0.2">
      <c r="A906">
        <v>904</v>
      </c>
      <c r="B906" s="8" t="s">
        <v>2</v>
      </c>
      <c r="C906" s="3" t="s">
        <v>911</v>
      </c>
      <c r="D906" s="5">
        <v>50000</v>
      </c>
      <c r="E906" s="7">
        <v>7219</v>
      </c>
      <c r="F906" t="s">
        <v>4117</v>
      </c>
      <c r="G906" s="1" t="s">
        <v>4119</v>
      </c>
      <c r="H906" t="s">
        <v>4121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" t="s">
        <v>4181</v>
      </c>
      <c r="O906">
        <f>ROUND(E906/D906*100,0)</f>
        <v>14</v>
      </c>
      <c r="P906">
        <f>ROUND(E906/L906,2)</f>
        <v>2406.33</v>
      </c>
      <c r="Q906" s="9" t="s">
        <v>4181</v>
      </c>
      <c r="R906" t="s">
        <v>4197</v>
      </c>
      <c r="S906">
        <f>(((J906/60)/60)/24)+DATE(1970,1,1)</f>
        <v>42342.080289351856</v>
      </c>
      <c r="T906">
        <f>(((I906/60)/60)/24)+DATE(1970,1,1)</f>
        <v>42372.080289351856</v>
      </c>
      <c r="U906">
        <f>YEAR(S:S)</f>
        <v>2015</v>
      </c>
    </row>
    <row r="907" spans="1:21" ht="48" x14ac:dyDescent="0.2">
      <c r="A907">
        <v>905</v>
      </c>
      <c r="B907" s="8" t="s">
        <v>2</v>
      </c>
      <c r="C907" s="3" t="s">
        <v>912</v>
      </c>
      <c r="D907" s="5">
        <v>6500</v>
      </c>
      <c r="E907" s="7">
        <v>7206</v>
      </c>
      <c r="F907" t="s">
        <v>4117</v>
      </c>
      <c r="G907" s="1" t="s">
        <v>4119</v>
      </c>
      <c r="H907" t="s">
        <v>4121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" t="s">
        <v>4181</v>
      </c>
      <c r="O907">
        <f>ROUND(E907/D907*100,0)</f>
        <v>111</v>
      </c>
      <c r="P907">
        <f>ROUND(E907/L907,2)</f>
        <v>1201</v>
      </c>
      <c r="Q907" s="9" t="s">
        <v>4181</v>
      </c>
      <c r="R907" t="s">
        <v>4197</v>
      </c>
      <c r="S907">
        <f>(((J907/60)/60)/24)+DATE(1970,1,1)</f>
        <v>40507.239884259259</v>
      </c>
      <c r="T907">
        <f>(((I907/60)/60)/24)+DATE(1970,1,1)</f>
        <v>40567.239884259259</v>
      </c>
      <c r="U907">
        <f>YEAR(S:S)</f>
        <v>2010</v>
      </c>
    </row>
    <row r="908" spans="1:21" ht="32" x14ac:dyDescent="0.2">
      <c r="A908">
        <v>906</v>
      </c>
      <c r="B908" s="8" t="s">
        <v>2</v>
      </c>
      <c r="C908" s="3" t="s">
        <v>913</v>
      </c>
      <c r="D908" s="5">
        <v>15000</v>
      </c>
      <c r="E908" s="7">
        <v>7184</v>
      </c>
      <c r="F908" t="s">
        <v>4117</v>
      </c>
      <c r="G908" s="1" t="s">
        <v>4119</v>
      </c>
      <c r="H908" t="s">
        <v>4121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" t="s">
        <v>4181</v>
      </c>
      <c r="O908">
        <f>ROUND(E908/D908*100,0)</f>
        <v>48</v>
      </c>
      <c r="P908" t="e">
        <f>ROUND(E908/L908,2)</f>
        <v>#DIV/0!</v>
      </c>
      <c r="Q908" s="9" t="s">
        <v>4181</v>
      </c>
      <c r="R908" t="s">
        <v>4197</v>
      </c>
      <c r="S908">
        <f>(((J908/60)/60)/24)+DATE(1970,1,1)</f>
        <v>41681.189699074072</v>
      </c>
      <c r="T908">
        <f>(((I908/60)/60)/24)+DATE(1970,1,1)</f>
        <v>41711.148032407407</v>
      </c>
      <c r="U908">
        <f>YEAR(S:S)</f>
        <v>2014</v>
      </c>
    </row>
    <row r="909" spans="1:21" ht="32" x14ac:dyDescent="0.2">
      <c r="A909">
        <v>907</v>
      </c>
      <c r="B909" s="8" t="s">
        <v>2</v>
      </c>
      <c r="C909" s="3" t="s">
        <v>914</v>
      </c>
      <c r="D909" s="5">
        <v>2900</v>
      </c>
      <c r="E909" s="7">
        <v>7173</v>
      </c>
      <c r="F909" t="s">
        <v>4117</v>
      </c>
      <c r="G909" s="1" t="s">
        <v>4119</v>
      </c>
      <c r="H909" t="s">
        <v>4121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" t="s">
        <v>4181</v>
      </c>
      <c r="O909">
        <f>ROUND(E909/D909*100,0)</f>
        <v>247</v>
      </c>
      <c r="P909" t="e">
        <f>ROUND(E909/L909,2)</f>
        <v>#DIV/0!</v>
      </c>
      <c r="Q909" s="9" t="s">
        <v>4181</v>
      </c>
      <c r="R909" t="s">
        <v>4197</v>
      </c>
      <c r="S909">
        <f>(((J909/60)/60)/24)+DATE(1970,1,1)</f>
        <v>40767.192395833335</v>
      </c>
      <c r="T909">
        <f>(((I909/60)/60)/24)+DATE(1970,1,1)</f>
        <v>40797.192395833335</v>
      </c>
      <c r="U909">
        <f>YEAR(S:S)</f>
        <v>2011</v>
      </c>
    </row>
    <row r="910" spans="1:21" ht="48" x14ac:dyDescent="0.2">
      <c r="A910">
        <v>908</v>
      </c>
      <c r="B910" s="8" t="s">
        <v>2</v>
      </c>
      <c r="C910" s="3" t="s">
        <v>915</v>
      </c>
      <c r="D910" s="5">
        <v>2500</v>
      </c>
      <c r="E910" s="7">
        <v>7164</v>
      </c>
      <c r="F910" t="s">
        <v>4117</v>
      </c>
      <c r="G910" s="1" t="s">
        <v>4119</v>
      </c>
      <c r="H910" t="s">
        <v>4121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" t="s">
        <v>4181</v>
      </c>
      <c r="O910">
        <f>ROUND(E910/D910*100,0)</f>
        <v>287</v>
      </c>
      <c r="P910" t="e">
        <f>ROUND(E910/L910,2)</f>
        <v>#DIV/0!</v>
      </c>
      <c r="Q910" s="9" t="s">
        <v>4181</v>
      </c>
      <c r="R910" t="s">
        <v>4197</v>
      </c>
      <c r="S910">
        <f>(((J910/60)/60)/24)+DATE(1970,1,1)</f>
        <v>40340.801562499997</v>
      </c>
      <c r="T910">
        <f>(((I910/60)/60)/24)+DATE(1970,1,1)</f>
        <v>40386.207638888889</v>
      </c>
      <c r="U910">
        <f>YEAR(S:S)</f>
        <v>2010</v>
      </c>
    </row>
    <row r="911" spans="1:21" ht="48" x14ac:dyDescent="0.2">
      <c r="A911">
        <v>909</v>
      </c>
      <c r="B911" s="8" t="s">
        <v>2</v>
      </c>
      <c r="C911" s="3" t="s">
        <v>916</v>
      </c>
      <c r="D911" s="5">
        <v>16000</v>
      </c>
      <c r="E911" s="7">
        <v>7160.12</v>
      </c>
      <c r="F911" t="s">
        <v>4117</v>
      </c>
      <c r="G911" s="1" t="s">
        <v>4119</v>
      </c>
      <c r="H911" t="s">
        <v>4121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" t="s">
        <v>4181</v>
      </c>
      <c r="O911">
        <f>ROUND(E911/D911*100,0)</f>
        <v>45</v>
      </c>
      <c r="P911">
        <f>ROUND(E911/L911,2)</f>
        <v>895.02</v>
      </c>
      <c r="Q911" s="9" t="s">
        <v>4181</v>
      </c>
      <c r="R911" t="s">
        <v>4197</v>
      </c>
      <c r="S911">
        <f>(((J911/60)/60)/24)+DATE(1970,1,1)</f>
        <v>41081.69027777778</v>
      </c>
      <c r="T911">
        <f>(((I911/60)/60)/24)+DATE(1970,1,1)</f>
        <v>41113.166666666664</v>
      </c>
      <c r="U911">
        <f>YEAR(S:S)</f>
        <v>2012</v>
      </c>
    </row>
    <row r="912" spans="1:21" ht="48" x14ac:dyDescent="0.2">
      <c r="A912">
        <v>910</v>
      </c>
      <c r="B912" s="8" t="s">
        <v>2</v>
      </c>
      <c r="C912" s="3" t="s">
        <v>917</v>
      </c>
      <c r="D912" s="5">
        <v>550</v>
      </c>
      <c r="E912" s="7">
        <v>7140</v>
      </c>
      <c r="F912" t="s">
        <v>4117</v>
      </c>
      <c r="G912" s="1" t="s">
        <v>4119</v>
      </c>
      <c r="H912" t="s">
        <v>4122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" t="s">
        <v>4181</v>
      </c>
      <c r="O912">
        <f>ROUND(E912/D912*100,0)</f>
        <v>1298</v>
      </c>
      <c r="P912">
        <f>ROUND(E912/L912,2)</f>
        <v>1428</v>
      </c>
      <c r="Q912" s="9" t="s">
        <v>4181</v>
      </c>
      <c r="R912" t="s">
        <v>4197</v>
      </c>
      <c r="S912">
        <f>(((J912/60)/60)/24)+DATE(1970,1,1)</f>
        <v>42737.545358796298</v>
      </c>
      <c r="T912">
        <f>(((I912/60)/60)/24)+DATE(1970,1,1)</f>
        <v>42797.545358796298</v>
      </c>
      <c r="U912">
        <f>YEAR(S:S)</f>
        <v>2017</v>
      </c>
    </row>
    <row r="913" spans="1:21" ht="48" x14ac:dyDescent="0.2">
      <c r="A913">
        <v>911</v>
      </c>
      <c r="B913" s="8" t="s">
        <v>2</v>
      </c>
      <c r="C913" s="3" t="s">
        <v>918</v>
      </c>
      <c r="D913" s="5">
        <v>100000</v>
      </c>
      <c r="E913" s="7">
        <v>7140</v>
      </c>
      <c r="F913" t="s">
        <v>4117</v>
      </c>
      <c r="G913" s="1" t="s">
        <v>4119</v>
      </c>
      <c r="H913" t="s">
        <v>4121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" t="s">
        <v>4181</v>
      </c>
      <c r="O913">
        <f>ROUND(E913/D913*100,0)</f>
        <v>7</v>
      </c>
      <c r="P913" t="e">
        <f>ROUND(E913/L913,2)</f>
        <v>#DIV/0!</v>
      </c>
      <c r="Q913" s="9" t="s">
        <v>4181</v>
      </c>
      <c r="R913" t="s">
        <v>4197</v>
      </c>
      <c r="S913">
        <f>(((J913/60)/60)/24)+DATE(1970,1,1)</f>
        <v>41642.005150462966</v>
      </c>
      <c r="T913">
        <f>(((I913/60)/60)/24)+DATE(1970,1,1)</f>
        <v>41663.005150462966</v>
      </c>
      <c r="U913">
        <f>YEAR(S:S)</f>
        <v>2014</v>
      </c>
    </row>
    <row r="914" spans="1:21" ht="48" x14ac:dyDescent="0.2">
      <c r="A914">
        <v>912</v>
      </c>
      <c r="B914" s="8" t="s">
        <v>2</v>
      </c>
      <c r="C914" s="3" t="s">
        <v>919</v>
      </c>
      <c r="D914" s="5">
        <v>3500</v>
      </c>
      <c r="E914" s="7">
        <v>7062</v>
      </c>
      <c r="F914" t="s">
        <v>4117</v>
      </c>
      <c r="G914" s="1" t="s">
        <v>4119</v>
      </c>
      <c r="H914" t="s">
        <v>4121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" t="s">
        <v>4181</v>
      </c>
      <c r="O914">
        <f>ROUND(E914/D914*100,0)</f>
        <v>202</v>
      </c>
      <c r="P914">
        <f>ROUND(E914/L914,2)</f>
        <v>3531</v>
      </c>
      <c r="Q914" s="9" t="s">
        <v>4181</v>
      </c>
      <c r="R914" t="s">
        <v>4197</v>
      </c>
      <c r="S914">
        <f>(((J914/60)/60)/24)+DATE(1970,1,1)</f>
        <v>41194.109340277777</v>
      </c>
      <c r="T914">
        <f>(((I914/60)/60)/24)+DATE(1970,1,1)</f>
        <v>41254.151006944441</v>
      </c>
      <c r="U914">
        <f>YEAR(S:S)</f>
        <v>2012</v>
      </c>
    </row>
    <row r="915" spans="1:21" ht="48" x14ac:dyDescent="0.2">
      <c r="A915">
        <v>913</v>
      </c>
      <c r="B915" s="8" t="s">
        <v>2</v>
      </c>
      <c r="C915" s="3" t="s">
        <v>920</v>
      </c>
      <c r="D915" s="5">
        <v>30000</v>
      </c>
      <c r="E915" s="7">
        <v>7053.61</v>
      </c>
      <c r="F915" t="s">
        <v>4117</v>
      </c>
      <c r="G915" s="1" t="s">
        <v>4119</v>
      </c>
      <c r="H915" t="s">
        <v>4121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" t="s">
        <v>4181</v>
      </c>
      <c r="O915">
        <f>ROUND(E915/D915*100,0)</f>
        <v>24</v>
      </c>
      <c r="P915">
        <f>ROUND(E915/L915,2)</f>
        <v>293.89999999999998</v>
      </c>
      <c r="Q915" s="9" t="s">
        <v>4181</v>
      </c>
      <c r="R915" t="s">
        <v>4197</v>
      </c>
      <c r="S915">
        <f>(((J915/60)/60)/24)+DATE(1970,1,1)</f>
        <v>41004.139108796298</v>
      </c>
      <c r="T915">
        <f>(((I915/60)/60)/24)+DATE(1970,1,1)</f>
        <v>41034.139108796298</v>
      </c>
      <c r="U915">
        <f>YEAR(S:S)</f>
        <v>2012</v>
      </c>
    </row>
    <row r="916" spans="1:21" ht="48" x14ac:dyDescent="0.2">
      <c r="A916">
        <v>914</v>
      </c>
      <c r="B916" s="8" t="s">
        <v>2</v>
      </c>
      <c r="C916" s="3" t="s">
        <v>921</v>
      </c>
      <c r="D916" s="5">
        <v>1500</v>
      </c>
      <c r="E916" s="7">
        <v>7050</v>
      </c>
      <c r="F916" t="s">
        <v>4117</v>
      </c>
      <c r="G916" s="1" t="s">
        <v>4119</v>
      </c>
      <c r="H916" t="s">
        <v>4121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" t="s">
        <v>4181</v>
      </c>
      <c r="O916">
        <f>ROUND(E916/D916*100,0)</f>
        <v>470</v>
      </c>
      <c r="P916" t="e">
        <f>ROUND(E916/L916,2)</f>
        <v>#DIV/0!</v>
      </c>
      <c r="Q916" s="9" t="s">
        <v>4181</v>
      </c>
      <c r="R916" t="s">
        <v>4197</v>
      </c>
      <c r="S916">
        <f>(((J916/60)/60)/24)+DATE(1970,1,1)</f>
        <v>41116.763275462967</v>
      </c>
      <c r="T916">
        <f>(((I916/60)/60)/24)+DATE(1970,1,1)</f>
        <v>41146.763275462967</v>
      </c>
      <c r="U916">
        <f>YEAR(S:S)</f>
        <v>2012</v>
      </c>
    </row>
    <row r="917" spans="1:21" ht="48" x14ac:dyDescent="0.2">
      <c r="A917">
        <v>915</v>
      </c>
      <c r="B917" s="8" t="s">
        <v>2</v>
      </c>
      <c r="C917" s="3" t="s">
        <v>922</v>
      </c>
      <c r="D917" s="5">
        <v>6500</v>
      </c>
      <c r="E917" s="7">
        <v>7040</v>
      </c>
      <c r="F917" t="s">
        <v>4117</v>
      </c>
      <c r="G917" s="1" t="s">
        <v>4119</v>
      </c>
      <c r="H917" t="s">
        <v>4121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" t="s">
        <v>4181</v>
      </c>
      <c r="O917">
        <f>ROUND(E917/D917*100,0)</f>
        <v>108</v>
      </c>
      <c r="P917">
        <f>ROUND(E917/L917,2)</f>
        <v>782.22</v>
      </c>
      <c r="Q917" s="9" t="s">
        <v>4181</v>
      </c>
      <c r="R917" t="s">
        <v>4197</v>
      </c>
      <c r="S917">
        <f>(((J917/60)/60)/24)+DATE(1970,1,1)</f>
        <v>40937.679560185185</v>
      </c>
      <c r="T917">
        <f>(((I917/60)/60)/24)+DATE(1970,1,1)</f>
        <v>40969.207638888889</v>
      </c>
      <c r="U917">
        <f>YEAR(S:S)</f>
        <v>2012</v>
      </c>
    </row>
    <row r="918" spans="1:21" ht="48" x14ac:dyDescent="0.2">
      <c r="A918">
        <v>916</v>
      </c>
      <c r="B918" s="8" t="s">
        <v>2</v>
      </c>
      <c r="C918" s="3" t="s">
        <v>923</v>
      </c>
      <c r="D918" s="5">
        <v>3300</v>
      </c>
      <c r="E918" s="7">
        <v>7019</v>
      </c>
      <c r="F918" t="s">
        <v>4117</v>
      </c>
      <c r="G918" s="1" t="s">
        <v>4119</v>
      </c>
      <c r="H918" t="s">
        <v>4121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" t="s">
        <v>4181</v>
      </c>
      <c r="O918">
        <f>ROUND(E918/D918*100,0)</f>
        <v>213</v>
      </c>
      <c r="P918" t="e">
        <f>ROUND(E918/L918,2)</f>
        <v>#DIV/0!</v>
      </c>
      <c r="Q918" s="9" t="s">
        <v>4181</v>
      </c>
      <c r="R918" t="s">
        <v>4197</v>
      </c>
      <c r="S918">
        <f>(((J918/60)/60)/24)+DATE(1970,1,1)</f>
        <v>40434.853402777779</v>
      </c>
      <c r="T918">
        <f>(((I918/60)/60)/24)+DATE(1970,1,1)</f>
        <v>40473.208333333336</v>
      </c>
      <c r="U918">
        <f>YEAR(S:S)</f>
        <v>2010</v>
      </c>
    </row>
    <row r="919" spans="1:21" ht="48" x14ac:dyDescent="0.2">
      <c r="A919">
        <v>917</v>
      </c>
      <c r="B919" s="8" t="s">
        <v>2</v>
      </c>
      <c r="C919" s="3" t="s">
        <v>924</v>
      </c>
      <c r="D919" s="5">
        <v>5000</v>
      </c>
      <c r="E919" s="7">
        <v>7015</v>
      </c>
      <c r="F919" t="s">
        <v>4117</v>
      </c>
      <c r="G919" s="1" t="s">
        <v>4119</v>
      </c>
      <c r="H919" t="s">
        <v>4121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" t="s">
        <v>4181</v>
      </c>
      <c r="O919">
        <f>ROUND(E919/D919*100,0)</f>
        <v>140</v>
      </c>
      <c r="P919">
        <f>ROUND(E919/L919,2)</f>
        <v>7015</v>
      </c>
      <c r="Q919" s="9" t="s">
        <v>4181</v>
      </c>
      <c r="R919" t="s">
        <v>4197</v>
      </c>
      <c r="S919">
        <f>(((J919/60)/60)/24)+DATE(1970,1,1)</f>
        <v>41802.94363425926</v>
      </c>
      <c r="T919">
        <f>(((I919/60)/60)/24)+DATE(1970,1,1)</f>
        <v>41834.104166666664</v>
      </c>
      <c r="U919">
        <f>YEAR(S:S)</f>
        <v>2014</v>
      </c>
    </row>
    <row r="920" spans="1:21" ht="48" x14ac:dyDescent="0.2">
      <c r="A920">
        <v>918</v>
      </c>
      <c r="B920" s="8" t="s">
        <v>2</v>
      </c>
      <c r="C920" s="3" t="s">
        <v>925</v>
      </c>
      <c r="D920" s="5">
        <v>3900</v>
      </c>
      <c r="E920" s="7">
        <v>7011</v>
      </c>
      <c r="F920" t="s">
        <v>4117</v>
      </c>
      <c r="G920" s="1" t="s">
        <v>4119</v>
      </c>
      <c r="H920" t="s">
        <v>4122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" t="s">
        <v>4181</v>
      </c>
      <c r="O920">
        <f>ROUND(E920/D920*100,0)</f>
        <v>180</v>
      </c>
      <c r="P920">
        <f>ROUND(E920/L920,2)</f>
        <v>701.1</v>
      </c>
      <c r="Q920" s="9" t="s">
        <v>4181</v>
      </c>
      <c r="R920" t="s">
        <v>4197</v>
      </c>
      <c r="S920">
        <f>(((J920/60)/60)/24)+DATE(1970,1,1)</f>
        <v>41944.916215277779</v>
      </c>
      <c r="T920">
        <f>(((I920/60)/60)/24)+DATE(1970,1,1)</f>
        <v>41974.957881944443</v>
      </c>
      <c r="U920">
        <f>YEAR(S:S)</f>
        <v>2014</v>
      </c>
    </row>
    <row r="921" spans="1:21" ht="16" x14ac:dyDescent="0.2">
      <c r="A921">
        <v>919</v>
      </c>
      <c r="B921" s="8" t="s">
        <v>2</v>
      </c>
      <c r="C921" s="3" t="s">
        <v>926</v>
      </c>
      <c r="D921" s="5">
        <v>20000</v>
      </c>
      <c r="E921" s="7">
        <v>7003</v>
      </c>
      <c r="F921" t="s">
        <v>4117</v>
      </c>
      <c r="G921" s="1" t="s">
        <v>4119</v>
      </c>
      <c r="H921" t="s">
        <v>4121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" t="s">
        <v>4181</v>
      </c>
      <c r="O921">
        <f>ROUND(E921/D921*100,0)</f>
        <v>35</v>
      </c>
      <c r="P921">
        <f>ROUND(E921/L921,2)</f>
        <v>7003</v>
      </c>
      <c r="Q921" s="9" t="s">
        <v>4181</v>
      </c>
      <c r="R921" t="s">
        <v>4197</v>
      </c>
      <c r="S921">
        <f>(((J921/60)/60)/24)+DATE(1970,1,1)</f>
        <v>41227.641724537039</v>
      </c>
      <c r="T921">
        <f>(((I921/60)/60)/24)+DATE(1970,1,1)</f>
        <v>41262.641724537039</v>
      </c>
      <c r="U921">
        <f>YEAR(S:S)</f>
        <v>2012</v>
      </c>
    </row>
    <row r="922" spans="1:21" ht="48" x14ac:dyDescent="0.2">
      <c r="A922">
        <v>920</v>
      </c>
      <c r="B922" s="8" t="s">
        <v>2</v>
      </c>
      <c r="C922" s="3" t="s">
        <v>927</v>
      </c>
      <c r="D922" s="5">
        <v>5500</v>
      </c>
      <c r="E922" s="7">
        <v>7000.58</v>
      </c>
      <c r="F922" t="s">
        <v>4117</v>
      </c>
      <c r="G922" s="1" t="s">
        <v>4119</v>
      </c>
      <c r="H922" t="s">
        <v>4121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" t="s">
        <v>4181</v>
      </c>
      <c r="O922">
        <f>ROUND(E922/D922*100,0)</f>
        <v>127</v>
      </c>
      <c r="P922" t="e">
        <f>ROUND(E922/L922,2)</f>
        <v>#DIV/0!</v>
      </c>
      <c r="Q922" s="9" t="s">
        <v>4181</v>
      </c>
      <c r="R922" t="s">
        <v>4197</v>
      </c>
      <c r="S922">
        <f>(((J922/60)/60)/24)+DATE(1970,1,1)</f>
        <v>41562.67155092593</v>
      </c>
      <c r="T922">
        <f>(((I922/60)/60)/24)+DATE(1970,1,1)</f>
        <v>41592.713217592594</v>
      </c>
      <c r="U922">
        <f>YEAR(S:S)</f>
        <v>2013</v>
      </c>
    </row>
    <row r="923" spans="1:21" ht="48" x14ac:dyDescent="0.2">
      <c r="A923">
        <v>921</v>
      </c>
      <c r="B923" s="8" t="s">
        <v>2</v>
      </c>
      <c r="C923" s="3" t="s">
        <v>928</v>
      </c>
      <c r="D923" s="5">
        <v>15000</v>
      </c>
      <c r="E923" s="7">
        <v>6962</v>
      </c>
      <c r="F923" t="s">
        <v>4117</v>
      </c>
      <c r="G923" s="1" t="s">
        <v>4119</v>
      </c>
      <c r="H923" t="s">
        <v>4121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" t="s">
        <v>4181</v>
      </c>
      <c r="O923">
        <f>ROUND(E923/D923*100,0)</f>
        <v>46</v>
      </c>
      <c r="P923">
        <f>ROUND(E923/L923,2)</f>
        <v>348.1</v>
      </c>
      <c r="Q923" s="9" t="s">
        <v>4181</v>
      </c>
      <c r="R923" t="s">
        <v>4197</v>
      </c>
      <c r="S923">
        <f>(((J923/60)/60)/24)+DATE(1970,1,1)</f>
        <v>40847.171018518515</v>
      </c>
      <c r="T923">
        <f>(((I923/60)/60)/24)+DATE(1970,1,1)</f>
        <v>40889.212685185186</v>
      </c>
      <c r="U923">
        <f>YEAR(S:S)</f>
        <v>2011</v>
      </c>
    </row>
    <row r="924" spans="1:21" ht="48" x14ac:dyDescent="0.2">
      <c r="A924">
        <v>922</v>
      </c>
      <c r="B924" s="8" t="s">
        <v>2</v>
      </c>
      <c r="C924" s="3" t="s">
        <v>929</v>
      </c>
      <c r="D924" s="5">
        <v>27000</v>
      </c>
      <c r="E924" s="7">
        <v>6925</v>
      </c>
      <c r="F924" t="s">
        <v>4117</v>
      </c>
      <c r="G924" s="1" t="s">
        <v>4119</v>
      </c>
      <c r="H924" t="s">
        <v>4121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" t="s">
        <v>4181</v>
      </c>
      <c r="O924">
        <f>ROUND(E924/D924*100,0)</f>
        <v>26</v>
      </c>
      <c r="P924">
        <f>ROUND(E924/L924,2)</f>
        <v>230.83</v>
      </c>
      <c r="Q924" s="9" t="s">
        <v>4181</v>
      </c>
      <c r="R924" t="s">
        <v>4197</v>
      </c>
      <c r="S924">
        <f>(((J924/60)/60)/24)+DATE(1970,1,1)</f>
        <v>41878.530011574076</v>
      </c>
      <c r="T924">
        <f>(((I924/60)/60)/24)+DATE(1970,1,1)</f>
        <v>41913.530011574076</v>
      </c>
      <c r="U924">
        <f>YEAR(S:S)</f>
        <v>2014</v>
      </c>
    </row>
    <row r="925" spans="1:21" ht="48" x14ac:dyDescent="0.2">
      <c r="A925">
        <v>923</v>
      </c>
      <c r="B925" s="8" t="s">
        <v>2</v>
      </c>
      <c r="C925" s="3" t="s">
        <v>930</v>
      </c>
      <c r="D925" s="5">
        <v>15000</v>
      </c>
      <c r="E925" s="7">
        <v>6904</v>
      </c>
      <c r="F925" t="s">
        <v>4117</v>
      </c>
      <c r="G925" s="1" t="s">
        <v>4119</v>
      </c>
      <c r="H925" t="s">
        <v>4121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" t="s">
        <v>4181</v>
      </c>
      <c r="O925">
        <f>ROUND(E925/D925*100,0)</f>
        <v>46</v>
      </c>
      <c r="P925">
        <f>ROUND(E925/L925,2)</f>
        <v>1150.67</v>
      </c>
      <c r="Q925" s="9" t="s">
        <v>4181</v>
      </c>
      <c r="R925" t="s">
        <v>4197</v>
      </c>
      <c r="S925">
        <f>(((J925/60)/60)/24)+DATE(1970,1,1)</f>
        <v>41934.959756944445</v>
      </c>
      <c r="T925">
        <f>(((I925/60)/60)/24)+DATE(1970,1,1)</f>
        <v>41965.001423611116</v>
      </c>
      <c r="U925">
        <f>YEAR(S:S)</f>
        <v>2014</v>
      </c>
    </row>
    <row r="926" spans="1:21" ht="48" x14ac:dyDescent="0.2">
      <c r="A926">
        <v>924</v>
      </c>
      <c r="B926" s="8" t="s">
        <v>2</v>
      </c>
      <c r="C926" s="3" t="s">
        <v>931</v>
      </c>
      <c r="D926" s="5">
        <v>3000</v>
      </c>
      <c r="E926" s="7">
        <v>6863</v>
      </c>
      <c r="F926" t="s">
        <v>4117</v>
      </c>
      <c r="G926" s="1" t="s">
        <v>4119</v>
      </c>
      <c r="H926" t="s">
        <v>4121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" t="s">
        <v>4181</v>
      </c>
      <c r="O926">
        <f>ROUND(E926/D926*100,0)</f>
        <v>229</v>
      </c>
      <c r="P926">
        <f>ROUND(E926/L926,2)</f>
        <v>457.53</v>
      </c>
      <c r="Q926" s="9" t="s">
        <v>4181</v>
      </c>
      <c r="R926" t="s">
        <v>4197</v>
      </c>
      <c r="S926">
        <f>(((J926/60)/60)/24)+DATE(1970,1,1)</f>
        <v>41288.942928240744</v>
      </c>
      <c r="T926">
        <f>(((I926/60)/60)/24)+DATE(1970,1,1)</f>
        <v>41318.942928240744</v>
      </c>
      <c r="U926">
        <f>YEAR(S:S)</f>
        <v>2013</v>
      </c>
    </row>
    <row r="927" spans="1:21" ht="48" x14ac:dyDescent="0.2">
      <c r="A927">
        <v>925</v>
      </c>
      <c r="B927" s="8" t="s">
        <v>2</v>
      </c>
      <c r="C927" s="3" t="s">
        <v>932</v>
      </c>
      <c r="D927" s="5">
        <v>6000</v>
      </c>
      <c r="E927" s="7">
        <v>6853</v>
      </c>
      <c r="F927" t="s">
        <v>4117</v>
      </c>
      <c r="G927" s="1" t="s">
        <v>4119</v>
      </c>
      <c r="H927" t="s">
        <v>4121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" t="s">
        <v>4181</v>
      </c>
      <c r="O927">
        <f>ROUND(E927/D927*100,0)</f>
        <v>114</v>
      </c>
      <c r="P927">
        <f>ROUND(E927/L927,2)</f>
        <v>1370.6</v>
      </c>
      <c r="Q927" s="9" t="s">
        <v>4181</v>
      </c>
      <c r="R927" t="s">
        <v>4197</v>
      </c>
      <c r="S927">
        <f>(((J927/60)/60)/24)+DATE(1970,1,1)</f>
        <v>41575.880914351852</v>
      </c>
      <c r="T927">
        <f>(((I927/60)/60)/24)+DATE(1970,1,1)</f>
        <v>41605.922581018516</v>
      </c>
      <c r="U927">
        <f>YEAR(S:S)</f>
        <v>2013</v>
      </c>
    </row>
    <row r="928" spans="1:21" ht="64" x14ac:dyDescent="0.2">
      <c r="A928">
        <v>926</v>
      </c>
      <c r="B928" s="8" t="s">
        <v>2</v>
      </c>
      <c r="C928" s="3" t="s">
        <v>933</v>
      </c>
      <c r="D928" s="5">
        <v>7000</v>
      </c>
      <c r="E928" s="7">
        <v>6842</v>
      </c>
      <c r="F928" t="s">
        <v>4117</v>
      </c>
      <c r="G928" s="1" t="s">
        <v>4119</v>
      </c>
      <c r="H928" t="s">
        <v>4121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" t="s">
        <v>4181</v>
      </c>
      <c r="O928">
        <f>ROUND(E928/D928*100,0)</f>
        <v>98</v>
      </c>
      <c r="P928" t="e">
        <f>ROUND(E928/L928,2)</f>
        <v>#DIV/0!</v>
      </c>
      <c r="Q928" s="9" t="s">
        <v>4181</v>
      </c>
      <c r="R928" t="s">
        <v>4197</v>
      </c>
      <c r="S928">
        <f>(((J928/60)/60)/24)+DATE(1970,1,1)</f>
        <v>40338.02002314815</v>
      </c>
      <c r="T928">
        <f>(((I928/60)/60)/24)+DATE(1970,1,1)</f>
        <v>40367.944444444445</v>
      </c>
      <c r="U928">
        <f>YEAR(S:S)</f>
        <v>2010</v>
      </c>
    </row>
    <row r="929" spans="1:21" ht="32" x14ac:dyDescent="0.2">
      <c r="A929">
        <v>927</v>
      </c>
      <c r="B929" s="8" t="s">
        <v>2</v>
      </c>
      <c r="C929" s="3" t="s">
        <v>934</v>
      </c>
      <c r="D929" s="5">
        <v>20000</v>
      </c>
      <c r="E929" s="7">
        <v>6780</v>
      </c>
      <c r="F929" t="s">
        <v>4117</v>
      </c>
      <c r="G929" s="1" t="s">
        <v>4119</v>
      </c>
      <c r="H929" t="s">
        <v>4121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" t="s">
        <v>4181</v>
      </c>
      <c r="O929">
        <f>ROUND(E929/D929*100,0)</f>
        <v>34</v>
      </c>
      <c r="P929" t="e">
        <f>ROUND(E929/L929,2)</f>
        <v>#DIV/0!</v>
      </c>
      <c r="Q929" s="9" t="s">
        <v>4181</v>
      </c>
      <c r="R929" t="s">
        <v>4197</v>
      </c>
      <c r="S929">
        <f>(((J929/60)/60)/24)+DATE(1970,1,1)</f>
        <v>41013.822858796295</v>
      </c>
      <c r="T929">
        <f>(((I929/60)/60)/24)+DATE(1970,1,1)</f>
        <v>41043.822858796295</v>
      </c>
      <c r="U929">
        <f>YEAR(S:S)</f>
        <v>2012</v>
      </c>
    </row>
    <row r="930" spans="1:21" ht="48" x14ac:dyDescent="0.2">
      <c r="A930">
        <v>928</v>
      </c>
      <c r="B930" s="8" t="s">
        <v>2</v>
      </c>
      <c r="C930" s="3" t="s">
        <v>935</v>
      </c>
      <c r="D930" s="5">
        <v>14500</v>
      </c>
      <c r="E930" s="7">
        <v>6755</v>
      </c>
      <c r="F930" t="s">
        <v>4117</v>
      </c>
      <c r="G930" s="1" t="s">
        <v>4119</v>
      </c>
      <c r="H930" t="s">
        <v>4121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" t="s">
        <v>4181</v>
      </c>
      <c r="O930">
        <f>ROUND(E930/D930*100,0)</f>
        <v>47</v>
      </c>
      <c r="P930">
        <f>ROUND(E930/L930,2)</f>
        <v>241.25</v>
      </c>
      <c r="Q930" s="9" t="s">
        <v>4181</v>
      </c>
      <c r="R930" t="s">
        <v>4197</v>
      </c>
      <c r="S930">
        <f>(((J930/60)/60)/24)+DATE(1970,1,1)</f>
        <v>41180.86241898148</v>
      </c>
      <c r="T930">
        <f>(((I930/60)/60)/24)+DATE(1970,1,1)</f>
        <v>41231</v>
      </c>
      <c r="U930">
        <f>YEAR(S:S)</f>
        <v>2012</v>
      </c>
    </row>
    <row r="931" spans="1:21" ht="48" x14ac:dyDescent="0.2">
      <c r="A931">
        <v>929</v>
      </c>
      <c r="B931" s="8" t="s">
        <v>2</v>
      </c>
      <c r="C931" s="3" t="s">
        <v>936</v>
      </c>
      <c r="D931" s="5">
        <v>500</v>
      </c>
      <c r="E931" s="7">
        <v>6740.37</v>
      </c>
      <c r="F931" t="s">
        <v>4117</v>
      </c>
      <c r="G931" s="1" t="s">
        <v>4119</v>
      </c>
      <c r="H931" t="s">
        <v>4121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" t="s">
        <v>4181</v>
      </c>
      <c r="O931">
        <f>ROUND(E931/D931*100,0)</f>
        <v>1348</v>
      </c>
      <c r="P931" t="e">
        <f>ROUND(E931/L931,2)</f>
        <v>#DIV/0!</v>
      </c>
      <c r="Q931" s="9" t="s">
        <v>4181</v>
      </c>
      <c r="R931" t="s">
        <v>4197</v>
      </c>
      <c r="S931">
        <f>(((J931/60)/60)/24)+DATE(1970,1,1)</f>
        <v>40978.238067129627</v>
      </c>
      <c r="T931">
        <f>(((I931/60)/60)/24)+DATE(1970,1,1)</f>
        <v>41008.196400462963</v>
      </c>
      <c r="U931">
        <f>YEAR(S:S)</f>
        <v>2012</v>
      </c>
    </row>
    <row r="932" spans="1:21" ht="48" x14ac:dyDescent="0.2">
      <c r="A932">
        <v>930</v>
      </c>
      <c r="B932" s="8" t="s">
        <v>2</v>
      </c>
      <c r="C932" s="3" t="s">
        <v>937</v>
      </c>
      <c r="D932" s="5">
        <v>900</v>
      </c>
      <c r="E932" s="7">
        <v>6705</v>
      </c>
      <c r="F932" t="s">
        <v>4117</v>
      </c>
      <c r="G932" s="1" t="s">
        <v>4119</v>
      </c>
      <c r="H932" t="s">
        <v>4121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" t="s">
        <v>4181</v>
      </c>
      <c r="O932">
        <f>ROUND(E932/D932*100,0)</f>
        <v>745</v>
      </c>
      <c r="P932">
        <f>ROUND(E932/L932,2)</f>
        <v>1341</v>
      </c>
      <c r="Q932" s="9" t="s">
        <v>4181</v>
      </c>
      <c r="R932" t="s">
        <v>4197</v>
      </c>
      <c r="S932">
        <f>(((J932/60)/60)/24)+DATE(1970,1,1)</f>
        <v>40312.915578703702</v>
      </c>
      <c r="T932">
        <f>(((I932/60)/60)/24)+DATE(1970,1,1)</f>
        <v>40354.897222222222</v>
      </c>
      <c r="U932">
        <f>YEAR(S:S)</f>
        <v>2010</v>
      </c>
    </row>
    <row r="933" spans="1:21" ht="48" x14ac:dyDescent="0.2">
      <c r="A933">
        <v>931</v>
      </c>
      <c r="B933" s="8" t="s">
        <v>2</v>
      </c>
      <c r="C933" s="3" t="s">
        <v>938</v>
      </c>
      <c r="D933" s="5">
        <v>2000</v>
      </c>
      <c r="E933" s="7">
        <v>6700</v>
      </c>
      <c r="F933" t="s">
        <v>4117</v>
      </c>
      <c r="G933" s="1" t="s">
        <v>4119</v>
      </c>
      <c r="H933" t="s">
        <v>4122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" t="s">
        <v>4181</v>
      </c>
      <c r="O933">
        <f>ROUND(E933/D933*100,0)</f>
        <v>335</v>
      </c>
      <c r="P933">
        <f>ROUND(E933/L933,2)</f>
        <v>957.14</v>
      </c>
      <c r="Q933" s="9" t="s">
        <v>4181</v>
      </c>
      <c r="R933" t="s">
        <v>4197</v>
      </c>
      <c r="S933">
        <f>(((J933/60)/60)/24)+DATE(1970,1,1)</f>
        <v>41680.359976851854</v>
      </c>
      <c r="T933">
        <f>(((I933/60)/60)/24)+DATE(1970,1,1)</f>
        <v>41714.916666666664</v>
      </c>
      <c r="U933">
        <f>YEAR(S:S)</f>
        <v>2014</v>
      </c>
    </row>
    <row r="934" spans="1:21" ht="32" x14ac:dyDescent="0.2">
      <c r="A934">
        <v>932</v>
      </c>
      <c r="B934" s="8" t="s">
        <v>2</v>
      </c>
      <c r="C934" s="3" t="s">
        <v>939</v>
      </c>
      <c r="D934" s="5">
        <v>9500</v>
      </c>
      <c r="E934" s="7">
        <v>6691</v>
      </c>
      <c r="F934" t="s">
        <v>4117</v>
      </c>
      <c r="G934" s="1" t="s">
        <v>4119</v>
      </c>
      <c r="H934" t="s">
        <v>4121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" t="s">
        <v>4181</v>
      </c>
      <c r="O934">
        <f>ROUND(E934/D934*100,0)</f>
        <v>70</v>
      </c>
      <c r="P934">
        <f>ROUND(E934/L934,2)</f>
        <v>223.03</v>
      </c>
      <c r="Q934" s="9" t="s">
        <v>4181</v>
      </c>
      <c r="R934" t="s">
        <v>4197</v>
      </c>
      <c r="S934">
        <f>(((J934/60)/60)/24)+DATE(1970,1,1)</f>
        <v>41310.969270833331</v>
      </c>
      <c r="T934">
        <f>(((I934/60)/60)/24)+DATE(1970,1,1)</f>
        <v>41355.927604166667</v>
      </c>
      <c r="U934">
        <f>YEAR(S:S)</f>
        <v>2013</v>
      </c>
    </row>
    <row r="935" spans="1:21" ht="48" x14ac:dyDescent="0.2">
      <c r="A935">
        <v>933</v>
      </c>
      <c r="B935" s="8" t="s">
        <v>2</v>
      </c>
      <c r="C935" s="3" t="s">
        <v>940</v>
      </c>
      <c r="D935" s="5">
        <v>2000</v>
      </c>
      <c r="E935" s="7">
        <v>6684</v>
      </c>
      <c r="F935" t="s">
        <v>4117</v>
      </c>
      <c r="G935" s="1" t="s">
        <v>4119</v>
      </c>
      <c r="H935" t="s">
        <v>4121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" t="s">
        <v>4181</v>
      </c>
      <c r="O935">
        <f>ROUND(E935/D935*100,0)</f>
        <v>334</v>
      </c>
      <c r="P935">
        <f>ROUND(E935/L935,2)</f>
        <v>3342</v>
      </c>
      <c r="Q935" s="9" t="s">
        <v>4181</v>
      </c>
      <c r="R935" t="s">
        <v>4197</v>
      </c>
      <c r="S935">
        <f>(((J935/60)/60)/24)+DATE(1970,1,1)</f>
        <v>41711.169085648151</v>
      </c>
      <c r="T935">
        <f>(((I935/60)/60)/24)+DATE(1970,1,1)</f>
        <v>41771.169085648151</v>
      </c>
      <c r="U935">
        <f>YEAR(S:S)</f>
        <v>2014</v>
      </c>
    </row>
    <row r="936" spans="1:21" ht="48" x14ac:dyDescent="0.2">
      <c r="A936">
        <v>934</v>
      </c>
      <c r="B936" s="8" t="s">
        <v>2</v>
      </c>
      <c r="C936" s="3" t="s">
        <v>941</v>
      </c>
      <c r="D936" s="5">
        <v>5000</v>
      </c>
      <c r="E936" s="7">
        <v>6680.22</v>
      </c>
      <c r="F936" t="s">
        <v>4117</v>
      </c>
      <c r="G936" s="1" t="s">
        <v>4119</v>
      </c>
      <c r="H936" t="s">
        <v>4126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" t="s">
        <v>4181</v>
      </c>
      <c r="O936">
        <f>ROUND(E936/D936*100,0)</f>
        <v>134</v>
      </c>
      <c r="P936">
        <f>ROUND(E936/L936,2)</f>
        <v>222.67</v>
      </c>
      <c r="Q936" s="9" t="s">
        <v>4181</v>
      </c>
      <c r="R936" t="s">
        <v>4197</v>
      </c>
      <c r="S936">
        <f>(((J936/60)/60)/24)+DATE(1970,1,1)</f>
        <v>41733.737083333333</v>
      </c>
      <c r="T936">
        <f>(((I936/60)/60)/24)+DATE(1970,1,1)</f>
        <v>41763.25</v>
      </c>
      <c r="U936">
        <f>YEAR(S:S)</f>
        <v>2014</v>
      </c>
    </row>
    <row r="937" spans="1:21" ht="48" x14ac:dyDescent="0.2">
      <c r="A937">
        <v>935</v>
      </c>
      <c r="B937" s="8" t="s">
        <v>2</v>
      </c>
      <c r="C937" s="3" t="s">
        <v>942</v>
      </c>
      <c r="D937" s="5">
        <v>3500</v>
      </c>
      <c r="E937" s="7">
        <v>6663</v>
      </c>
      <c r="F937" t="s">
        <v>4117</v>
      </c>
      <c r="G937" s="1" t="s">
        <v>4119</v>
      </c>
      <c r="H937" t="s">
        <v>4121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" t="s">
        <v>4181</v>
      </c>
      <c r="O937">
        <f>ROUND(E937/D937*100,0)</f>
        <v>190</v>
      </c>
      <c r="P937">
        <f>ROUND(E937/L937,2)</f>
        <v>3331.5</v>
      </c>
      <c r="Q937" s="9" t="s">
        <v>4181</v>
      </c>
      <c r="R937" t="s">
        <v>4197</v>
      </c>
      <c r="S937">
        <f>(((J937/60)/60)/24)+DATE(1970,1,1)</f>
        <v>42368.333668981482</v>
      </c>
      <c r="T937">
        <f>(((I937/60)/60)/24)+DATE(1970,1,1)</f>
        <v>42398.333668981482</v>
      </c>
      <c r="U937">
        <f>YEAR(S:S)</f>
        <v>2015</v>
      </c>
    </row>
    <row r="938" spans="1:21" ht="48" x14ac:dyDescent="0.2">
      <c r="A938">
        <v>936</v>
      </c>
      <c r="B938" s="8" t="s">
        <v>2</v>
      </c>
      <c r="C938" s="3" t="s">
        <v>943</v>
      </c>
      <c r="D938" s="5">
        <v>1400</v>
      </c>
      <c r="E938" s="7">
        <v>6658</v>
      </c>
      <c r="F938" t="s">
        <v>4117</v>
      </c>
      <c r="G938" s="1" t="s">
        <v>4119</v>
      </c>
      <c r="H938" t="s">
        <v>4121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" t="s">
        <v>4181</v>
      </c>
      <c r="O938">
        <f>ROUND(E938/D938*100,0)</f>
        <v>476</v>
      </c>
      <c r="P938" t="e">
        <f>ROUND(E938/L938,2)</f>
        <v>#DIV/0!</v>
      </c>
      <c r="Q938" s="9" t="s">
        <v>4181</v>
      </c>
      <c r="R938" t="s">
        <v>4197</v>
      </c>
      <c r="S938">
        <f>(((J938/60)/60)/24)+DATE(1970,1,1)</f>
        <v>40883.024178240739</v>
      </c>
      <c r="T938">
        <f>(((I938/60)/60)/24)+DATE(1970,1,1)</f>
        <v>40926.833333333336</v>
      </c>
      <c r="U938">
        <f>YEAR(S:S)</f>
        <v>2011</v>
      </c>
    </row>
    <row r="939" spans="1:21" ht="48" x14ac:dyDescent="0.2">
      <c r="A939">
        <v>937</v>
      </c>
      <c r="B939" s="8" t="s">
        <v>2</v>
      </c>
      <c r="C939" s="3" t="s">
        <v>944</v>
      </c>
      <c r="D939" s="5">
        <v>3500</v>
      </c>
      <c r="E939" s="7">
        <v>6646</v>
      </c>
      <c r="F939" t="s">
        <v>4117</v>
      </c>
      <c r="G939" s="1" t="s">
        <v>4119</v>
      </c>
      <c r="H939" t="s">
        <v>4121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" t="s">
        <v>4181</v>
      </c>
      <c r="O939">
        <f>ROUND(E939/D939*100,0)</f>
        <v>190</v>
      </c>
      <c r="P939">
        <f>ROUND(E939/L939,2)</f>
        <v>3323</v>
      </c>
      <c r="Q939" s="9" t="s">
        <v>4181</v>
      </c>
      <c r="R939" t="s">
        <v>4197</v>
      </c>
      <c r="S939">
        <f>(((J939/60)/60)/24)+DATE(1970,1,1)</f>
        <v>41551.798113425924</v>
      </c>
      <c r="T939">
        <f>(((I939/60)/60)/24)+DATE(1970,1,1)</f>
        <v>41581.839780092596</v>
      </c>
      <c r="U939">
        <f>YEAR(S:S)</f>
        <v>2013</v>
      </c>
    </row>
    <row r="940" spans="1:21" ht="48" x14ac:dyDescent="0.2">
      <c r="A940">
        <v>938</v>
      </c>
      <c r="B940" s="8" t="s">
        <v>2</v>
      </c>
      <c r="C940" s="3" t="s">
        <v>945</v>
      </c>
      <c r="D940" s="5">
        <v>7000</v>
      </c>
      <c r="E940" s="7">
        <v>6645</v>
      </c>
      <c r="F940" t="s">
        <v>4117</v>
      </c>
      <c r="G940" s="1" t="s">
        <v>4119</v>
      </c>
      <c r="H940" t="s">
        <v>4121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" t="s">
        <v>4181</v>
      </c>
      <c r="O940">
        <f>ROUND(E940/D940*100,0)</f>
        <v>95</v>
      </c>
      <c r="P940">
        <f>ROUND(E940/L940,2)</f>
        <v>6645</v>
      </c>
      <c r="Q940" s="9" t="s">
        <v>4181</v>
      </c>
      <c r="R940" t="s">
        <v>4197</v>
      </c>
      <c r="S940">
        <f>(((J940/60)/60)/24)+DATE(1970,1,1)</f>
        <v>41124.479722222226</v>
      </c>
      <c r="T940">
        <f>(((I940/60)/60)/24)+DATE(1970,1,1)</f>
        <v>41154.479722222226</v>
      </c>
      <c r="U940">
        <f>YEAR(S:S)</f>
        <v>2012</v>
      </c>
    </row>
    <row r="941" spans="1:21" ht="48" x14ac:dyDescent="0.2">
      <c r="A941">
        <v>939</v>
      </c>
      <c r="B941" s="8" t="s">
        <v>2</v>
      </c>
      <c r="C941" s="3" t="s">
        <v>946</v>
      </c>
      <c r="D941" s="5">
        <v>2750</v>
      </c>
      <c r="E941" s="7">
        <v>6633</v>
      </c>
      <c r="F941" t="s">
        <v>4117</v>
      </c>
      <c r="G941" s="1" t="s">
        <v>4119</v>
      </c>
      <c r="H941" t="s">
        <v>4121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" t="s">
        <v>4181</v>
      </c>
      <c r="O941">
        <f>ROUND(E941/D941*100,0)</f>
        <v>241</v>
      </c>
      <c r="P941">
        <f>ROUND(E941/L941,2)</f>
        <v>3316.5</v>
      </c>
      <c r="Q941" s="9" t="s">
        <v>4181</v>
      </c>
      <c r="R941" t="s">
        <v>4197</v>
      </c>
      <c r="S941">
        <f>(((J941/60)/60)/24)+DATE(1970,1,1)</f>
        <v>41416.763171296298</v>
      </c>
      <c r="T941">
        <f>(((I941/60)/60)/24)+DATE(1970,1,1)</f>
        <v>41455.831944444442</v>
      </c>
      <c r="U941">
        <f>YEAR(S:S)</f>
        <v>2013</v>
      </c>
    </row>
    <row r="942" spans="1:21" ht="48" x14ac:dyDescent="0.2">
      <c r="A942">
        <v>940</v>
      </c>
      <c r="B942" s="8" t="s">
        <v>2</v>
      </c>
      <c r="C942" s="3" t="s">
        <v>947</v>
      </c>
      <c r="D942" s="5">
        <v>9000</v>
      </c>
      <c r="E942" s="7">
        <v>6632.32</v>
      </c>
      <c r="F942" t="s">
        <v>4117</v>
      </c>
      <c r="G942" s="1" t="s">
        <v>4119</v>
      </c>
      <c r="H942" t="s">
        <v>4121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" t="s">
        <v>4181</v>
      </c>
      <c r="O942">
        <f>ROUND(E942/D942*100,0)</f>
        <v>74</v>
      </c>
      <c r="P942">
        <f>ROUND(E942/L942,2)</f>
        <v>473.74</v>
      </c>
      <c r="Q942" s="9" t="s">
        <v>4181</v>
      </c>
      <c r="R942" t="s">
        <v>4192</v>
      </c>
      <c r="S942">
        <f>(((J942/60)/60)/24)+DATE(1970,1,1)</f>
        <v>42182.008402777778</v>
      </c>
      <c r="T942">
        <f>(((I942/60)/60)/24)+DATE(1970,1,1)</f>
        <v>42227.008402777778</v>
      </c>
      <c r="U942">
        <f>YEAR(S:S)</f>
        <v>2015</v>
      </c>
    </row>
    <row r="943" spans="1:21" ht="48" x14ac:dyDescent="0.2">
      <c r="A943">
        <v>941</v>
      </c>
      <c r="B943" s="8" t="s">
        <v>2</v>
      </c>
      <c r="C943" s="3" t="s">
        <v>948</v>
      </c>
      <c r="D943" s="5">
        <v>50000</v>
      </c>
      <c r="E943" s="7">
        <v>6628</v>
      </c>
      <c r="F943" t="s">
        <v>4117</v>
      </c>
      <c r="G943" s="1" t="s">
        <v>4119</v>
      </c>
      <c r="H943" t="s">
        <v>4121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" t="s">
        <v>4181</v>
      </c>
      <c r="O943">
        <f>ROUND(E943/D943*100,0)</f>
        <v>13</v>
      </c>
      <c r="P943">
        <f>ROUND(E943/L943,2)</f>
        <v>213.81</v>
      </c>
      <c r="Q943" s="9" t="s">
        <v>4181</v>
      </c>
      <c r="R943" t="s">
        <v>4192</v>
      </c>
      <c r="S943">
        <f>(((J943/60)/60)/24)+DATE(1970,1,1)</f>
        <v>42746.096585648149</v>
      </c>
      <c r="T943">
        <f>(((I943/60)/60)/24)+DATE(1970,1,1)</f>
        <v>42776.096585648149</v>
      </c>
      <c r="U943">
        <f>YEAR(S:S)</f>
        <v>2017</v>
      </c>
    </row>
    <row r="944" spans="1:21" ht="48" x14ac:dyDescent="0.2">
      <c r="A944">
        <v>942</v>
      </c>
      <c r="B944" s="8" t="s">
        <v>2</v>
      </c>
      <c r="C944" s="3" t="s">
        <v>949</v>
      </c>
      <c r="D944" s="5">
        <v>7500</v>
      </c>
      <c r="E944" s="7">
        <v>6610</v>
      </c>
      <c r="F944" t="s">
        <v>4117</v>
      </c>
      <c r="G944" s="1" t="s">
        <v>4119</v>
      </c>
      <c r="H944" t="s">
        <v>4121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" t="s">
        <v>4181</v>
      </c>
      <c r="O944">
        <f>ROUND(E944/D944*100,0)</f>
        <v>88</v>
      </c>
      <c r="P944">
        <f>ROUND(E944/L944,2)</f>
        <v>413.13</v>
      </c>
      <c r="Q944" s="9" t="s">
        <v>4181</v>
      </c>
      <c r="R944" t="s">
        <v>4192</v>
      </c>
      <c r="S944">
        <f>(((J944/60)/60)/24)+DATE(1970,1,1)</f>
        <v>42382.843287037031</v>
      </c>
      <c r="T944">
        <f>(((I944/60)/60)/24)+DATE(1970,1,1)</f>
        <v>42418.843287037031</v>
      </c>
      <c r="U944">
        <f>YEAR(S:S)</f>
        <v>2016</v>
      </c>
    </row>
    <row r="945" spans="1:21" ht="32" x14ac:dyDescent="0.2">
      <c r="A945">
        <v>943</v>
      </c>
      <c r="B945" s="8" t="s">
        <v>2</v>
      </c>
      <c r="C945" s="3" t="s">
        <v>950</v>
      </c>
      <c r="D945" s="5">
        <v>3000</v>
      </c>
      <c r="E945" s="7">
        <v>6592</v>
      </c>
      <c r="F945" t="s">
        <v>4117</v>
      </c>
      <c r="G945" s="1" t="s">
        <v>4119</v>
      </c>
      <c r="H945" t="s">
        <v>4121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" t="s">
        <v>4181</v>
      </c>
      <c r="O945">
        <f>ROUND(E945/D945*100,0)</f>
        <v>220</v>
      </c>
      <c r="P945">
        <f>ROUND(E945/L945,2)</f>
        <v>549.33000000000004</v>
      </c>
      <c r="Q945" s="9" t="s">
        <v>4181</v>
      </c>
      <c r="R945" t="s">
        <v>4192</v>
      </c>
      <c r="S945">
        <f>(((J945/60)/60)/24)+DATE(1970,1,1)</f>
        <v>42673.66788194445</v>
      </c>
      <c r="T945">
        <f>(((I945/60)/60)/24)+DATE(1970,1,1)</f>
        <v>42703.709548611107</v>
      </c>
      <c r="U945">
        <f>YEAR(S:S)</f>
        <v>2016</v>
      </c>
    </row>
    <row r="946" spans="1:21" ht="48" x14ac:dyDescent="0.2">
      <c r="A946">
        <v>944</v>
      </c>
      <c r="B946" s="8" t="s">
        <v>2</v>
      </c>
      <c r="C946" s="3" t="s">
        <v>951</v>
      </c>
      <c r="D946" s="5">
        <v>50000</v>
      </c>
      <c r="E946" s="7">
        <v>6565</v>
      </c>
      <c r="F946" t="s">
        <v>4117</v>
      </c>
      <c r="G946" s="1" t="s">
        <v>4119</v>
      </c>
      <c r="H946" t="s">
        <v>4121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" t="s">
        <v>4181</v>
      </c>
      <c r="O946">
        <f>ROUND(E946/D946*100,0)</f>
        <v>13</v>
      </c>
      <c r="P946">
        <f>ROUND(E946/L946,2)</f>
        <v>68.39</v>
      </c>
      <c r="Q946" s="9" t="s">
        <v>4181</v>
      </c>
      <c r="R946" t="s">
        <v>4192</v>
      </c>
      <c r="S946">
        <f>(((J946/60)/60)/24)+DATE(1970,1,1)</f>
        <v>42444.583912037036</v>
      </c>
      <c r="T946">
        <f>(((I946/60)/60)/24)+DATE(1970,1,1)</f>
        <v>42478.583333333328</v>
      </c>
      <c r="U946">
        <f>YEAR(S:S)</f>
        <v>2016</v>
      </c>
    </row>
    <row r="947" spans="1:21" ht="48" x14ac:dyDescent="0.2">
      <c r="A947">
        <v>945</v>
      </c>
      <c r="B947" s="8" t="s">
        <v>2</v>
      </c>
      <c r="C947" s="3" t="s">
        <v>952</v>
      </c>
      <c r="D947" s="5">
        <v>100000</v>
      </c>
      <c r="E947" s="7">
        <v>6555</v>
      </c>
      <c r="F947" t="s">
        <v>4117</v>
      </c>
      <c r="G947" s="1" t="s">
        <v>4119</v>
      </c>
      <c r="H947" t="s">
        <v>4124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" t="s">
        <v>4181</v>
      </c>
      <c r="O947">
        <f>ROUND(E947/D947*100,0)</f>
        <v>7</v>
      </c>
      <c r="P947">
        <f>ROUND(E947/L947,2)</f>
        <v>409.69</v>
      </c>
      <c r="Q947" s="9" t="s">
        <v>4181</v>
      </c>
      <c r="R947" t="s">
        <v>4192</v>
      </c>
      <c r="S947">
        <f>(((J947/60)/60)/24)+DATE(1970,1,1)</f>
        <v>42732.872986111113</v>
      </c>
      <c r="T947">
        <f>(((I947/60)/60)/24)+DATE(1970,1,1)</f>
        <v>42784.999305555553</v>
      </c>
      <c r="U947">
        <f>YEAR(S:S)</f>
        <v>2016</v>
      </c>
    </row>
    <row r="948" spans="1:21" ht="32" x14ac:dyDescent="0.2">
      <c r="A948">
        <v>946</v>
      </c>
      <c r="B948" s="8" t="s">
        <v>2</v>
      </c>
      <c r="C948" s="3" t="s">
        <v>953</v>
      </c>
      <c r="D948" s="5">
        <v>15000</v>
      </c>
      <c r="E948" s="7">
        <v>6541</v>
      </c>
      <c r="F948" t="s">
        <v>4117</v>
      </c>
      <c r="G948" s="1" t="s">
        <v>4119</v>
      </c>
      <c r="H948" t="s">
        <v>4121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" t="s">
        <v>4181</v>
      </c>
      <c r="O948">
        <f>ROUND(E948/D948*100,0)</f>
        <v>44</v>
      </c>
      <c r="P948">
        <f>ROUND(E948/L948,2)</f>
        <v>1308.2</v>
      </c>
      <c r="Q948" s="9" t="s">
        <v>4181</v>
      </c>
      <c r="R948" t="s">
        <v>4192</v>
      </c>
      <c r="S948">
        <f>(((J948/60)/60)/24)+DATE(1970,1,1)</f>
        <v>42592.750555555554</v>
      </c>
      <c r="T948">
        <f>(((I948/60)/60)/24)+DATE(1970,1,1)</f>
        <v>42622.750555555554</v>
      </c>
      <c r="U948">
        <f>YEAR(S:S)</f>
        <v>2016</v>
      </c>
    </row>
    <row r="949" spans="1:21" ht="48" x14ac:dyDescent="0.2">
      <c r="A949">
        <v>947</v>
      </c>
      <c r="B949" s="8" t="s">
        <v>2</v>
      </c>
      <c r="C949" s="3" t="s">
        <v>954</v>
      </c>
      <c r="D949" s="5">
        <v>850</v>
      </c>
      <c r="E949" s="7">
        <v>6530</v>
      </c>
      <c r="F949" t="s">
        <v>4117</v>
      </c>
      <c r="G949" s="1" t="s">
        <v>4119</v>
      </c>
      <c r="H949" t="s">
        <v>4121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" t="s">
        <v>4181</v>
      </c>
      <c r="O949">
        <f>ROUND(E949/D949*100,0)</f>
        <v>768</v>
      </c>
      <c r="P949" t="e">
        <f>ROUND(E949/L949,2)</f>
        <v>#DIV/0!</v>
      </c>
      <c r="Q949" s="9" t="s">
        <v>4181</v>
      </c>
      <c r="R949" t="s">
        <v>4192</v>
      </c>
      <c r="S949">
        <f>(((J949/60)/60)/24)+DATE(1970,1,1)</f>
        <v>42491.781319444446</v>
      </c>
      <c r="T949">
        <f>(((I949/60)/60)/24)+DATE(1970,1,1)</f>
        <v>42551.781319444446</v>
      </c>
      <c r="U949">
        <f>YEAR(S:S)</f>
        <v>2016</v>
      </c>
    </row>
    <row r="950" spans="1:21" ht="48" x14ac:dyDescent="0.2">
      <c r="A950">
        <v>948</v>
      </c>
      <c r="B950" s="8" t="s">
        <v>2</v>
      </c>
      <c r="C950" s="3" t="s">
        <v>955</v>
      </c>
      <c r="D950" s="5">
        <v>4000</v>
      </c>
      <c r="E950" s="7">
        <v>6515</v>
      </c>
      <c r="F950" t="s">
        <v>4117</v>
      </c>
      <c r="G950" s="1" t="s">
        <v>4119</v>
      </c>
      <c r="H950" t="s">
        <v>4124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" t="s">
        <v>4181</v>
      </c>
      <c r="O950">
        <f>ROUND(E950/D950*100,0)</f>
        <v>163</v>
      </c>
      <c r="P950">
        <f>ROUND(E950/L950,2)</f>
        <v>814.38</v>
      </c>
      <c r="Q950" s="9" t="s">
        <v>4181</v>
      </c>
      <c r="R950" t="s">
        <v>4192</v>
      </c>
      <c r="S950">
        <f>(((J950/60)/60)/24)+DATE(1970,1,1)</f>
        <v>42411.828287037039</v>
      </c>
      <c r="T950">
        <f>(((I950/60)/60)/24)+DATE(1970,1,1)</f>
        <v>42441.828287037039</v>
      </c>
      <c r="U950">
        <f>YEAR(S:S)</f>
        <v>2016</v>
      </c>
    </row>
    <row r="951" spans="1:21" ht="48" x14ac:dyDescent="0.2">
      <c r="A951">
        <v>949</v>
      </c>
      <c r="B951" s="8" t="s">
        <v>2</v>
      </c>
      <c r="C951" s="3" t="s">
        <v>956</v>
      </c>
      <c r="D951" s="5">
        <v>20000</v>
      </c>
      <c r="E951" s="7">
        <v>6511</v>
      </c>
      <c r="F951" t="s">
        <v>4117</v>
      </c>
      <c r="G951" s="1" t="s">
        <v>4119</v>
      </c>
      <c r="H951" t="s">
        <v>4124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" t="s">
        <v>4181</v>
      </c>
      <c r="O951">
        <f>ROUND(E951/D951*100,0)</f>
        <v>33</v>
      </c>
      <c r="P951">
        <f>ROUND(E951/L951,2)</f>
        <v>930.14</v>
      </c>
      <c r="Q951" s="9" t="s">
        <v>4181</v>
      </c>
      <c r="R951" t="s">
        <v>4192</v>
      </c>
      <c r="S951">
        <f>(((J951/60)/60)/24)+DATE(1970,1,1)</f>
        <v>42361.043703703705</v>
      </c>
      <c r="T951">
        <f>(((I951/60)/60)/24)+DATE(1970,1,1)</f>
        <v>42421.043703703705</v>
      </c>
      <c r="U951">
        <f>YEAR(S:S)</f>
        <v>2015</v>
      </c>
    </row>
    <row r="952" spans="1:21" ht="48" x14ac:dyDescent="0.2">
      <c r="A952">
        <v>950</v>
      </c>
      <c r="B952" s="8" t="s">
        <v>2</v>
      </c>
      <c r="C952" s="3" t="s">
        <v>957</v>
      </c>
      <c r="D952" s="5">
        <v>5000</v>
      </c>
      <c r="E952" s="7">
        <v>6506</v>
      </c>
      <c r="F952" t="s">
        <v>4117</v>
      </c>
      <c r="G952" s="1" t="s">
        <v>4119</v>
      </c>
      <c r="H952" t="s">
        <v>4126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" t="s">
        <v>4181</v>
      </c>
      <c r="O952">
        <f>ROUND(E952/D952*100,0)</f>
        <v>130</v>
      </c>
      <c r="P952">
        <f>ROUND(E952/L952,2)</f>
        <v>271.08</v>
      </c>
      <c r="Q952" s="9" t="s">
        <v>4181</v>
      </c>
      <c r="R952" t="s">
        <v>4192</v>
      </c>
      <c r="S952">
        <f>(((J952/60)/60)/24)+DATE(1970,1,1)</f>
        <v>42356.750706018516</v>
      </c>
      <c r="T952">
        <f>(((I952/60)/60)/24)+DATE(1970,1,1)</f>
        <v>42386.750706018516</v>
      </c>
      <c r="U952">
        <f>YEAR(S:S)</f>
        <v>2015</v>
      </c>
    </row>
    <row r="953" spans="1:21" ht="16" x14ac:dyDescent="0.2">
      <c r="A953">
        <v>951</v>
      </c>
      <c r="B953" s="8" t="s">
        <v>2</v>
      </c>
      <c r="C953" s="3" t="s">
        <v>958</v>
      </c>
      <c r="D953" s="5">
        <v>50000</v>
      </c>
      <c r="E953" s="7">
        <v>6505</v>
      </c>
      <c r="F953" t="s">
        <v>4117</v>
      </c>
      <c r="G953" s="1" t="s">
        <v>4119</v>
      </c>
      <c r="H953" t="s">
        <v>4121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" t="s">
        <v>4181</v>
      </c>
      <c r="O953">
        <f>ROUND(E953/D953*100,0)</f>
        <v>13</v>
      </c>
      <c r="P953">
        <f>ROUND(E953/L953,2)</f>
        <v>53.76</v>
      </c>
      <c r="Q953" s="9" t="s">
        <v>4181</v>
      </c>
      <c r="R953" t="s">
        <v>4192</v>
      </c>
      <c r="S953">
        <f>(((J953/60)/60)/24)+DATE(1970,1,1)</f>
        <v>42480.653611111105</v>
      </c>
      <c r="T953">
        <f>(((I953/60)/60)/24)+DATE(1970,1,1)</f>
        <v>42525.653611111105</v>
      </c>
      <c r="U953">
        <f>YEAR(S:S)</f>
        <v>2016</v>
      </c>
    </row>
    <row r="954" spans="1:21" ht="32" x14ac:dyDescent="0.2">
      <c r="A954">
        <v>952</v>
      </c>
      <c r="B954" s="8" t="s">
        <v>2</v>
      </c>
      <c r="C954" s="3" t="s">
        <v>959</v>
      </c>
      <c r="D954" s="5">
        <v>49000</v>
      </c>
      <c r="E954" s="7">
        <v>6500.09</v>
      </c>
      <c r="F954" t="s">
        <v>4117</v>
      </c>
      <c r="G954" s="1" t="s">
        <v>4119</v>
      </c>
      <c r="H954" t="s">
        <v>4121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" t="s">
        <v>4181</v>
      </c>
      <c r="O954">
        <f>ROUND(E954/D954*100,0)</f>
        <v>13</v>
      </c>
      <c r="P954">
        <f>ROUND(E954/L954,2)</f>
        <v>33.159999999999997</v>
      </c>
      <c r="Q954" s="9" t="s">
        <v>4181</v>
      </c>
      <c r="R954" t="s">
        <v>4192</v>
      </c>
      <c r="S954">
        <f>(((J954/60)/60)/24)+DATE(1970,1,1)</f>
        <v>42662.613564814819</v>
      </c>
      <c r="T954">
        <f>(((I954/60)/60)/24)+DATE(1970,1,1)</f>
        <v>42692.655231481483</v>
      </c>
      <c r="U954">
        <f>YEAR(S:S)</f>
        <v>2016</v>
      </c>
    </row>
    <row r="955" spans="1:21" ht="48" x14ac:dyDescent="0.2">
      <c r="A955">
        <v>953</v>
      </c>
      <c r="B955" s="8" t="s">
        <v>2</v>
      </c>
      <c r="C955" s="3" t="s">
        <v>960</v>
      </c>
      <c r="D955" s="5">
        <v>15000</v>
      </c>
      <c r="E955" s="7">
        <v>6500</v>
      </c>
      <c r="F955" t="s">
        <v>4117</v>
      </c>
      <c r="G955" s="1" t="s">
        <v>4119</v>
      </c>
      <c r="H955" t="s">
        <v>4121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" t="s">
        <v>4181</v>
      </c>
      <c r="O955">
        <f>ROUND(E955/D955*100,0)</f>
        <v>43</v>
      </c>
      <c r="P955">
        <f>ROUND(E955/L955,2)</f>
        <v>1300</v>
      </c>
      <c r="Q955" s="9" t="s">
        <v>4181</v>
      </c>
      <c r="R955" t="s">
        <v>4192</v>
      </c>
      <c r="S955">
        <f>(((J955/60)/60)/24)+DATE(1970,1,1)</f>
        <v>41999.164340277777</v>
      </c>
      <c r="T955">
        <f>(((I955/60)/60)/24)+DATE(1970,1,1)</f>
        <v>42029.164340277777</v>
      </c>
      <c r="U955">
        <f>YEAR(S:S)</f>
        <v>2014</v>
      </c>
    </row>
    <row r="956" spans="1:21" ht="48" x14ac:dyDescent="0.2">
      <c r="A956">
        <v>954</v>
      </c>
      <c r="B956" s="8" t="s">
        <v>2</v>
      </c>
      <c r="C956" s="3" t="s">
        <v>961</v>
      </c>
      <c r="D956" s="5">
        <v>15000</v>
      </c>
      <c r="E956" s="7">
        <v>6485</v>
      </c>
      <c r="F956" t="s">
        <v>4117</v>
      </c>
      <c r="G956" s="1" t="s">
        <v>4119</v>
      </c>
      <c r="H956" t="s">
        <v>4121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" t="s">
        <v>4181</v>
      </c>
      <c r="O956">
        <f>ROUND(E956/D956*100,0)</f>
        <v>43</v>
      </c>
      <c r="P956">
        <f>ROUND(E956/L956,2)</f>
        <v>88.84</v>
      </c>
      <c r="Q956" s="9" t="s">
        <v>4181</v>
      </c>
      <c r="R956" t="s">
        <v>4192</v>
      </c>
      <c r="S956">
        <f>(((J956/60)/60)/24)+DATE(1970,1,1)</f>
        <v>42194.833784722221</v>
      </c>
      <c r="T956">
        <f>(((I956/60)/60)/24)+DATE(1970,1,1)</f>
        <v>42236.833784722221</v>
      </c>
      <c r="U956">
        <f>YEAR(S:S)</f>
        <v>2015</v>
      </c>
    </row>
    <row r="957" spans="1:21" ht="48" x14ac:dyDescent="0.2">
      <c r="A957">
        <v>955</v>
      </c>
      <c r="B957" s="8" t="s">
        <v>2</v>
      </c>
      <c r="C957" s="3" t="s">
        <v>962</v>
      </c>
      <c r="D957" s="5">
        <v>300000</v>
      </c>
      <c r="E957" s="7">
        <v>6438</v>
      </c>
      <c r="F957" t="s">
        <v>4117</v>
      </c>
      <c r="G957" s="1" t="s">
        <v>4119</v>
      </c>
      <c r="H957" t="s">
        <v>4121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" t="s">
        <v>4181</v>
      </c>
      <c r="O957">
        <f>ROUND(E957/D957*100,0)</f>
        <v>2</v>
      </c>
      <c r="P957">
        <f>ROUND(E957/L957,2)</f>
        <v>69.23</v>
      </c>
      <c r="Q957" s="9" t="s">
        <v>4181</v>
      </c>
      <c r="R957" t="s">
        <v>4192</v>
      </c>
      <c r="S957">
        <f>(((J957/60)/60)/24)+DATE(1970,1,1)</f>
        <v>42586.295138888891</v>
      </c>
      <c r="T957">
        <f>(((I957/60)/60)/24)+DATE(1970,1,1)</f>
        <v>42626.295138888891</v>
      </c>
      <c r="U957">
        <f>YEAR(S:S)</f>
        <v>2016</v>
      </c>
    </row>
    <row r="958" spans="1:21" ht="64" x14ac:dyDescent="0.2">
      <c r="A958">
        <v>956</v>
      </c>
      <c r="B958" s="8" t="s">
        <v>2</v>
      </c>
      <c r="C958" s="3" t="s">
        <v>963</v>
      </c>
      <c r="D958" s="5">
        <v>50000</v>
      </c>
      <c r="E958" s="7">
        <v>6400.47</v>
      </c>
      <c r="F958" t="s">
        <v>4117</v>
      </c>
      <c r="G958" s="1" t="s">
        <v>4119</v>
      </c>
      <c r="H958" t="s">
        <v>4121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" t="s">
        <v>4181</v>
      </c>
      <c r="O958">
        <f>ROUND(E958/D958*100,0)</f>
        <v>13</v>
      </c>
      <c r="P958">
        <f>ROUND(E958/L958,2)</f>
        <v>376.5</v>
      </c>
      <c r="Q958" s="9" t="s">
        <v>4181</v>
      </c>
      <c r="R958" t="s">
        <v>4192</v>
      </c>
      <c r="S958">
        <f>(((J958/60)/60)/24)+DATE(1970,1,1)</f>
        <v>42060.913877314815</v>
      </c>
      <c r="T958">
        <f>(((I958/60)/60)/24)+DATE(1970,1,1)</f>
        <v>42120.872210648144</v>
      </c>
      <c r="U958">
        <f>YEAR(S:S)</f>
        <v>2015</v>
      </c>
    </row>
    <row r="959" spans="1:21" ht="32" x14ac:dyDescent="0.2">
      <c r="A959">
        <v>957</v>
      </c>
      <c r="B959" s="8" t="s">
        <v>2</v>
      </c>
      <c r="C959" s="3" t="s">
        <v>964</v>
      </c>
      <c r="D959" s="5">
        <v>12000</v>
      </c>
      <c r="E959" s="7">
        <v>6388</v>
      </c>
      <c r="F959" t="s">
        <v>4117</v>
      </c>
      <c r="G959" s="1" t="s">
        <v>4119</v>
      </c>
      <c r="H959" t="s">
        <v>4121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" t="s">
        <v>4181</v>
      </c>
      <c r="O959">
        <f>ROUND(E959/D959*100,0)</f>
        <v>53</v>
      </c>
      <c r="P959">
        <f>ROUND(E959/L959,2)</f>
        <v>912.57</v>
      </c>
      <c r="Q959" s="9" t="s">
        <v>4181</v>
      </c>
      <c r="R959" t="s">
        <v>4192</v>
      </c>
      <c r="S959">
        <f>(((J959/60)/60)/24)+DATE(1970,1,1)</f>
        <v>42660.552465277782</v>
      </c>
      <c r="T959">
        <f>(((I959/60)/60)/24)+DATE(1970,1,1)</f>
        <v>42691.594131944439</v>
      </c>
      <c r="U959">
        <f>YEAR(S:S)</f>
        <v>2016</v>
      </c>
    </row>
    <row r="960" spans="1:21" ht="48" x14ac:dyDescent="0.2">
      <c r="A960">
        <v>958</v>
      </c>
      <c r="B960" s="8" t="s">
        <v>2</v>
      </c>
      <c r="C960" s="3" t="s">
        <v>965</v>
      </c>
      <c r="D960" s="5">
        <v>7777</v>
      </c>
      <c r="E960" s="7">
        <v>6387</v>
      </c>
      <c r="F960" t="s">
        <v>4117</v>
      </c>
      <c r="G960" s="1" t="s">
        <v>4119</v>
      </c>
      <c r="H960" t="s">
        <v>4121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" t="s">
        <v>4181</v>
      </c>
      <c r="O960">
        <f>ROUND(E960/D960*100,0)</f>
        <v>82</v>
      </c>
      <c r="P960">
        <f>ROUND(E960/L960,2)</f>
        <v>375.71</v>
      </c>
      <c r="Q960" s="9" t="s">
        <v>4181</v>
      </c>
      <c r="R960" t="s">
        <v>4192</v>
      </c>
      <c r="S960">
        <f>(((J960/60)/60)/24)+DATE(1970,1,1)</f>
        <v>42082.802812499998</v>
      </c>
      <c r="T960">
        <f>(((I960/60)/60)/24)+DATE(1970,1,1)</f>
        <v>42104.207638888889</v>
      </c>
      <c r="U960">
        <f>YEAR(S:S)</f>
        <v>2015</v>
      </c>
    </row>
    <row r="961" spans="1:21" ht="48" x14ac:dyDescent="0.2">
      <c r="A961">
        <v>959</v>
      </c>
      <c r="B961" s="8" t="s">
        <v>2</v>
      </c>
      <c r="C961" s="3" t="s">
        <v>966</v>
      </c>
      <c r="D961" s="5">
        <v>50000</v>
      </c>
      <c r="E961" s="7">
        <v>6382.34</v>
      </c>
      <c r="F961" t="s">
        <v>4117</v>
      </c>
      <c r="G961" s="1" t="s">
        <v>4119</v>
      </c>
      <c r="H961" t="s">
        <v>4121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" t="s">
        <v>4181</v>
      </c>
      <c r="O961">
        <f>ROUND(E961/D961*100,0)</f>
        <v>13</v>
      </c>
      <c r="P961">
        <f>ROUND(E961/L961,2)</f>
        <v>37.32</v>
      </c>
      <c r="Q961" s="9" t="s">
        <v>4181</v>
      </c>
      <c r="R961" t="s">
        <v>4192</v>
      </c>
      <c r="S961">
        <f>(((J961/60)/60)/24)+DATE(1970,1,1)</f>
        <v>41993.174363425926</v>
      </c>
      <c r="T961">
        <f>(((I961/60)/60)/24)+DATE(1970,1,1)</f>
        <v>42023.174363425926</v>
      </c>
      <c r="U961">
        <f>YEAR(S:S)</f>
        <v>2014</v>
      </c>
    </row>
    <row r="962" spans="1:21" ht="48" x14ac:dyDescent="0.2">
      <c r="A962">
        <v>960</v>
      </c>
      <c r="B962" s="8" t="s">
        <v>2</v>
      </c>
      <c r="C962" s="3" t="s">
        <v>967</v>
      </c>
      <c r="D962" s="5">
        <v>55650</v>
      </c>
      <c r="E962" s="7">
        <v>6375</v>
      </c>
      <c r="F962" t="s">
        <v>4117</v>
      </c>
      <c r="G962" s="1" t="s">
        <v>4119</v>
      </c>
      <c r="H962" t="s">
        <v>4121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" t="s">
        <v>4181</v>
      </c>
      <c r="O962">
        <f>ROUND(E962/D962*100,0)</f>
        <v>11</v>
      </c>
      <c r="P962">
        <f>ROUND(E962/L962,2)</f>
        <v>33.909999999999997</v>
      </c>
      <c r="Q962" s="9" t="s">
        <v>4181</v>
      </c>
      <c r="R962" t="s">
        <v>4192</v>
      </c>
      <c r="S962">
        <f>(((J962/60)/60)/24)+DATE(1970,1,1)</f>
        <v>42766.626793981486</v>
      </c>
      <c r="T962">
        <f>(((I962/60)/60)/24)+DATE(1970,1,1)</f>
        <v>42808.585127314815</v>
      </c>
      <c r="U962">
        <f>YEAR(S:S)</f>
        <v>2017</v>
      </c>
    </row>
    <row r="963" spans="1:21" ht="48" x14ac:dyDescent="0.2">
      <c r="A963">
        <v>961</v>
      </c>
      <c r="B963" s="8" t="s">
        <v>2</v>
      </c>
      <c r="C963" s="3" t="s">
        <v>968</v>
      </c>
      <c r="D963" s="5">
        <v>95000</v>
      </c>
      <c r="E963" s="7">
        <v>6373.27</v>
      </c>
      <c r="F963" t="s">
        <v>4117</v>
      </c>
      <c r="G963" s="1" t="s">
        <v>4119</v>
      </c>
      <c r="H963" t="s">
        <v>4121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" t="s">
        <v>4181</v>
      </c>
      <c r="O963">
        <f>ROUND(E963/D963*100,0)</f>
        <v>7</v>
      </c>
      <c r="P963">
        <f>ROUND(E963/L963,2)</f>
        <v>57.94</v>
      </c>
      <c r="Q963" s="9" t="s">
        <v>4181</v>
      </c>
      <c r="R963" t="s">
        <v>4192</v>
      </c>
      <c r="S963">
        <f>(((J963/60)/60)/24)+DATE(1970,1,1)</f>
        <v>42740.693692129629</v>
      </c>
      <c r="T963">
        <f>(((I963/60)/60)/24)+DATE(1970,1,1)</f>
        <v>42786.791666666672</v>
      </c>
      <c r="U963">
        <f>YEAR(S:S)</f>
        <v>2017</v>
      </c>
    </row>
    <row r="964" spans="1:21" ht="48" x14ac:dyDescent="0.2">
      <c r="A964">
        <v>962</v>
      </c>
      <c r="B964" s="8" t="s">
        <v>2</v>
      </c>
      <c r="C964" s="3" t="s">
        <v>969</v>
      </c>
      <c r="D964" s="5">
        <v>2500</v>
      </c>
      <c r="E964" s="7">
        <v>6360</v>
      </c>
      <c r="F964" t="s">
        <v>4117</v>
      </c>
      <c r="G964" s="1" t="s">
        <v>4119</v>
      </c>
      <c r="H964" t="s">
        <v>4121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" t="s">
        <v>4181</v>
      </c>
      <c r="O964">
        <f>ROUND(E964/D964*100,0)</f>
        <v>254</v>
      </c>
      <c r="P964">
        <f>ROUND(E964/L964,2)</f>
        <v>171.89</v>
      </c>
      <c r="Q964" s="9" t="s">
        <v>4181</v>
      </c>
      <c r="R964" t="s">
        <v>4192</v>
      </c>
      <c r="S964">
        <f>(((J964/60)/60)/24)+DATE(1970,1,1)</f>
        <v>42373.712418981479</v>
      </c>
      <c r="T964">
        <f>(((I964/60)/60)/24)+DATE(1970,1,1)</f>
        <v>42411.712418981479</v>
      </c>
      <c r="U964">
        <f>YEAR(S:S)</f>
        <v>2016</v>
      </c>
    </row>
    <row r="965" spans="1:21" ht="32" x14ac:dyDescent="0.2">
      <c r="A965">
        <v>963</v>
      </c>
      <c r="B965" s="8" t="s">
        <v>2</v>
      </c>
      <c r="C965" s="3" t="s">
        <v>970</v>
      </c>
      <c r="D965" s="5">
        <v>35000</v>
      </c>
      <c r="E965" s="7">
        <v>6360</v>
      </c>
      <c r="F965" t="s">
        <v>4117</v>
      </c>
      <c r="G965" s="1" t="s">
        <v>4119</v>
      </c>
      <c r="H965" t="s">
        <v>4121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" t="s">
        <v>4181</v>
      </c>
      <c r="O965">
        <f>ROUND(E965/D965*100,0)</f>
        <v>18</v>
      </c>
      <c r="P965">
        <f>ROUND(E965/L965,2)</f>
        <v>706.67</v>
      </c>
      <c r="Q965" s="9" t="s">
        <v>4181</v>
      </c>
      <c r="R965" t="s">
        <v>4192</v>
      </c>
      <c r="S965">
        <f>(((J965/60)/60)/24)+DATE(1970,1,1)</f>
        <v>42625.635636574079</v>
      </c>
      <c r="T965">
        <f>(((I965/60)/60)/24)+DATE(1970,1,1)</f>
        <v>42660.635636574079</v>
      </c>
      <c r="U965">
        <f>YEAR(S:S)</f>
        <v>2016</v>
      </c>
    </row>
    <row r="966" spans="1:21" ht="48" x14ac:dyDescent="0.2">
      <c r="A966">
        <v>964</v>
      </c>
      <c r="B966" s="8" t="s">
        <v>2</v>
      </c>
      <c r="C966" s="3" t="s">
        <v>971</v>
      </c>
      <c r="D966" s="5">
        <v>110000</v>
      </c>
      <c r="E966" s="7">
        <v>6308</v>
      </c>
      <c r="F966" t="s">
        <v>4117</v>
      </c>
      <c r="G966" s="1" t="s">
        <v>4119</v>
      </c>
      <c r="H966" t="s">
        <v>4126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" t="s">
        <v>4181</v>
      </c>
      <c r="O966">
        <f>ROUND(E966/D966*100,0)</f>
        <v>6</v>
      </c>
      <c r="P966">
        <f>ROUND(E966/L966,2)</f>
        <v>217.52</v>
      </c>
      <c r="Q966" s="9" t="s">
        <v>4181</v>
      </c>
      <c r="R966" t="s">
        <v>4192</v>
      </c>
      <c r="S966">
        <f>(((J966/60)/60)/24)+DATE(1970,1,1)</f>
        <v>42208.628692129627</v>
      </c>
      <c r="T966">
        <f>(((I966/60)/60)/24)+DATE(1970,1,1)</f>
        <v>42248.628692129627</v>
      </c>
      <c r="U966">
        <f>YEAR(S:S)</f>
        <v>2015</v>
      </c>
    </row>
    <row r="967" spans="1:21" ht="48" x14ac:dyDescent="0.2">
      <c r="A967">
        <v>965</v>
      </c>
      <c r="B967" s="8" t="s">
        <v>2</v>
      </c>
      <c r="C967" s="3" t="s">
        <v>972</v>
      </c>
      <c r="D967" s="5">
        <v>25000</v>
      </c>
      <c r="E967" s="7">
        <v>6301.76</v>
      </c>
      <c r="F967" t="s">
        <v>4117</v>
      </c>
      <c r="G967" s="1" t="s">
        <v>4119</v>
      </c>
      <c r="H967" t="s">
        <v>4121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" t="s">
        <v>4181</v>
      </c>
      <c r="O967">
        <f>ROUND(E967/D967*100,0)</f>
        <v>25</v>
      </c>
      <c r="P967">
        <f>ROUND(E967/L967,2)</f>
        <v>1050.29</v>
      </c>
      <c r="Q967" s="9" t="s">
        <v>4181</v>
      </c>
      <c r="R967" t="s">
        <v>4192</v>
      </c>
      <c r="S967">
        <f>(((J967/60)/60)/24)+DATE(1970,1,1)</f>
        <v>42637.016736111109</v>
      </c>
      <c r="T967">
        <f>(((I967/60)/60)/24)+DATE(1970,1,1)</f>
        <v>42669.165972222225</v>
      </c>
      <c r="U967">
        <f>YEAR(S:S)</f>
        <v>2016</v>
      </c>
    </row>
    <row r="968" spans="1:21" ht="48" x14ac:dyDescent="0.2">
      <c r="A968">
        <v>966</v>
      </c>
      <c r="B968" s="8" t="s">
        <v>2</v>
      </c>
      <c r="C968" s="3" t="s">
        <v>973</v>
      </c>
      <c r="D968" s="5">
        <v>12000</v>
      </c>
      <c r="E968" s="7">
        <v>6301</v>
      </c>
      <c r="F968" t="s">
        <v>4117</v>
      </c>
      <c r="G968" s="1" t="s">
        <v>4119</v>
      </c>
      <c r="H968" t="s">
        <v>4121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" t="s">
        <v>4181</v>
      </c>
      <c r="O968">
        <f>ROUND(E968/D968*100,0)</f>
        <v>53</v>
      </c>
      <c r="P968">
        <f>ROUND(E968/L968,2)</f>
        <v>210.03</v>
      </c>
      <c r="Q968" s="9" t="s">
        <v>4181</v>
      </c>
      <c r="R968" t="s">
        <v>4192</v>
      </c>
      <c r="S968">
        <f>(((J968/60)/60)/24)+DATE(1970,1,1)</f>
        <v>42619.635787037041</v>
      </c>
      <c r="T968">
        <f>(((I968/60)/60)/24)+DATE(1970,1,1)</f>
        <v>42649.635787037041</v>
      </c>
      <c r="U968">
        <f>YEAR(S:S)</f>
        <v>2016</v>
      </c>
    </row>
    <row r="969" spans="1:21" ht="48" x14ac:dyDescent="0.2">
      <c r="A969">
        <v>967</v>
      </c>
      <c r="B969" s="8" t="s">
        <v>2</v>
      </c>
      <c r="C969" s="3" t="s">
        <v>974</v>
      </c>
      <c r="D969" s="5">
        <v>20000</v>
      </c>
      <c r="E969" s="7">
        <v>6300</v>
      </c>
      <c r="F969" t="s">
        <v>4117</v>
      </c>
      <c r="G969" s="1" t="s">
        <v>4119</v>
      </c>
      <c r="H969" t="s">
        <v>4121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" t="s">
        <v>4181</v>
      </c>
      <c r="O969">
        <f>ROUND(E969/D969*100,0)</f>
        <v>32</v>
      </c>
      <c r="P969">
        <f>ROUND(E969/L969,2)</f>
        <v>77.78</v>
      </c>
      <c r="Q969" s="9" t="s">
        <v>4181</v>
      </c>
      <c r="R969" t="s">
        <v>4192</v>
      </c>
      <c r="S969">
        <f>(((J969/60)/60)/24)+DATE(1970,1,1)</f>
        <v>42422.254328703704</v>
      </c>
      <c r="T969">
        <f>(((I969/60)/60)/24)+DATE(1970,1,1)</f>
        <v>42482.21266203704</v>
      </c>
      <c r="U969">
        <f>YEAR(S:S)</f>
        <v>2016</v>
      </c>
    </row>
    <row r="970" spans="1:21" ht="48" x14ac:dyDescent="0.2">
      <c r="A970">
        <v>968</v>
      </c>
      <c r="B970" s="8" t="s">
        <v>2</v>
      </c>
      <c r="C970" s="3" t="s">
        <v>975</v>
      </c>
      <c r="D970" s="5">
        <v>8000</v>
      </c>
      <c r="E970" s="7">
        <v>6300</v>
      </c>
      <c r="F970" t="s">
        <v>4117</v>
      </c>
      <c r="G970" s="1" t="s">
        <v>4119</v>
      </c>
      <c r="H970" t="s">
        <v>4121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" t="s">
        <v>4181</v>
      </c>
      <c r="O970">
        <f>ROUND(E970/D970*100,0)</f>
        <v>79</v>
      </c>
      <c r="P970">
        <f>ROUND(E970/L970,2)</f>
        <v>1575</v>
      </c>
      <c r="Q970" s="9" t="s">
        <v>4181</v>
      </c>
      <c r="R970" t="s">
        <v>4192</v>
      </c>
      <c r="S970">
        <f>(((J970/60)/60)/24)+DATE(1970,1,1)</f>
        <v>41836.847615740742</v>
      </c>
      <c r="T970">
        <f>(((I970/60)/60)/24)+DATE(1970,1,1)</f>
        <v>41866.847615740742</v>
      </c>
      <c r="U970">
        <f>YEAR(S:S)</f>
        <v>2014</v>
      </c>
    </row>
    <row r="971" spans="1:21" ht="32" x14ac:dyDescent="0.2">
      <c r="A971">
        <v>969</v>
      </c>
      <c r="B971" s="8" t="s">
        <v>2</v>
      </c>
      <c r="C971" s="3" t="s">
        <v>976</v>
      </c>
      <c r="D971" s="5">
        <v>30000</v>
      </c>
      <c r="E971" s="7">
        <v>6258</v>
      </c>
      <c r="F971" t="s">
        <v>4117</v>
      </c>
      <c r="G971" s="1" t="s">
        <v>4119</v>
      </c>
      <c r="H971" t="s">
        <v>4131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" t="s">
        <v>4181</v>
      </c>
      <c r="O971">
        <f>ROUND(E971/D971*100,0)</f>
        <v>21</v>
      </c>
      <c r="P971">
        <f>ROUND(E971/L971,2)</f>
        <v>568.91</v>
      </c>
      <c r="Q971" s="9" t="s">
        <v>4181</v>
      </c>
      <c r="R971" t="s">
        <v>4192</v>
      </c>
      <c r="S971">
        <f>(((J971/60)/60)/24)+DATE(1970,1,1)</f>
        <v>42742.30332175926</v>
      </c>
      <c r="T971">
        <f>(((I971/60)/60)/24)+DATE(1970,1,1)</f>
        <v>42775.30332175926</v>
      </c>
      <c r="U971">
        <f>YEAR(S:S)</f>
        <v>2017</v>
      </c>
    </row>
    <row r="972" spans="1:21" ht="48" x14ac:dyDescent="0.2">
      <c r="A972">
        <v>970</v>
      </c>
      <c r="B972" s="8" t="s">
        <v>2</v>
      </c>
      <c r="C972" s="3" t="s">
        <v>977</v>
      </c>
      <c r="D972" s="5">
        <v>5000</v>
      </c>
      <c r="E972" s="7">
        <v>6257</v>
      </c>
      <c r="F972" t="s">
        <v>4117</v>
      </c>
      <c r="G972" s="1" t="s">
        <v>4119</v>
      </c>
      <c r="H972" t="s">
        <v>4126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" t="s">
        <v>4181</v>
      </c>
      <c r="O972">
        <f>ROUND(E972/D972*100,0)</f>
        <v>125</v>
      </c>
      <c r="P972">
        <f>ROUND(E972/L972,2)</f>
        <v>446.93</v>
      </c>
      <c r="Q972" s="9" t="s">
        <v>4181</v>
      </c>
      <c r="R972" t="s">
        <v>4192</v>
      </c>
      <c r="S972">
        <f>(((J972/60)/60)/24)+DATE(1970,1,1)</f>
        <v>42721.220520833333</v>
      </c>
      <c r="T972">
        <f>(((I972/60)/60)/24)+DATE(1970,1,1)</f>
        <v>42758.207638888889</v>
      </c>
      <c r="U972">
        <f>YEAR(S:S)</f>
        <v>2016</v>
      </c>
    </row>
    <row r="973" spans="1:21" ht="48" x14ac:dyDescent="0.2">
      <c r="A973">
        <v>971</v>
      </c>
      <c r="B973" s="8" t="s">
        <v>2</v>
      </c>
      <c r="C973" s="3" t="s">
        <v>978</v>
      </c>
      <c r="D973" s="5">
        <v>100000</v>
      </c>
      <c r="E973" s="7">
        <v>6240</v>
      </c>
      <c r="F973" t="s">
        <v>4117</v>
      </c>
      <c r="G973" s="1" t="s">
        <v>4119</v>
      </c>
      <c r="H973" t="s">
        <v>4121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" t="s">
        <v>4181</v>
      </c>
      <c r="O973">
        <f>ROUND(E973/D973*100,0)</f>
        <v>6</v>
      </c>
      <c r="P973">
        <f>ROUND(E973/L973,2)</f>
        <v>1248</v>
      </c>
      <c r="Q973" s="9" t="s">
        <v>4181</v>
      </c>
      <c r="R973" t="s">
        <v>4192</v>
      </c>
      <c r="S973">
        <f>(((J973/60)/60)/24)+DATE(1970,1,1)</f>
        <v>42111.709027777775</v>
      </c>
      <c r="T973">
        <f>(((I973/60)/60)/24)+DATE(1970,1,1)</f>
        <v>42156.709027777775</v>
      </c>
      <c r="U973">
        <f>YEAR(S:S)</f>
        <v>2015</v>
      </c>
    </row>
    <row r="974" spans="1:21" ht="48" x14ac:dyDescent="0.2">
      <c r="A974">
        <v>972</v>
      </c>
      <c r="B974" s="8" t="s">
        <v>2</v>
      </c>
      <c r="C974" s="3" t="s">
        <v>979</v>
      </c>
      <c r="D974" s="5">
        <v>20000</v>
      </c>
      <c r="E974" s="7">
        <v>6235</v>
      </c>
      <c r="F974" t="s">
        <v>4117</v>
      </c>
      <c r="G974" s="1" t="s">
        <v>4119</v>
      </c>
      <c r="H974" t="s">
        <v>4121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" t="s">
        <v>4181</v>
      </c>
      <c r="O974">
        <f>ROUND(E974/D974*100,0)</f>
        <v>31</v>
      </c>
      <c r="P974">
        <f>ROUND(E974/L974,2)</f>
        <v>138.56</v>
      </c>
      <c r="Q974" s="9" t="s">
        <v>4181</v>
      </c>
      <c r="R974" t="s">
        <v>4192</v>
      </c>
      <c r="S974">
        <f>(((J974/60)/60)/24)+DATE(1970,1,1)</f>
        <v>41856.865717592591</v>
      </c>
      <c r="T974">
        <f>(((I974/60)/60)/24)+DATE(1970,1,1)</f>
        <v>41886.290972222225</v>
      </c>
      <c r="U974">
        <f>YEAR(S:S)</f>
        <v>2014</v>
      </c>
    </row>
    <row r="975" spans="1:21" ht="48" x14ac:dyDescent="0.2">
      <c r="A975">
        <v>973</v>
      </c>
      <c r="B975" s="8" t="s">
        <v>2</v>
      </c>
      <c r="C975" s="3" t="s">
        <v>980</v>
      </c>
      <c r="D975" s="5">
        <v>20000</v>
      </c>
      <c r="E975" s="7">
        <v>6220</v>
      </c>
      <c r="F975" t="s">
        <v>4117</v>
      </c>
      <c r="G975" s="1" t="s">
        <v>4119</v>
      </c>
      <c r="H975" t="s">
        <v>4121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" t="s">
        <v>4181</v>
      </c>
      <c r="O975">
        <f>ROUND(E975/D975*100,0)</f>
        <v>31</v>
      </c>
      <c r="P975">
        <f>ROUND(E975/L975,2)</f>
        <v>777.5</v>
      </c>
      <c r="Q975" s="9" t="s">
        <v>4181</v>
      </c>
      <c r="R975" t="s">
        <v>4192</v>
      </c>
      <c r="S975">
        <f>(((J975/60)/60)/24)+DATE(1970,1,1)</f>
        <v>42257.014965277776</v>
      </c>
      <c r="T975">
        <f>(((I975/60)/60)/24)+DATE(1970,1,1)</f>
        <v>42317.056631944448</v>
      </c>
      <c r="U975">
        <f>YEAR(S:S)</f>
        <v>2015</v>
      </c>
    </row>
    <row r="976" spans="1:21" ht="48" x14ac:dyDescent="0.2">
      <c r="A976">
        <v>974</v>
      </c>
      <c r="B976" s="8" t="s">
        <v>2</v>
      </c>
      <c r="C976" s="3" t="s">
        <v>981</v>
      </c>
      <c r="D976" s="5">
        <v>50000</v>
      </c>
      <c r="E976" s="7">
        <v>6215.56</v>
      </c>
      <c r="F976" t="s">
        <v>4117</v>
      </c>
      <c r="G976" s="1" t="s">
        <v>4119</v>
      </c>
      <c r="H976" t="s">
        <v>4121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" t="s">
        <v>4181</v>
      </c>
      <c r="O976">
        <f>ROUND(E976/D976*100,0)</f>
        <v>12</v>
      </c>
      <c r="P976">
        <f>ROUND(E976/L976,2)</f>
        <v>2071.85</v>
      </c>
      <c r="Q976" s="9" t="s">
        <v>4181</v>
      </c>
      <c r="R976" t="s">
        <v>4192</v>
      </c>
      <c r="S976">
        <f>(((J976/60)/60)/24)+DATE(1970,1,1)</f>
        <v>42424.749490740738</v>
      </c>
      <c r="T976">
        <f>(((I976/60)/60)/24)+DATE(1970,1,1)</f>
        <v>42454.707824074074</v>
      </c>
      <c r="U976">
        <f>YEAR(S:S)</f>
        <v>2016</v>
      </c>
    </row>
    <row r="977" spans="1:21" ht="48" x14ac:dyDescent="0.2">
      <c r="A977">
        <v>975</v>
      </c>
      <c r="B977" s="8" t="s">
        <v>2</v>
      </c>
      <c r="C977" s="3" t="s">
        <v>982</v>
      </c>
      <c r="D977" s="5">
        <v>100000</v>
      </c>
      <c r="E977" s="7">
        <v>6215</v>
      </c>
      <c r="F977" t="s">
        <v>4117</v>
      </c>
      <c r="G977" s="1" t="s">
        <v>4119</v>
      </c>
      <c r="H977" t="s">
        <v>4121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" t="s">
        <v>4181</v>
      </c>
      <c r="O977">
        <f>ROUND(E977/D977*100,0)</f>
        <v>6</v>
      </c>
      <c r="P977">
        <f>ROUND(E977/L977,2)</f>
        <v>258.95999999999998</v>
      </c>
      <c r="Q977" s="9" t="s">
        <v>4181</v>
      </c>
      <c r="R977" t="s">
        <v>4192</v>
      </c>
      <c r="S977">
        <f>(((J977/60)/60)/24)+DATE(1970,1,1)</f>
        <v>42489.696585648147</v>
      </c>
      <c r="T977">
        <f>(((I977/60)/60)/24)+DATE(1970,1,1)</f>
        <v>42549.696585648147</v>
      </c>
      <c r="U977">
        <f>YEAR(S:S)</f>
        <v>2016</v>
      </c>
    </row>
    <row r="978" spans="1:21" ht="48" x14ac:dyDescent="0.2">
      <c r="A978">
        <v>976</v>
      </c>
      <c r="B978" s="8" t="s">
        <v>2</v>
      </c>
      <c r="C978" s="3" t="s">
        <v>983</v>
      </c>
      <c r="D978" s="5">
        <v>150000</v>
      </c>
      <c r="E978" s="7">
        <v>6210</v>
      </c>
      <c r="F978" t="s">
        <v>4117</v>
      </c>
      <c r="G978" s="1" t="s">
        <v>4119</v>
      </c>
      <c r="H978" t="s">
        <v>4123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" t="s">
        <v>4181</v>
      </c>
      <c r="O978">
        <f>ROUND(E978/D978*100,0)</f>
        <v>4</v>
      </c>
      <c r="P978">
        <f>ROUND(E978/L978,2)</f>
        <v>345</v>
      </c>
      <c r="Q978" s="9" t="s">
        <v>4181</v>
      </c>
      <c r="R978" t="s">
        <v>4192</v>
      </c>
      <c r="S978">
        <f>(((J978/60)/60)/24)+DATE(1970,1,1)</f>
        <v>42185.058993055558</v>
      </c>
      <c r="T978">
        <f>(((I978/60)/60)/24)+DATE(1970,1,1)</f>
        <v>42230.058993055558</v>
      </c>
      <c r="U978">
        <f>YEAR(S:S)</f>
        <v>2015</v>
      </c>
    </row>
    <row r="979" spans="1:21" ht="48" x14ac:dyDescent="0.2">
      <c r="A979">
        <v>977</v>
      </c>
      <c r="B979" s="8" t="s">
        <v>2</v>
      </c>
      <c r="C979" s="3" t="s">
        <v>984</v>
      </c>
      <c r="D979" s="5">
        <v>2700</v>
      </c>
      <c r="E979" s="7">
        <v>6208.98</v>
      </c>
      <c r="F979" t="s">
        <v>4117</v>
      </c>
      <c r="G979" s="1" t="s">
        <v>4119</v>
      </c>
      <c r="H979" t="s">
        <v>4124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" t="s">
        <v>4181</v>
      </c>
      <c r="O979">
        <f>ROUND(E979/D979*100,0)</f>
        <v>230</v>
      </c>
      <c r="P979">
        <f>ROUND(E979/L979,2)</f>
        <v>517.41999999999996</v>
      </c>
      <c r="Q979" s="9" t="s">
        <v>4181</v>
      </c>
      <c r="R979" t="s">
        <v>4192</v>
      </c>
      <c r="S979">
        <f>(((J979/60)/60)/24)+DATE(1970,1,1)</f>
        <v>42391.942094907412</v>
      </c>
      <c r="T979">
        <f>(((I979/60)/60)/24)+DATE(1970,1,1)</f>
        <v>42421.942094907412</v>
      </c>
      <c r="U979">
        <f>YEAR(S:S)</f>
        <v>2016</v>
      </c>
    </row>
    <row r="980" spans="1:21" ht="48" x14ac:dyDescent="0.2">
      <c r="A980">
        <v>978</v>
      </c>
      <c r="B980" s="8" t="s">
        <v>2</v>
      </c>
      <c r="C980" s="3" t="s">
        <v>985</v>
      </c>
      <c r="D980" s="5">
        <v>172889</v>
      </c>
      <c r="E980" s="7">
        <v>6207</v>
      </c>
      <c r="F980" t="s">
        <v>4117</v>
      </c>
      <c r="G980" s="1" t="s">
        <v>4119</v>
      </c>
      <c r="H980" t="s">
        <v>4130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" t="s">
        <v>4181</v>
      </c>
      <c r="O980">
        <f>ROUND(E980/D980*100,0)</f>
        <v>4</v>
      </c>
      <c r="P980">
        <f>ROUND(E980/L980,2)</f>
        <v>50.46</v>
      </c>
      <c r="Q980" s="9" t="s">
        <v>4181</v>
      </c>
      <c r="R980" t="s">
        <v>4192</v>
      </c>
      <c r="S980">
        <f>(((J980/60)/60)/24)+DATE(1970,1,1)</f>
        <v>42395.309039351851</v>
      </c>
      <c r="T980">
        <f>(((I980/60)/60)/24)+DATE(1970,1,1)</f>
        <v>42425.309039351851</v>
      </c>
      <c r="U980">
        <f>YEAR(S:S)</f>
        <v>2016</v>
      </c>
    </row>
    <row r="981" spans="1:21" ht="48" x14ac:dyDescent="0.2">
      <c r="A981">
        <v>979</v>
      </c>
      <c r="B981" s="8" t="s">
        <v>2</v>
      </c>
      <c r="C981" s="3" t="s">
        <v>986</v>
      </c>
      <c r="D981" s="5">
        <v>35000</v>
      </c>
      <c r="E981" s="7">
        <v>6181</v>
      </c>
      <c r="F981" t="s">
        <v>4117</v>
      </c>
      <c r="G981" s="1" t="s">
        <v>4119</v>
      </c>
      <c r="H981" t="s">
        <v>4121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" t="s">
        <v>4181</v>
      </c>
      <c r="O981">
        <f>ROUND(E981/D981*100,0)</f>
        <v>18</v>
      </c>
      <c r="P981">
        <f>ROUND(E981/L981,2)</f>
        <v>64.39</v>
      </c>
      <c r="Q981" s="9" t="s">
        <v>4181</v>
      </c>
      <c r="R981" t="s">
        <v>4192</v>
      </c>
      <c r="S981">
        <f>(((J981/60)/60)/24)+DATE(1970,1,1)</f>
        <v>42506.416990740734</v>
      </c>
      <c r="T981">
        <f>(((I981/60)/60)/24)+DATE(1970,1,1)</f>
        <v>42541.790972222225</v>
      </c>
      <c r="U981">
        <f>YEAR(S:S)</f>
        <v>2016</v>
      </c>
    </row>
    <row r="982" spans="1:21" ht="48" x14ac:dyDescent="0.2">
      <c r="A982">
        <v>980</v>
      </c>
      <c r="B982" s="8" t="s">
        <v>2</v>
      </c>
      <c r="C982" s="3" t="s">
        <v>987</v>
      </c>
      <c r="D982" s="5">
        <v>10000</v>
      </c>
      <c r="E982" s="7">
        <v>6155</v>
      </c>
      <c r="F982" t="s">
        <v>4117</v>
      </c>
      <c r="G982" s="1" t="s">
        <v>4119</v>
      </c>
      <c r="H982" t="s">
        <v>4121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" t="s">
        <v>4181</v>
      </c>
      <c r="O982">
        <f>ROUND(E982/D982*100,0)</f>
        <v>62</v>
      </c>
      <c r="P982">
        <f>ROUND(E982/L982,2)</f>
        <v>198.55</v>
      </c>
      <c r="Q982" s="9" t="s">
        <v>4181</v>
      </c>
      <c r="R982" t="s">
        <v>4192</v>
      </c>
      <c r="S982">
        <f>(((J982/60)/60)/24)+DATE(1970,1,1)</f>
        <v>41928.904189814813</v>
      </c>
      <c r="T982">
        <f>(((I982/60)/60)/24)+DATE(1970,1,1)</f>
        <v>41973.945856481485</v>
      </c>
      <c r="U982">
        <f>YEAR(S:S)</f>
        <v>2014</v>
      </c>
    </row>
    <row r="983" spans="1:21" ht="48" x14ac:dyDescent="0.2">
      <c r="A983">
        <v>981</v>
      </c>
      <c r="B983" s="8" t="s">
        <v>2</v>
      </c>
      <c r="C983" s="3" t="s">
        <v>988</v>
      </c>
      <c r="D983" s="5">
        <v>88888</v>
      </c>
      <c r="E983" s="7">
        <v>6146.27</v>
      </c>
      <c r="F983" t="s">
        <v>4117</v>
      </c>
      <c r="G983" s="1" t="s">
        <v>4119</v>
      </c>
      <c r="H983" t="s">
        <v>4121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" t="s">
        <v>4181</v>
      </c>
      <c r="O983">
        <f>ROUND(E983/D983*100,0)</f>
        <v>7</v>
      </c>
      <c r="P983">
        <f>ROUND(E983/L983,2)</f>
        <v>1536.57</v>
      </c>
      <c r="Q983" s="9" t="s">
        <v>4181</v>
      </c>
      <c r="R983" t="s">
        <v>4192</v>
      </c>
      <c r="S983">
        <f>(((J983/60)/60)/24)+DATE(1970,1,1)</f>
        <v>41830.947013888886</v>
      </c>
      <c r="T983">
        <f>(((I983/60)/60)/24)+DATE(1970,1,1)</f>
        <v>41860.947013888886</v>
      </c>
      <c r="U983">
        <f>YEAR(S:S)</f>
        <v>2014</v>
      </c>
    </row>
    <row r="984" spans="1:21" ht="32" x14ac:dyDescent="0.2">
      <c r="A984">
        <v>982</v>
      </c>
      <c r="B984" s="8" t="s">
        <v>2</v>
      </c>
      <c r="C984" s="3" t="s">
        <v>989</v>
      </c>
      <c r="D984" s="5">
        <v>17500</v>
      </c>
      <c r="E984" s="7">
        <v>6141.99</v>
      </c>
      <c r="F984" t="s">
        <v>4117</v>
      </c>
      <c r="G984" s="1" t="s">
        <v>4119</v>
      </c>
      <c r="H984" t="s">
        <v>4121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" t="s">
        <v>4181</v>
      </c>
      <c r="O984">
        <f>ROUND(E984/D984*100,0)</f>
        <v>35</v>
      </c>
      <c r="P984">
        <f>ROUND(E984/L984,2)</f>
        <v>2047.33</v>
      </c>
      <c r="Q984" s="9" t="s">
        <v>4181</v>
      </c>
      <c r="R984" t="s">
        <v>4192</v>
      </c>
      <c r="S984">
        <f>(((J984/60)/60)/24)+DATE(1970,1,1)</f>
        <v>42615.753310185188</v>
      </c>
      <c r="T984">
        <f>(((I984/60)/60)/24)+DATE(1970,1,1)</f>
        <v>42645.753310185188</v>
      </c>
      <c r="U984">
        <f>YEAR(S:S)</f>
        <v>2016</v>
      </c>
    </row>
    <row r="985" spans="1:21" ht="48" x14ac:dyDescent="0.2">
      <c r="A985">
        <v>983</v>
      </c>
      <c r="B985" s="8" t="s">
        <v>2</v>
      </c>
      <c r="C985" s="3" t="s">
        <v>990</v>
      </c>
      <c r="D985" s="5">
        <v>104219</v>
      </c>
      <c r="E985" s="7">
        <v>6130</v>
      </c>
      <c r="F985" t="s">
        <v>4117</v>
      </c>
      <c r="G985" s="1" t="s">
        <v>4119</v>
      </c>
      <c r="H985" t="s">
        <v>4124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" t="s">
        <v>4181</v>
      </c>
      <c r="O985">
        <f>ROUND(E985/D985*100,0)</f>
        <v>6</v>
      </c>
      <c r="P985">
        <f>ROUND(E985/L985,2)</f>
        <v>34.25</v>
      </c>
      <c r="Q985" s="9" t="s">
        <v>4181</v>
      </c>
      <c r="R985" t="s">
        <v>4192</v>
      </c>
      <c r="S985">
        <f>(((J985/60)/60)/24)+DATE(1970,1,1)</f>
        <v>42574.667650462965</v>
      </c>
      <c r="T985">
        <f>(((I985/60)/60)/24)+DATE(1970,1,1)</f>
        <v>42605.870833333334</v>
      </c>
      <c r="U985">
        <f>YEAR(S:S)</f>
        <v>2016</v>
      </c>
    </row>
    <row r="986" spans="1:21" ht="80" x14ac:dyDescent="0.2">
      <c r="A986">
        <v>984</v>
      </c>
      <c r="B986" s="8" t="s">
        <v>2</v>
      </c>
      <c r="C986" s="3" t="s">
        <v>991</v>
      </c>
      <c r="D986" s="5">
        <v>10000</v>
      </c>
      <c r="E986" s="7">
        <v>6120</v>
      </c>
      <c r="F986" t="s">
        <v>4117</v>
      </c>
      <c r="G986" s="1" t="s">
        <v>4119</v>
      </c>
      <c r="H986" t="s">
        <v>4121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" t="s">
        <v>4181</v>
      </c>
      <c r="O986">
        <f>ROUND(E986/D986*100,0)</f>
        <v>61</v>
      </c>
      <c r="P986">
        <f>ROUND(E986/L986,2)</f>
        <v>2040</v>
      </c>
      <c r="Q986" s="9" t="s">
        <v>4181</v>
      </c>
      <c r="R986" t="s">
        <v>4192</v>
      </c>
      <c r="S986">
        <f>(((J986/60)/60)/24)+DATE(1970,1,1)</f>
        <v>42061.11583333333</v>
      </c>
      <c r="T986">
        <f>(((I986/60)/60)/24)+DATE(1970,1,1)</f>
        <v>42091.074166666673</v>
      </c>
      <c r="U986">
        <f>YEAR(S:S)</f>
        <v>2015</v>
      </c>
    </row>
    <row r="987" spans="1:21" ht="48" x14ac:dyDescent="0.2">
      <c r="A987">
        <v>985</v>
      </c>
      <c r="B987" s="8" t="s">
        <v>2</v>
      </c>
      <c r="C987" s="3" t="s">
        <v>992</v>
      </c>
      <c r="D987" s="5">
        <v>30000</v>
      </c>
      <c r="E987" s="7">
        <v>6118</v>
      </c>
      <c r="F987" t="s">
        <v>4117</v>
      </c>
      <c r="G987" s="1" t="s">
        <v>4119</v>
      </c>
      <c r="H987" t="s">
        <v>4124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" t="s">
        <v>4181</v>
      </c>
      <c r="O987">
        <f>ROUND(E987/D987*100,0)</f>
        <v>20</v>
      </c>
      <c r="P987">
        <f>ROUND(E987/L987,2)</f>
        <v>266</v>
      </c>
      <c r="Q987" s="9" t="s">
        <v>4181</v>
      </c>
      <c r="R987" t="s">
        <v>4192</v>
      </c>
      <c r="S987">
        <f>(((J987/60)/60)/24)+DATE(1970,1,1)</f>
        <v>42339.967708333337</v>
      </c>
      <c r="T987">
        <f>(((I987/60)/60)/24)+DATE(1970,1,1)</f>
        <v>42369.958333333328</v>
      </c>
      <c r="U987">
        <f>YEAR(S:S)</f>
        <v>2015</v>
      </c>
    </row>
    <row r="988" spans="1:21" ht="48" x14ac:dyDescent="0.2">
      <c r="A988">
        <v>986</v>
      </c>
      <c r="B988" s="8" t="s">
        <v>2</v>
      </c>
      <c r="C988" s="3" t="s">
        <v>993</v>
      </c>
      <c r="D988" s="5">
        <v>20000</v>
      </c>
      <c r="E988" s="7">
        <v>6111</v>
      </c>
      <c r="F988" t="s">
        <v>4117</v>
      </c>
      <c r="G988" s="1" t="s">
        <v>4119</v>
      </c>
      <c r="H988" t="s">
        <v>4122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" t="s">
        <v>4181</v>
      </c>
      <c r="O988">
        <f>ROUND(E988/D988*100,0)</f>
        <v>31</v>
      </c>
      <c r="P988">
        <f>ROUND(E988/L988,2)</f>
        <v>265.7</v>
      </c>
      <c r="Q988" s="9" t="s">
        <v>4181</v>
      </c>
      <c r="R988" t="s">
        <v>4192</v>
      </c>
      <c r="S988">
        <f>(((J988/60)/60)/24)+DATE(1970,1,1)</f>
        <v>42324.767361111109</v>
      </c>
      <c r="T988">
        <f>(((I988/60)/60)/24)+DATE(1970,1,1)</f>
        <v>42379</v>
      </c>
      <c r="U988">
        <f>YEAR(S:S)</f>
        <v>2015</v>
      </c>
    </row>
    <row r="989" spans="1:21" ht="48" x14ac:dyDescent="0.2">
      <c r="A989">
        <v>987</v>
      </c>
      <c r="B989" s="8" t="s">
        <v>2</v>
      </c>
      <c r="C989" s="3" t="s">
        <v>994</v>
      </c>
      <c r="D989" s="5">
        <v>50000</v>
      </c>
      <c r="E989" s="7">
        <v>6108</v>
      </c>
      <c r="F989" t="s">
        <v>4117</v>
      </c>
      <c r="G989" s="1" t="s">
        <v>4119</v>
      </c>
      <c r="H989" t="s">
        <v>4124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" t="s">
        <v>4181</v>
      </c>
      <c r="O989">
        <f>ROUND(E989/D989*100,0)</f>
        <v>12</v>
      </c>
      <c r="P989">
        <f>ROUND(E989/L989,2)</f>
        <v>148.97999999999999</v>
      </c>
      <c r="Q989" s="9" t="s">
        <v>4181</v>
      </c>
      <c r="R989" t="s">
        <v>4192</v>
      </c>
      <c r="S989">
        <f>(((J989/60)/60)/24)+DATE(1970,1,1)</f>
        <v>41773.294560185182</v>
      </c>
      <c r="T989">
        <f>(((I989/60)/60)/24)+DATE(1970,1,1)</f>
        <v>41813.294560185182</v>
      </c>
      <c r="U989">
        <f>YEAR(S:S)</f>
        <v>2014</v>
      </c>
    </row>
    <row r="990" spans="1:21" ht="48" x14ac:dyDescent="0.2">
      <c r="A990">
        <v>988</v>
      </c>
      <c r="B990" s="8" t="s">
        <v>2</v>
      </c>
      <c r="C990" s="3" t="s">
        <v>995</v>
      </c>
      <c r="D990" s="5">
        <v>5000</v>
      </c>
      <c r="E990" s="7">
        <v>6100</v>
      </c>
      <c r="F990" t="s">
        <v>4117</v>
      </c>
      <c r="G990" s="1" t="s">
        <v>4119</v>
      </c>
      <c r="H990" t="s">
        <v>4124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" t="s">
        <v>4181</v>
      </c>
      <c r="O990">
        <f>ROUND(E990/D990*100,0)</f>
        <v>122</v>
      </c>
      <c r="P990" t="e">
        <f>ROUND(E990/L990,2)</f>
        <v>#DIV/0!</v>
      </c>
      <c r="Q990" s="9" t="s">
        <v>4181</v>
      </c>
      <c r="R990" t="s">
        <v>4192</v>
      </c>
      <c r="S990">
        <f>(((J990/60)/60)/24)+DATE(1970,1,1)</f>
        <v>42614.356770833328</v>
      </c>
      <c r="T990">
        <f>(((I990/60)/60)/24)+DATE(1970,1,1)</f>
        <v>42644.356770833328</v>
      </c>
      <c r="U990">
        <f>YEAR(S:S)</f>
        <v>2016</v>
      </c>
    </row>
    <row r="991" spans="1:21" ht="16" x14ac:dyDescent="0.2">
      <c r="A991">
        <v>989</v>
      </c>
      <c r="B991" s="8" t="s">
        <v>2</v>
      </c>
      <c r="C991" s="3" t="s">
        <v>996</v>
      </c>
      <c r="D991" s="5">
        <v>10000</v>
      </c>
      <c r="E991" s="7">
        <v>6100</v>
      </c>
      <c r="F991" t="s">
        <v>4117</v>
      </c>
      <c r="G991" s="1" t="s">
        <v>4119</v>
      </c>
      <c r="H991" t="s">
        <v>4121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" t="s">
        <v>4181</v>
      </c>
      <c r="O991">
        <f>ROUND(E991/D991*100,0)</f>
        <v>61</v>
      </c>
      <c r="P991">
        <f>ROUND(E991/L991,2)</f>
        <v>190.63</v>
      </c>
      <c r="Q991" s="9" t="s">
        <v>4181</v>
      </c>
      <c r="R991" t="s">
        <v>4192</v>
      </c>
      <c r="S991">
        <f>(((J991/60)/60)/24)+DATE(1970,1,1)</f>
        <v>42611.933969907404</v>
      </c>
      <c r="T991">
        <f>(((I991/60)/60)/24)+DATE(1970,1,1)</f>
        <v>42641.933969907404</v>
      </c>
      <c r="U991">
        <f>YEAR(S:S)</f>
        <v>2016</v>
      </c>
    </row>
    <row r="992" spans="1:21" ht="48" x14ac:dyDescent="0.2">
      <c r="A992">
        <v>990</v>
      </c>
      <c r="B992" s="8" t="s">
        <v>2</v>
      </c>
      <c r="C992" s="3" t="s">
        <v>997</v>
      </c>
      <c r="D992" s="5">
        <v>25000</v>
      </c>
      <c r="E992" s="7">
        <v>6086.26</v>
      </c>
      <c r="F992" t="s">
        <v>4117</v>
      </c>
      <c r="G992" s="1" t="s">
        <v>4119</v>
      </c>
      <c r="H992" t="s">
        <v>4121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" t="s">
        <v>4181</v>
      </c>
      <c r="O992">
        <f>ROUND(E992/D992*100,0)</f>
        <v>24</v>
      </c>
      <c r="P992">
        <f>ROUND(E992/L992,2)</f>
        <v>3043.13</v>
      </c>
      <c r="Q992" s="9" t="s">
        <v>4181</v>
      </c>
      <c r="R992" t="s">
        <v>4192</v>
      </c>
      <c r="S992">
        <f>(((J992/60)/60)/24)+DATE(1970,1,1)</f>
        <v>41855.784305555557</v>
      </c>
      <c r="T992">
        <f>(((I992/60)/60)/24)+DATE(1970,1,1)</f>
        <v>41885.784305555557</v>
      </c>
      <c r="U992">
        <f>YEAR(S:S)</f>
        <v>2014</v>
      </c>
    </row>
    <row r="993" spans="1:21" ht="80" x14ac:dyDescent="0.2">
      <c r="A993">
        <v>991</v>
      </c>
      <c r="B993" s="8" t="s">
        <v>2</v>
      </c>
      <c r="C993" s="3" t="s">
        <v>998</v>
      </c>
      <c r="D993" s="5">
        <v>5000</v>
      </c>
      <c r="E993" s="7">
        <v>6080</v>
      </c>
      <c r="F993" t="s">
        <v>4117</v>
      </c>
      <c r="G993" s="1" t="s">
        <v>4119</v>
      </c>
      <c r="H993" t="s">
        <v>4122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" t="s">
        <v>4181</v>
      </c>
      <c r="O993">
        <f>ROUND(E993/D993*100,0)</f>
        <v>122</v>
      </c>
      <c r="P993">
        <f>ROUND(E993/L993,2)</f>
        <v>868.57</v>
      </c>
      <c r="Q993" s="9" t="s">
        <v>4181</v>
      </c>
      <c r="R993" t="s">
        <v>4192</v>
      </c>
      <c r="S993">
        <f>(((J993/60)/60)/24)+DATE(1970,1,1)</f>
        <v>42538.75680555556</v>
      </c>
      <c r="T993">
        <f>(((I993/60)/60)/24)+DATE(1970,1,1)</f>
        <v>42563.785416666666</v>
      </c>
      <c r="U993">
        <f>YEAR(S:S)</f>
        <v>2016</v>
      </c>
    </row>
    <row r="994" spans="1:21" ht="48" x14ac:dyDescent="0.2">
      <c r="A994">
        <v>992</v>
      </c>
      <c r="B994" s="8" t="s">
        <v>2</v>
      </c>
      <c r="C994" s="3" t="s">
        <v>999</v>
      </c>
      <c r="D994" s="5">
        <v>100000</v>
      </c>
      <c r="E994" s="7">
        <v>6080</v>
      </c>
      <c r="F994" t="s">
        <v>4117</v>
      </c>
      <c r="G994" s="1" t="s">
        <v>4119</v>
      </c>
      <c r="H994" t="s">
        <v>4121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" t="s">
        <v>4181</v>
      </c>
      <c r="O994">
        <f>ROUND(E994/D994*100,0)</f>
        <v>6</v>
      </c>
      <c r="P994">
        <f>ROUND(E994/L994,2)</f>
        <v>1520</v>
      </c>
      <c r="Q994" s="9" t="s">
        <v>4181</v>
      </c>
      <c r="R994" t="s">
        <v>4192</v>
      </c>
      <c r="S994">
        <f>(((J994/60)/60)/24)+DATE(1970,1,1)</f>
        <v>42437.924988425926</v>
      </c>
      <c r="T994">
        <f>(((I994/60)/60)/24)+DATE(1970,1,1)</f>
        <v>42497.883321759262</v>
      </c>
      <c r="U994">
        <f>YEAR(S:S)</f>
        <v>2016</v>
      </c>
    </row>
    <row r="995" spans="1:21" ht="48" x14ac:dyDescent="0.2">
      <c r="A995">
        <v>993</v>
      </c>
      <c r="B995" s="8" t="s">
        <v>2</v>
      </c>
      <c r="C995" s="3" t="s">
        <v>1000</v>
      </c>
      <c r="D995" s="5">
        <v>70000</v>
      </c>
      <c r="E995" s="7">
        <v>6077</v>
      </c>
      <c r="F995" t="s">
        <v>4117</v>
      </c>
      <c r="G995" s="1" t="s">
        <v>4119</v>
      </c>
      <c r="H995" t="s">
        <v>4121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" t="s">
        <v>4181</v>
      </c>
      <c r="O995">
        <f>ROUND(E995/D995*100,0)</f>
        <v>9</v>
      </c>
      <c r="P995">
        <f>ROUND(E995/L995,2)</f>
        <v>31.01</v>
      </c>
      <c r="Q995" s="9" t="s">
        <v>4181</v>
      </c>
      <c r="R995" t="s">
        <v>4192</v>
      </c>
      <c r="S995">
        <f>(((J995/60)/60)/24)+DATE(1970,1,1)</f>
        <v>42652.964907407411</v>
      </c>
      <c r="T995">
        <f>(((I995/60)/60)/24)+DATE(1970,1,1)</f>
        <v>42686.208333333328</v>
      </c>
      <c r="U995">
        <f>YEAR(S:S)</f>
        <v>2016</v>
      </c>
    </row>
    <row r="996" spans="1:21" ht="64" x14ac:dyDescent="0.2">
      <c r="A996">
        <v>994</v>
      </c>
      <c r="B996" s="8" t="s">
        <v>2</v>
      </c>
      <c r="C996" s="3" t="s">
        <v>1001</v>
      </c>
      <c r="D996" s="5">
        <v>200000</v>
      </c>
      <c r="E996" s="7">
        <v>6071</v>
      </c>
      <c r="F996" t="s">
        <v>4117</v>
      </c>
      <c r="G996" s="1" t="s">
        <v>4119</v>
      </c>
      <c r="H996" t="s">
        <v>4121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" t="s">
        <v>4181</v>
      </c>
      <c r="O996">
        <f>ROUND(E996/D996*100,0)</f>
        <v>3</v>
      </c>
      <c r="P996">
        <f>ROUND(E996/L996,2)</f>
        <v>551.91</v>
      </c>
      <c r="Q996" s="9" t="s">
        <v>4181</v>
      </c>
      <c r="R996" t="s">
        <v>4192</v>
      </c>
      <c r="S996">
        <f>(((J996/60)/60)/24)+DATE(1970,1,1)</f>
        <v>41921.263078703705</v>
      </c>
      <c r="T996">
        <f>(((I996/60)/60)/24)+DATE(1970,1,1)</f>
        <v>41973.957638888889</v>
      </c>
      <c r="U996">
        <f>YEAR(S:S)</f>
        <v>2014</v>
      </c>
    </row>
    <row r="997" spans="1:21" ht="48" x14ac:dyDescent="0.2">
      <c r="A997">
        <v>995</v>
      </c>
      <c r="B997" s="8" t="s">
        <v>2</v>
      </c>
      <c r="C997" s="3" t="s">
        <v>1002</v>
      </c>
      <c r="D997" s="5">
        <v>10000</v>
      </c>
      <c r="E997" s="7">
        <v>6061</v>
      </c>
      <c r="F997" t="s">
        <v>4117</v>
      </c>
      <c r="G997" s="1" t="s">
        <v>4119</v>
      </c>
      <c r="H997" t="s">
        <v>4121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" t="s">
        <v>4181</v>
      </c>
      <c r="O997">
        <f>ROUND(E997/D997*100,0)</f>
        <v>61</v>
      </c>
      <c r="P997">
        <f>ROUND(E997/L997,2)</f>
        <v>673.44</v>
      </c>
      <c r="Q997" s="9" t="s">
        <v>4181</v>
      </c>
      <c r="R997" t="s">
        <v>4192</v>
      </c>
      <c r="S997">
        <f>(((J997/60)/60)/24)+DATE(1970,1,1)</f>
        <v>41947.940740740742</v>
      </c>
      <c r="T997">
        <f>(((I997/60)/60)/24)+DATE(1970,1,1)</f>
        <v>41972.666666666672</v>
      </c>
      <c r="U997">
        <f>YEAR(S:S)</f>
        <v>2014</v>
      </c>
    </row>
    <row r="998" spans="1:21" ht="32" x14ac:dyDescent="0.2">
      <c r="A998">
        <v>996</v>
      </c>
      <c r="B998" s="8" t="s">
        <v>2</v>
      </c>
      <c r="C998" s="3" t="s">
        <v>1003</v>
      </c>
      <c r="D998" s="5">
        <v>4000</v>
      </c>
      <c r="E998" s="7">
        <v>6060</v>
      </c>
      <c r="F998" t="s">
        <v>4117</v>
      </c>
      <c r="G998" s="1" t="s">
        <v>4119</v>
      </c>
      <c r="H998" t="s">
        <v>4121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" t="s">
        <v>4181</v>
      </c>
      <c r="O998">
        <f>ROUND(E998/D998*100,0)</f>
        <v>152</v>
      </c>
      <c r="P998">
        <f>ROUND(E998/L998,2)</f>
        <v>1212</v>
      </c>
      <c r="Q998" s="9" t="s">
        <v>4181</v>
      </c>
      <c r="R998" t="s">
        <v>4192</v>
      </c>
      <c r="S998">
        <f>(((J998/60)/60)/24)+DATE(1970,1,1)</f>
        <v>41817.866435185184</v>
      </c>
      <c r="T998">
        <f>(((I998/60)/60)/24)+DATE(1970,1,1)</f>
        <v>41847.643750000003</v>
      </c>
      <c r="U998">
        <f>YEAR(S:S)</f>
        <v>2014</v>
      </c>
    </row>
    <row r="999" spans="1:21" ht="32" x14ac:dyDescent="0.2">
      <c r="A999">
        <v>997</v>
      </c>
      <c r="B999" s="8" t="s">
        <v>2</v>
      </c>
      <c r="C999" s="3" t="s">
        <v>1004</v>
      </c>
      <c r="D999" s="5">
        <v>5000</v>
      </c>
      <c r="E999" s="7">
        <v>6056</v>
      </c>
      <c r="F999" t="s">
        <v>4117</v>
      </c>
      <c r="G999" s="1" t="s">
        <v>4119</v>
      </c>
      <c r="H999" t="s">
        <v>4121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" t="s">
        <v>4181</v>
      </c>
      <c r="O999">
        <f>ROUND(E999/D999*100,0)</f>
        <v>121</v>
      </c>
      <c r="P999">
        <f>ROUND(E999/L999,2)</f>
        <v>757</v>
      </c>
      <c r="Q999" s="9" t="s">
        <v>4181</v>
      </c>
      <c r="R999" t="s">
        <v>4192</v>
      </c>
      <c r="S999">
        <f>(((J999/60)/60)/24)+DATE(1970,1,1)</f>
        <v>41941.10297453704</v>
      </c>
      <c r="T999">
        <f>(((I999/60)/60)/24)+DATE(1970,1,1)</f>
        <v>41971.144641203704</v>
      </c>
      <c r="U999">
        <f>YEAR(S:S)</f>
        <v>2014</v>
      </c>
    </row>
    <row r="1000" spans="1:21" ht="32" x14ac:dyDescent="0.2">
      <c r="A1000">
        <v>998</v>
      </c>
      <c r="B1000" s="8" t="s">
        <v>2</v>
      </c>
      <c r="C1000" s="3" t="s">
        <v>1005</v>
      </c>
      <c r="D1000" s="5">
        <v>60000</v>
      </c>
      <c r="E1000" s="7">
        <v>6053</v>
      </c>
      <c r="F1000" t="s">
        <v>4117</v>
      </c>
      <c r="G1000" s="1" t="s">
        <v>4119</v>
      </c>
      <c r="H1000" t="s">
        <v>4126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" t="s">
        <v>4181</v>
      </c>
      <c r="O1000">
        <f>ROUND(E1000/D1000*100,0)</f>
        <v>10</v>
      </c>
      <c r="P1000">
        <f>ROUND(E1000/L1000,2)</f>
        <v>26.43</v>
      </c>
      <c r="Q1000" s="9" t="s">
        <v>4181</v>
      </c>
      <c r="R1000" t="s">
        <v>4192</v>
      </c>
      <c r="S1000">
        <f>(((J1000/60)/60)/24)+DATE(1970,1,1)</f>
        <v>42282.168993055559</v>
      </c>
      <c r="T1000">
        <f>(((I1000/60)/60)/24)+DATE(1970,1,1)</f>
        <v>42327.210659722223</v>
      </c>
      <c r="U1000">
        <f>YEAR(S:S)</f>
        <v>2015</v>
      </c>
    </row>
    <row r="1001" spans="1:21" ht="48" x14ac:dyDescent="0.2">
      <c r="A1001">
        <v>999</v>
      </c>
      <c r="B1001" s="8" t="s">
        <v>2</v>
      </c>
      <c r="C1001" s="3" t="s">
        <v>1006</v>
      </c>
      <c r="D1001" s="5">
        <v>150000</v>
      </c>
      <c r="E1001" s="7">
        <v>6042.02</v>
      </c>
      <c r="F1001" t="s">
        <v>4117</v>
      </c>
      <c r="G1001" s="1" t="s">
        <v>4119</v>
      </c>
      <c r="H1001" t="s">
        <v>4126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" t="s">
        <v>4181</v>
      </c>
      <c r="O1001">
        <f>ROUND(E1001/D1001*100,0)</f>
        <v>4</v>
      </c>
      <c r="P1001">
        <f>ROUND(E1001/L1001,2)</f>
        <v>151.05000000000001</v>
      </c>
      <c r="Q1001" s="9" t="s">
        <v>4181</v>
      </c>
      <c r="R1001" t="s">
        <v>4192</v>
      </c>
      <c r="S1001">
        <f>(((J1001/60)/60)/24)+DATE(1970,1,1)</f>
        <v>41926.29965277778</v>
      </c>
      <c r="T1001">
        <f>(((I1001/60)/60)/24)+DATE(1970,1,1)</f>
        <v>41956.334722222222</v>
      </c>
      <c r="U1001">
        <f>YEAR(S:S)</f>
        <v>2014</v>
      </c>
    </row>
    <row r="1002" spans="1:21" ht="48" x14ac:dyDescent="0.2">
      <c r="A1002">
        <v>1000</v>
      </c>
      <c r="B1002" s="8" t="s">
        <v>2</v>
      </c>
      <c r="C1002" s="3" t="s">
        <v>1007</v>
      </c>
      <c r="D1002" s="5">
        <v>894700</v>
      </c>
      <c r="E1002" s="7">
        <v>6041.6</v>
      </c>
      <c r="F1002" t="s">
        <v>4116</v>
      </c>
      <c r="G1002" s="1" t="s">
        <v>4119</v>
      </c>
      <c r="H1002" t="s">
        <v>4121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" t="s">
        <v>4181</v>
      </c>
      <c r="O1002">
        <f>ROUND(E1002/D1002*100,0)</f>
        <v>1</v>
      </c>
      <c r="P1002">
        <f>ROUND(E1002/L1002,2)</f>
        <v>1006.93</v>
      </c>
      <c r="Q1002" s="9" t="s">
        <v>4181</v>
      </c>
      <c r="R1002" t="s">
        <v>4192</v>
      </c>
      <c r="S1002">
        <f>(((J1002/60)/60)/24)+DATE(1970,1,1)</f>
        <v>42749.059722222228</v>
      </c>
      <c r="T1002">
        <f>(((I1002/60)/60)/24)+DATE(1970,1,1)</f>
        <v>42809.018055555556</v>
      </c>
      <c r="U1002">
        <f>YEAR(S:S)</f>
        <v>2017</v>
      </c>
    </row>
    <row r="1003" spans="1:21" ht="48" x14ac:dyDescent="0.2">
      <c r="A1003">
        <v>1001</v>
      </c>
      <c r="B1003" s="8" t="s">
        <v>2</v>
      </c>
      <c r="C1003" s="3" t="s">
        <v>1008</v>
      </c>
      <c r="D1003" s="5">
        <v>5000</v>
      </c>
      <c r="E1003" s="7">
        <v>6041.55</v>
      </c>
      <c r="F1003" t="s">
        <v>4116</v>
      </c>
      <c r="G1003" s="1" t="s">
        <v>4119</v>
      </c>
      <c r="H1003" t="s">
        <v>4122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" t="s">
        <v>4181</v>
      </c>
      <c r="O1003">
        <f>ROUND(E1003/D1003*100,0)</f>
        <v>121</v>
      </c>
      <c r="P1003">
        <f>ROUND(E1003/L1003,2)</f>
        <v>1510.39</v>
      </c>
      <c r="Q1003" s="9" t="s">
        <v>4181</v>
      </c>
      <c r="R1003" t="s">
        <v>4192</v>
      </c>
      <c r="S1003">
        <f>(((J1003/60)/60)/24)+DATE(1970,1,1)</f>
        <v>42720.720057870371</v>
      </c>
      <c r="T1003">
        <f>(((I1003/60)/60)/24)+DATE(1970,1,1)</f>
        <v>42765.720057870371</v>
      </c>
      <c r="U1003">
        <f>YEAR(S:S)</f>
        <v>2016</v>
      </c>
    </row>
    <row r="1004" spans="1:21" ht="48" x14ac:dyDescent="0.2">
      <c r="A1004">
        <v>1002</v>
      </c>
      <c r="B1004" s="8" t="s">
        <v>2</v>
      </c>
      <c r="C1004" s="3" t="s">
        <v>1009</v>
      </c>
      <c r="D1004" s="5">
        <v>9999</v>
      </c>
      <c r="E1004" s="7">
        <v>6039</v>
      </c>
      <c r="F1004" t="s">
        <v>4116</v>
      </c>
      <c r="G1004" s="1" t="s">
        <v>4119</v>
      </c>
      <c r="H1004" t="s">
        <v>4121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" t="s">
        <v>4181</v>
      </c>
      <c r="O1004">
        <f>ROUND(E1004/D1004*100,0)</f>
        <v>60</v>
      </c>
      <c r="P1004">
        <f>ROUND(E1004/L1004,2)</f>
        <v>274.5</v>
      </c>
      <c r="Q1004" s="9" t="s">
        <v>4181</v>
      </c>
      <c r="R1004" t="s">
        <v>4192</v>
      </c>
      <c r="S1004">
        <f>(((J1004/60)/60)/24)+DATE(1970,1,1)</f>
        <v>42325.684189814812</v>
      </c>
      <c r="T1004">
        <f>(((I1004/60)/60)/24)+DATE(1970,1,1)</f>
        <v>42355.249305555553</v>
      </c>
      <c r="U1004">
        <f>YEAR(S:S)</f>
        <v>2015</v>
      </c>
    </row>
    <row r="1005" spans="1:21" ht="48" x14ac:dyDescent="0.2">
      <c r="A1005">
        <v>1003</v>
      </c>
      <c r="B1005" s="8" t="s">
        <v>2</v>
      </c>
      <c r="C1005" s="3" t="s">
        <v>1010</v>
      </c>
      <c r="D1005" s="5">
        <v>20000</v>
      </c>
      <c r="E1005" s="7">
        <v>6030</v>
      </c>
      <c r="F1005" t="s">
        <v>4116</v>
      </c>
      <c r="G1005" s="1" t="s">
        <v>4119</v>
      </c>
      <c r="H1005" t="s">
        <v>4124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" t="s">
        <v>4181</v>
      </c>
      <c r="O1005">
        <f>ROUND(E1005/D1005*100,0)</f>
        <v>30</v>
      </c>
      <c r="P1005">
        <f>ROUND(E1005/L1005,2)</f>
        <v>402</v>
      </c>
      <c r="Q1005" s="9" t="s">
        <v>4181</v>
      </c>
      <c r="R1005" t="s">
        <v>4192</v>
      </c>
      <c r="S1005">
        <f>(((J1005/60)/60)/24)+DATE(1970,1,1)</f>
        <v>42780.709039351852</v>
      </c>
      <c r="T1005">
        <f>(((I1005/60)/60)/24)+DATE(1970,1,1)</f>
        <v>42810.667372685188</v>
      </c>
      <c r="U1005">
        <f>YEAR(S:S)</f>
        <v>2017</v>
      </c>
    </row>
    <row r="1006" spans="1:21" ht="32" x14ac:dyDescent="0.2">
      <c r="A1006">
        <v>1004</v>
      </c>
      <c r="B1006" s="8" t="s">
        <v>2</v>
      </c>
      <c r="C1006" s="3" t="s">
        <v>1011</v>
      </c>
      <c r="D1006" s="5">
        <v>25000</v>
      </c>
      <c r="E1006" s="7">
        <v>6029</v>
      </c>
      <c r="F1006" t="s">
        <v>4116</v>
      </c>
      <c r="G1006" s="1" t="s">
        <v>4119</v>
      </c>
      <c r="H1006" t="s">
        <v>4121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" t="s">
        <v>4181</v>
      </c>
      <c r="O1006">
        <f>ROUND(E1006/D1006*100,0)</f>
        <v>24</v>
      </c>
      <c r="P1006">
        <f>ROUND(E1006/L1006,2)</f>
        <v>63.46</v>
      </c>
      <c r="Q1006" s="9" t="s">
        <v>4181</v>
      </c>
      <c r="R1006" t="s">
        <v>4192</v>
      </c>
      <c r="S1006">
        <f>(((J1006/60)/60)/24)+DATE(1970,1,1)</f>
        <v>42388.708645833336</v>
      </c>
      <c r="T1006">
        <f>(((I1006/60)/60)/24)+DATE(1970,1,1)</f>
        <v>42418.708645833336</v>
      </c>
      <c r="U1006">
        <f>YEAR(S:S)</f>
        <v>2016</v>
      </c>
    </row>
    <row r="1007" spans="1:21" ht="32" x14ac:dyDescent="0.2">
      <c r="A1007">
        <v>1005</v>
      </c>
      <c r="B1007" s="8" t="s">
        <v>2</v>
      </c>
      <c r="C1007" s="3" t="s">
        <v>1012</v>
      </c>
      <c r="D1007" s="5">
        <v>200000</v>
      </c>
      <c r="E1007" s="7">
        <v>6027</v>
      </c>
      <c r="F1007" t="s">
        <v>4116</v>
      </c>
      <c r="G1007" s="1" t="s">
        <v>4119</v>
      </c>
      <c r="H1007" t="s">
        <v>4121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" t="s">
        <v>4181</v>
      </c>
      <c r="O1007">
        <f>ROUND(E1007/D1007*100,0)</f>
        <v>3</v>
      </c>
      <c r="P1007">
        <f>ROUND(E1007/L1007,2)</f>
        <v>37.43</v>
      </c>
      <c r="Q1007" s="9" t="s">
        <v>4181</v>
      </c>
      <c r="R1007" t="s">
        <v>4192</v>
      </c>
      <c r="S1007">
        <f>(((J1007/60)/60)/24)+DATE(1970,1,1)</f>
        <v>42276.624803240738</v>
      </c>
      <c r="T1007">
        <f>(((I1007/60)/60)/24)+DATE(1970,1,1)</f>
        <v>42307.624803240738</v>
      </c>
      <c r="U1007">
        <f>YEAR(S:S)</f>
        <v>2015</v>
      </c>
    </row>
    <row r="1008" spans="1:21" ht="48" x14ac:dyDescent="0.2">
      <c r="A1008">
        <v>1006</v>
      </c>
      <c r="B1008" s="8" t="s">
        <v>2</v>
      </c>
      <c r="C1008" s="3" t="s">
        <v>1013</v>
      </c>
      <c r="D1008" s="5">
        <v>4000</v>
      </c>
      <c r="E1008" s="7">
        <v>6025</v>
      </c>
      <c r="F1008" t="s">
        <v>4116</v>
      </c>
      <c r="G1008" s="1" t="s">
        <v>4119</v>
      </c>
      <c r="H1008" t="s">
        <v>4121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" t="s">
        <v>4181</v>
      </c>
      <c r="O1008">
        <f>ROUND(E1008/D1008*100,0)</f>
        <v>151</v>
      </c>
      <c r="P1008">
        <f>ROUND(E1008/L1008,2)</f>
        <v>753.13</v>
      </c>
      <c r="Q1008" s="9" t="s">
        <v>4181</v>
      </c>
      <c r="R1008" t="s">
        <v>4192</v>
      </c>
      <c r="S1008">
        <f>(((J1008/60)/60)/24)+DATE(1970,1,1)</f>
        <v>41977.040185185186</v>
      </c>
      <c r="T1008">
        <f>(((I1008/60)/60)/24)+DATE(1970,1,1)</f>
        <v>41985.299305555556</v>
      </c>
      <c r="U1008">
        <f>YEAR(S:S)</f>
        <v>2014</v>
      </c>
    </row>
    <row r="1009" spans="1:21" ht="48" x14ac:dyDescent="0.2">
      <c r="A1009">
        <v>1007</v>
      </c>
      <c r="B1009" s="8" t="s">
        <v>2</v>
      </c>
      <c r="C1009" s="3" t="s">
        <v>1014</v>
      </c>
      <c r="D1009" s="5">
        <v>30000</v>
      </c>
      <c r="E1009" s="7">
        <v>6025</v>
      </c>
      <c r="F1009" t="s">
        <v>4116</v>
      </c>
      <c r="G1009" s="1" t="s">
        <v>4119</v>
      </c>
      <c r="H1009" t="s">
        <v>4121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" t="s">
        <v>4181</v>
      </c>
      <c r="O1009">
        <f>ROUND(E1009/D1009*100,0)</f>
        <v>20</v>
      </c>
      <c r="P1009">
        <f>ROUND(E1009/L1009,2)</f>
        <v>79.28</v>
      </c>
      <c r="Q1009" s="9" t="s">
        <v>4181</v>
      </c>
      <c r="R1009" t="s">
        <v>4192</v>
      </c>
      <c r="S1009">
        <f>(((J1009/60)/60)/24)+DATE(1970,1,1)</f>
        <v>42676.583599537036</v>
      </c>
      <c r="T1009">
        <f>(((I1009/60)/60)/24)+DATE(1970,1,1)</f>
        <v>42718.6252662037</v>
      </c>
      <c r="U1009">
        <f>YEAR(S:S)</f>
        <v>2016</v>
      </c>
    </row>
    <row r="1010" spans="1:21" ht="48" x14ac:dyDescent="0.2">
      <c r="A1010">
        <v>1008</v>
      </c>
      <c r="B1010" s="8" t="s">
        <v>2</v>
      </c>
      <c r="C1010" s="3" t="s">
        <v>1015</v>
      </c>
      <c r="D1010" s="5">
        <v>93500</v>
      </c>
      <c r="E1010" s="7">
        <v>6020</v>
      </c>
      <c r="F1010" t="s">
        <v>4116</v>
      </c>
      <c r="G1010" s="1" t="s">
        <v>4119</v>
      </c>
      <c r="H1010" t="s">
        <v>4131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" t="s">
        <v>4181</v>
      </c>
      <c r="O1010">
        <f>ROUND(E1010/D1010*100,0)</f>
        <v>6</v>
      </c>
      <c r="P1010">
        <f>ROUND(E1010/L1010,2)</f>
        <v>6020</v>
      </c>
      <c r="Q1010" s="9" t="s">
        <v>4181</v>
      </c>
      <c r="R1010" t="s">
        <v>4192</v>
      </c>
      <c r="S1010">
        <f>(((J1010/60)/60)/24)+DATE(1970,1,1)</f>
        <v>42702.809201388889</v>
      </c>
      <c r="T1010">
        <f>(((I1010/60)/60)/24)+DATE(1970,1,1)</f>
        <v>42732.809201388889</v>
      </c>
      <c r="U1010">
        <f>YEAR(S:S)</f>
        <v>2016</v>
      </c>
    </row>
    <row r="1011" spans="1:21" ht="48" x14ac:dyDescent="0.2">
      <c r="A1011">
        <v>1009</v>
      </c>
      <c r="B1011" s="8" t="s">
        <v>2</v>
      </c>
      <c r="C1011" s="3" t="s">
        <v>1016</v>
      </c>
      <c r="D1011" s="5">
        <v>50000</v>
      </c>
      <c r="E1011" s="7">
        <v>6019.01</v>
      </c>
      <c r="F1011" t="s">
        <v>4116</v>
      </c>
      <c r="G1011" s="1" t="s">
        <v>4119</v>
      </c>
      <c r="H1011" t="s">
        <v>4121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" t="s">
        <v>4181</v>
      </c>
      <c r="O1011">
        <f>ROUND(E1011/D1011*100,0)</f>
        <v>12</v>
      </c>
      <c r="P1011">
        <f>ROUND(E1011/L1011,2)</f>
        <v>59.59</v>
      </c>
      <c r="Q1011" s="9" t="s">
        <v>4181</v>
      </c>
      <c r="R1011" t="s">
        <v>4192</v>
      </c>
      <c r="S1011">
        <f>(((J1011/60)/60)/24)+DATE(1970,1,1)</f>
        <v>42510.604699074072</v>
      </c>
      <c r="T1011">
        <f>(((I1011/60)/60)/24)+DATE(1970,1,1)</f>
        <v>42540.604699074072</v>
      </c>
      <c r="U1011">
        <f>YEAR(S:S)</f>
        <v>2016</v>
      </c>
    </row>
    <row r="1012" spans="1:21" ht="48" x14ac:dyDescent="0.2">
      <c r="A1012">
        <v>1010</v>
      </c>
      <c r="B1012" s="8" t="s">
        <v>2</v>
      </c>
      <c r="C1012" s="3" t="s">
        <v>1017</v>
      </c>
      <c r="D1012" s="5">
        <v>115250</v>
      </c>
      <c r="E1012" s="7">
        <v>6019</v>
      </c>
      <c r="F1012" t="s">
        <v>4116</v>
      </c>
      <c r="G1012" s="1" t="s">
        <v>4119</v>
      </c>
      <c r="H1012" t="s">
        <v>4121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" t="s">
        <v>4181</v>
      </c>
      <c r="O1012">
        <f>ROUND(E1012/D1012*100,0)</f>
        <v>5</v>
      </c>
      <c r="P1012">
        <f>ROUND(E1012/L1012,2)</f>
        <v>1504.75</v>
      </c>
      <c r="Q1012" s="9" t="s">
        <v>4181</v>
      </c>
      <c r="R1012" t="s">
        <v>4192</v>
      </c>
      <c r="S1012">
        <f>(((J1012/60)/60)/24)+DATE(1970,1,1)</f>
        <v>42561.829421296294</v>
      </c>
      <c r="T1012">
        <f>(((I1012/60)/60)/24)+DATE(1970,1,1)</f>
        <v>42618.124305555553</v>
      </c>
      <c r="U1012">
        <f>YEAR(S:S)</f>
        <v>2016</v>
      </c>
    </row>
    <row r="1013" spans="1:21" ht="48" x14ac:dyDescent="0.2">
      <c r="A1013">
        <v>1011</v>
      </c>
      <c r="B1013" s="8" t="s">
        <v>2</v>
      </c>
      <c r="C1013" s="3" t="s">
        <v>1018</v>
      </c>
      <c r="D1013" s="5">
        <v>20000</v>
      </c>
      <c r="E1013" s="7">
        <v>6007</v>
      </c>
      <c r="F1013" t="s">
        <v>4116</v>
      </c>
      <c r="G1013" s="1" t="s">
        <v>4119</v>
      </c>
      <c r="H1013" t="s">
        <v>4121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" t="s">
        <v>4181</v>
      </c>
      <c r="O1013">
        <f>ROUND(E1013/D1013*100,0)</f>
        <v>30</v>
      </c>
      <c r="P1013">
        <f>ROUND(E1013/L1013,2)</f>
        <v>6007</v>
      </c>
      <c r="Q1013" s="9" t="s">
        <v>4181</v>
      </c>
      <c r="R1013" t="s">
        <v>4192</v>
      </c>
      <c r="S1013">
        <f>(((J1013/60)/60)/24)+DATE(1970,1,1)</f>
        <v>41946.898090277777</v>
      </c>
      <c r="T1013">
        <f>(((I1013/60)/60)/24)+DATE(1970,1,1)</f>
        <v>41991.898090277777</v>
      </c>
      <c r="U1013">
        <f>YEAR(S:S)</f>
        <v>2014</v>
      </c>
    </row>
    <row r="1014" spans="1:21" ht="48" x14ac:dyDescent="0.2">
      <c r="A1014">
        <v>1012</v>
      </c>
      <c r="B1014" s="8" t="s">
        <v>2</v>
      </c>
      <c r="C1014" s="3" t="s">
        <v>1019</v>
      </c>
      <c r="D1014" s="5">
        <v>5000</v>
      </c>
      <c r="E1014" s="7">
        <v>6001</v>
      </c>
      <c r="F1014" t="s">
        <v>4116</v>
      </c>
      <c r="G1014" s="1" t="s">
        <v>4119</v>
      </c>
      <c r="H1014" t="s">
        <v>4121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" t="s">
        <v>4181</v>
      </c>
      <c r="O1014">
        <f>ROUND(E1014/D1014*100,0)</f>
        <v>120</v>
      </c>
      <c r="P1014">
        <f>ROUND(E1014/L1014,2)</f>
        <v>7.74</v>
      </c>
      <c r="Q1014" s="9" t="s">
        <v>4181</v>
      </c>
      <c r="R1014" t="s">
        <v>4192</v>
      </c>
      <c r="S1014">
        <f>(((J1014/60)/60)/24)+DATE(1970,1,1)</f>
        <v>42714.440416666665</v>
      </c>
      <c r="T1014">
        <f>(((I1014/60)/60)/24)+DATE(1970,1,1)</f>
        <v>42759.440416666665</v>
      </c>
      <c r="U1014">
        <f>YEAR(S:S)</f>
        <v>2016</v>
      </c>
    </row>
    <row r="1015" spans="1:21" ht="48" x14ac:dyDescent="0.2">
      <c r="A1015">
        <v>1013</v>
      </c>
      <c r="B1015" s="8" t="s">
        <v>2</v>
      </c>
      <c r="C1015" s="3" t="s">
        <v>1020</v>
      </c>
      <c r="D1015" s="5">
        <v>25000</v>
      </c>
      <c r="E1015" s="7">
        <v>6000.66</v>
      </c>
      <c r="F1015" t="s">
        <v>4116</v>
      </c>
      <c r="G1015" s="1" t="s">
        <v>4119</v>
      </c>
      <c r="H1015" t="s">
        <v>4121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" t="s">
        <v>4181</v>
      </c>
      <c r="O1015">
        <f>ROUND(E1015/D1015*100,0)</f>
        <v>24</v>
      </c>
      <c r="P1015">
        <f>ROUND(E1015/L1015,2)</f>
        <v>66.67</v>
      </c>
      <c r="Q1015" s="9" t="s">
        <v>4181</v>
      </c>
      <c r="R1015" t="s">
        <v>4192</v>
      </c>
      <c r="S1015">
        <f>(((J1015/60)/60)/24)+DATE(1970,1,1)</f>
        <v>42339.833981481483</v>
      </c>
      <c r="T1015">
        <f>(((I1015/60)/60)/24)+DATE(1970,1,1)</f>
        <v>42367.833333333328</v>
      </c>
      <c r="U1015">
        <f>YEAR(S:S)</f>
        <v>2015</v>
      </c>
    </row>
    <row r="1016" spans="1:21" ht="32" x14ac:dyDescent="0.2">
      <c r="A1016">
        <v>1014</v>
      </c>
      <c r="B1016" s="8" t="s">
        <v>2</v>
      </c>
      <c r="C1016" s="3" t="s">
        <v>1021</v>
      </c>
      <c r="D1016" s="5">
        <v>10000</v>
      </c>
      <c r="E1016" s="7">
        <v>6000</v>
      </c>
      <c r="F1016" t="s">
        <v>4116</v>
      </c>
      <c r="G1016" s="1" t="s">
        <v>4119</v>
      </c>
      <c r="H1016" t="s">
        <v>4121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" t="s">
        <v>4181</v>
      </c>
      <c r="O1016">
        <f>ROUND(E1016/D1016*100,0)</f>
        <v>60</v>
      </c>
      <c r="P1016">
        <f>ROUND(E1016/L1016,2)</f>
        <v>375</v>
      </c>
      <c r="Q1016" s="9" t="s">
        <v>4181</v>
      </c>
      <c r="R1016" t="s">
        <v>4192</v>
      </c>
      <c r="S1016">
        <f>(((J1016/60)/60)/24)+DATE(1970,1,1)</f>
        <v>41955.002488425926</v>
      </c>
      <c r="T1016">
        <f>(((I1016/60)/60)/24)+DATE(1970,1,1)</f>
        <v>42005.002488425926</v>
      </c>
      <c r="U1016">
        <f>YEAR(S:S)</f>
        <v>2014</v>
      </c>
    </row>
    <row r="1017" spans="1:21" ht="32" x14ac:dyDescent="0.2">
      <c r="A1017">
        <v>1015</v>
      </c>
      <c r="B1017" s="8" t="s">
        <v>2</v>
      </c>
      <c r="C1017" s="3" t="s">
        <v>1022</v>
      </c>
      <c r="D1017" s="5">
        <v>9000</v>
      </c>
      <c r="E1017" s="7">
        <v>6000</v>
      </c>
      <c r="F1017" t="s">
        <v>4116</v>
      </c>
      <c r="G1017" s="1" t="s">
        <v>4119</v>
      </c>
      <c r="H1017" t="s">
        <v>4132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" t="s">
        <v>4181</v>
      </c>
      <c r="O1017">
        <f>ROUND(E1017/D1017*100,0)</f>
        <v>67</v>
      </c>
      <c r="P1017">
        <f>ROUND(E1017/L1017,2)</f>
        <v>1000</v>
      </c>
      <c r="Q1017" s="9" t="s">
        <v>4181</v>
      </c>
      <c r="R1017" t="s">
        <v>4192</v>
      </c>
      <c r="S1017">
        <f>(((J1017/60)/60)/24)+DATE(1970,1,1)</f>
        <v>42303.878414351857</v>
      </c>
      <c r="T1017">
        <f>(((I1017/60)/60)/24)+DATE(1970,1,1)</f>
        <v>42333.920081018514</v>
      </c>
      <c r="U1017">
        <f>YEAR(S:S)</f>
        <v>2015</v>
      </c>
    </row>
    <row r="1018" spans="1:21" ht="48" x14ac:dyDescent="0.2">
      <c r="A1018">
        <v>1016</v>
      </c>
      <c r="B1018" s="8" t="s">
        <v>2</v>
      </c>
      <c r="C1018" s="3" t="s">
        <v>1023</v>
      </c>
      <c r="D1018" s="5">
        <v>100000</v>
      </c>
      <c r="E1018" s="7">
        <v>6000</v>
      </c>
      <c r="F1018" t="s">
        <v>4116</v>
      </c>
      <c r="G1018" s="1" t="s">
        <v>4119</v>
      </c>
      <c r="H1018" t="s">
        <v>4121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" t="s">
        <v>4181</v>
      </c>
      <c r="O1018">
        <f>ROUND(E1018/D1018*100,0)</f>
        <v>6</v>
      </c>
      <c r="P1018">
        <f>ROUND(E1018/L1018,2)</f>
        <v>157.88999999999999</v>
      </c>
      <c r="Q1018" s="9" t="s">
        <v>4181</v>
      </c>
      <c r="R1018" t="s">
        <v>4192</v>
      </c>
      <c r="S1018">
        <f>(((J1018/60)/60)/24)+DATE(1970,1,1)</f>
        <v>42422.107129629629</v>
      </c>
      <c r="T1018">
        <f>(((I1018/60)/60)/24)+DATE(1970,1,1)</f>
        <v>42467.065462962957</v>
      </c>
      <c r="U1018">
        <f>YEAR(S:S)</f>
        <v>2016</v>
      </c>
    </row>
    <row r="1019" spans="1:21" ht="48" x14ac:dyDescent="0.2">
      <c r="A1019">
        <v>1017</v>
      </c>
      <c r="B1019" s="8" t="s">
        <v>2</v>
      </c>
      <c r="C1019" s="3" t="s">
        <v>1024</v>
      </c>
      <c r="D1019" s="5">
        <v>250000</v>
      </c>
      <c r="E1019" s="7">
        <v>6000</v>
      </c>
      <c r="F1019" t="s">
        <v>4116</v>
      </c>
      <c r="G1019" s="1" t="s">
        <v>4119</v>
      </c>
      <c r="H1019" t="s">
        <v>4121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" t="s">
        <v>4181</v>
      </c>
      <c r="O1019">
        <f>ROUND(E1019/D1019*100,0)</f>
        <v>2</v>
      </c>
      <c r="P1019">
        <f>ROUND(E1019/L1019,2)</f>
        <v>16.899999999999999</v>
      </c>
      <c r="Q1019" s="9" t="s">
        <v>4181</v>
      </c>
      <c r="R1019" t="s">
        <v>4192</v>
      </c>
      <c r="S1019">
        <f>(((J1019/60)/60)/24)+DATE(1970,1,1)</f>
        <v>42289.675173611111</v>
      </c>
      <c r="T1019">
        <f>(((I1019/60)/60)/24)+DATE(1970,1,1)</f>
        <v>42329.716840277775</v>
      </c>
      <c r="U1019">
        <f>YEAR(S:S)</f>
        <v>2015</v>
      </c>
    </row>
    <row r="1020" spans="1:21" ht="48" x14ac:dyDescent="0.2">
      <c r="A1020">
        <v>1018</v>
      </c>
      <c r="B1020" s="8" t="s">
        <v>2</v>
      </c>
      <c r="C1020" s="3" t="s">
        <v>1025</v>
      </c>
      <c r="D1020" s="5">
        <v>20000</v>
      </c>
      <c r="E1020" s="7">
        <v>6000</v>
      </c>
      <c r="F1020" t="s">
        <v>4116</v>
      </c>
      <c r="G1020" s="1" t="s">
        <v>4119</v>
      </c>
      <c r="H1020" t="s">
        <v>4121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" t="s">
        <v>4181</v>
      </c>
      <c r="O1020">
        <f>ROUND(E1020/D1020*100,0)</f>
        <v>30</v>
      </c>
      <c r="P1020">
        <f>ROUND(E1020/L1020,2)</f>
        <v>857.14</v>
      </c>
      <c r="Q1020" s="9" t="s">
        <v>4181</v>
      </c>
      <c r="R1020" t="s">
        <v>4192</v>
      </c>
      <c r="S1020">
        <f>(((J1020/60)/60)/24)+DATE(1970,1,1)</f>
        <v>42535.492280092592</v>
      </c>
      <c r="T1020">
        <f>(((I1020/60)/60)/24)+DATE(1970,1,1)</f>
        <v>42565.492280092592</v>
      </c>
      <c r="U1020">
        <f>YEAR(S:S)</f>
        <v>2016</v>
      </c>
    </row>
    <row r="1021" spans="1:21" ht="32" x14ac:dyDescent="0.2">
      <c r="A1021">
        <v>1019</v>
      </c>
      <c r="B1021" s="8" t="s">
        <v>2</v>
      </c>
      <c r="C1021" s="3" t="s">
        <v>1026</v>
      </c>
      <c r="D1021" s="5">
        <v>45000</v>
      </c>
      <c r="E1021" s="7">
        <v>5985</v>
      </c>
      <c r="F1021" t="s">
        <v>4116</v>
      </c>
      <c r="G1021" s="1" t="s">
        <v>4119</v>
      </c>
      <c r="H1021" t="s">
        <v>4121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" t="s">
        <v>4181</v>
      </c>
      <c r="O1021">
        <f>ROUND(E1021/D1021*100,0)</f>
        <v>13</v>
      </c>
      <c r="P1021">
        <f>ROUND(E1021/L1021,2)</f>
        <v>14.96</v>
      </c>
      <c r="Q1021" s="9" t="s">
        <v>4181</v>
      </c>
      <c r="R1021" t="s">
        <v>4192</v>
      </c>
      <c r="S1021">
        <f>(((J1021/60)/60)/24)+DATE(1970,1,1)</f>
        <v>42009.973946759259</v>
      </c>
      <c r="T1021">
        <f>(((I1021/60)/60)/24)+DATE(1970,1,1)</f>
        <v>42039.973946759259</v>
      </c>
      <c r="U1021">
        <f>YEAR(S:S)</f>
        <v>2015</v>
      </c>
    </row>
    <row r="1022" spans="1:21" ht="48" x14ac:dyDescent="0.2">
      <c r="A1022">
        <v>1020</v>
      </c>
      <c r="B1022" s="8" t="s">
        <v>2</v>
      </c>
      <c r="C1022" s="3" t="s">
        <v>1027</v>
      </c>
      <c r="D1022" s="5">
        <v>1550</v>
      </c>
      <c r="E1022" s="7">
        <v>5940</v>
      </c>
      <c r="F1022" t="s">
        <v>4115</v>
      </c>
      <c r="G1022" s="1" t="s">
        <v>4119</v>
      </c>
      <c r="H1022" t="s">
        <v>4126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" t="s">
        <v>4181</v>
      </c>
      <c r="O1022">
        <f>ROUND(E1022/D1022*100,0)</f>
        <v>383</v>
      </c>
      <c r="P1022">
        <f>ROUND(E1022/L1022,2)</f>
        <v>198</v>
      </c>
      <c r="Q1022" s="9" t="s">
        <v>4181</v>
      </c>
      <c r="R1022" t="s">
        <v>4199</v>
      </c>
      <c r="S1022">
        <f>(((J1022/60)/60)/24)+DATE(1970,1,1)</f>
        <v>42127.069548611107</v>
      </c>
      <c r="T1022">
        <f>(((I1022/60)/60)/24)+DATE(1970,1,1)</f>
        <v>42157.032638888893</v>
      </c>
      <c r="U1022">
        <f>YEAR(S:S)</f>
        <v>2015</v>
      </c>
    </row>
    <row r="1023" spans="1:21" ht="48" x14ac:dyDescent="0.2">
      <c r="A1023">
        <v>1021</v>
      </c>
      <c r="B1023" s="8" t="s">
        <v>2</v>
      </c>
      <c r="C1023" s="3" t="s">
        <v>1028</v>
      </c>
      <c r="D1023" s="5">
        <v>3000</v>
      </c>
      <c r="E1023" s="7">
        <v>5922</v>
      </c>
      <c r="F1023" t="s">
        <v>4115</v>
      </c>
      <c r="G1023" s="1" t="s">
        <v>4119</v>
      </c>
      <c r="H1023" t="s">
        <v>4121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" t="s">
        <v>4181</v>
      </c>
      <c r="O1023">
        <f>ROUND(E1023/D1023*100,0)</f>
        <v>197</v>
      </c>
      <c r="P1023">
        <f>ROUND(E1023/L1023,2)</f>
        <v>12.39</v>
      </c>
      <c r="Q1023" s="9" t="s">
        <v>4181</v>
      </c>
      <c r="R1023" t="s">
        <v>4199</v>
      </c>
      <c r="S1023">
        <f>(((J1023/60)/60)/24)+DATE(1970,1,1)</f>
        <v>42271.251979166671</v>
      </c>
      <c r="T1023">
        <f>(((I1023/60)/60)/24)+DATE(1970,1,1)</f>
        <v>42294.166666666672</v>
      </c>
      <c r="U1023">
        <f>YEAR(S:S)</f>
        <v>2015</v>
      </c>
    </row>
    <row r="1024" spans="1:21" ht="32" x14ac:dyDescent="0.2">
      <c r="A1024">
        <v>1022</v>
      </c>
      <c r="B1024" s="8" t="s">
        <v>2</v>
      </c>
      <c r="C1024" s="3" t="s">
        <v>1029</v>
      </c>
      <c r="D1024" s="5">
        <v>2000</v>
      </c>
      <c r="E1024" s="7">
        <v>5910</v>
      </c>
      <c r="F1024" t="s">
        <v>4115</v>
      </c>
      <c r="G1024" s="1" t="s">
        <v>4119</v>
      </c>
      <c r="H1024" t="s">
        <v>4121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" t="s">
        <v>4181</v>
      </c>
      <c r="O1024">
        <f>ROUND(E1024/D1024*100,0)</f>
        <v>296</v>
      </c>
      <c r="P1024">
        <f>ROUND(E1024/L1024,2)</f>
        <v>79.86</v>
      </c>
      <c r="Q1024" s="9" t="s">
        <v>4181</v>
      </c>
      <c r="R1024" t="s">
        <v>4199</v>
      </c>
      <c r="S1024">
        <f>(((J1024/60)/60)/24)+DATE(1970,1,1)</f>
        <v>42111.646724537044</v>
      </c>
      <c r="T1024">
        <f>(((I1024/60)/60)/24)+DATE(1970,1,1)</f>
        <v>42141.646724537044</v>
      </c>
      <c r="U1024">
        <f>YEAR(S:S)</f>
        <v>2015</v>
      </c>
    </row>
    <row r="1025" spans="1:21" ht="48" x14ac:dyDescent="0.2">
      <c r="A1025">
        <v>1023</v>
      </c>
      <c r="B1025" s="8" t="s">
        <v>2</v>
      </c>
      <c r="C1025" s="3" t="s">
        <v>1030</v>
      </c>
      <c r="D1025" s="5">
        <v>2000</v>
      </c>
      <c r="E1025" s="7">
        <v>5907</v>
      </c>
      <c r="F1025" t="s">
        <v>4115</v>
      </c>
      <c r="G1025" s="1" t="s">
        <v>4119</v>
      </c>
      <c r="H1025" t="s">
        <v>4122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" t="s">
        <v>4181</v>
      </c>
      <c r="O1025">
        <f>ROUND(E1025/D1025*100,0)</f>
        <v>295</v>
      </c>
      <c r="P1025">
        <f>ROUND(E1025/L1025,2)</f>
        <v>45.09</v>
      </c>
      <c r="Q1025" s="9" t="s">
        <v>4181</v>
      </c>
      <c r="R1025" t="s">
        <v>4199</v>
      </c>
      <c r="S1025">
        <f>(((J1025/60)/60)/24)+DATE(1970,1,1)</f>
        <v>42145.919687500005</v>
      </c>
      <c r="T1025">
        <f>(((I1025/60)/60)/24)+DATE(1970,1,1)</f>
        <v>42175.919687500005</v>
      </c>
      <c r="U1025">
        <f>YEAR(S:S)</f>
        <v>2015</v>
      </c>
    </row>
    <row r="1026" spans="1:21" ht="48" x14ac:dyDescent="0.2">
      <c r="A1026">
        <v>1024</v>
      </c>
      <c r="B1026" s="8" t="s">
        <v>2</v>
      </c>
      <c r="C1026" s="3" t="s">
        <v>1031</v>
      </c>
      <c r="D1026" s="5">
        <v>20000</v>
      </c>
      <c r="E1026" s="7">
        <v>5904</v>
      </c>
      <c r="F1026" t="s">
        <v>4115</v>
      </c>
      <c r="G1026" s="1" t="s">
        <v>4119</v>
      </c>
      <c r="H1026" t="s">
        <v>4130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" t="s">
        <v>4181</v>
      </c>
      <c r="O1026">
        <f>ROUND(E1026/D1026*100,0)</f>
        <v>30</v>
      </c>
      <c r="P1026">
        <f>ROUND(E1026/L1026,2)</f>
        <v>96.79</v>
      </c>
      <c r="Q1026" s="9" t="s">
        <v>4181</v>
      </c>
      <c r="R1026" t="s">
        <v>4199</v>
      </c>
      <c r="S1026">
        <f>(((J1026/60)/60)/24)+DATE(1970,1,1)</f>
        <v>42370.580590277779</v>
      </c>
      <c r="T1026">
        <f>(((I1026/60)/60)/24)+DATE(1970,1,1)</f>
        <v>42400.580590277779</v>
      </c>
      <c r="U1026">
        <f>YEAR(S:S)</f>
        <v>2016</v>
      </c>
    </row>
    <row r="1027" spans="1:21" ht="32" x14ac:dyDescent="0.2">
      <c r="A1027">
        <v>1025</v>
      </c>
      <c r="B1027" s="8" t="s">
        <v>2</v>
      </c>
      <c r="C1027" s="3" t="s">
        <v>1032</v>
      </c>
      <c r="D1027" s="5">
        <v>70000</v>
      </c>
      <c r="E1027" s="7">
        <v>5902</v>
      </c>
      <c r="F1027" t="s">
        <v>4115</v>
      </c>
      <c r="G1027" s="1" t="s">
        <v>4119</v>
      </c>
      <c r="H1027" t="s">
        <v>4121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" t="s">
        <v>4181</v>
      </c>
      <c r="O1027">
        <f>ROUND(E1027/D1027*100,0)</f>
        <v>8</v>
      </c>
      <c r="P1027">
        <f>ROUND(E1027/L1027,2)</f>
        <v>5.51</v>
      </c>
      <c r="Q1027" s="9" t="s">
        <v>4181</v>
      </c>
      <c r="R1027" t="s">
        <v>4199</v>
      </c>
      <c r="S1027">
        <f>(((J1027/60)/60)/24)+DATE(1970,1,1)</f>
        <v>42049.833761574075</v>
      </c>
      <c r="T1027">
        <f>(((I1027/60)/60)/24)+DATE(1970,1,1)</f>
        <v>42079.792094907403</v>
      </c>
      <c r="U1027">
        <f>YEAR(S:S)</f>
        <v>2015</v>
      </c>
    </row>
    <row r="1028" spans="1:21" ht="48" x14ac:dyDescent="0.2">
      <c r="A1028">
        <v>1026</v>
      </c>
      <c r="B1028" s="8" t="s">
        <v>2</v>
      </c>
      <c r="C1028" s="3" t="s">
        <v>1033</v>
      </c>
      <c r="D1028" s="5">
        <v>7000</v>
      </c>
      <c r="E1028" s="7">
        <v>5876</v>
      </c>
      <c r="F1028" t="s">
        <v>4115</v>
      </c>
      <c r="G1028" s="1" t="s">
        <v>4119</v>
      </c>
      <c r="H1028" t="s">
        <v>4122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" t="s">
        <v>4181</v>
      </c>
      <c r="O1028">
        <f>ROUND(E1028/D1028*100,0)</f>
        <v>84</v>
      </c>
      <c r="P1028">
        <f>ROUND(E1028/L1028,2)</f>
        <v>48.16</v>
      </c>
      <c r="Q1028" s="9" t="s">
        <v>4181</v>
      </c>
      <c r="R1028" t="s">
        <v>4199</v>
      </c>
      <c r="S1028">
        <f>(((J1028/60)/60)/24)+DATE(1970,1,1)</f>
        <v>42426.407592592594</v>
      </c>
      <c r="T1028">
        <f>(((I1028/60)/60)/24)+DATE(1970,1,1)</f>
        <v>42460.365925925929</v>
      </c>
      <c r="U1028">
        <f>YEAR(S:S)</f>
        <v>2016</v>
      </c>
    </row>
    <row r="1029" spans="1:21" ht="48" x14ac:dyDescent="0.2">
      <c r="A1029">
        <v>1027</v>
      </c>
      <c r="B1029" s="8" t="s">
        <v>2</v>
      </c>
      <c r="C1029" s="3" t="s">
        <v>1034</v>
      </c>
      <c r="D1029" s="5">
        <v>7501</v>
      </c>
      <c r="E1029" s="7">
        <v>5875</v>
      </c>
      <c r="F1029" t="s">
        <v>4115</v>
      </c>
      <c r="G1029" s="1" t="s">
        <v>4119</v>
      </c>
      <c r="H1029" t="s">
        <v>4121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" t="s">
        <v>4181</v>
      </c>
      <c r="O1029">
        <f>ROUND(E1029/D1029*100,0)</f>
        <v>78</v>
      </c>
      <c r="P1029">
        <f>ROUND(E1029/L1029,2)</f>
        <v>52.93</v>
      </c>
      <c r="Q1029" s="9" t="s">
        <v>4181</v>
      </c>
      <c r="R1029" t="s">
        <v>4199</v>
      </c>
      <c r="S1029">
        <f>(((J1029/60)/60)/24)+DATE(1970,1,1)</f>
        <v>41905.034108796295</v>
      </c>
      <c r="T1029">
        <f>(((I1029/60)/60)/24)+DATE(1970,1,1)</f>
        <v>41935.034108796295</v>
      </c>
      <c r="U1029">
        <f>YEAR(S:S)</f>
        <v>2014</v>
      </c>
    </row>
    <row r="1030" spans="1:21" ht="48" x14ac:dyDescent="0.2">
      <c r="A1030">
        <v>1028</v>
      </c>
      <c r="B1030" s="8" t="s">
        <v>2</v>
      </c>
      <c r="C1030" s="3" t="s">
        <v>1035</v>
      </c>
      <c r="D1030" s="5">
        <v>10000</v>
      </c>
      <c r="E1030" s="7">
        <v>5858.84</v>
      </c>
      <c r="F1030" t="s">
        <v>4115</v>
      </c>
      <c r="G1030" s="1" t="s">
        <v>4119</v>
      </c>
      <c r="H1030" t="s">
        <v>4122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" t="s">
        <v>4181</v>
      </c>
      <c r="O1030">
        <f>ROUND(E1030/D1030*100,0)</f>
        <v>59</v>
      </c>
      <c r="P1030">
        <f>ROUND(E1030/L1030,2)</f>
        <v>22.98</v>
      </c>
      <c r="Q1030" s="9" t="s">
        <v>4181</v>
      </c>
      <c r="R1030" t="s">
        <v>4199</v>
      </c>
      <c r="S1030">
        <f>(((J1030/60)/60)/24)+DATE(1970,1,1)</f>
        <v>42755.627372685187</v>
      </c>
      <c r="T1030">
        <f>(((I1030/60)/60)/24)+DATE(1970,1,1)</f>
        <v>42800.833333333328</v>
      </c>
      <c r="U1030">
        <f>YEAR(S:S)</f>
        <v>2017</v>
      </c>
    </row>
    <row r="1031" spans="1:21" ht="32" x14ac:dyDescent="0.2">
      <c r="A1031">
        <v>1029</v>
      </c>
      <c r="B1031" s="8" t="s">
        <v>2</v>
      </c>
      <c r="C1031" s="3" t="s">
        <v>1036</v>
      </c>
      <c r="D1031" s="5">
        <v>10000</v>
      </c>
      <c r="E1031" s="7">
        <v>5854</v>
      </c>
      <c r="F1031" t="s">
        <v>4115</v>
      </c>
      <c r="G1031" s="1" t="s">
        <v>4119</v>
      </c>
      <c r="H1031" t="s">
        <v>4130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" t="s">
        <v>4181</v>
      </c>
      <c r="O1031">
        <f>ROUND(E1031/D1031*100,0)</f>
        <v>59</v>
      </c>
      <c r="P1031">
        <f>ROUND(E1031/L1031,2)</f>
        <v>41.52</v>
      </c>
      <c r="Q1031" s="9" t="s">
        <v>4181</v>
      </c>
      <c r="R1031" t="s">
        <v>4199</v>
      </c>
      <c r="S1031">
        <f>(((J1031/60)/60)/24)+DATE(1970,1,1)</f>
        <v>42044.711886574078</v>
      </c>
      <c r="T1031">
        <f>(((I1031/60)/60)/24)+DATE(1970,1,1)</f>
        <v>42098.915972222225</v>
      </c>
      <c r="U1031">
        <f>YEAR(S:S)</f>
        <v>2015</v>
      </c>
    </row>
    <row r="1032" spans="1:21" ht="32" x14ac:dyDescent="0.2">
      <c r="A1032">
        <v>1030</v>
      </c>
      <c r="B1032" s="8" t="s">
        <v>2</v>
      </c>
      <c r="C1032" s="3" t="s">
        <v>1037</v>
      </c>
      <c r="D1032" s="5">
        <v>2000</v>
      </c>
      <c r="E1032" s="7">
        <v>5845</v>
      </c>
      <c r="F1032" t="s">
        <v>4115</v>
      </c>
      <c r="G1032" s="1" t="s">
        <v>4119</v>
      </c>
      <c r="H1032" t="s">
        <v>4121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" t="s">
        <v>4181</v>
      </c>
      <c r="O1032">
        <f>ROUND(E1032/D1032*100,0)</f>
        <v>292</v>
      </c>
      <c r="P1032">
        <f>ROUND(E1032/L1032,2)</f>
        <v>36.76</v>
      </c>
      <c r="Q1032" s="9" t="s">
        <v>4181</v>
      </c>
      <c r="R1032" t="s">
        <v>4199</v>
      </c>
      <c r="S1032">
        <f>(((J1032/60)/60)/24)+DATE(1970,1,1)</f>
        <v>42611.483206018514</v>
      </c>
      <c r="T1032">
        <f>(((I1032/60)/60)/24)+DATE(1970,1,1)</f>
        <v>42625.483206018514</v>
      </c>
      <c r="U1032">
        <f>YEAR(S:S)</f>
        <v>2016</v>
      </c>
    </row>
    <row r="1033" spans="1:21" ht="48" x14ac:dyDescent="0.2">
      <c r="A1033">
        <v>1031</v>
      </c>
      <c r="B1033" s="8" t="s">
        <v>2</v>
      </c>
      <c r="C1033" s="3" t="s">
        <v>1038</v>
      </c>
      <c r="D1033" s="5">
        <v>10000</v>
      </c>
      <c r="E1033" s="7">
        <v>5831.74</v>
      </c>
      <c r="F1033" t="s">
        <v>4115</v>
      </c>
      <c r="G1033" s="1" t="s">
        <v>4119</v>
      </c>
      <c r="H1033" t="s">
        <v>4121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" t="s">
        <v>4181</v>
      </c>
      <c r="O1033">
        <f>ROUND(E1033/D1033*100,0)</f>
        <v>58</v>
      </c>
      <c r="P1033">
        <f>ROUND(E1033/L1033,2)</f>
        <v>58.91</v>
      </c>
      <c r="Q1033" s="9" t="s">
        <v>4181</v>
      </c>
      <c r="R1033" t="s">
        <v>4199</v>
      </c>
      <c r="S1033">
        <f>(((J1033/60)/60)/24)+DATE(1970,1,1)</f>
        <v>42324.764004629629</v>
      </c>
      <c r="T1033">
        <f>(((I1033/60)/60)/24)+DATE(1970,1,1)</f>
        <v>42354.764004629629</v>
      </c>
      <c r="U1033">
        <f>YEAR(S:S)</f>
        <v>2015</v>
      </c>
    </row>
    <row r="1034" spans="1:21" ht="16" x14ac:dyDescent="0.2">
      <c r="A1034">
        <v>1032</v>
      </c>
      <c r="B1034" s="8" t="s">
        <v>2</v>
      </c>
      <c r="C1034" s="3" t="s">
        <v>1039</v>
      </c>
      <c r="D1034" s="5">
        <v>5400</v>
      </c>
      <c r="E1034" s="7">
        <v>5830.83</v>
      </c>
      <c r="F1034" t="s">
        <v>4115</v>
      </c>
      <c r="G1034" s="1" t="s">
        <v>4119</v>
      </c>
      <c r="H1034" t="s">
        <v>4121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" t="s">
        <v>4181</v>
      </c>
      <c r="O1034">
        <f>ROUND(E1034/D1034*100,0)</f>
        <v>108</v>
      </c>
      <c r="P1034">
        <f>ROUND(E1034/L1034,2)</f>
        <v>60.74</v>
      </c>
      <c r="Q1034" s="9" t="s">
        <v>4181</v>
      </c>
      <c r="R1034" t="s">
        <v>4199</v>
      </c>
      <c r="S1034">
        <f>(((J1034/60)/60)/24)+DATE(1970,1,1)</f>
        <v>42514.666956018518</v>
      </c>
      <c r="T1034">
        <f>(((I1034/60)/60)/24)+DATE(1970,1,1)</f>
        <v>42544.666956018518</v>
      </c>
      <c r="U1034">
        <f>YEAR(S:S)</f>
        <v>2016</v>
      </c>
    </row>
    <row r="1035" spans="1:21" ht="48" x14ac:dyDescent="0.2">
      <c r="A1035">
        <v>1033</v>
      </c>
      <c r="B1035" s="8" t="s">
        <v>2</v>
      </c>
      <c r="C1035" s="3" t="s">
        <v>1040</v>
      </c>
      <c r="D1035" s="5">
        <v>1328</v>
      </c>
      <c r="E1035" s="7">
        <v>5824</v>
      </c>
      <c r="F1035" t="s">
        <v>4115</v>
      </c>
      <c r="G1035" s="1" t="s">
        <v>4119</v>
      </c>
      <c r="H1035" t="s">
        <v>4122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" t="s">
        <v>4181</v>
      </c>
      <c r="O1035">
        <f>ROUND(E1035/D1035*100,0)</f>
        <v>439</v>
      </c>
      <c r="P1035">
        <f>ROUND(E1035/L1035,2)</f>
        <v>215.7</v>
      </c>
      <c r="Q1035" s="9" t="s">
        <v>4181</v>
      </c>
      <c r="R1035" t="s">
        <v>4199</v>
      </c>
      <c r="S1035">
        <f>(((J1035/60)/60)/24)+DATE(1970,1,1)</f>
        <v>42688.732407407413</v>
      </c>
      <c r="T1035">
        <f>(((I1035/60)/60)/24)+DATE(1970,1,1)</f>
        <v>42716.732407407413</v>
      </c>
      <c r="U1035">
        <f>YEAR(S:S)</f>
        <v>2016</v>
      </c>
    </row>
    <row r="1036" spans="1:21" ht="48" x14ac:dyDescent="0.2">
      <c r="A1036">
        <v>1034</v>
      </c>
      <c r="B1036" s="8" t="s">
        <v>2</v>
      </c>
      <c r="C1036" s="3" t="s">
        <v>1041</v>
      </c>
      <c r="D1036" s="5">
        <v>5000</v>
      </c>
      <c r="E1036" s="7">
        <v>5813</v>
      </c>
      <c r="F1036" t="s">
        <v>4115</v>
      </c>
      <c r="G1036" s="1" t="s">
        <v>4119</v>
      </c>
      <c r="H1036" t="s">
        <v>4121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" t="s">
        <v>4181</v>
      </c>
      <c r="O1036">
        <f>ROUND(E1036/D1036*100,0)</f>
        <v>116</v>
      </c>
      <c r="P1036">
        <f>ROUND(E1036/L1036,2)</f>
        <v>35.020000000000003</v>
      </c>
      <c r="Q1036" s="9" t="s">
        <v>4181</v>
      </c>
      <c r="R1036" t="s">
        <v>4199</v>
      </c>
      <c r="S1036">
        <f>(((J1036/60)/60)/24)+DATE(1970,1,1)</f>
        <v>42555.166712962964</v>
      </c>
      <c r="T1036">
        <f>(((I1036/60)/60)/24)+DATE(1970,1,1)</f>
        <v>42587.165972222225</v>
      </c>
      <c r="U1036">
        <f>YEAR(S:S)</f>
        <v>2016</v>
      </c>
    </row>
    <row r="1037" spans="1:21" ht="48" x14ac:dyDescent="0.2">
      <c r="A1037">
        <v>1035</v>
      </c>
      <c r="B1037" s="8" t="s">
        <v>2</v>
      </c>
      <c r="C1037" s="3" t="s">
        <v>1042</v>
      </c>
      <c r="D1037" s="5">
        <v>4600</v>
      </c>
      <c r="E1037" s="7">
        <v>5800</v>
      </c>
      <c r="F1037" t="s">
        <v>4115</v>
      </c>
      <c r="G1037" s="1" t="s">
        <v>4119</v>
      </c>
      <c r="H1037" t="s">
        <v>4121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" t="s">
        <v>4181</v>
      </c>
      <c r="O1037">
        <f>ROUND(E1037/D1037*100,0)</f>
        <v>126</v>
      </c>
      <c r="P1037">
        <f>ROUND(E1037/L1037,2)</f>
        <v>76.319999999999993</v>
      </c>
      <c r="Q1037" s="9" t="s">
        <v>4181</v>
      </c>
      <c r="R1037" t="s">
        <v>4199</v>
      </c>
      <c r="S1037">
        <f>(((J1037/60)/60)/24)+DATE(1970,1,1)</f>
        <v>42016.641435185185</v>
      </c>
      <c r="T1037">
        <f>(((I1037/60)/60)/24)+DATE(1970,1,1)</f>
        <v>42046.641435185185</v>
      </c>
      <c r="U1037">
        <f>YEAR(S:S)</f>
        <v>2015</v>
      </c>
    </row>
    <row r="1038" spans="1:21" ht="48" x14ac:dyDescent="0.2">
      <c r="A1038">
        <v>1036</v>
      </c>
      <c r="B1038" s="8" t="s">
        <v>2</v>
      </c>
      <c r="C1038" s="3" t="s">
        <v>1043</v>
      </c>
      <c r="D1038" s="5">
        <v>4500</v>
      </c>
      <c r="E1038" s="7">
        <v>5771</v>
      </c>
      <c r="F1038" t="s">
        <v>4115</v>
      </c>
      <c r="G1038" s="1" t="s">
        <v>4119</v>
      </c>
      <c r="H1038" t="s">
        <v>4121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" t="s">
        <v>4181</v>
      </c>
      <c r="O1038">
        <f>ROUND(E1038/D1038*100,0)</f>
        <v>128</v>
      </c>
      <c r="P1038">
        <f>ROUND(E1038/L1038,2)</f>
        <v>27.35</v>
      </c>
      <c r="Q1038" s="9" t="s">
        <v>4181</v>
      </c>
      <c r="R1038" t="s">
        <v>4199</v>
      </c>
      <c r="S1038">
        <f>(((J1038/60)/60)/24)+DATE(1970,1,1)</f>
        <v>41249.448958333334</v>
      </c>
      <c r="T1038">
        <f>(((I1038/60)/60)/24)+DATE(1970,1,1)</f>
        <v>41281.333333333336</v>
      </c>
      <c r="U1038">
        <f>YEAR(S:S)</f>
        <v>2012</v>
      </c>
    </row>
    <row r="1039" spans="1:21" ht="48" x14ac:dyDescent="0.2">
      <c r="A1039">
        <v>1037</v>
      </c>
      <c r="B1039" s="8" t="s">
        <v>2</v>
      </c>
      <c r="C1039" s="3" t="s">
        <v>1044</v>
      </c>
      <c r="D1039" s="5">
        <v>1000</v>
      </c>
      <c r="E1039" s="7">
        <v>5757</v>
      </c>
      <c r="F1039" t="s">
        <v>4115</v>
      </c>
      <c r="G1039" s="1" t="s">
        <v>4119</v>
      </c>
      <c r="H1039" t="s">
        <v>4121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" t="s">
        <v>4181</v>
      </c>
      <c r="O1039">
        <f>ROUND(E1039/D1039*100,0)</f>
        <v>576</v>
      </c>
      <c r="P1039">
        <f>ROUND(E1039/L1039,2)</f>
        <v>274.14</v>
      </c>
      <c r="Q1039" s="9" t="s">
        <v>4181</v>
      </c>
      <c r="R1039" t="s">
        <v>4199</v>
      </c>
      <c r="S1039">
        <f>(((J1039/60)/60)/24)+DATE(1970,1,1)</f>
        <v>42119.822476851856</v>
      </c>
      <c r="T1039">
        <f>(((I1039/60)/60)/24)+DATE(1970,1,1)</f>
        <v>42142.208333333328</v>
      </c>
      <c r="U1039">
        <f>YEAR(S:S)</f>
        <v>2015</v>
      </c>
    </row>
    <row r="1040" spans="1:21" ht="48" x14ac:dyDescent="0.2">
      <c r="A1040">
        <v>1038</v>
      </c>
      <c r="B1040" s="8" t="s">
        <v>2</v>
      </c>
      <c r="C1040" s="3" t="s">
        <v>1045</v>
      </c>
      <c r="D1040" s="5">
        <v>1500</v>
      </c>
      <c r="E1040" s="7">
        <v>5739</v>
      </c>
      <c r="F1040" t="s">
        <v>4115</v>
      </c>
      <c r="G1040" s="1" t="s">
        <v>4119</v>
      </c>
      <c r="H1040" t="s">
        <v>4121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" t="s">
        <v>4181</v>
      </c>
      <c r="O1040">
        <f>ROUND(E1040/D1040*100,0)</f>
        <v>383</v>
      </c>
      <c r="P1040">
        <f>ROUND(E1040/L1040,2)</f>
        <v>94.08</v>
      </c>
      <c r="Q1040" s="9" t="s">
        <v>4181</v>
      </c>
      <c r="R1040" t="s">
        <v>4199</v>
      </c>
      <c r="S1040">
        <f>(((J1040/60)/60)/24)+DATE(1970,1,1)</f>
        <v>42418.231747685189</v>
      </c>
      <c r="T1040">
        <f>(((I1040/60)/60)/24)+DATE(1970,1,1)</f>
        <v>42448.190081018518</v>
      </c>
      <c r="U1040">
        <f>YEAR(S:S)</f>
        <v>2016</v>
      </c>
    </row>
    <row r="1041" spans="1:21" ht="48" x14ac:dyDescent="0.2">
      <c r="A1041">
        <v>1039</v>
      </c>
      <c r="B1041" s="8" t="s">
        <v>2</v>
      </c>
      <c r="C1041" s="3" t="s">
        <v>1046</v>
      </c>
      <c r="D1041" s="5">
        <v>500</v>
      </c>
      <c r="E1041" s="7">
        <v>5713</v>
      </c>
      <c r="F1041" t="s">
        <v>4115</v>
      </c>
      <c r="G1041" s="1" t="s">
        <v>4119</v>
      </c>
      <c r="H1041" t="s">
        <v>4121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" t="s">
        <v>4181</v>
      </c>
      <c r="O1041">
        <f>ROUND(E1041/D1041*100,0)</f>
        <v>1143</v>
      </c>
      <c r="P1041">
        <f>ROUND(E1041/L1041,2)</f>
        <v>190.43</v>
      </c>
      <c r="Q1041" s="9" t="s">
        <v>4181</v>
      </c>
      <c r="R1041" t="s">
        <v>4199</v>
      </c>
      <c r="S1041">
        <f>(((J1041/60)/60)/24)+DATE(1970,1,1)</f>
        <v>42692.109328703707</v>
      </c>
      <c r="T1041">
        <f>(((I1041/60)/60)/24)+DATE(1970,1,1)</f>
        <v>42717.332638888889</v>
      </c>
      <c r="U1041">
        <f>YEAR(S:S)</f>
        <v>2016</v>
      </c>
    </row>
    <row r="1042" spans="1:21" ht="48" x14ac:dyDescent="0.2">
      <c r="A1042">
        <v>1040</v>
      </c>
      <c r="B1042" s="8" t="s">
        <v>2</v>
      </c>
      <c r="C1042" s="3" t="s">
        <v>1047</v>
      </c>
      <c r="D1042" s="5">
        <v>85000</v>
      </c>
      <c r="E1042" s="7">
        <v>5700</v>
      </c>
      <c r="F1042" t="s">
        <v>4116</v>
      </c>
      <c r="G1042" s="1" t="s">
        <v>4119</v>
      </c>
      <c r="H1042" t="s">
        <v>4121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" t="s">
        <v>4181</v>
      </c>
      <c r="O1042">
        <f>ROUND(E1042/D1042*100,0)</f>
        <v>7</v>
      </c>
      <c r="P1042">
        <f>ROUND(E1042/L1042,2)</f>
        <v>5700</v>
      </c>
      <c r="Q1042" s="9" t="s">
        <v>4181</v>
      </c>
      <c r="R1042" t="s">
        <v>4200</v>
      </c>
      <c r="S1042">
        <f>(((J1042/60)/60)/24)+DATE(1970,1,1)</f>
        <v>42579.708437499998</v>
      </c>
      <c r="T1042">
        <f>(((I1042/60)/60)/24)+DATE(1970,1,1)</f>
        <v>42609.708437499998</v>
      </c>
      <c r="U1042">
        <f>YEAR(S:S)</f>
        <v>2016</v>
      </c>
    </row>
    <row r="1043" spans="1:21" ht="48" x14ac:dyDescent="0.2">
      <c r="A1043">
        <v>1041</v>
      </c>
      <c r="B1043" s="8" t="s">
        <v>2</v>
      </c>
      <c r="C1043" s="3" t="s">
        <v>1048</v>
      </c>
      <c r="D1043" s="5">
        <v>50</v>
      </c>
      <c r="E1043" s="7">
        <v>5696</v>
      </c>
      <c r="F1043" t="s">
        <v>4116</v>
      </c>
      <c r="G1043" s="1" t="s">
        <v>4119</v>
      </c>
      <c r="H1043" t="s">
        <v>4121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" t="s">
        <v>4181</v>
      </c>
      <c r="O1043">
        <f>ROUND(E1043/D1043*100,0)</f>
        <v>11392</v>
      </c>
      <c r="P1043" t="e">
        <f>ROUND(E1043/L1043,2)</f>
        <v>#DIV/0!</v>
      </c>
      <c r="Q1043" s="9" t="s">
        <v>4181</v>
      </c>
      <c r="R1043" t="s">
        <v>4200</v>
      </c>
      <c r="S1043">
        <f>(((J1043/60)/60)/24)+DATE(1970,1,1)</f>
        <v>41831.060092592597</v>
      </c>
      <c r="T1043">
        <f>(((I1043/60)/60)/24)+DATE(1970,1,1)</f>
        <v>41851.060092592597</v>
      </c>
      <c r="U1043">
        <f>YEAR(S:S)</f>
        <v>2014</v>
      </c>
    </row>
    <row r="1044" spans="1:21" ht="48" x14ac:dyDescent="0.2">
      <c r="A1044">
        <v>1042</v>
      </c>
      <c r="B1044" s="8" t="s">
        <v>2</v>
      </c>
      <c r="C1044" s="3" t="s">
        <v>1049</v>
      </c>
      <c r="D1044" s="5">
        <v>650</v>
      </c>
      <c r="E1044" s="7">
        <v>5680</v>
      </c>
      <c r="F1044" t="s">
        <v>4116</v>
      </c>
      <c r="G1044" s="1" t="s">
        <v>4119</v>
      </c>
      <c r="H1044" t="s">
        <v>4121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" t="s">
        <v>4181</v>
      </c>
      <c r="O1044">
        <f>ROUND(E1044/D1044*100,0)</f>
        <v>874</v>
      </c>
      <c r="P1044">
        <f>ROUND(E1044/L1044,2)</f>
        <v>5680</v>
      </c>
      <c r="Q1044" s="9" t="s">
        <v>4181</v>
      </c>
      <c r="R1044" t="s">
        <v>4200</v>
      </c>
      <c r="S1044">
        <f>(((J1044/60)/60)/24)+DATE(1970,1,1)</f>
        <v>41851.696157407408</v>
      </c>
      <c r="T1044">
        <f>(((I1044/60)/60)/24)+DATE(1970,1,1)</f>
        <v>41894.416666666664</v>
      </c>
      <c r="U1044">
        <f>YEAR(S:S)</f>
        <v>2014</v>
      </c>
    </row>
    <row r="1045" spans="1:21" ht="48" x14ac:dyDescent="0.2">
      <c r="A1045">
        <v>1043</v>
      </c>
      <c r="B1045" s="8" t="s">
        <v>2</v>
      </c>
      <c r="C1045" s="3" t="s">
        <v>1050</v>
      </c>
      <c r="D1045" s="5">
        <v>100000</v>
      </c>
      <c r="E1045" s="7">
        <v>5673</v>
      </c>
      <c r="F1045" t="s">
        <v>4116</v>
      </c>
      <c r="G1045" s="1" t="s">
        <v>4119</v>
      </c>
      <c r="H1045" t="s">
        <v>4121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" t="s">
        <v>4181</v>
      </c>
      <c r="O1045">
        <f>ROUND(E1045/D1045*100,0)</f>
        <v>6</v>
      </c>
      <c r="P1045">
        <f>ROUND(E1045/L1045,2)</f>
        <v>19.43</v>
      </c>
      <c r="Q1045" s="9" t="s">
        <v>4181</v>
      </c>
      <c r="R1045" t="s">
        <v>4200</v>
      </c>
      <c r="S1045">
        <f>(((J1045/60)/60)/24)+DATE(1970,1,1)</f>
        <v>42114.252951388888</v>
      </c>
      <c r="T1045">
        <f>(((I1045/60)/60)/24)+DATE(1970,1,1)</f>
        <v>42144.252951388888</v>
      </c>
      <c r="U1045">
        <f>YEAR(S:S)</f>
        <v>2015</v>
      </c>
    </row>
    <row r="1046" spans="1:21" ht="48" x14ac:dyDescent="0.2">
      <c r="A1046">
        <v>1044</v>
      </c>
      <c r="B1046" s="8" t="s">
        <v>2</v>
      </c>
      <c r="C1046" s="3" t="s">
        <v>1051</v>
      </c>
      <c r="D1046" s="5">
        <v>7000</v>
      </c>
      <c r="E1046" s="7">
        <v>5671.11</v>
      </c>
      <c r="F1046" t="s">
        <v>4116</v>
      </c>
      <c r="G1046" s="1" t="s">
        <v>4119</v>
      </c>
      <c r="H1046" t="s">
        <v>4121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" t="s">
        <v>4181</v>
      </c>
      <c r="O1046">
        <f>ROUND(E1046/D1046*100,0)</f>
        <v>81</v>
      </c>
      <c r="P1046">
        <f>ROUND(E1046/L1046,2)</f>
        <v>2835.56</v>
      </c>
      <c r="Q1046" s="9" t="s">
        <v>4181</v>
      </c>
      <c r="R1046" t="s">
        <v>4200</v>
      </c>
      <c r="S1046">
        <f>(((J1046/60)/60)/24)+DATE(1970,1,1)</f>
        <v>42011.925937499997</v>
      </c>
      <c r="T1046">
        <f>(((I1046/60)/60)/24)+DATE(1970,1,1)</f>
        <v>42068.852083333331</v>
      </c>
      <c r="U1046">
        <f>YEAR(S:S)</f>
        <v>2015</v>
      </c>
    </row>
    <row r="1047" spans="1:21" ht="48" x14ac:dyDescent="0.2">
      <c r="A1047">
        <v>1045</v>
      </c>
      <c r="B1047" s="8" t="s">
        <v>2</v>
      </c>
      <c r="C1047" s="3" t="s">
        <v>1052</v>
      </c>
      <c r="D1047" s="5">
        <v>10000</v>
      </c>
      <c r="E1047" s="7">
        <v>5666</v>
      </c>
      <c r="F1047" t="s">
        <v>4116</v>
      </c>
      <c r="G1047" s="1" t="s">
        <v>4119</v>
      </c>
      <c r="H1047" t="s">
        <v>4121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" t="s">
        <v>4181</v>
      </c>
      <c r="O1047">
        <f>ROUND(E1047/D1047*100,0)</f>
        <v>57</v>
      </c>
      <c r="P1047">
        <f>ROUND(E1047/L1047,2)</f>
        <v>708.25</v>
      </c>
      <c r="Q1047" s="9" t="s">
        <v>4181</v>
      </c>
      <c r="R1047" t="s">
        <v>4200</v>
      </c>
      <c r="S1047">
        <f>(((J1047/60)/60)/24)+DATE(1970,1,1)</f>
        <v>41844.874421296299</v>
      </c>
      <c r="T1047">
        <f>(((I1047/60)/60)/24)+DATE(1970,1,1)</f>
        <v>41874.874421296299</v>
      </c>
      <c r="U1047">
        <f>YEAR(S:S)</f>
        <v>2014</v>
      </c>
    </row>
    <row r="1048" spans="1:21" ht="48" x14ac:dyDescent="0.2">
      <c r="A1048">
        <v>1046</v>
      </c>
      <c r="B1048" s="8" t="s">
        <v>2</v>
      </c>
      <c r="C1048" s="3" t="s">
        <v>1053</v>
      </c>
      <c r="D1048" s="5">
        <v>3000</v>
      </c>
      <c r="E1048" s="7">
        <v>5665</v>
      </c>
      <c r="F1048" t="s">
        <v>4116</v>
      </c>
      <c r="G1048" s="1" t="s">
        <v>4119</v>
      </c>
      <c r="H1048" t="s">
        <v>4124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" t="s">
        <v>4181</v>
      </c>
      <c r="O1048">
        <f>ROUND(E1048/D1048*100,0)</f>
        <v>189</v>
      </c>
      <c r="P1048" t="e">
        <f>ROUND(E1048/L1048,2)</f>
        <v>#DIV/0!</v>
      </c>
      <c r="Q1048" s="9" t="s">
        <v>4181</v>
      </c>
      <c r="R1048" t="s">
        <v>4200</v>
      </c>
      <c r="S1048">
        <f>(((J1048/60)/60)/24)+DATE(1970,1,1)</f>
        <v>42319.851388888885</v>
      </c>
      <c r="T1048">
        <f>(((I1048/60)/60)/24)+DATE(1970,1,1)</f>
        <v>42364.851388888885</v>
      </c>
      <c r="U1048">
        <f>YEAR(S:S)</f>
        <v>2015</v>
      </c>
    </row>
    <row r="1049" spans="1:21" ht="48" x14ac:dyDescent="0.2">
      <c r="A1049">
        <v>1047</v>
      </c>
      <c r="B1049" s="8" t="s">
        <v>2</v>
      </c>
      <c r="C1049" s="3" t="s">
        <v>1054</v>
      </c>
      <c r="D1049" s="5">
        <v>2000</v>
      </c>
      <c r="E1049" s="7">
        <v>5660</v>
      </c>
      <c r="F1049" t="s">
        <v>4116</v>
      </c>
      <c r="G1049" s="1" t="s">
        <v>4119</v>
      </c>
      <c r="H1049" t="s">
        <v>4121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" t="s">
        <v>4181</v>
      </c>
      <c r="O1049">
        <f>ROUND(E1049/D1049*100,0)</f>
        <v>283</v>
      </c>
      <c r="P1049">
        <f>ROUND(E1049/L1049,2)</f>
        <v>5660</v>
      </c>
      <c r="Q1049" s="9" t="s">
        <v>4181</v>
      </c>
      <c r="R1049" t="s">
        <v>4200</v>
      </c>
      <c r="S1049">
        <f>(((J1049/60)/60)/24)+DATE(1970,1,1)</f>
        <v>41918.818460648145</v>
      </c>
      <c r="T1049">
        <f>(((I1049/60)/60)/24)+DATE(1970,1,1)</f>
        <v>41948.860127314816</v>
      </c>
      <c r="U1049">
        <f>YEAR(S:S)</f>
        <v>2014</v>
      </c>
    </row>
    <row r="1050" spans="1:21" ht="48" x14ac:dyDescent="0.2">
      <c r="A1050">
        <v>1048</v>
      </c>
      <c r="B1050" s="8" t="s">
        <v>2</v>
      </c>
      <c r="C1050" s="3" t="s">
        <v>1055</v>
      </c>
      <c r="D1050" s="5">
        <v>15000</v>
      </c>
      <c r="E1050" s="7">
        <v>5655.6</v>
      </c>
      <c r="F1050" t="s">
        <v>4116</v>
      </c>
      <c r="G1050" s="1" t="s">
        <v>4119</v>
      </c>
      <c r="H1050" t="s">
        <v>4121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" t="s">
        <v>4181</v>
      </c>
      <c r="O1050">
        <f>ROUND(E1050/D1050*100,0)</f>
        <v>38</v>
      </c>
      <c r="P1050">
        <f>ROUND(E1050/L1050,2)</f>
        <v>1413.9</v>
      </c>
      <c r="Q1050" s="9" t="s">
        <v>4181</v>
      </c>
      <c r="R1050" t="s">
        <v>4200</v>
      </c>
      <c r="S1050">
        <f>(((J1050/60)/60)/24)+DATE(1970,1,1)</f>
        <v>42598.053113425922</v>
      </c>
      <c r="T1050">
        <f>(((I1050/60)/60)/24)+DATE(1970,1,1)</f>
        <v>42638.053113425922</v>
      </c>
      <c r="U1050">
        <f>YEAR(S:S)</f>
        <v>2016</v>
      </c>
    </row>
    <row r="1051" spans="1:21" ht="16" x14ac:dyDescent="0.2">
      <c r="A1051">
        <v>1049</v>
      </c>
      <c r="B1051" s="8" t="s">
        <v>2</v>
      </c>
      <c r="C1051" s="3" t="s">
        <v>1056</v>
      </c>
      <c r="D1051" s="5">
        <v>12000</v>
      </c>
      <c r="E1051" s="7">
        <v>5651.58</v>
      </c>
      <c r="F1051" t="s">
        <v>4116</v>
      </c>
      <c r="G1051" s="1" t="s">
        <v>4119</v>
      </c>
      <c r="H1051" t="s">
        <v>4121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" t="s">
        <v>4181</v>
      </c>
      <c r="O1051">
        <f>ROUND(E1051/D1051*100,0)</f>
        <v>47</v>
      </c>
      <c r="P1051" t="e">
        <f>ROUND(E1051/L1051,2)</f>
        <v>#DIV/0!</v>
      </c>
      <c r="Q1051" s="9" t="s">
        <v>4181</v>
      </c>
      <c r="R1051" t="s">
        <v>4200</v>
      </c>
      <c r="S1051">
        <f>(((J1051/60)/60)/24)+DATE(1970,1,1)</f>
        <v>42382.431076388893</v>
      </c>
      <c r="T1051">
        <f>(((I1051/60)/60)/24)+DATE(1970,1,1)</f>
        <v>42412.431076388893</v>
      </c>
      <c r="U1051">
        <f>YEAR(S:S)</f>
        <v>2016</v>
      </c>
    </row>
    <row r="1052" spans="1:21" ht="16" x14ac:dyDescent="0.2">
      <c r="A1052">
        <v>1050</v>
      </c>
      <c r="B1052" s="8" t="s">
        <v>2</v>
      </c>
      <c r="C1052" s="3" t="s">
        <v>1057</v>
      </c>
      <c r="D1052" s="5">
        <v>2500</v>
      </c>
      <c r="E1052" s="7">
        <v>5645</v>
      </c>
      <c r="F1052" t="s">
        <v>4116</v>
      </c>
      <c r="G1052" s="1" t="s">
        <v>4119</v>
      </c>
      <c r="H1052" t="s">
        <v>4121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" t="s">
        <v>4181</v>
      </c>
      <c r="O1052">
        <f>ROUND(E1052/D1052*100,0)</f>
        <v>226</v>
      </c>
      <c r="P1052" t="e">
        <f>ROUND(E1052/L1052,2)</f>
        <v>#DIV/0!</v>
      </c>
      <c r="Q1052" s="9" t="s">
        <v>4181</v>
      </c>
      <c r="R1052" t="s">
        <v>4200</v>
      </c>
      <c r="S1052">
        <f>(((J1052/60)/60)/24)+DATE(1970,1,1)</f>
        <v>42231.7971875</v>
      </c>
      <c r="T1052">
        <f>(((I1052/60)/60)/24)+DATE(1970,1,1)</f>
        <v>42261.7971875</v>
      </c>
      <c r="U1052">
        <f>YEAR(S:S)</f>
        <v>2015</v>
      </c>
    </row>
    <row r="1053" spans="1:21" ht="48" x14ac:dyDescent="0.2">
      <c r="A1053">
        <v>1051</v>
      </c>
      <c r="B1053" s="8" t="s">
        <v>2</v>
      </c>
      <c r="C1053" s="3" t="s">
        <v>1058</v>
      </c>
      <c r="D1053" s="5">
        <v>500</v>
      </c>
      <c r="E1053" s="7">
        <v>5635</v>
      </c>
      <c r="F1053" t="s">
        <v>4116</v>
      </c>
      <c r="G1053" s="1" t="s">
        <v>4119</v>
      </c>
      <c r="H1053" t="s">
        <v>4121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" t="s">
        <v>4181</v>
      </c>
      <c r="O1053">
        <f>ROUND(E1053/D1053*100,0)</f>
        <v>1127</v>
      </c>
      <c r="P1053" t="e">
        <f>ROUND(E1053/L1053,2)</f>
        <v>#DIV/0!</v>
      </c>
      <c r="Q1053" s="9" t="s">
        <v>4181</v>
      </c>
      <c r="R1053" t="s">
        <v>4200</v>
      </c>
      <c r="S1053">
        <f>(((J1053/60)/60)/24)+DATE(1970,1,1)</f>
        <v>41850.014178240745</v>
      </c>
      <c r="T1053">
        <f>(((I1053/60)/60)/24)+DATE(1970,1,1)</f>
        <v>41878.014178240745</v>
      </c>
      <c r="U1053">
        <f>YEAR(S:S)</f>
        <v>2014</v>
      </c>
    </row>
    <row r="1054" spans="1:21" ht="64" x14ac:dyDescent="0.2">
      <c r="A1054">
        <v>1052</v>
      </c>
      <c r="B1054" s="8" t="s">
        <v>2</v>
      </c>
      <c r="C1054" s="3" t="s">
        <v>1059</v>
      </c>
      <c r="D1054" s="5">
        <v>4336</v>
      </c>
      <c r="E1054" s="7">
        <v>5634</v>
      </c>
      <c r="F1054" t="s">
        <v>4116</v>
      </c>
      <c r="G1054" s="1" t="s">
        <v>4119</v>
      </c>
      <c r="H1054" t="s">
        <v>4121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" t="s">
        <v>4181</v>
      </c>
      <c r="O1054">
        <f>ROUND(E1054/D1054*100,0)</f>
        <v>130</v>
      </c>
      <c r="P1054" t="e">
        <f>ROUND(E1054/L1054,2)</f>
        <v>#DIV/0!</v>
      </c>
      <c r="Q1054" s="9" t="s">
        <v>4181</v>
      </c>
      <c r="R1054" t="s">
        <v>4200</v>
      </c>
      <c r="S1054">
        <f>(((J1054/60)/60)/24)+DATE(1970,1,1)</f>
        <v>42483.797395833331</v>
      </c>
      <c r="T1054">
        <f>(((I1054/60)/60)/24)+DATE(1970,1,1)</f>
        <v>42527.839583333334</v>
      </c>
      <c r="U1054">
        <f>YEAR(S:S)</f>
        <v>2016</v>
      </c>
    </row>
    <row r="1055" spans="1:21" ht="48" x14ac:dyDescent="0.2">
      <c r="A1055">
        <v>1053</v>
      </c>
      <c r="B1055" s="8" t="s">
        <v>2</v>
      </c>
      <c r="C1055" s="3" t="s">
        <v>1060</v>
      </c>
      <c r="D1055" s="5">
        <v>1500</v>
      </c>
      <c r="E1055" s="7">
        <v>5623</v>
      </c>
      <c r="F1055" t="s">
        <v>4116</v>
      </c>
      <c r="G1055" s="1" t="s">
        <v>4119</v>
      </c>
      <c r="H1055" t="s">
        <v>4121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" t="s">
        <v>4181</v>
      </c>
      <c r="O1055">
        <f>ROUND(E1055/D1055*100,0)</f>
        <v>375</v>
      </c>
      <c r="P1055">
        <f>ROUND(E1055/L1055,2)</f>
        <v>5623</v>
      </c>
      <c r="Q1055" s="9" t="s">
        <v>4181</v>
      </c>
      <c r="R1055" t="s">
        <v>4200</v>
      </c>
      <c r="S1055">
        <f>(((J1055/60)/60)/24)+DATE(1970,1,1)</f>
        <v>42775.172824074078</v>
      </c>
      <c r="T1055">
        <f>(((I1055/60)/60)/24)+DATE(1970,1,1)</f>
        <v>42800.172824074078</v>
      </c>
      <c r="U1055">
        <f>YEAR(S:S)</f>
        <v>2017</v>
      </c>
    </row>
    <row r="1056" spans="1:21" ht="48" x14ac:dyDescent="0.2">
      <c r="A1056">
        <v>1054</v>
      </c>
      <c r="B1056" s="8" t="s">
        <v>2</v>
      </c>
      <c r="C1056" s="3" t="s">
        <v>1061</v>
      </c>
      <c r="D1056" s="5">
        <v>2500</v>
      </c>
      <c r="E1056" s="7">
        <v>5621.38</v>
      </c>
      <c r="F1056" t="s">
        <v>4116</v>
      </c>
      <c r="G1056" s="1" t="s">
        <v>4119</v>
      </c>
      <c r="H1056" t="s">
        <v>4121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" t="s">
        <v>4181</v>
      </c>
      <c r="O1056">
        <f>ROUND(E1056/D1056*100,0)</f>
        <v>225</v>
      </c>
      <c r="P1056" t="e">
        <f>ROUND(E1056/L1056,2)</f>
        <v>#DIV/0!</v>
      </c>
      <c r="Q1056" s="9" t="s">
        <v>4181</v>
      </c>
      <c r="R1056" t="s">
        <v>4200</v>
      </c>
      <c r="S1056">
        <f>(((J1056/60)/60)/24)+DATE(1970,1,1)</f>
        <v>41831.851840277777</v>
      </c>
      <c r="T1056">
        <f>(((I1056/60)/60)/24)+DATE(1970,1,1)</f>
        <v>41861.916666666664</v>
      </c>
      <c r="U1056">
        <f>YEAR(S:S)</f>
        <v>2014</v>
      </c>
    </row>
    <row r="1057" spans="1:21" ht="48" x14ac:dyDescent="0.2">
      <c r="A1057">
        <v>1055</v>
      </c>
      <c r="B1057" s="8" t="s">
        <v>2</v>
      </c>
      <c r="C1057" s="3" t="s">
        <v>1062</v>
      </c>
      <c r="D1057" s="5">
        <v>3500</v>
      </c>
      <c r="E1057" s="7">
        <v>5617</v>
      </c>
      <c r="F1057" t="s">
        <v>4116</v>
      </c>
      <c r="G1057" s="1" t="s">
        <v>4119</v>
      </c>
      <c r="H1057" t="s">
        <v>4121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" t="s">
        <v>4181</v>
      </c>
      <c r="O1057">
        <f>ROUND(E1057/D1057*100,0)</f>
        <v>160</v>
      </c>
      <c r="P1057" t="e">
        <f>ROUND(E1057/L1057,2)</f>
        <v>#DIV/0!</v>
      </c>
      <c r="Q1057" s="9" t="s">
        <v>4181</v>
      </c>
      <c r="R1057" t="s">
        <v>4200</v>
      </c>
      <c r="S1057">
        <f>(((J1057/60)/60)/24)+DATE(1970,1,1)</f>
        <v>42406.992418981477</v>
      </c>
      <c r="T1057">
        <f>(((I1057/60)/60)/24)+DATE(1970,1,1)</f>
        <v>42436.992418981477</v>
      </c>
      <c r="U1057">
        <f>YEAR(S:S)</f>
        <v>2016</v>
      </c>
    </row>
    <row r="1058" spans="1:21" ht="48" x14ac:dyDescent="0.2">
      <c r="A1058">
        <v>1056</v>
      </c>
      <c r="B1058" s="8" t="s">
        <v>2</v>
      </c>
      <c r="C1058" s="3" t="s">
        <v>1063</v>
      </c>
      <c r="D1058" s="5">
        <v>10000</v>
      </c>
      <c r="E1058" s="7">
        <v>5604</v>
      </c>
      <c r="F1058" t="s">
        <v>4116</v>
      </c>
      <c r="G1058" s="1" t="s">
        <v>4119</v>
      </c>
      <c r="H1058" t="s">
        <v>4121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" t="s">
        <v>4181</v>
      </c>
      <c r="O1058">
        <f>ROUND(E1058/D1058*100,0)</f>
        <v>56</v>
      </c>
      <c r="P1058" t="e">
        <f>ROUND(E1058/L1058,2)</f>
        <v>#DIV/0!</v>
      </c>
      <c r="Q1058" s="9" t="s">
        <v>4181</v>
      </c>
      <c r="R1058" t="s">
        <v>4200</v>
      </c>
      <c r="S1058">
        <f>(((J1058/60)/60)/24)+DATE(1970,1,1)</f>
        <v>42058.719641203701</v>
      </c>
      <c r="T1058">
        <f>(((I1058/60)/60)/24)+DATE(1970,1,1)</f>
        <v>42118.677974537044</v>
      </c>
      <c r="U1058">
        <f>YEAR(S:S)</f>
        <v>2015</v>
      </c>
    </row>
    <row r="1059" spans="1:21" ht="32" x14ac:dyDescent="0.2">
      <c r="A1059">
        <v>1057</v>
      </c>
      <c r="B1059" s="8" t="s">
        <v>2</v>
      </c>
      <c r="C1059" s="3" t="s">
        <v>1064</v>
      </c>
      <c r="D1059" s="5">
        <v>10000</v>
      </c>
      <c r="E1059" s="7">
        <v>5600</v>
      </c>
      <c r="F1059" t="s">
        <v>4116</v>
      </c>
      <c r="G1059" s="1" t="s">
        <v>4119</v>
      </c>
      <c r="H1059" t="s">
        <v>4121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" t="s">
        <v>4181</v>
      </c>
      <c r="O1059">
        <f>ROUND(E1059/D1059*100,0)</f>
        <v>56</v>
      </c>
      <c r="P1059" t="e">
        <f>ROUND(E1059/L1059,2)</f>
        <v>#DIV/0!</v>
      </c>
      <c r="Q1059" s="9" t="s">
        <v>4181</v>
      </c>
      <c r="R1059" t="s">
        <v>4200</v>
      </c>
      <c r="S1059">
        <f>(((J1059/60)/60)/24)+DATE(1970,1,1)</f>
        <v>42678.871331018512</v>
      </c>
      <c r="T1059">
        <f>(((I1059/60)/60)/24)+DATE(1970,1,1)</f>
        <v>42708.912997685184</v>
      </c>
      <c r="U1059">
        <f>YEAR(S:S)</f>
        <v>2016</v>
      </c>
    </row>
    <row r="1060" spans="1:21" ht="48" x14ac:dyDescent="0.2">
      <c r="A1060">
        <v>1058</v>
      </c>
      <c r="B1060" s="8" t="s">
        <v>2</v>
      </c>
      <c r="C1060" s="3" t="s">
        <v>1065</v>
      </c>
      <c r="D1060" s="5">
        <v>40000</v>
      </c>
      <c r="E1060" s="7">
        <v>5599</v>
      </c>
      <c r="F1060" t="s">
        <v>4116</v>
      </c>
      <c r="G1060" s="1" t="s">
        <v>4119</v>
      </c>
      <c r="H1060" t="s">
        <v>4121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" t="s">
        <v>4181</v>
      </c>
      <c r="O1060">
        <f>ROUND(E1060/D1060*100,0)</f>
        <v>14</v>
      </c>
      <c r="P1060" t="e">
        <f>ROUND(E1060/L1060,2)</f>
        <v>#DIV/0!</v>
      </c>
      <c r="Q1060" s="9" t="s">
        <v>4181</v>
      </c>
      <c r="R1060" t="s">
        <v>4200</v>
      </c>
      <c r="S1060">
        <f>(((J1060/60)/60)/24)+DATE(1970,1,1)</f>
        <v>42047.900960648149</v>
      </c>
      <c r="T1060">
        <f>(((I1060/60)/60)/24)+DATE(1970,1,1)</f>
        <v>42089</v>
      </c>
      <c r="U1060">
        <f>YEAR(S:S)</f>
        <v>2015</v>
      </c>
    </row>
    <row r="1061" spans="1:21" ht="16" x14ac:dyDescent="0.2">
      <c r="A1061">
        <v>1059</v>
      </c>
      <c r="B1061" s="8" t="s">
        <v>2</v>
      </c>
      <c r="C1061" s="3" t="s">
        <v>1066</v>
      </c>
      <c r="D1061" s="5">
        <v>1100</v>
      </c>
      <c r="E1061" s="7">
        <v>5585</v>
      </c>
      <c r="F1061" t="s">
        <v>4116</v>
      </c>
      <c r="G1061" s="1" t="s">
        <v>4119</v>
      </c>
      <c r="H1061" t="s">
        <v>4121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" t="s">
        <v>4181</v>
      </c>
      <c r="O1061">
        <f>ROUND(E1061/D1061*100,0)</f>
        <v>508</v>
      </c>
      <c r="P1061" t="e">
        <f>ROUND(E1061/L1061,2)</f>
        <v>#DIV/0!</v>
      </c>
      <c r="Q1061" s="9" t="s">
        <v>4181</v>
      </c>
      <c r="R1061" t="s">
        <v>4200</v>
      </c>
      <c r="S1061">
        <f>(((J1061/60)/60)/24)+DATE(1970,1,1)</f>
        <v>42046.79</v>
      </c>
      <c r="T1061">
        <f>(((I1061/60)/60)/24)+DATE(1970,1,1)</f>
        <v>42076.748333333337</v>
      </c>
      <c r="U1061">
        <f>YEAR(S:S)</f>
        <v>2015</v>
      </c>
    </row>
    <row r="1062" spans="1:21" ht="48" x14ac:dyDescent="0.2">
      <c r="A1062">
        <v>1060</v>
      </c>
      <c r="B1062" s="8" t="s">
        <v>2</v>
      </c>
      <c r="C1062" s="3" t="s">
        <v>1067</v>
      </c>
      <c r="D1062" s="5">
        <v>5000</v>
      </c>
      <c r="E1062" s="7">
        <v>5580</v>
      </c>
      <c r="F1062" t="s">
        <v>4116</v>
      </c>
      <c r="G1062" s="1" t="s">
        <v>4119</v>
      </c>
      <c r="H1062" t="s">
        <v>4121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" t="s">
        <v>4181</v>
      </c>
      <c r="O1062">
        <f>ROUND(E1062/D1062*100,0)</f>
        <v>112</v>
      </c>
      <c r="P1062">
        <f>ROUND(E1062/L1062,2)</f>
        <v>5580</v>
      </c>
      <c r="Q1062" s="9" t="s">
        <v>4181</v>
      </c>
      <c r="R1062" t="s">
        <v>4200</v>
      </c>
      <c r="S1062">
        <f>(((J1062/60)/60)/24)+DATE(1970,1,1)</f>
        <v>42079.913113425922</v>
      </c>
      <c r="T1062">
        <f>(((I1062/60)/60)/24)+DATE(1970,1,1)</f>
        <v>42109.913113425922</v>
      </c>
      <c r="U1062">
        <f>YEAR(S:S)</f>
        <v>2015</v>
      </c>
    </row>
    <row r="1063" spans="1:21" ht="32" x14ac:dyDescent="0.2">
      <c r="A1063">
        <v>1061</v>
      </c>
      <c r="B1063" s="8" t="s">
        <v>2</v>
      </c>
      <c r="C1063" s="3" t="s">
        <v>1068</v>
      </c>
      <c r="D1063" s="5">
        <v>4000</v>
      </c>
      <c r="E1063" s="7">
        <v>5574</v>
      </c>
      <c r="F1063" t="s">
        <v>4116</v>
      </c>
      <c r="G1063" s="1" t="s">
        <v>4119</v>
      </c>
      <c r="H1063" t="s">
        <v>4121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" t="s">
        <v>4181</v>
      </c>
      <c r="O1063">
        <f>ROUND(E1063/D1063*100,0)</f>
        <v>139</v>
      </c>
      <c r="P1063" t="e">
        <f>ROUND(E1063/L1063,2)</f>
        <v>#DIV/0!</v>
      </c>
      <c r="Q1063" s="9" t="s">
        <v>4181</v>
      </c>
      <c r="R1063" t="s">
        <v>4200</v>
      </c>
      <c r="S1063">
        <f>(((J1063/60)/60)/24)+DATE(1970,1,1)</f>
        <v>42432.276712962965</v>
      </c>
      <c r="T1063">
        <f>(((I1063/60)/60)/24)+DATE(1970,1,1)</f>
        <v>42492.041666666672</v>
      </c>
      <c r="U1063">
        <f>YEAR(S:S)</f>
        <v>2016</v>
      </c>
    </row>
    <row r="1064" spans="1:21" ht="16" x14ac:dyDescent="0.2">
      <c r="A1064">
        <v>1062</v>
      </c>
      <c r="B1064" s="8" t="s">
        <v>2</v>
      </c>
      <c r="C1064" s="3" t="s">
        <v>1069</v>
      </c>
      <c r="D1064" s="5">
        <v>199</v>
      </c>
      <c r="E1064" s="7">
        <v>5570</v>
      </c>
      <c r="F1064" t="s">
        <v>4116</v>
      </c>
      <c r="G1064" s="1" t="s">
        <v>4119</v>
      </c>
      <c r="H1064" t="s">
        <v>4121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" t="s">
        <v>4181</v>
      </c>
      <c r="O1064">
        <f>ROUND(E1064/D1064*100,0)</f>
        <v>2799</v>
      </c>
      <c r="P1064">
        <f>ROUND(E1064/L1064,2)</f>
        <v>1392.5</v>
      </c>
      <c r="Q1064" s="9" t="s">
        <v>4181</v>
      </c>
      <c r="R1064" t="s">
        <v>4200</v>
      </c>
      <c r="S1064">
        <f>(((J1064/60)/60)/24)+DATE(1970,1,1)</f>
        <v>42556.807187500002</v>
      </c>
      <c r="T1064">
        <f>(((I1064/60)/60)/24)+DATE(1970,1,1)</f>
        <v>42563.807187500002</v>
      </c>
      <c r="U1064">
        <f>YEAR(S:S)</f>
        <v>2016</v>
      </c>
    </row>
    <row r="1065" spans="1:21" ht="48" x14ac:dyDescent="0.2">
      <c r="A1065">
        <v>1063</v>
      </c>
      <c r="B1065" s="8" t="s">
        <v>2</v>
      </c>
      <c r="C1065" s="3" t="s">
        <v>1070</v>
      </c>
      <c r="D1065" s="5">
        <v>1000</v>
      </c>
      <c r="E1065" s="7">
        <v>5557</v>
      </c>
      <c r="F1065" t="s">
        <v>4116</v>
      </c>
      <c r="G1065" s="1" t="s">
        <v>4119</v>
      </c>
      <c r="H1065" t="s">
        <v>4121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" t="s">
        <v>4181</v>
      </c>
      <c r="O1065">
        <f>ROUND(E1065/D1065*100,0)</f>
        <v>556</v>
      </c>
      <c r="P1065" t="e">
        <f>ROUND(E1065/L1065,2)</f>
        <v>#DIV/0!</v>
      </c>
      <c r="Q1065" s="9" t="s">
        <v>4181</v>
      </c>
      <c r="R1065" t="s">
        <v>4200</v>
      </c>
      <c r="S1065">
        <f>(((J1065/60)/60)/24)+DATE(1970,1,1)</f>
        <v>42583.030810185184</v>
      </c>
      <c r="T1065">
        <f>(((I1065/60)/60)/24)+DATE(1970,1,1)</f>
        <v>42613.030810185184</v>
      </c>
      <c r="U1065">
        <f>YEAR(S:S)</f>
        <v>2016</v>
      </c>
    </row>
    <row r="1066" spans="1:21" ht="48" x14ac:dyDescent="0.2">
      <c r="A1066">
        <v>1064</v>
      </c>
      <c r="B1066" s="8" t="s">
        <v>2</v>
      </c>
      <c r="C1066" s="3" t="s">
        <v>1071</v>
      </c>
      <c r="D1066" s="5">
        <v>90000</v>
      </c>
      <c r="E1066" s="7">
        <v>5555</v>
      </c>
      <c r="F1066" t="s">
        <v>4117</v>
      </c>
      <c r="G1066" s="1" t="s">
        <v>4119</v>
      </c>
      <c r="H1066" t="s">
        <v>4121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" t="s">
        <v>4181</v>
      </c>
      <c r="O1066">
        <f>ROUND(E1066/D1066*100,0)</f>
        <v>6</v>
      </c>
      <c r="P1066">
        <f>ROUND(E1066/L1066,2)</f>
        <v>45.16</v>
      </c>
      <c r="Q1066" s="9" t="s">
        <v>4181</v>
      </c>
      <c r="R1066" t="s">
        <v>4201</v>
      </c>
      <c r="S1066">
        <f>(((J1066/60)/60)/24)+DATE(1970,1,1)</f>
        <v>41417.228043981479</v>
      </c>
      <c r="T1066">
        <f>(((I1066/60)/60)/24)+DATE(1970,1,1)</f>
        <v>41462.228043981479</v>
      </c>
      <c r="U1066">
        <f>YEAR(S:S)</f>
        <v>2013</v>
      </c>
    </row>
    <row r="1067" spans="1:21" ht="48" x14ac:dyDescent="0.2">
      <c r="A1067">
        <v>1065</v>
      </c>
      <c r="B1067" s="8" t="s">
        <v>2</v>
      </c>
      <c r="C1067" s="3" t="s">
        <v>1072</v>
      </c>
      <c r="D1067" s="5">
        <v>3000</v>
      </c>
      <c r="E1067" s="7">
        <v>5540</v>
      </c>
      <c r="F1067" t="s">
        <v>4117</v>
      </c>
      <c r="G1067" s="1" t="s">
        <v>4119</v>
      </c>
      <c r="H1067" t="s">
        <v>4123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" t="s">
        <v>4181</v>
      </c>
      <c r="O1067">
        <f>ROUND(E1067/D1067*100,0)</f>
        <v>185</v>
      </c>
      <c r="P1067">
        <f>ROUND(E1067/L1067,2)</f>
        <v>1108</v>
      </c>
      <c r="Q1067" s="9" t="s">
        <v>4181</v>
      </c>
      <c r="R1067" t="s">
        <v>4201</v>
      </c>
      <c r="S1067">
        <f>(((J1067/60)/60)/24)+DATE(1970,1,1)</f>
        <v>41661.381041666667</v>
      </c>
      <c r="T1067">
        <f>(((I1067/60)/60)/24)+DATE(1970,1,1)</f>
        <v>41689.381041666667</v>
      </c>
      <c r="U1067">
        <f>YEAR(S:S)</f>
        <v>2014</v>
      </c>
    </row>
    <row r="1068" spans="1:21" ht="48" x14ac:dyDescent="0.2">
      <c r="A1068">
        <v>1066</v>
      </c>
      <c r="B1068" s="8" t="s">
        <v>2</v>
      </c>
      <c r="C1068" s="3" t="s">
        <v>1073</v>
      </c>
      <c r="D1068" s="5">
        <v>150000</v>
      </c>
      <c r="E1068" s="7">
        <v>5535</v>
      </c>
      <c r="F1068" t="s">
        <v>4117</v>
      </c>
      <c r="G1068" s="1" t="s">
        <v>4119</v>
      </c>
      <c r="H1068" t="s">
        <v>4121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" t="s">
        <v>4181</v>
      </c>
      <c r="O1068">
        <f>ROUND(E1068/D1068*100,0)</f>
        <v>4</v>
      </c>
      <c r="P1068">
        <f>ROUND(E1068/L1068,2)</f>
        <v>37.4</v>
      </c>
      <c r="Q1068" s="9" t="s">
        <v>4181</v>
      </c>
      <c r="R1068" t="s">
        <v>4201</v>
      </c>
      <c r="S1068">
        <f>(((J1068/60)/60)/24)+DATE(1970,1,1)</f>
        <v>41445.962754629632</v>
      </c>
      <c r="T1068">
        <f>(((I1068/60)/60)/24)+DATE(1970,1,1)</f>
        <v>41490.962754629632</v>
      </c>
      <c r="U1068">
        <f>YEAR(S:S)</f>
        <v>2013</v>
      </c>
    </row>
    <row r="1069" spans="1:21" ht="48" x14ac:dyDescent="0.2">
      <c r="A1069">
        <v>1067</v>
      </c>
      <c r="B1069" s="8" t="s">
        <v>2</v>
      </c>
      <c r="C1069" s="3" t="s">
        <v>1074</v>
      </c>
      <c r="D1069" s="5">
        <v>500</v>
      </c>
      <c r="E1069" s="7">
        <v>5535</v>
      </c>
      <c r="F1069" t="s">
        <v>4117</v>
      </c>
      <c r="G1069" s="1" t="s">
        <v>4119</v>
      </c>
      <c r="H1069" t="s">
        <v>4121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" t="s">
        <v>4181</v>
      </c>
      <c r="O1069">
        <f>ROUND(E1069/D1069*100,0)</f>
        <v>1107</v>
      </c>
      <c r="P1069">
        <f>ROUND(E1069/L1069,2)</f>
        <v>553.5</v>
      </c>
      <c r="Q1069" s="9" t="s">
        <v>4181</v>
      </c>
      <c r="R1069" t="s">
        <v>4201</v>
      </c>
      <c r="S1069">
        <f>(((J1069/60)/60)/24)+DATE(1970,1,1)</f>
        <v>41599.855682870373</v>
      </c>
      <c r="T1069">
        <f>(((I1069/60)/60)/24)+DATE(1970,1,1)</f>
        <v>41629.855682870373</v>
      </c>
      <c r="U1069">
        <f>YEAR(S:S)</f>
        <v>2013</v>
      </c>
    </row>
    <row r="1070" spans="1:21" ht="48" x14ac:dyDescent="0.2">
      <c r="A1070">
        <v>1068</v>
      </c>
      <c r="B1070" s="8" t="s">
        <v>2</v>
      </c>
      <c r="C1070" s="3" t="s">
        <v>1075</v>
      </c>
      <c r="D1070" s="5">
        <v>30000</v>
      </c>
      <c r="E1070" s="7">
        <v>5526</v>
      </c>
      <c r="F1070" t="s">
        <v>4117</v>
      </c>
      <c r="G1070" s="1" t="s">
        <v>4119</v>
      </c>
      <c r="H1070" t="s">
        <v>4121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" t="s">
        <v>4181</v>
      </c>
      <c r="O1070">
        <f>ROUND(E1070/D1070*100,0)</f>
        <v>18</v>
      </c>
      <c r="P1070">
        <f>ROUND(E1070/L1070,2)</f>
        <v>1381.5</v>
      </c>
      <c r="Q1070" s="9" t="s">
        <v>4181</v>
      </c>
      <c r="R1070" t="s">
        <v>4201</v>
      </c>
      <c r="S1070">
        <f>(((J1070/60)/60)/24)+DATE(1970,1,1)</f>
        <v>42440.371111111104</v>
      </c>
      <c r="T1070">
        <f>(((I1070/60)/60)/24)+DATE(1970,1,1)</f>
        <v>42470.329444444447</v>
      </c>
      <c r="U1070">
        <f>YEAR(S:S)</f>
        <v>2016</v>
      </c>
    </row>
    <row r="1071" spans="1:21" ht="48" x14ac:dyDescent="0.2">
      <c r="A1071">
        <v>1069</v>
      </c>
      <c r="B1071" s="8" t="s">
        <v>2</v>
      </c>
      <c r="C1071" s="3" t="s">
        <v>1076</v>
      </c>
      <c r="D1071" s="5">
        <v>2200</v>
      </c>
      <c r="E1071" s="7">
        <v>5516</v>
      </c>
      <c r="F1071" t="s">
        <v>4117</v>
      </c>
      <c r="G1071" s="1" t="s">
        <v>4119</v>
      </c>
      <c r="H1071" t="s">
        <v>4121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" t="s">
        <v>4181</v>
      </c>
      <c r="O1071">
        <f>ROUND(E1071/D1071*100,0)</f>
        <v>251</v>
      </c>
      <c r="P1071">
        <f>ROUND(E1071/L1071,2)</f>
        <v>262.67</v>
      </c>
      <c r="Q1071" s="9" t="s">
        <v>4181</v>
      </c>
      <c r="R1071" t="s">
        <v>4201</v>
      </c>
      <c r="S1071">
        <f>(((J1071/60)/60)/24)+DATE(1970,1,1)</f>
        <v>41572.229849537034</v>
      </c>
      <c r="T1071">
        <f>(((I1071/60)/60)/24)+DATE(1970,1,1)</f>
        <v>41604.271516203706</v>
      </c>
      <c r="U1071">
        <f>YEAR(S:S)</f>
        <v>2013</v>
      </c>
    </row>
    <row r="1072" spans="1:21" ht="48" x14ac:dyDescent="0.2">
      <c r="A1072">
        <v>1070</v>
      </c>
      <c r="B1072" s="8" t="s">
        <v>2</v>
      </c>
      <c r="C1072" s="3" t="s">
        <v>1077</v>
      </c>
      <c r="D1072" s="5">
        <v>10000</v>
      </c>
      <c r="E1072" s="7">
        <v>5510</v>
      </c>
      <c r="F1072" t="s">
        <v>4117</v>
      </c>
      <c r="G1072" s="1" t="s">
        <v>4119</v>
      </c>
      <c r="H1072" t="s">
        <v>4121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" t="s">
        <v>4181</v>
      </c>
      <c r="O1072">
        <f>ROUND(E1072/D1072*100,0)</f>
        <v>55</v>
      </c>
      <c r="P1072">
        <f>ROUND(E1072/L1072,2)</f>
        <v>2755</v>
      </c>
      <c r="Q1072" s="9" t="s">
        <v>4181</v>
      </c>
      <c r="R1072" t="s">
        <v>4201</v>
      </c>
      <c r="S1072">
        <f>(((J1072/60)/60)/24)+DATE(1970,1,1)</f>
        <v>41163.011828703704</v>
      </c>
      <c r="T1072">
        <f>(((I1072/60)/60)/24)+DATE(1970,1,1)</f>
        <v>41183.011828703704</v>
      </c>
      <c r="U1072">
        <f>YEAR(S:S)</f>
        <v>2012</v>
      </c>
    </row>
    <row r="1073" spans="1:21" ht="48" x14ac:dyDescent="0.2">
      <c r="A1073">
        <v>1071</v>
      </c>
      <c r="B1073" s="8" t="s">
        <v>2</v>
      </c>
      <c r="C1073" s="3" t="s">
        <v>1078</v>
      </c>
      <c r="D1073" s="5">
        <v>100</v>
      </c>
      <c r="E1073" s="7">
        <v>5509</v>
      </c>
      <c r="F1073" t="s">
        <v>4117</v>
      </c>
      <c r="G1073" s="1" t="s">
        <v>4119</v>
      </c>
      <c r="H1073" t="s">
        <v>4129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" t="s">
        <v>4181</v>
      </c>
      <c r="O1073">
        <f>ROUND(E1073/D1073*100,0)</f>
        <v>5509</v>
      </c>
      <c r="P1073" t="e">
        <f>ROUND(E1073/L1073,2)</f>
        <v>#DIV/0!</v>
      </c>
      <c r="Q1073" s="9" t="s">
        <v>4181</v>
      </c>
      <c r="R1073" t="s">
        <v>4201</v>
      </c>
      <c r="S1073">
        <f>(((J1073/60)/60)/24)+DATE(1970,1,1)</f>
        <v>42295.753391203703</v>
      </c>
      <c r="T1073">
        <f>(((I1073/60)/60)/24)+DATE(1970,1,1)</f>
        <v>42325.795057870375</v>
      </c>
      <c r="U1073">
        <f>YEAR(S:S)</f>
        <v>2015</v>
      </c>
    </row>
    <row r="1074" spans="1:21" ht="48" x14ac:dyDescent="0.2">
      <c r="A1074">
        <v>1072</v>
      </c>
      <c r="B1074" s="8" t="s">
        <v>2</v>
      </c>
      <c r="C1074" s="3" t="s">
        <v>1079</v>
      </c>
      <c r="D1074" s="5">
        <v>75000</v>
      </c>
      <c r="E1074" s="7">
        <v>5509</v>
      </c>
      <c r="F1074" t="s">
        <v>4117</v>
      </c>
      <c r="G1074" s="1" t="s">
        <v>4119</v>
      </c>
      <c r="H1074" t="s">
        <v>4121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" t="s">
        <v>4181</v>
      </c>
      <c r="O1074">
        <f>ROUND(E1074/D1074*100,0)</f>
        <v>7</v>
      </c>
      <c r="P1074">
        <f>ROUND(E1074/L1074,2)</f>
        <v>1377.25</v>
      </c>
      <c r="Q1074" s="9" t="s">
        <v>4181</v>
      </c>
      <c r="R1074" t="s">
        <v>4201</v>
      </c>
      <c r="S1074">
        <f>(((J1074/60)/60)/24)+DATE(1970,1,1)</f>
        <v>41645.832141203704</v>
      </c>
      <c r="T1074">
        <f>(((I1074/60)/60)/24)+DATE(1970,1,1)</f>
        <v>41675.832141203704</v>
      </c>
      <c r="U1074">
        <f>YEAR(S:S)</f>
        <v>2014</v>
      </c>
    </row>
    <row r="1075" spans="1:21" ht="32" x14ac:dyDescent="0.2">
      <c r="A1075">
        <v>1073</v>
      </c>
      <c r="B1075" s="8" t="s">
        <v>2</v>
      </c>
      <c r="C1075" s="3" t="s">
        <v>1080</v>
      </c>
      <c r="D1075" s="5">
        <v>750</v>
      </c>
      <c r="E1075" s="7">
        <v>5504</v>
      </c>
      <c r="F1075" t="s">
        <v>4117</v>
      </c>
      <c r="G1075" s="1" t="s">
        <v>4119</v>
      </c>
      <c r="H1075" t="s">
        <v>4121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" t="s">
        <v>4181</v>
      </c>
      <c r="O1075">
        <f>ROUND(E1075/D1075*100,0)</f>
        <v>734</v>
      </c>
      <c r="P1075">
        <f>ROUND(E1075/L1075,2)</f>
        <v>5504</v>
      </c>
      <c r="Q1075" s="9" t="s">
        <v>4181</v>
      </c>
      <c r="R1075" t="s">
        <v>4201</v>
      </c>
      <c r="S1075">
        <f>(((J1075/60)/60)/24)+DATE(1970,1,1)</f>
        <v>40802.964594907404</v>
      </c>
      <c r="T1075">
        <f>(((I1075/60)/60)/24)+DATE(1970,1,1)</f>
        <v>40832.964594907404</v>
      </c>
      <c r="U1075">
        <f>YEAR(S:S)</f>
        <v>2011</v>
      </c>
    </row>
    <row r="1076" spans="1:21" ht="48" x14ac:dyDescent="0.2">
      <c r="A1076">
        <v>1074</v>
      </c>
      <c r="B1076" s="8" t="s">
        <v>2</v>
      </c>
      <c r="C1076" s="3" t="s">
        <v>1081</v>
      </c>
      <c r="D1076" s="5">
        <v>54000</v>
      </c>
      <c r="E1076" s="7">
        <v>5501</v>
      </c>
      <c r="F1076" t="s">
        <v>4117</v>
      </c>
      <c r="G1076" s="1" t="s">
        <v>4119</v>
      </c>
      <c r="H1076" t="s">
        <v>4121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" t="s">
        <v>4181</v>
      </c>
      <c r="O1076">
        <f>ROUND(E1076/D1076*100,0)</f>
        <v>10</v>
      </c>
      <c r="P1076">
        <f>ROUND(E1076/L1076,2)</f>
        <v>183.37</v>
      </c>
      <c r="Q1076" s="9" t="s">
        <v>4181</v>
      </c>
      <c r="R1076" t="s">
        <v>4201</v>
      </c>
      <c r="S1076">
        <f>(((J1076/60)/60)/24)+DATE(1970,1,1)</f>
        <v>41613.172974537039</v>
      </c>
      <c r="T1076">
        <f>(((I1076/60)/60)/24)+DATE(1970,1,1)</f>
        <v>41643.172974537039</v>
      </c>
      <c r="U1076">
        <f>YEAR(S:S)</f>
        <v>2013</v>
      </c>
    </row>
    <row r="1077" spans="1:21" ht="32" x14ac:dyDescent="0.2">
      <c r="A1077">
        <v>1075</v>
      </c>
      <c r="B1077" s="8" t="s">
        <v>2</v>
      </c>
      <c r="C1077" s="3" t="s">
        <v>1082</v>
      </c>
      <c r="D1077" s="5">
        <v>1000</v>
      </c>
      <c r="E1077" s="7">
        <v>5500</v>
      </c>
      <c r="F1077" t="s">
        <v>4117</v>
      </c>
      <c r="G1077" s="1" t="s">
        <v>4119</v>
      </c>
      <c r="H1077" t="s">
        <v>4121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" t="s">
        <v>4181</v>
      </c>
      <c r="O1077">
        <f>ROUND(E1077/D1077*100,0)</f>
        <v>550</v>
      </c>
      <c r="P1077">
        <f>ROUND(E1077/L1077,2)</f>
        <v>1833.33</v>
      </c>
      <c r="Q1077" s="9" t="s">
        <v>4181</v>
      </c>
      <c r="R1077" t="s">
        <v>4201</v>
      </c>
      <c r="S1077">
        <f>(((J1077/60)/60)/24)+DATE(1970,1,1)</f>
        <v>41005.904120370367</v>
      </c>
      <c r="T1077">
        <f>(((I1077/60)/60)/24)+DATE(1970,1,1)</f>
        <v>41035.904120370367</v>
      </c>
      <c r="U1077">
        <f>YEAR(S:S)</f>
        <v>2012</v>
      </c>
    </row>
    <row r="1078" spans="1:21" ht="48" x14ac:dyDescent="0.2">
      <c r="A1078">
        <v>1076</v>
      </c>
      <c r="B1078" s="8" t="s">
        <v>2</v>
      </c>
      <c r="C1078" s="3" t="s">
        <v>1083</v>
      </c>
      <c r="D1078" s="5">
        <v>75000</v>
      </c>
      <c r="E1078" s="7">
        <v>5496</v>
      </c>
      <c r="F1078" t="s">
        <v>4117</v>
      </c>
      <c r="G1078" s="1" t="s">
        <v>4119</v>
      </c>
      <c r="H1078" t="s">
        <v>4121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" t="s">
        <v>4181</v>
      </c>
      <c r="O1078">
        <f>ROUND(E1078/D1078*100,0)</f>
        <v>7</v>
      </c>
      <c r="P1078">
        <f>ROUND(E1078/L1078,2)</f>
        <v>5.64</v>
      </c>
      <c r="Q1078" s="9" t="s">
        <v>4181</v>
      </c>
      <c r="R1078" t="s">
        <v>4201</v>
      </c>
      <c r="S1078">
        <f>(((J1078/60)/60)/24)+DATE(1970,1,1)</f>
        <v>41838.377893518518</v>
      </c>
      <c r="T1078">
        <f>(((I1078/60)/60)/24)+DATE(1970,1,1)</f>
        <v>41893.377893518518</v>
      </c>
      <c r="U1078">
        <f>YEAR(S:S)</f>
        <v>2014</v>
      </c>
    </row>
    <row r="1079" spans="1:21" ht="48" x14ac:dyDescent="0.2">
      <c r="A1079">
        <v>1077</v>
      </c>
      <c r="B1079" s="8" t="s">
        <v>2</v>
      </c>
      <c r="C1079" s="3" t="s">
        <v>1084</v>
      </c>
      <c r="D1079" s="5">
        <v>25000</v>
      </c>
      <c r="E1079" s="7">
        <v>5481</v>
      </c>
      <c r="F1079" t="s">
        <v>4117</v>
      </c>
      <c r="G1079" s="1" t="s">
        <v>4119</v>
      </c>
      <c r="H1079" t="s">
        <v>4121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" t="s">
        <v>4181</v>
      </c>
      <c r="O1079">
        <f>ROUND(E1079/D1079*100,0)</f>
        <v>22</v>
      </c>
      <c r="P1079">
        <f>ROUND(E1079/L1079,2)</f>
        <v>32.82</v>
      </c>
      <c r="Q1079" s="9" t="s">
        <v>4181</v>
      </c>
      <c r="R1079" t="s">
        <v>4201</v>
      </c>
      <c r="S1079">
        <f>(((J1079/60)/60)/24)+DATE(1970,1,1)</f>
        <v>42353.16679398148</v>
      </c>
      <c r="T1079">
        <f>(((I1079/60)/60)/24)+DATE(1970,1,1)</f>
        <v>42383.16679398148</v>
      </c>
      <c r="U1079">
        <f>YEAR(S:S)</f>
        <v>2015</v>
      </c>
    </row>
    <row r="1080" spans="1:21" ht="48" x14ac:dyDescent="0.2">
      <c r="A1080">
        <v>1078</v>
      </c>
      <c r="B1080" s="8" t="s">
        <v>2</v>
      </c>
      <c r="C1080" s="3" t="s">
        <v>1085</v>
      </c>
      <c r="D1080" s="5">
        <v>600</v>
      </c>
      <c r="E1080" s="7">
        <v>5478</v>
      </c>
      <c r="F1080" t="s">
        <v>4117</v>
      </c>
      <c r="G1080" s="1" t="s">
        <v>4119</v>
      </c>
      <c r="H1080" t="s">
        <v>4121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" t="s">
        <v>4181</v>
      </c>
      <c r="O1080">
        <f>ROUND(E1080/D1080*100,0)</f>
        <v>913</v>
      </c>
      <c r="P1080">
        <f>ROUND(E1080/L1080,2)</f>
        <v>1095.5999999999999</v>
      </c>
      <c r="Q1080" s="9" t="s">
        <v>4181</v>
      </c>
      <c r="R1080" t="s">
        <v>4201</v>
      </c>
      <c r="S1080">
        <f>(((J1080/60)/60)/24)+DATE(1970,1,1)</f>
        <v>40701.195844907408</v>
      </c>
      <c r="T1080">
        <f>(((I1080/60)/60)/24)+DATE(1970,1,1)</f>
        <v>40746.195844907408</v>
      </c>
      <c r="U1080">
        <f>YEAR(S:S)</f>
        <v>2011</v>
      </c>
    </row>
    <row r="1081" spans="1:21" ht="48" x14ac:dyDescent="0.2">
      <c r="A1081">
        <v>1079</v>
      </c>
      <c r="B1081" s="8" t="s">
        <v>2</v>
      </c>
      <c r="C1081" s="3" t="s">
        <v>1086</v>
      </c>
      <c r="D1081" s="5">
        <v>26000</v>
      </c>
      <c r="E1081" s="7">
        <v>5469</v>
      </c>
      <c r="F1081" t="s">
        <v>4117</v>
      </c>
      <c r="G1081" s="1" t="s">
        <v>4119</v>
      </c>
      <c r="H1081" t="s">
        <v>4124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" t="s">
        <v>4181</v>
      </c>
      <c r="O1081">
        <f>ROUND(E1081/D1081*100,0)</f>
        <v>21</v>
      </c>
      <c r="P1081">
        <f>ROUND(E1081/L1081,2)</f>
        <v>303.83</v>
      </c>
      <c r="Q1081" s="9" t="s">
        <v>4181</v>
      </c>
      <c r="R1081" t="s">
        <v>4201</v>
      </c>
      <c r="S1081">
        <f>(((J1081/60)/60)/24)+DATE(1970,1,1)</f>
        <v>42479.566388888896</v>
      </c>
      <c r="T1081">
        <f>(((I1081/60)/60)/24)+DATE(1970,1,1)</f>
        <v>42504.566388888896</v>
      </c>
      <c r="U1081">
        <f>YEAR(S:S)</f>
        <v>2016</v>
      </c>
    </row>
    <row r="1082" spans="1:21" ht="48" x14ac:dyDescent="0.2">
      <c r="A1082">
        <v>1080</v>
      </c>
      <c r="B1082" s="8" t="s">
        <v>2</v>
      </c>
      <c r="C1082" s="3" t="s">
        <v>1087</v>
      </c>
      <c r="D1082" s="5">
        <v>20000</v>
      </c>
      <c r="E1082" s="7">
        <v>5465</v>
      </c>
      <c r="F1082" t="s">
        <v>4117</v>
      </c>
      <c r="G1082" s="1" t="s">
        <v>4119</v>
      </c>
      <c r="H1082" t="s">
        <v>4121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" t="s">
        <v>4181</v>
      </c>
      <c r="O1082">
        <f>ROUND(E1082/D1082*100,0)</f>
        <v>27</v>
      </c>
      <c r="P1082">
        <f>ROUND(E1082/L1082,2)</f>
        <v>55.77</v>
      </c>
      <c r="Q1082" s="9" t="s">
        <v>4181</v>
      </c>
      <c r="R1082" t="s">
        <v>4201</v>
      </c>
      <c r="S1082">
        <f>(((J1082/60)/60)/24)+DATE(1970,1,1)</f>
        <v>41740.138113425928</v>
      </c>
      <c r="T1082">
        <f>(((I1082/60)/60)/24)+DATE(1970,1,1)</f>
        <v>41770.138113425928</v>
      </c>
      <c r="U1082">
        <f>YEAR(S:S)</f>
        <v>2014</v>
      </c>
    </row>
    <row r="1083" spans="1:21" ht="48" x14ac:dyDescent="0.2">
      <c r="A1083">
        <v>1081</v>
      </c>
      <c r="B1083" s="8" t="s">
        <v>2</v>
      </c>
      <c r="C1083" s="3" t="s">
        <v>1088</v>
      </c>
      <c r="D1083" s="5">
        <v>68000</v>
      </c>
      <c r="E1083" s="7">
        <v>5462</v>
      </c>
      <c r="F1083" t="s">
        <v>4117</v>
      </c>
      <c r="G1083" s="1" t="s">
        <v>4119</v>
      </c>
      <c r="H1083" t="s">
        <v>4121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" t="s">
        <v>4181</v>
      </c>
      <c r="O1083">
        <f>ROUND(E1083/D1083*100,0)</f>
        <v>8</v>
      </c>
      <c r="P1083">
        <f>ROUND(E1083/L1083,2)</f>
        <v>1365.5</v>
      </c>
      <c r="Q1083" s="9" t="s">
        <v>4181</v>
      </c>
      <c r="R1083" t="s">
        <v>4201</v>
      </c>
      <c r="S1083">
        <f>(((J1083/60)/60)/24)+DATE(1970,1,1)</f>
        <v>42002.926990740743</v>
      </c>
      <c r="T1083">
        <f>(((I1083/60)/60)/24)+DATE(1970,1,1)</f>
        <v>42032.926990740743</v>
      </c>
      <c r="U1083">
        <f>YEAR(S:S)</f>
        <v>2014</v>
      </c>
    </row>
    <row r="1084" spans="1:21" ht="32" x14ac:dyDescent="0.2">
      <c r="A1084">
        <v>1082</v>
      </c>
      <c r="B1084" s="8" t="s">
        <v>2</v>
      </c>
      <c r="C1084" s="3" t="s">
        <v>1089</v>
      </c>
      <c r="D1084" s="5">
        <v>10000</v>
      </c>
      <c r="E1084" s="7">
        <v>5456</v>
      </c>
      <c r="F1084" t="s">
        <v>4117</v>
      </c>
      <c r="G1084" s="1" t="s">
        <v>4119</v>
      </c>
      <c r="H1084" t="s">
        <v>4121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" t="s">
        <v>4181</v>
      </c>
      <c r="O1084">
        <f>ROUND(E1084/D1084*100,0)</f>
        <v>55</v>
      </c>
      <c r="P1084">
        <f>ROUND(E1084/L1084,2)</f>
        <v>1818.67</v>
      </c>
      <c r="Q1084" s="9" t="s">
        <v>4181</v>
      </c>
      <c r="R1084" t="s">
        <v>4201</v>
      </c>
      <c r="S1084">
        <f>(((J1084/60)/60)/24)+DATE(1970,1,1)</f>
        <v>41101.906111111115</v>
      </c>
      <c r="T1084">
        <f>(((I1084/60)/60)/24)+DATE(1970,1,1)</f>
        <v>41131.906111111115</v>
      </c>
      <c r="U1084">
        <f>YEAR(S:S)</f>
        <v>2012</v>
      </c>
    </row>
    <row r="1085" spans="1:21" ht="48" x14ac:dyDescent="0.2">
      <c r="A1085">
        <v>1083</v>
      </c>
      <c r="B1085" s="8" t="s">
        <v>2</v>
      </c>
      <c r="C1085" s="3" t="s">
        <v>1090</v>
      </c>
      <c r="D1085" s="5">
        <v>50000</v>
      </c>
      <c r="E1085" s="7">
        <v>5452</v>
      </c>
      <c r="F1085" t="s">
        <v>4117</v>
      </c>
      <c r="G1085" s="1" t="s">
        <v>4119</v>
      </c>
      <c r="H1085" t="s">
        <v>4126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" t="s">
        <v>4181</v>
      </c>
      <c r="O1085">
        <f>ROUND(E1085/D1085*100,0)</f>
        <v>11</v>
      </c>
      <c r="P1085">
        <f>ROUND(E1085/L1085,2)</f>
        <v>5452</v>
      </c>
      <c r="Q1085" s="9" t="s">
        <v>4181</v>
      </c>
      <c r="R1085" t="s">
        <v>4201</v>
      </c>
      <c r="S1085">
        <f>(((J1085/60)/60)/24)+DATE(1970,1,1)</f>
        <v>41793.659525462965</v>
      </c>
      <c r="T1085">
        <f>(((I1085/60)/60)/24)+DATE(1970,1,1)</f>
        <v>41853.659525462965</v>
      </c>
      <c r="U1085">
        <f>YEAR(S:S)</f>
        <v>2014</v>
      </c>
    </row>
    <row r="1086" spans="1:21" ht="16" x14ac:dyDescent="0.2">
      <c r="A1086">
        <v>1084</v>
      </c>
      <c r="B1086" s="8" t="s">
        <v>2</v>
      </c>
      <c r="C1086" s="3" t="s">
        <v>1091</v>
      </c>
      <c r="D1086" s="5">
        <v>550</v>
      </c>
      <c r="E1086" s="7">
        <v>5443</v>
      </c>
      <c r="F1086" t="s">
        <v>4117</v>
      </c>
      <c r="G1086" s="1" t="s">
        <v>4119</v>
      </c>
      <c r="H1086" t="s">
        <v>4121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" t="s">
        <v>4181</v>
      </c>
      <c r="O1086">
        <f>ROUND(E1086/D1086*100,0)</f>
        <v>990</v>
      </c>
      <c r="P1086" t="e">
        <f>ROUND(E1086/L1086,2)</f>
        <v>#DIV/0!</v>
      </c>
      <c r="Q1086" s="9" t="s">
        <v>4181</v>
      </c>
      <c r="R1086" t="s">
        <v>4201</v>
      </c>
      <c r="S1086">
        <f>(((J1086/60)/60)/24)+DATE(1970,1,1)</f>
        <v>41829.912083333329</v>
      </c>
      <c r="T1086">
        <f>(((I1086/60)/60)/24)+DATE(1970,1,1)</f>
        <v>41859.912083333329</v>
      </c>
      <c r="U1086">
        <f>YEAR(S:S)</f>
        <v>2014</v>
      </c>
    </row>
    <row r="1087" spans="1:21" ht="32" x14ac:dyDescent="0.2">
      <c r="A1087">
        <v>1085</v>
      </c>
      <c r="B1087" s="8" t="s">
        <v>2</v>
      </c>
      <c r="C1087" s="3" t="s">
        <v>1092</v>
      </c>
      <c r="D1087" s="5">
        <v>30000</v>
      </c>
      <c r="E1087" s="7">
        <v>5437</v>
      </c>
      <c r="F1087" t="s">
        <v>4117</v>
      </c>
      <c r="G1087" s="1" t="s">
        <v>4119</v>
      </c>
      <c r="H1087" t="s">
        <v>4126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" t="s">
        <v>4181</v>
      </c>
      <c r="O1087">
        <f>ROUND(E1087/D1087*100,0)</f>
        <v>18</v>
      </c>
      <c r="P1087">
        <f>ROUND(E1087/L1087,2)</f>
        <v>604.11</v>
      </c>
      <c r="Q1087" s="9" t="s">
        <v>4181</v>
      </c>
      <c r="R1087" t="s">
        <v>4201</v>
      </c>
      <c r="S1087">
        <f>(((J1087/60)/60)/24)+DATE(1970,1,1)</f>
        <v>42413.671006944445</v>
      </c>
      <c r="T1087">
        <f>(((I1087/60)/60)/24)+DATE(1970,1,1)</f>
        <v>42443.629340277781</v>
      </c>
      <c r="U1087">
        <f>YEAR(S:S)</f>
        <v>2016</v>
      </c>
    </row>
    <row r="1088" spans="1:21" ht="16" x14ac:dyDescent="0.2">
      <c r="A1088">
        <v>1086</v>
      </c>
      <c r="B1088" s="8" t="s">
        <v>2</v>
      </c>
      <c r="C1088" s="3" t="s">
        <v>1093</v>
      </c>
      <c r="D1088" s="5">
        <v>18000</v>
      </c>
      <c r="E1088" s="7">
        <v>5433</v>
      </c>
      <c r="F1088" t="s">
        <v>4117</v>
      </c>
      <c r="G1088" s="1" t="s">
        <v>4119</v>
      </c>
      <c r="H1088" t="s">
        <v>4121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" t="s">
        <v>4181</v>
      </c>
      <c r="O1088">
        <f>ROUND(E1088/D1088*100,0)</f>
        <v>30</v>
      </c>
      <c r="P1088">
        <f>ROUND(E1088/L1088,2)</f>
        <v>2716.5</v>
      </c>
      <c r="Q1088" s="9" t="s">
        <v>4181</v>
      </c>
      <c r="R1088" t="s">
        <v>4201</v>
      </c>
      <c r="S1088">
        <f>(((J1088/60)/60)/24)+DATE(1970,1,1)</f>
        <v>41845.866793981484</v>
      </c>
      <c r="T1088">
        <f>(((I1088/60)/60)/24)+DATE(1970,1,1)</f>
        <v>41875.866793981484</v>
      </c>
      <c r="U1088">
        <f>YEAR(S:S)</f>
        <v>2014</v>
      </c>
    </row>
    <row r="1089" spans="1:21" ht="48" x14ac:dyDescent="0.2">
      <c r="A1089">
        <v>1087</v>
      </c>
      <c r="B1089" s="8" t="s">
        <v>2</v>
      </c>
      <c r="C1089" s="3" t="s">
        <v>1094</v>
      </c>
      <c r="D1089" s="5">
        <v>1100</v>
      </c>
      <c r="E1089" s="7">
        <v>5431</v>
      </c>
      <c r="F1089" t="s">
        <v>4117</v>
      </c>
      <c r="G1089" s="1" t="s">
        <v>4119</v>
      </c>
      <c r="H1089" t="s">
        <v>4121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" t="s">
        <v>4181</v>
      </c>
      <c r="O1089">
        <f>ROUND(E1089/D1089*100,0)</f>
        <v>494</v>
      </c>
      <c r="P1089" t="e">
        <f>ROUND(E1089/L1089,2)</f>
        <v>#DIV/0!</v>
      </c>
      <c r="Q1089" s="9" t="s">
        <v>4181</v>
      </c>
      <c r="R1089" t="s">
        <v>4201</v>
      </c>
      <c r="S1089">
        <f>(((J1089/60)/60)/24)+DATE(1970,1,1)</f>
        <v>41775.713969907411</v>
      </c>
      <c r="T1089">
        <f>(((I1089/60)/60)/24)+DATE(1970,1,1)</f>
        <v>41805.713969907411</v>
      </c>
      <c r="U1089">
        <f>YEAR(S:S)</f>
        <v>2014</v>
      </c>
    </row>
    <row r="1090" spans="1:21" ht="32" x14ac:dyDescent="0.2">
      <c r="A1090">
        <v>1088</v>
      </c>
      <c r="B1090" s="8" t="s">
        <v>2</v>
      </c>
      <c r="C1090" s="3" t="s">
        <v>1095</v>
      </c>
      <c r="D1090" s="5">
        <v>45000</v>
      </c>
      <c r="E1090" s="7">
        <v>5430</v>
      </c>
      <c r="F1090" t="s">
        <v>4117</v>
      </c>
      <c r="G1090" s="1" t="s">
        <v>4119</v>
      </c>
      <c r="H1090" t="s">
        <v>4121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" t="s">
        <v>4181</v>
      </c>
      <c r="O1090">
        <f>ROUND(E1090/D1090*100,0)</f>
        <v>12</v>
      </c>
      <c r="P1090">
        <f>ROUND(E1090/L1090,2)</f>
        <v>36.94</v>
      </c>
      <c r="Q1090" s="9" t="s">
        <v>4181</v>
      </c>
      <c r="R1090" t="s">
        <v>4201</v>
      </c>
      <c r="S1090">
        <f>(((J1090/60)/60)/24)+DATE(1970,1,1)</f>
        <v>41723.799386574072</v>
      </c>
      <c r="T1090">
        <f>(((I1090/60)/60)/24)+DATE(1970,1,1)</f>
        <v>41753.799386574072</v>
      </c>
      <c r="U1090">
        <f>YEAR(S:S)</f>
        <v>2014</v>
      </c>
    </row>
    <row r="1091" spans="1:21" ht="32" x14ac:dyDescent="0.2">
      <c r="A1091">
        <v>1089</v>
      </c>
      <c r="B1091" s="8" t="s">
        <v>2</v>
      </c>
      <c r="C1091" s="3" t="s">
        <v>1096</v>
      </c>
      <c r="D1091" s="5">
        <v>15000</v>
      </c>
      <c r="E1091" s="7">
        <v>5422</v>
      </c>
      <c r="F1091" t="s">
        <v>4117</v>
      </c>
      <c r="G1091" s="1" t="s">
        <v>4119</v>
      </c>
      <c r="H1091" t="s">
        <v>4124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" t="s">
        <v>4181</v>
      </c>
      <c r="O1091">
        <f>ROUND(E1091/D1091*100,0)</f>
        <v>36</v>
      </c>
      <c r="P1091">
        <f>ROUND(E1091/L1091,2)</f>
        <v>110.65</v>
      </c>
      <c r="Q1091" s="9" t="s">
        <v>4181</v>
      </c>
      <c r="R1091" t="s">
        <v>4201</v>
      </c>
      <c r="S1091">
        <f>(((J1091/60)/60)/24)+DATE(1970,1,1)</f>
        <v>42151.189525462964</v>
      </c>
      <c r="T1091">
        <f>(((I1091/60)/60)/24)+DATE(1970,1,1)</f>
        <v>42181.189525462964</v>
      </c>
      <c r="U1091">
        <f>YEAR(S:S)</f>
        <v>2015</v>
      </c>
    </row>
    <row r="1092" spans="1:21" ht="48" x14ac:dyDescent="0.2">
      <c r="A1092">
        <v>1090</v>
      </c>
      <c r="B1092" s="8" t="s">
        <v>2</v>
      </c>
      <c r="C1092" s="3" t="s">
        <v>1097</v>
      </c>
      <c r="D1092" s="5">
        <v>12999</v>
      </c>
      <c r="E1092" s="7">
        <v>5414</v>
      </c>
      <c r="F1092" t="s">
        <v>4117</v>
      </c>
      <c r="G1092" s="1" t="s">
        <v>4119</v>
      </c>
      <c r="H1092" t="s">
        <v>4123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" t="s">
        <v>4181</v>
      </c>
      <c r="O1092">
        <f>ROUND(E1092/D1092*100,0)</f>
        <v>42</v>
      </c>
      <c r="P1092">
        <f>ROUND(E1092/L1092,2)</f>
        <v>5414</v>
      </c>
      <c r="Q1092" s="9" t="s">
        <v>4181</v>
      </c>
      <c r="R1092" t="s">
        <v>4201</v>
      </c>
      <c r="S1092">
        <f>(((J1092/60)/60)/24)+DATE(1970,1,1)</f>
        <v>42123.185798611114</v>
      </c>
      <c r="T1092">
        <f>(((I1092/60)/60)/24)+DATE(1970,1,1)</f>
        <v>42153.185798611114</v>
      </c>
      <c r="U1092">
        <f>YEAR(S:S)</f>
        <v>2015</v>
      </c>
    </row>
    <row r="1093" spans="1:21" ht="48" x14ac:dyDescent="0.2">
      <c r="A1093">
        <v>1091</v>
      </c>
      <c r="B1093" s="8" t="s">
        <v>2</v>
      </c>
      <c r="C1093" s="3" t="s">
        <v>1098</v>
      </c>
      <c r="D1093" s="5">
        <v>200</v>
      </c>
      <c r="E1093" s="7">
        <v>5410</v>
      </c>
      <c r="F1093" t="s">
        <v>4117</v>
      </c>
      <c r="G1093" s="1" t="s">
        <v>4119</v>
      </c>
      <c r="H1093" t="s">
        <v>4122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" t="s">
        <v>4181</v>
      </c>
      <c r="O1093">
        <f>ROUND(E1093/D1093*100,0)</f>
        <v>2705</v>
      </c>
      <c r="P1093">
        <f>ROUND(E1093/L1093,2)</f>
        <v>2705</v>
      </c>
      <c r="Q1093" s="9" t="s">
        <v>4181</v>
      </c>
      <c r="R1093" t="s">
        <v>4201</v>
      </c>
      <c r="S1093">
        <f>(((J1093/60)/60)/24)+DATE(1970,1,1)</f>
        <v>42440.820277777777</v>
      </c>
      <c r="T1093">
        <f>(((I1093/60)/60)/24)+DATE(1970,1,1)</f>
        <v>42470.778611111105</v>
      </c>
      <c r="U1093">
        <f>YEAR(S:S)</f>
        <v>2016</v>
      </c>
    </row>
    <row r="1094" spans="1:21" ht="48" x14ac:dyDescent="0.2">
      <c r="A1094">
        <v>1092</v>
      </c>
      <c r="B1094" s="8" t="s">
        <v>2</v>
      </c>
      <c r="C1094" s="3" t="s">
        <v>1099</v>
      </c>
      <c r="D1094" s="5">
        <v>2000</v>
      </c>
      <c r="E1094" s="7">
        <v>5410</v>
      </c>
      <c r="F1094" t="s">
        <v>4117</v>
      </c>
      <c r="G1094" s="1" t="s">
        <v>4119</v>
      </c>
      <c r="H1094" t="s">
        <v>4121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" t="s">
        <v>4181</v>
      </c>
      <c r="O1094">
        <f>ROUND(E1094/D1094*100,0)</f>
        <v>271</v>
      </c>
      <c r="P1094">
        <f>ROUND(E1094/L1094,2)</f>
        <v>772.86</v>
      </c>
      <c r="Q1094" s="9" t="s">
        <v>4181</v>
      </c>
      <c r="R1094" t="s">
        <v>4201</v>
      </c>
      <c r="S1094">
        <f>(((J1094/60)/60)/24)+DATE(1970,1,1)</f>
        <v>41250.025902777779</v>
      </c>
      <c r="T1094">
        <f>(((I1094/60)/60)/24)+DATE(1970,1,1)</f>
        <v>41280.025902777779</v>
      </c>
      <c r="U1094">
        <f>YEAR(S:S)</f>
        <v>2012</v>
      </c>
    </row>
    <row r="1095" spans="1:21" ht="48" x14ac:dyDescent="0.2">
      <c r="A1095">
        <v>1093</v>
      </c>
      <c r="B1095" s="8" t="s">
        <v>2</v>
      </c>
      <c r="C1095" s="3" t="s">
        <v>1100</v>
      </c>
      <c r="D1095" s="5">
        <v>300</v>
      </c>
      <c r="E1095" s="7">
        <v>5398.99</v>
      </c>
      <c r="F1095" t="s">
        <v>4117</v>
      </c>
      <c r="G1095" s="1" t="s">
        <v>4119</v>
      </c>
      <c r="H1095" t="s">
        <v>4126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" t="s">
        <v>4181</v>
      </c>
      <c r="O1095">
        <f>ROUND(E1095/D1095*100,0)</f>
        <v>1800</v>
      </c>
      <c r="P1095">
        <f>ROUND(E1095/L1095,2)</f>
        <v>1349.75</v>
      </c>
      <c r="Q1095" s="9" t="s">
        <v>4181</v>
      </c>
      <c r="R1095" t="s">
        <v>4201</v>
      </c>
      <c r="S1095">
        <f>(((J1095/60)/60)/24)+DATE(1970,1,1)</f>
        <v>42396.973807870367</v>
      </c>
      <c r="T1095">
        <f>(((I1095/60)/60)/24)+DATE(1970,1,1)</f>
        <v>42411.973807870367</v>
      </c>
      <c r="U1095">
        <f>YEAR(S:S)</f>
        <v>2016</v>
      </c>
    </row>
    <row r="1096" spans="1:21" ht="48" x14ac:dyDescent="0.2">
      <c r="A1096">
        <v>1094</v>
      </c>
      <c r="B1096" s="8" t="s">
        <v>2</v>
      </c>
      <c r="C1096" s="3" t="s">
        <v>1101</v>
      </c>
      <c r="D1096" s="5">
        <v>18000</v>
      </c>
      <c r="E1096" s="7">
        <v>5396</v>
      </c>
      <c r="F1096" t="s">
        <v>4117</v>
      </c>
      <c r="G1096" s="1" t="s">
        <v>4119</v>
      </c>
      <c r="H1096" t="s">
        <v>4121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" t="s">
        <v>4181</v>
      </c>
      <c r="O1096">
        <f>ROUND(E1096/D1096*100,0)</f>
        <v>30</v>
      </c>
      <c r="P1096">
        <f>ROUND(E1096/L1096,2)</f>
        <v>199.85</v>
      </c>
      <c r="Q1096" s="9" t="s">
        <v>4181</v>
      </c>
      <c r="R1096" t="s">
        <v>4201</v>
      </c>
      <c r="S1096">
        <f>(((J1096/60)/60)/24)+DATE(1970,1,1)</f>
        <v>40795.713344907403</v>
      </c>
      <c r="T1096">
        <f>(((I1096/60)/60)/24)+DATE(1970,1,1)</f>
        <v>40825.713344907403</v>
      </c>
      <c r="U1096">
        <f>YEAR(S:S)</f>
        <v>2011</v>
      </c>
    </row>
    <row r="1097" spans="1:21" ht="48" x14ac:dyDescent="0.2">
      <c r="A1097">
        <v>1095</v>
      </c>
      <c r="B1097" s="8" t="s">
        <v>2</v>
      </c>
      <c r="C1097" s="3" t="s">
        <v>1102</v>
      </c>
      <c r="D1097" s="5">
        <v>500000</v>
      </c>
      <c r="E1097" s="7">
        <v>5390</v>
      </c>
      <c r="F1097" t="s">
        <v>4117</v>
      </c>
      <c r="G1097" s="1" t="s">
        <v>4119</v>
      </c>
      <c r="H1097" t="s">
        <v>4121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" t="s">
        <v>4181</v>
      </c>
      <c r="O1097">
        <f>ROUND(E1097/D1097*100,0)</f>
        <v>1</v>
      </c>
      <c r="P1097">
        <f>ROUND(E1097/L1097,2)</f>
        <v>57.34</v>
      </c>
      <c r="Q1097" s="9" t="s">
        <v>4181</v>
      </c>
      <c r="R1097" t="s">
        <v>4201</v>
      </c>
      <c r="S1097">
        <f>(((J1097/60)/60)/24)+DATE(1970,1,1)</f>
        <v>41486.537268518521</v>
      </c>
      <c r="T1097">
        <f>(((I1097/60)/60)/24)+DATE(1970,1,1)</f>
        <v>41516.537268518521</v>
      </c>
      <c r="U1097">
        <f>YEAR(S:S)</f>
        <v>2013</v>
      </c>
    </row>
    <row r="1098" spans="1:21" ht="48" x14ac:dyDescent="0.2">
      <c r="A1098">
        <v>1096</v>
      </c>
      <c r="B1098" s="8" t="s">
        <v>2</v>
      </c>
      <c r="C1098" s="3" t="s">
        <v>1103</v>
      </c>
      <c r="D1098" s="5">
        <v>12000</v>
      </c>
      <c r="E1098" s="7">
        <v>5388.79</v>
      </c>
      <c r="F1098" t="s">
        <v>4117</v>
      </c>
      <c r="G1098" s="1" t="s">
        <v>4119</v>
      </c>
      <c r="H1098" t="s">
        <v>4121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" t="s">
        <v>4181</v>
      </c>
      <c r="O1098">
        <f>ROUND(E1098/D1098*100,0)</f>
        <v>45</v>
      </c>
      <c r="P1098">
        <f>ROUND(E1098/L1098,2)</f>
        <v>185.82</v>
      </c>
      <c r="Q1098" s="9" t="s">
        <v>4181</v>
      </c>
      <c r="R1098" t="s">
        <v>4201</v>
      </c>
      <c r="S1098">
        <f>(((J1098/60)/60)/24)+DATE(1970,1,1)</f>
        <v>41885.51798611111</v>
      </c>
      <c r="T1098">
        <f>(((I1098/60)/60)/24)+DATE(1970,1,1)</f>
        <v>41916.145833333336</v>
      </c>
      <c r="U1098">
        <f>YEAR(S:S)</f>
        <v>2014</v>
      </c>
    </row>
    <row r="1099" spans="1:21" ht="48" x14ac:dyDescent="0.2">
      <c r="A1099">
        <v>1097</v>
      </c>
      <c r="B1099" s="8" t="s">
        <v>2</v>
      </c>
      <c r="C1099" s="3" t="s">
        <v>1104</v>
      </c>
      <c r="D1099" s="5">
        <v>100000</v>
      </c>
      <c r="E1099" s="7">
        <v>5380.55</v>
      </c>
      <c r="F1099" t="s">
        <v>4117</v>
      </c>
      <c r="G1099" s="1" t="s">
        <v>4119</v>
      </c>
      <c r="H1099" t="s">
        <v>4121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" t="s">
        <v>4181</v>
      </c>
      <c r="O1099">
        <f>ROUND(E1099/D1099*100,0)</f>
        <v>5</v>
      </c>
      <c r="P1099">
        <f>ROUND(E1099/L1099,2)</f>
        <v>768.65</v>
      </c>
      <c r="Q1099" s="9" t="s">
        <v>4181</v>
      </c>
      <c r="R1099" t="s">
        <v>4201</v>
      </c>
      <c r="S1099">
        <f>(((J1099/60)/60)/24)+DATE(1970,1,1)</f>
        <v>41660.792557870373</v>
      </c>
      <c r="T1099">
        <f>(((I1099/60)/60)/24)+DATE(1970,1,1)</f>
        <v>41700.792557870373</v>
      </c>
      <c r="U1099">
        <f>YEAR(S:S)</f>
        <v>2014</v>
      </c>
    </row>
    <row r="1100" spans="1:21" ht="32" x14ac:dyDescent="0.2">
      <c r="A1100">
        <v>1098</v>
      </c>
      <c r="B1100" s="8" t="s">
        <v>2</v>
      </c>
      <c r="C1100" s="3" t="s">
        <v>1105</v>
      </c>
      <c r="D1100" s="5">
        <v>25000</v>
      </c>
      <c r="E1100" s="7">
        <v>5380</v>
      </c>
      <c r="F1100" t="s">
        <v>4117</v>
      </c>
      <c r="G1100" s="1" t="s">
        <v>4119</v>
      </c>
      <c r="H1100" t="s">
        <v>4121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" t="s">
        <v>4181</v>
      </c>
      <c r="O1100">
        <f>ROUND(E1100/D1100*100,0)</f>
        <v>22</v>
      </c>
      <c r="P1100">
        <f>ROUND(E1100/L1100,2)</f>
        <v>244.55</v>
      </c>
      <c r="Q1100" s="9" t="s">
        <v>4181</v>
      </c>
      <c r="R1100" t="s">
        <v>4201</v>
      </c>
      <c r="S1100">
        <f>(((J1100/60)/60)/24)+DATE(1970,1,1)</f>
        <v>41712.762673611112</v>
      </c>
      <c r="T1100">
        <f>(((I1100/60)/60)/24)+DATE(1970,1,1)</f>
        <v>41742.762673611112</v>
      </c>
      <c r="U1100">
        <f>YEAR(S:S)</f>
        <v>2014</v>
      </c>
    </row>
    <row r="1101" spans="1:21" ht="48" x14ac:dyDescent="0.2">
      <c r="A1101">
        <v>1099</v>
      </c>
      <c r="B1101" s="8" t="s">
        <v>2</v>
      </c>
      <c r="C1101" s="3" t="s">
        <v>1106</v>
      </c>
      <c r="D1101" s="5">
        <v>5000</v>
      </c>
      <c r="E1101" s="7">
        <v>5376</v>
      </c>
      <c r="F1101" t="s">
        <v>4117</v>
      </c>
      <c r="G1101" s="1" t="s">
        <v>4119</v>
      </c>
      <c r="H1101" t="s">
        <v>4122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" t="s">
        <v>4181</v>
      </c>
      <c r="O1101">
        <f>ROUND(E1101/D1101*100,0)</f>
        <v>108</v>
      </c>
      <c r="P1101">
        <f>ROUND(E1101/L1101,2)</f>
        <v>5376</v>
      </c>
      <c r="Q1101" s="9" t="s">
        <v>4181</v>
      </c>
      <c r="R1101" t="s">
        <v>4201</v>
      </c>
      <c r="S1101">
        <f>(((J1101/60)/60)/24)+DATE(1970,1,1)</f>
        <v>42107.836435185185</v>
      </c>
      <c r="T1101">
        <f>(((I1101/60)/60)/24)+DATE(1970,1,1)</f>
        <v>42137.836435185185</v>
      </c>
      <c r="U1101">
        <f>YEAR(S:S)</f>
        <v>2015</v>
      </c>
    </row>
    <row r="1102" spans="1:21" ht="48" x14ac:dyDescent="0.2">
      <c r="A1102">
        <v>1100</v>
      </c>
      <c r="B1102" s="8" t="s">
        <v>2</v>
      </c>
      <c r="C1102" s="3" t="s">
        <v>1107</v>
      </c>
      <c r="D1102" s="5">
        <v>4000</v>
      </c>
      <c r="E1102" s="7">
        <v>5366</v>
      </c>
      <c r="F1102" t="s">
        <v>4117</v>
      </c>
      <c r="G1102" s="1" t="s">
        <v>4119</v>
      </c>
      <c r="H1102" t="s">
        <v>4124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" t="s">
        <v>4181</v>
      </c>
      <c r="O1102">
        <f>ROUND(E1102/D1102*100,0)</f>
        <v>134</v>
      </c>
      <c r="P1102">
        <f>ROUND(E1102/L1102,2)</f>
        <v>536.6</v>
      </c>
      <c r="Q1102" s="9" t="s">
        <v>4181</v>
      </c>
      <c r="R1102" t="s">
        <v>4201</v>
      </c>
      <c r="S1102">
        <f>(((J1102/60)/60)/24)+DATE(1970,1,1)</f>
        <v>42384.110775462963</v>
      </c>
      <c r="T1102">
        <f>(((I1102/60)/60)/24)+DATE(1970,1,1)</f>
        <v>42414.110775462963</v>
      </c>
      <c r="U1102">
        <f>YEAR(S:S)</f>
        <v>2016</v>
      </c>
    </row>
    <row r="1103" spans="1:21" ht="32" x14ac:dyDescent="0.2">
      <c r="A1103">
        <v>1101</v>
      </c>
      <c r="B1103" s="8" t="s">
        <v>2</v>
      </c>
      <c r="C1103" s="3" t="s">
        <v>1108</v>
      </c>
      <c r="D1103" s="5">
        <v>100000</v>
      </c>
      <c r="E1103" s="7">
        <v>5360</v>
      </c>
      <c r="F1103" t="s">
        <v>4117</v>
      </c>
      <c r="G1103" s="1" t="s">
        <v>4119</v>
      </c>
      <c r="H1103" t="s">
        <v>4121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" t="s">
        <v>4181</v>
      </c>
      <c r="O1103">
        <f>ROUND(E1103/D1103*100,0)</f>
        <v>5</v>
      </c>
      <c r="P1103">
        <f>ROUND(E1103/L1103,2)</f>
        <v>893.33</v>
      </c>
      <c r="Q1103" s="9" t="s">
        <v>4181</v>
      </c>
      <c r="R1103" t="s">
        <v>4201</v>
      </c>
      <c r="S1103">
        <f>(((J1103/60)/60)/24)+DATE(1970,1,1)</f>
        <v>42538.77243055556</v>
      </c>
      <c r="T1103">
        <f>(((I1103/60)/60)/24)+DATE(1970,1,1)</f>
        <v>42565.758333333331</v>
      </c>
      <c r="U1103">
        <f>YEAR(S:S)</f>
        <v>2016</v>
      </c>
    </row>
    <row r="1104" spans="1:21" ht="48" x14ac:dyDescent="0.2">
      <c r="A1104">
        <v>1102</v>
      </c>
      <c r="B1104" s="8" t="s">
        <v>2</v>
      </c>
      <c r="C1104" s="3" t="s">
        <v>1109</v>
      </c>
      <c r="D1104" s="5">
        <v>8000</v>
      </c>
      <c r="E1104" s="7">
        <v>5359.21</v>
      </c>
      <c r="F1104" t="s">
        <v>4117</v>
      </c>
      <c r="G1104" s="1" t="s">
        <v>4119</v>
      </c>
      <c r="H1104" t="s">
        <v>4121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" t="s">
        <v>4181</v>
      </c>
      <c r="O1104">
        <f>ROUND(E1104/D1104*100,0)</f>
        <v>67</v>
      </c>
      <c r="P1104">
        <f>ROUND(E1104/L1104,2)</f>
        <v>223.3</v>
      </c>
      <c r="Q1104" s="9" t="s">
        <v>4181</v>
      </c>
      <c r="R1104" t="s">
        <v>4201</v>
      </c>
      <c r="S1104">
        <f>(((J1104/60)/60)/24)+DATE(1970,1,1)</f>
        <v>41577.045428240745</v>
      </c>
      <c r="T1104">
        <f>(((I1104/60)/60)/24)+DATE(1970,1,1)</f>
        <v>41617.249305555553</v>
      </c>
      <c r="U1104">
        <f>YEAR(S:S)</f>
        <v>2013</v>
      </c>
    </row>
    <row r="1105" spans="1:21" ht="48" x14ac:dyDescent="0.2">
      <c r="A1105">
        <v>1103</v>
      </c>
      <c r="B1105" s="8" t="s">
        <v>2</v>
      </c>
      <c r="C1105" s="3" t="s">
        <v>1110</v>
      </c>
      <c r="D1105" s="5">
        <v>15000</v>
      </c>
      <c r="E1105" s="7">
        <v>5358</v>
      </c>
      <c r="F1105" t="s">
        <v>4117</v>
      </c>
      <c r="G1105" s="1" t="s">
        <v>4119</v>
      </c>
      <c r="H1105" t="s">
        <v>4121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" t="s">
        <v>4181</v>
      </c>
      <c r="O1105">
        <f>ROUND(E1105/D1105*100,0)</f>
        <v>36</v>
      </c>
      <c r="P1105">
        <f>ROUND(E1105/L1105,2)</f>
        <v>357.2</v>
      </c>
      <c r="Q1105" s="9" t="s">
        <v>4181</v>
      </c>
      <c r="R1105" t="s">
        <v>4201</v>
      </c>
      <c r="S1105">
        <f>(((J1105/60)/60)/24)+DATE(1970,1,1)</f>
        <v>42479.22210648148</v>
      </c>
      <c r="T1105">
        <f>(((I1105/60)/60)/24)+DATE(1970,1,1)</f>
        <v>42539.22210648148</v>
      </c>
      <c r="U1105">
        <f>YEAR(S:S)</f>
        <v>2016</v>
      </c>
    </row>
    <row r="1106" spans="1:21" ht="48" x14ac:dyDescent="0.2">
      <c r="A1106">
        <v>1104</v>
      </c>
      <c r="B1106" s="8" t="s">
        <v>2</v>
      </c>
      <c r="C1106" s="3" t="s">
        <v>1111</v>
      </c>
      <c r="D1106" s="5">
        <v>60000</v>
      </c>
      <c r="E1106" s="7">
        <v>5355</v>
      </c>
      <c r="F1106" t="s">
        <v>4117</v>
      </c>
      <c r="G1106" s="1" t="s">
        <v>4119</v>
      </c>
      <c r="H1106" t="s">
        <v>4122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" t="s">
        <v>4181</v>
      </c>
      <c r="O1106">
        <f>ROUND(E1106/D1106*100,0)</f>
        <v>9</v>
      </c>
      <c r="P1106">
        <f>ROUND(E1106/L1106,2)</f>
        <v>144.72999999999999</v>
      </c>
      <c r="Q1106" s="9" t="s">
        <v>4181</v>
      </c>
      <c r="R1106" t="s">
        <v>4201</v>
      </c>
      <c r="S1106">
        <f>(((J1106/60)/60)/24)+DATE(1970,1,1)</f>
        <v>41771.40996527778</v>
      </c>
      <c r="T1106">
        <f>(((I1106/60)/60)/24)+DATE(1970,1,1)</f>
        <v>41801.40996527778</v>
      </c>
      <c r="U1106">
        <f>YEAR(S:S)</f>
        <v>2014</v>
      </c>
    </row>
    <row r="1107" spans="1:21" ht="48" x14ac:dyDescent="0.2">
      <c r="A1107">
        <v>1105</v>
      </c>
      <c r="B1107" s="8" t="s">
        <v>2</v>
      </c>
      <c r="C1107" s="3" t="s">
        <v>1112</v>
      </c>
      <c r="D1107" s="5">
        <v>900000</v>
      </c>
      <c r="E1107" s="7">
        <v>5343</v>
      </c>
      <c r="F1107" t="s">
        <v>4117</v>
      </c>
      <c r="G1107" s="1" t="s">
        <v>4119</v>
      </c>
      <c r="H1107" t="s">
        <v>4121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" t="s">
        <v>4181</v>
      </c>
      <c r="O1107">
        <f>ROUND(E1107/D1107*100,0)</f>
        <v>1</v>
      </c>
      <c r="P1107">
        <f>ROUND(E1107/L1107,2)</f>
        <v>267.14999999999998</v>
      </c>
      <c r="Q1107" s="9" t="s">
        <v>4181</v>
      </c>
      <c r="R1107" t="s">
        <v>4201</v>
      </c>
      <c r="S1107">
        <f>(((J1107/60)/60)/24)+DATE(1970,1,1)</f>
        <v>41692.135729166665</v>
      </c>
      <c r="T1107">
        <f>(((I1107/60)/60)/24)+DATE(1970,1,1)</f>
        <v>41722.0940625</v>
      </c>
      <c r="U1107">
        <f>YEAR(S:S)</f>
        <v>2014</v>
      </c>
    </row>
    <row r="1108" spans="1:21" ht="48" x14ac:dyDescent="0.2">
      <c r="A1108">
        <v>1106</v>
      </c>
      <c r="B1108" s="8" t="s">
        <v>2</v>
      </c>
      <c r="C1108" s="3" t="s">
        <v>1113</v>
      </c>
      <c r="D1108" s="5">
        <v>400</v>
      </c>
      <c r="E1108" s="7">
        <v>5331</v>
      </c>
      <c r="F1108" t="s">
        <v>4117</v>
      </c>
      <c r="G1108" s="1" t="s">
        <v>4119</v>
      </c>
      <c r="H1108" t="s">
        <v>4121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" t="s">
        <v>4181</v>
      </c>
      <c r="O1108">
        <f>ROUND(E1108/D1108*100,0)</f>
        <v>1333</v>
      </c>
      <c r="P1108">
        <f>ROUND(E1108/L1108,2)</f>
        <v>761.57</v>
      </c>
      <c r="Q1108" s="9" t="s">
        <v>4181</v>
      </c>
      <c r="R1108" t="s">
        <v>4201</v>
      </c>
      <c r="S1108">
        <f>(((J1108/60)/60)/24)+DATE(1970,1,1)</f>
        <v>40973.740451388891</v>
      </c>
      <c r="T1108">
        <f>(((I1108/60)/60)/24)+DATE(1970,1,1)</f>
        <v>41003.698784722219</v>
      </c>
      <c r="U1108">
        <f>YEAR(S:S)</f>
        <v>2012</v>
      </c>
    </row>
    <row r="1109" spans="1:21" ht="64" x14ac:dyDescent="0.2">
      <c r="A1109">
        <v>1107</v>
      </c>
      <c r="B1109" s="8" t="s">
        <v>2</v>
      </c>
      <c r="C1109" s="3" t="s">
        <v>1114</v>
      </c>
      <c r="D1109" s="5">
        <v>10000</v>
      </c>
      <c r="E1109" s="7">
        <v>5330</v>
      </c>
      <c r="F1109" t="s">
        <v>4117</v>
      </c>
      <c r="G1109" s="1" t="s">
        <v>4119</v>
      </c>
      <c r="H1109" t="s">
        <v>4121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" t="s">
        <v>4181</v>
      </c>
      <c r="O1109">
        <f>ROUND(E1109/D1109*100,0)</f>
        <v>53</v>
      </c>
      <c r="P1109" t="e">
        <f>ROUND(E1109/L1109,2)</f>
        <v>#DIV/0!</v>
      </c>
      <c r="Q1109" s="9" t="s">
        <v>4181</v>
      </c>
      <c r="R1109" t="s">
        <v>4201</v>
      </c>
      <c r="S1109">
        <f>(((J1109/60)/60)/24)+DATE(1970,1,1)</f>
        <v>41813.861388888887</v>
      </c>
      <c r="T1109">
        <f>(((I1109/60)/60)/24)+DATE(1970,1,1)</f>
        <v>41843.861388888887</v>
      </c>
      <c r="U1109">
        <f>YEAR(S:S)</f>
        <v>2014</v>
      </c>
    </row>
    <row r="1110" spans="1:21" ht="48" x14ac:dyDescent="0.2">
      <c r="A1110">
        <v>1108</v>
      </c>
      <c r="B1110" s="8" t="s">
        <v>2</v>
      </c>
      <c r="C1110" s="3" t="s">
        <v>1115</v>
      </c>
      <c r="D1110" s="5">
        <v>25000</v>
      </c>
      <c r="E1110" s="7">
        <v>5328</v>
      </c>
      <c r="F1110" t="s">
        <v>4117</v>
      </c>
      <c r="G1110" s="1" t="s">
        <v>4119</v>
      </c>
      <c r="H1110" t="s">
        <v>4121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" t="s">
        <v>4181</v>
      </c>
      <c r="O1110">
        <f>ROUND(E1110/D1110*100,0)</f>
        <v>21</v>
      </c>
      <c r="P1110">
        <f>ROUND(E1110/L1110,2)</f>
        <v>253.71</v>
      </c>
      <c r="Q1110" s="9" t="s">
        <v>4181</v>
      </c>
      <c r="R1110" t="s">
        <v>4201</v>
      </c>
      <c r="S1110">
        <f>(((J1110/60)/60)/24)+DATE(1970,1,1)</f>
        <v>40952.636979166666</v>
      </c>
      <c r="T1110">
        <f>(((I1110/60)/60)/24)+DATE(1970,1,1)</f>
        <v>41012.595312500001</v>
      </c>
      <c r="U1110">
        <f>YEAR(S:S)</f>
        <v>2012</v>
      </c>
    </row>
    <row r="1111" spans="1:21" ht="48" x14ac:dyDescent="0.2">
      <c r="A1111">
        <v>1109</v>
      </c>
      <c r="B1111" s="8" t="s">
        <v>2</v>
      </c>
      <c r="C1111" s="3" t="s">
        <v>1116</v>
      </c>
      <c r="D1111" s="5">
        <v>10000</v>
      </c>
      <c r="E1111" s="7">
        <v>5323.01</v>
      </c>
      <c r="F1111" t="s">
        <v>4117</v>
      </c>
      <c r="G1111" s="1" t="s">
        <v>4119</v>
      </c>
      <c r="H1111" t="s">
        <v>4121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" t="s">
        <v>4181</v>
      </c>
      <c r="O1111">
        <f>ROUND(E1111/D1111*100,0)</f>
        <v>53</v>
      </c>
      <c r="P1111">
        <f>ROUND(E1111/L1111,2)</f>
        <v>1774.34</v>
      </c>
      <c r="Q1111" s="9" t="s">
        <v>4181</v>
      </c>
      <c r="R1111" t="s">
        <v>4201</v>
      </c>
      <c r="S1111">
        <f>(((J1111/60)/60)/24)+DATE(1970,1,1)</f>
        <v>42662.752199074079</v>
      </c>
      <c r="T1111">
        <f>(((I1111/60)/60)/24)+DATE(1970,1,1)</f>
        <v>42692.793865740736</v>
      </c>
      <c r="U1111">
        <f>YEAR(S:S)</f>
        <v>2016</v>
      </c>
    </row>
    <row r="1112" spans="1:21" ht="48" x14ac:dyDescent="0.2">
      <c r="A1112">
        <v>1110</v>
      </c>
      <c r="B1112" s="8" t="s">
        <v>2</v>
      </c>
      <c r="C1112" s="3" t="s">
        <v>1117</v>
      </c>
      <c r="D1112" s="5">
        <v>50000</v>
      </c>
      <c r="E1112" s="7">
        <v>5322</v>
      </c>
      <c r="F1112" t="s">
        <v>4117</v>
      </c>
      <c r="G1112" s="1" t="s">
        <v>4119</v>
      </c>
      <c r="H1112" t="s">
        <v>4121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" t="s">
        <v>4181</v>
      </c>
      <c r="O1112">
        <f>ROUND(E1112/D1112*100,0)</f>
        <v>11</v>
      </c>
      <c r="P1112">
        <f>ROUND(E1112/L1112,2)</f>
        <v>483.82</v>
      </c>
      <c r="Q1112" s="9" t="s">
        <v>4181</v>
      </c>
      <c r="R1112" t="s">
        <v>4201</v>
      </c>
      <c r="S1112">
        <f>(((J1112/60)/60)/24)+DATE(1970,1,1)</f>
        <v>41220.933124999996</v>
      </c>
      <c r="T1112">
        <f>(((I1112/60)/60)/24)+DATE(1970,1,1)</f>
        <v>41250.933124999996</v>
      </c>
      <c r="U1112">
        <f>YEAR(S:S)</f>
        <v>2012</v>
      </c>
    </row>
    <row r="1113" spans="1:21" ht="48" x14ac:dyDescent="0.2">
      <c r="A1113">
        <v>1111</v>
      </c>
      <c r="B1113" s="8" t="s">
        <v>2</v>
      </c>
      <c r="C1113" s="3" t="s">
        <v>1118</v>
      </c>
      <c r="D1113" s="5">
        <v>2500</v>
      </c>
      <c r="E1113" s="7">
        <v>5308.26</v>
      </c>
      <c r="F1113" t="s">
        <v>4117</v>
      </c>
      <c r="G1113" s="1" t="s">
        <v>4119</v>
      </c>
      <c r="H1113" t="s">
        <v>4121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" t="s">
        <v>4181</v>
      </c>
      <c r="O1113">
        <f>ROUND(E1113/D1113*100,0)</f>
        <v>212</v>
      </c>
      <c r="P1113">
        <f>ROUND(E1113/L1113,2)</f>
        <v>5308.26</v>
      </c>
      <c r="Q1113" s="9" t="s">
        <v>4181</v>
      </c>
      <c r="R1113" t="s">
        <v>4201</v>
      </c>
      <c r="S1113">
        <f>(((J1113/60)/60)/24)+DATE(1970,1,1)</f>
        <v>42347.203587962969</v>
      </c>
      <c r="T1113">
        <f>(((I1113/60)/60)/24)+DATE(1970,1,1)</f>
        <v>42377.203587962969</v>
      </c>
      <c r="U1113">
        <f>YEAR(S:S)</f>
        <v>2015</v>
      </c>
    </row>
    <row r="1114" spans="1:21" ht="48" x14ac:dyDescent="0.2">
      <c r="A1114">
        <v>1112</v>
      </c>
      <c r="B1114" s="8" t="s">
        <v>2</v>
      </c>
      <c r="C1114" s="3" t="s">
        <v>1119</v>
      </c>
      <c r="D1114" s="5">
        <v>88000</v>
      </c>
      <c r="E1114" s="7">
        <v>5300</v>
      </c>
      <c r="F1114" t="s">
        <v>4117</v>
      </c>
      <c r="G1114" s="1" t="s">
        <v>4119</v>
      </c>
      <c r="H1114" t="s">
        <v>4121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" t="s">
        <v>4181</v>
      </c>
      <c r="O1114">
        <f>ROUND(E1114/D1114*100,0)</f>
        <v>6</v>
      </c>
      <c r="P1114">
        <f>ROUND(E1114/L1114,2)</f>
        <v>16.989999999999998</v>
      </c>
      <c r="Q1114" s="9" t="s">
        <v>4181</v>
      </c>
      <c r="R1114" t="s">
        <v>4201</v>
      </c>
      <c r="S1114">
        <f>(((J1114/60)/60)/24)+DATE(1970,1,1)</f>
        <v>41963.759386574078</v>
      </c>
      <c r="T1114">
        <f>(((I1114/60)/60)/24)+DATE(1970,1,1)</f>
        <v>42023.354166666672</v>
      </c>
      <c r="U1114">
        <f>YEAR(S:S)</f>
        <v>2014</v>
      </c>
    </row>
    <row r="1115" spans="1:21" ht="48" x14ac:dyDescent="0.2">
      <c r="A1115">
        <v>1113</v>
      </c>
      <c r="B1115" s="8" t="s">
        <v>2</v>
      </c>
      <c r="C1115" s="3" t="s">
        <v>1120</v>
      </c>
      <c r="D1115" s="5">
        <v>1000</v>
      </c>
      <c r="E1115" s="7">
        <v>5297</v>
      </c>
      <c r="F1115" t="s">
        <v>4117</v>
      </c>
      <c r="G1115" s="1" t="s">
        <v>4119</v>
      </c>
      <c r="H1115" t="s">
        <v>4122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" t="s">
        <v>4181</v>
      </c>
      <c r="O1115">
        <f>ROUND(E1115/D1115*100,0)</f>
        <v>530</v>
      </c>
      <c r="P1115">
        <f>ROUND(E1115/L1115,2)</f>
        <v>5297</v>
      </c>
      <c r="Q1115" s="9" t="s">
        <v>4181</v>
      </c>
      <c r="R1115" t="s">
        <v>4201</v>
      </c>
      <c r="S1115">
        <f>(((J1115/60)/60)/24)+DATE(1970,1,1)</f>
        <v>41835.977083333331</v>
      </c>
      <c r="T1115">
        <f>(((I1115/60)/60)/24)+DATE(1970,1,1)</f>
        <v>41865.977083333331</v>
      </c>
      <c r="U1115">
        <f>YEAR(S:S)</f>
        <v>2014</v>
      </c>
    </row>
    <row r="1116" spans="1:21" ht="48" x14ac:dyDescent="0.2">
      <c r="A1116">
        <v>1114</v>
      </c>
      <c r="B1116" s="8" t="s">
        <v>2</v>
      </c>
      <c r="C1116" s="3" t="s">
        <v>1121</v>
      </c>
      <c r="D1116" s="5">
        <v>6000</v>
      </c>
      <c r="E1116" s="7">
        <v>5295</v>
      </c>
      <c r="F1116" t="s">
        <v>4117</v>
      </c>
      <c r="G1116" s="1" t="s">
        <v>4119</v>
      </c>
      <c r="H1116" t="s">
        <v>4122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" t="s">
        <v>4181</v>
      </c>
      <c r="O1116">
        <f>ROUND(E1116/D1116*100,0)</f>
        <v>88</v>
      </c>
      <c r="P1116">
        <f>ROUND(E1116/L1116,2)</f>
        <v>1765</v>
      </c>
      <c r="Q1116" s="9" t="s">
        <v>4181</v>
      </c>
      <c r="R1116" t="s">
        <v>4201</v>
      </c>
      <c r="S1116">
        <f>(((J1116/60)/60)/24)+DATE(1970,1,1)</f>
        <v>41526.345914351856</v>
      </c>
      <c r="T1116">
        <f>(((I1116/60)/60)/24)+DATE(1970,1,1)</f>
        <v>41556.345914351856</v>
      </c>
      <c r="U1116">
        <f>YEAR(S:S)</f>
        <v>2013</v>
      </c>
    </row>
    <row r="1117" spans="1:21" ht="48" x14ac:dyDescent="0.2">
      <c r="A1117">
        <v>1115</v>
      </c>
      <c r="B1117" s="8" t="s">
        <v>2</v>
      </c>
      <c r="C1117" s="3" t="s">
        <v>1122</v>
      </c>
      <c r="D1117" s="5">
        <v>40000</v>
      </c>
      <c r="E1117" s="7">
        <v>5291</v>
      </c>
      <c r="F1117" t="s">
        <v>4117</v>
      </c>
      <c r="G1117" s="1" t="s">
        <v>4119</v>
      </c>
      <c r="H1117" t="s">
        <v>4121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" t="s">
        <v>4181</v>
      </c>
      <c r="O1117">
        <f>ROUND(E1117/D1117*100,0)</f>
        <v>13</v>
      </c>
      <c r="P1117">
        <f>ROUND(E1117/L1117,2)</f>
        <v>1322.75</v>
      </c>
      <c r="Q1117" s="9" t="s">
        <v>4181</v>
      </c>
      <c r="R1117" t="s">
        <v>4201</v>
      </c>
      <c r="S1117">
        <f>(((J1117/60)/60)/24)+DATE(1970,1,1)</f>
        <v>42429.695543981477</v>
      </c>
      <c r="T1117">
        <f>(((I1117/60)/60)/24)+DATE(1970,1,1)</f>
        <v>42459.653877314813</v>
      </c>
      <c r="U1117">
        <f>YEAR(S:S)</f>
        <v>2016</v>
      </c>
    </row>
    <row r="1118" spans="1:21" ht="32" x14ac:dyDescent="0.2">
      <c r="A1118">
        <v>1116</v>
      </c>
      <c r="B1118" s="8" t="s">
        <v>2</v>
      </c>
      <c r="C1118" s="3" t="s">
        <v>1123</v>
      </c>
      <c r="D1118" s="5">
        <v>500000</v>
      </c>
      <c r="E1118" s="7">
        <v>5285</v>
      </c>
      <c r="F1118" t="s">
        <v>4117</v>
      </c>
      <c r="G1118" s="1" t="s">
        <v>4119</v>
      </c>
      <c r="H1118" t="s">
        <v>4121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" t="s">
        <v>4181</v>
      </c>
      <c r="O1118">
        <f>ROUND(E1118/D1118*100,0)</f>
        <v>1</v>
      </c>
      <c r="P1118">
        <f>ROUND(E1118/L1118,2)</f>
        <v>528.5</v>
      </c>
      <c r="Q1118" s="9" t="s">
        <v>4181</v>
      </c>
      <c r="R1118" t="s">
        <v>4201</v>
      </c>
      <c r="S1118">
        <f>(((J1118/60)/60)/24)+DATE(1970,1,1)</f>
        <v>41009.847314814811</v>
      </c>
      <c r="T1118">
        <f>(((I1118/60)/60)/24)+DATE(1970,1,1)</f>
        <v>41069.847314814811</v>
      </c>
      <c r="U1118">
        <f>YEAR(S:S)</f>
        <v>2012</v>
      </c>
    </row>
    <row r="1119" spans="1:21" ht="48" x14ac:dyDescent="0.2">
      <c r="A1119">
        <v>1117</v>
      </c>
      <c r="B1119" s="8" t="s">
        <v>2</v>
      </c>
      <c r="C1119" s="3" t="s">
        <v>1124</v>
      </c>
      <c r="D1119" s="5">
        <v>1000</v>
      </c>
      <c r="E1119" s="7">
        <v>5271</v>
      </c>
      <c r="F1119" t="s">
        <v>4117</v>
      </c>
      <c r="G1119" s="1" t="s">
        <v>4119</v>
      </c>
      <c r="H1119" t="s">
        <v>4124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" t="s">
        <v>4181</v>
      </c>
      <c r="O1119">
        <f>ROUND(E1119/D1119*100,0)</f>
        <v>527</v>
      </c>
      <c r="P1119">
        <f>ROUND(E1119/L1119,2)</f>
        <v>658.88</v>
      </c>
      <c r="Q1119" s="9" t="s">
        <v>4181</v>
      </c>
      <c r="R1119" t="s">
        <v>4201</v>
      </c>
      <c r="S1119">
        <f>(((J1119/60)/60)/24)+DATE(1970,1,1)</f>
        <v>42333.598530092597</v>
      </c>
      <c r="T1119">
        <f>(((I1119/60)/60)/24)+DATE(1970,1,1)</f>
        <v>42363.598530092597</v>
      </c>
      <c r="U1119">
        <f>YEAR(S:S)</f>
        <v>2015</v>
      </c>
    </row>
    <row r="1120" spans="1:21" ht="48" x14ac:dyDescent="0.2">
      <c r="A1120">
        <v>1118</v>
      </c>
      <c r="B1120" s="8" t="s">
        <v>2</v>
      </c>
      <c r="C1120" s="3" t="s">
        <v>1125</v>
      </c>
      <c r="D1120" s="5">
        <v>4500</v>
      </c>
      <c r="E1120" s="7">
        <v>5263</v>
      </c>
      <c r="F1120" t="s">
        <v>4117</v>
      </c>
      <c r="G1120" s="1" t="s">
        <v>4119</v>
      </c>
      <c r="H1120" t="s">
        <v>4123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" t="s">
        <v>4181</v>
      </c>
      <c r="O1120">
        <f>ROUND(E1120/D1120*100,0)</f>
        <v>117</v>
      </c>
      <c r="P1120">
        <f>ROUND(E1120/L1120,2)</f>
        <v>1754.33</v>
      </c>
      <c r="Q1120" s="9" t="s">
        <v>4181</v>
      </c>
      <c r="R1120" t="s">
        <v>4201</v>
      </c>
      <c r="S1120">
        <f>(((J1120/60)/60)/24)+DATE(1970,1,1)</f>
        <v>41704.16642361111</v>
      </c>
      <c r="T1120">
        <f>(((I1120/60)/60)/24)+DATE(1970,1,1)</f>
        <v>41734.124756944446</v>
      </c>
      <c r="U1120">
        <f>YEAR(S:S)</f>
        <v>2014</v>
      </c>
    </row>
    <row r="1121" spans="1:21" ht="48" x14ac:dyDescent="0.2">
      <c r="A1121">
        <v>1119</v>
      </c>
      <c r="B1121" s="8" t="s">
        <v>2</v>
      </c>
      <c r="C1121" s="3" t="s">
        <v>1126</v>
      </c>
      <c r="D1121" s="5">
        <v>2100</v>
      </c>
      <c r="E1121" s="7">
        <v>5260.92</v>
      </c>
      <c r="F1121" t="s">
        <v>4117</v>
      </c>
      <c r="G1121" s="1" t="s">
        <v>4119</v>
      </c>
      <c r="H1121" t="s">
        <v>4121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" t="s">
        <v>4181</v>
      </c>
      <c r="O1121">
        <f>ROUND(E1121/D1121*100,0)</f>
        <v>251</v>
      </c>
      <c r="P1121">
        <f>ROUND(E1121/L1121,2)</f>
        <v>5260.92</v>
      </c>
      <c r="Q1121" s="9" t="s">
        <v>4181</v>
      </c>
      <c r="R1121" t="s">
        <v>4201</v>
      </c>
      <c r="S1121">
        <f>(((J1121/60)/60)/24)+DATE(1970,1,1)</f>
        <v>41722.792407407411</v>
      </c>
      <c r="T1121">
        <f>(((I1121/60)/60)/24)+DATE(1970,1,1)</f>
        <v>41735.792407407411</v>
      </c>
      <c r="U1121">
        <f>YEAR(S:S)</f>
        <v>2014</v>
      </c>
    </row>
    <row r="1122" spans="1:21" ht="32" x14ac:dyDescent="0.2">
      <c r="A1122">
        <v>1120</v>
      </c>
      <c r="B1122" s="8" t="s">
        <v>2</v>
      </c>
      <c r="C1122" s="3" t="s">
        <v>1127</v>
      </c>
      <c r="D1122" s="5">
        <v>25000</v>
      </c>
      <c r="E1122" s="7">
        <v>5260</v>
      </c>
      <c r="F1122" t="s">
        <v>4117</v>
      </c>
      <c r="G1122" s="1" t="s">
        <v>4119</v>
      </c>
      <c r="H1122" t="s">
        <v>4121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" t="s">
        <v>4181</v>
      </c>
      <c r="O1122">
        <f>ROUND(E1122/D1122*100,0)</f>
        <v>21</v>
      </c>
      <c r="P1122" t="e">
        <f>ROUND(E1122/L1122,2)</f>
        <v>#DIV/0!</v>
      </c>
      <c r="Q1122" s="9" t="s">
        <v>4181</v>
      </c>
      <c r="R1122" t="s">
        <v>4201</v>
      </c>
      <c r="S1122">
        <f>(((J1122/60)/60)/24)+DATE(1970,1,1)</f>
        <v>40799.872685185182</v>
      </c>
      <c r="T1122">
        <f>(((I1122/60)/60)/24)+DATE(1970,1,1)</f>
        <v>40844.872685185182</v>
      </c>
      <c r="U1122">
        <f>YEAR(S:S)</f>
        <v>2011</v>
      </c>
    </row>
    <row r="1123" spans="1:21" ht="48" x14ac:dyDescent="0.2">
      <c r="A1123">
        <v>1121</v>
      </c>
      <c r="B1123" s="8" t="s">
        <v>2</v>
      </c>
      <c r="C1123" s="3" t="s">
        <v>1128</v>
      </c>
      <c r="D1123" s="5">
        <v>250000</v>
      </c>
      <c r="E1123" s="7">
        <v>5259</v>
      </c>
      <c r="F1123" t="s">
        <v>4117</v>
      </c>
      <c r="G1123" s="1" t="s">
        <v>4119</v>
      </c>
      <c r="H1123" t="s">
        <v>4121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" t="s">
        <v>4181</v>
      </c>
      <c r="O1123">
        <f>ROUND(E1123/D1123*100,0)</f>
        <v>2</v>
      </c>
      <c r="P1123">
        <f>ROUND(E1123/L1123,2)</f>
        <v>1051.8</v>
      </c>
      <c r="Q1123" s="9" t="s">
        <v>4181</v>
      </c>
      <c r="R1123" t="s">
        <v>4201</v>
      </c>
      <c r="S1123">
        <f>(((J1123/60)/60)/24)+DATE(1970,1,1)</f>
        <v>42412.934212962966</v>
      </c>
      <c r="T1123">
        <f>(((I1123/60)/60)/24)+DATE(1970,1,1)</f>
        <v>42442.892546296294</v>
      </c>
      <c r="U1123">
        <f>YEAR(S:S)</f>
        <v>2016</v>
      </c>
    </row>
    <row r="1124" spans="1:21" ht="48" x14ac:dyDescent="0.2">
      <c r="A1124">
        <v>1122</v>
      </c>
      <c r="B1124" s="8" t="s">
        <v>2</v>
      </c>
      <c r="C1124" s="3" t="s">
        <v>1129</v>
      </c>
      <c r="D1124" s="5">
        <v>3200</v>
      </c>
      <c r="E1124" s="7">
        <v>5258</v>
      </c>
      <c r="F1124" t="s">
        <v>4117</v>
      </c>
      <c r="G1124" s="1" t="s">
        <v>4119</v>
      </c>
      <c r="H1124" t="s">
        <v>4122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" t="s">
        <v>4181</v>
      </c>
      <c r="O1124">
        <f>ROUND(E1124/D1124*100,0)</f>
        <v>164</v>
      </c>
      <c r="P1124" t="e">
        <f>ROUND(E1124/L1124,2)</f>
        <v>#DIV/0!</v>
      </c>
      <c r="Q1124" s="9" t="s">
        <v>4181</v>
      </c>
      <c r="R1124" t="s">
        <v>4201</v>
      </c>
      <c r="S1124">
        <f>(((J1124/60)/60)/24)+DATE(1970,1,1)</f>
        <v>41410.703993055555</v>
      </c>
      <c r="T1124">
        <f>(((I1124/60)/60)/24)+DATE(1970,1,1)</f>
        <v>41424.703993055555</v>
      </c>
      <c r="U1124">
        <f>YEAR(S:S)</f>
        <v>2013</v>
      </c>
    </row>
    <row r="1125" spans="1:21" ht="48" x14ac:dyDescent="0.2">
      <c r="A1125">
        <v>1123</v>
      </c>
      <c r="B1125" s="8" t="s">
        <v>2</v>
      </c>
      <c r="C1125" s="3" t="s">
        <v>1130</v>
      </c>
      <c r="D1125" s="5">
        <v>5000</v>
      </c>
      <c r="E1125" s="7">
        <v>5250</v>
      </c>
      <c r="F1125" t="s">
        <v>4117</v>
      </c>
      <c r="G1125" s="1" t="s">
        <v>4119</v>
      </c>
      <c r="H1125" t="s">
        <v>4121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" t="s">
        <v>4181</v>
      </c>
      <c r="O1125">
        <f>ROUND(E1125/D1125*100,0)</f>
        <v>105</v>
      </c>
      <c r="P1125">
        <f>ROUND(E1125/L1125,2)</f>
        <v>1750</v>
      </c>
      <c r="Q1125" s="9" t="s">
        <v>4181</v>
      </c>
      <c r="R1125" t="s">
        <v>4201</v>
      </c>
      <c r="S1125">
        <f>(((J1125/60)/60)/24)+DATE(1970,1,1)</f>
        <v>41718.5237037037</v>
      </c>
      <c r="T1125">
        <f>(((I1125/60)/60)/24)+DATE(1970,1,1)</f>
        <v>41748.5237037037</v>
      </c>
      <c r="U1125">
        <f>YEAR(S:S)</f>
        <v>2014</v>
      </c>
    </row>
    <row r="1126" spans="1:21" ht="48" x14ac:dyDescent="0.2">
      <c r="A1126">
        <v>1124</v>
      </c>
      <c r="B1126" s="8" t="s">
        <v>2</v>
      </c>
      <c r="C1126" s="3" t="s">
        <v>1131</v>
      </c>
      <c r="D1126" s="5">
        <v>90000</v>
      </c>
      <c r="E1126" s="7">
        <v>5240</v>
      </c>
      <c r="F1126" t="s">
        <v>4117</v>
      </c>
      <c r="G1126" s="1" t="s">
        <v>4119</v>
      </c>
      <c r="H1126" t="s">
        <v>4121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" t="s">
        <v>4181</v>
      </c>
      <c r="O1126">
        <f>ROUND(E1126/D1126*100,0)</f>
        <v>6</v>
      </c>
      <c r="P1126">
        <f>ROUND(E1126/L1126,2)</f>
        <v>748.57</v>
      </c>
      <c r="Q1126" s="9" t="s">
        <v>4181</v>
      </c>
      <c r="R1126" t="s">
        <v>4202</v>
      </c>
      <c r="S1126">
        <f>(((J1126/60)/60)/24)+DATE(1970,1,1)</f>
        <v>42094.667256944449</v>
      </c>
      <c r="T1126">
        <f>(((I1126/60)/60)/24)+DATE(1970,1,1)</f>
        <v>42124.667256944449</v>
      </c>
      <c r="U1126">
        <f>YEAR(S:S)</f>
        <v>2015</v>
      </c>
    </row>
    <row r="1127" spans="1:21" ht="48" x14ac:dyDescent="0.2">
      <c r="A1127">
        <v>1125</v>
      </c>
      <c r="B1127" s="8" t="s">
        <v>2</v>
      </c>
      <c r="C1127" s="3" t="s">
        <v>1132</v>
      </c>
      <c r="D1127" s="5">
        <v>3000</v>
      </c>
      <c r="E1127" s="7">
        <v>5236</v>
      </c>
      <c r="F1127" t="s">
        <v>4117</v>
      </c>
      <c r="G1127" s="1" t="s">
        <v>4119</v>
      </c>
      <c r="H1127" t="s">
        <v>4122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" t="s">
        <v>4181</v>
      </c>
      <c r="O1127">
        <f>ROUND(E1127/D1127*100,0)</f>
        <v>175</v>
      </c>
      <c r="P1127" t="e">
        <f>ROUND(E1127/L1127,2)</f>
        <v>#DIV/0!</v>
      </c>
      <c r="Q1127" s="9" t="s">
        <v>4181</v>
      </c>
      <c r="R1127" t="s">
        <v>4202</v>
      </c>
      <c r="S1127">
        <f>(((J1127/60)/60)/24)+DATE(1970,1,1)</f>
        <v>42212.624189814815</v>
      </c>
      <c r="T1127">
        <f>(((I1127/60)/60)/24)+DATE(1970,1,1)</f>
        <v>42272.624189814815</v>
      </c>
      <c r="U1127">
        <f>YEAR(S:S)</f>
        <v>2015</v>
      </c>
    </row>
    <row r="1128" spans="1:21" ht="32" x14ac:dyDescent="0.2">
      <c r="A1128">
        <v>1126</v>
      </c>
      <c r="B1128" s="8" t="s">
        <v>2</v>
      </c>
      <c r="C1128" s="3" t="s">
        <v>1133</v>
      </c>
      <c r="D1128" s="5">
        <v>2000</v>
      </c>
      <c r="E1128" s="7">
        <v>5235</v>
      </c>
      <c r="F1128" t="s">
        <v>4117</v>
      </c>
      <c r="G1128" s="1" t="s">
        <v>4119</v>
      </c>
      <c r="H1128" t="s">
        <v>4121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" t="s">
        <v>4181</v>
      </c>
      <c r="O1128">
        <f>ROUND(E1128/D1128*100,0)</f>
        <v>262</v>
      </c>
      <c r="P1128">
        <f>ROUND(E1128/L1128,2)</f>
        <v>2617.5</v>
      </c>
      <c r="Q1128" s="9" t="s">
        <v>4181</v>
      </c>
      <c r="R1128" t="s">
        <v>4202</v>
      </c>
      <c r="S1128">
        <f>(((J1128/60)/60)/24)+DATE(1970,1,1)</f>
        <v>42535.327476851846</v>
      </c>
      <c r="T1128">
        <f>(((I1128/60)/60)/24)+DATE(1970,1,1)</f>
        <v>42565.327476851846</v>
      </c>
      <c r="U1128">
        <f>YEAR(S:S)</f>
        <v>2016</v>
      </c>
    </row>
    <row r="1129" spans="1:21" ht="64" x14ac:dyDescent="0.2">
      <c r="A1129">
        <v>1127</v>
      </c>
      <c r="B1129" s="8" t="s">
        <v>2</v>
      </c>
      <c r="C1129" s="3" t="s">
        <v>1134</v>
      </c>
      <c r="D1129" s="5">
        <v>35000</v>
      </c>
      <c r="E1129" s="7">
        <v>5234</v>
      </c>
      <c r="F1129" t="s">
        <v>4117</v>
      </c>
      <c r="G1129" s="1" t="s">
        <v>4119</v>
      </c>
      <c r="H1129" t="s">
        <v>4121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" t="s">
        <v>4181</v>
      </c>
      <c r="O1129">
        <f>ROUND(E1129/D1129*100,0)</f>
        <v>15</v>
      </c>
      <c r="P1129">
        <f>ROUND(E1129/L1129,2)</f>
        <v>227.57</v>
      </c>
      <c r="Q1129" s="9" t="s">
        <v>4181</v>
      </c>
      <c r="R1129" t="s">
        <v>4202</v>
      </c>
      <c r="S1129">
        <f>(((J1129/60)/60)/24)+DATE(1970,1,1)</f>
        <v>41926.854166666664</v>
      </c>
      <c r="T1129">
        <f>(((I1129/60)/60)/24)+DATE(1970,1,1)</f>
        <v>41957.895833333328</v>
      </c>
      <c r="U1129">
        <f>YEAR(S:S)</f>
        <v>2014</v>
      </c>
    </row>
    <row r="1130" spans="1:21" ht="16" x14ac:dyDescent="0.2">
      <c r="A1130">
        <v>1128</v>
      </c>
      <c r="B1130" s="8" t="s">
        <v>2</v>
      </c>
      <c r="C1130" s="3" t="s">
        <v>1135</v>
      </c>
      <c r="D1130" s="5">
        <v>1000</v>
      </c>
      <c r="E1130" s="7">
        <v>5233</v>
      </c>
      <c r="F1130" t="s">
        <v>4117</v>
      </c>
      <c r="G1130" s="1" t="s">
        <v>4119</v>
      </c>
      <c r="H1130" t="s">
        <v>4122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" t="s">
        <v>4181</v>
      </c>
      <c r="O1130">
        <f>ROUND(E1130/D1130*100,0)</f>
        <v>523</v>
      </c>
      <c r="P1130">
        <f>ROUND(E1130/L1130,2)</f>
        <v>5233</v>
      </c>
      <c r="Q1130" s="9" t="s">
        <v>4181</v>
      </c>
      <c r="R1130" t="s">
        <v>4202</v>
      </c>
      <c r="S1130">
        <f>(((J1130/60)/60)/24)+DATE(1970,1,1)</f>
        <v>41828.649502314816</v>
      </c>
      <c r="T1130">
        <f>(((I1130/60)/60)/24)+DATE(1970,1,1)</f>
        <v>41858.649502314816</v>
      </c>
      <c r="U1130">
        <f>YEAR(S:S)</f>
        <v>2014</v>
      </c>
    </row>
    <row r="1131" spans="1:21" ht="48" x14ac:dyDescent="0.2">
      <c r="A1131">
        <v>1129</v>
      </c>
      <c r="B1131" s="8" t="s">
        <v>2</v>
      </c>
      <c r="C1131" s="3" t="s">
        <v>1136</v>
      </c>
      <c r="D1131" s="5">
        <v>20000</v>
      </c>
      <c r="E1131" s="7">
        <v>5232</v>
      </c>
      <c r="F1131" t="s">
        <v>4117</v>
      </c>
      <c r="G1131" s="1" t="s">
        <v>4119</v>
      </c>
      <c r="H1131" t="s">
        <v>4121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" t="s">
        <v>4181</v>
      </c>
      <c r="O1131">
        <f>ROUND(E1131/D1131*100,0)</f>
        <v>26</v>
      </c>
      <c r="P1131">
        <f>ROUND(E1131/L1131,2)</f>
        <v>2616</v>
      </c>
      <c r="Q1131" s="9" t="s">
        <v>4181</v>
      </c>
      <c r="R1131" t="s">
        <v>4202</v>
      </c>
      <c r="S1131">
        <f>(((J1131/60)/60)/24)+DATE(1970,1,1)</f>
        <v>42496.264965277776</v>
      </c>
      <c r="T1131">
        <f>(((I1131/60)/60)/24)+DATE(1970,1,1)</f>
        <v>42526.264965277776</v>
      </c>
      <c r="U1131">
        <f>YEAR(S:S)</f>
        <v>2016</v>
      </c>
    </row>
    <row r="1132" spans="1:21" ht="48" x14ac:dyDescent="0.2">
      <c r="A1132">
        <v>1130</v>
      </c>
      <c r="B1132" s="8" t="s">
        <v>2</v>
      </c>
      <c r="C1132" s="3" t="s">
        <v>1137</v>
      </c>
      <c r="D1132" s="5">
        <v>5000</v>
      </c>
      <c r="E1132" s="7">
        <v>5226</v>
      </c>
      <c r="F1132" t="s">
        <v>4117</v>
      </c>
      <c r="G1132" s="1" t="s">
        <v>4119</v>
      </c>
      <c r="H1132" t="s">
        <v>4121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" t="s">
        <v>4181</v>
      </c>
      <c r="O1132">
        <f>ROUND(E1132/D1132*100,0)</f>
        <v>105</v>
      </c>
      <c r="P1132">
        <f>ROUND(E1132/L1132,2)</f>
        <v>1742</v>
      </c>
      <c r="Q1132" s="9" t="s">
        <v>4181</v>
      </c>
      <c r="R1132" t="s">
        <v>4202</v>
      </c>
      <c r="S1132">
        <f>(((J1132/60)/60)/24)+DATE(1970,1,1)</f>
        <v>41908.996527777781</v>
      </c>
      <c r="T1132">
        <f>(((I1132/60)/60)/24)+DATE(1970,1,1)</f>
        <v>41969.038194444445</v>
      </c>
      <c r="U1132">
        <f>YEAR(S:S)</f>
        <v>2014</v>
      </c>
    </row>
    <row r="1133" spans="1:21" ht="48" x14ac:dyDescent="0.2">
      <c r="A1133">
        <v>1131</v>
      </c>
      <c r="B1133" s="8" t="s">
        <v>2</v>
      </c>
      <c r="C1133" s="3" t="s">
        <v>1138</v>
      </c>
      <c r="D1133" s="5">
        <v>40000</v>
      </c>
      <c r="E1133" s="7">
        <v>5226</v>
      </c>
      <c r="F1133" t="s">
        <v>4117</v>
      </c>
      <c r="G1133" s="1" t="s">
        <v>4119</v>
      </c>
      <c r="H1133" t="s">
        <v>4123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" t="s">
        <v>4181</v>
      </c>
      <c r="O1133">
        <f>ROUND(E1133/D1133*100,0)</f>
        <v>13</v>
      </c>
      <c r="P1133" t="e">
        <f>ROUND(E1133/L1133,2)</f>
        <v>#DIV/0!</v>
      </c>
      <c r="Q1133" s="9" t="s">
        <v>4181</v>
      </c>
      <c r="R1133" t="s">
        <v>4202</v>
      </c>
      <c r="S1133">
        <f>(((J1133/60)/60)/24)+DATE(1970,1,1)</f>
        <v>42332.908194444448</v>
      </c>
      <c r="T1133">
        <f>(((I1133/60)/60)/24)+DATE(1970,1,1)</f>
        <v>42362.908194444448</v>
      </c>
      <c r="U1133">
        <f>YEAR(S:S)</f>
        <v>2015</v>
      </c>
    </row>
    <row r="1134" spans="1:21" ht="48" x14ac:dyDescent="0.2">
      <c r="A1134">
        <v>1132</v>
      </c>
      <c r="B1134" s="8" t="s">
        <v>2</v>
      </c>
      <c r="C1134" s="3" t="s">
        <v>1139</v>
      </c>
      <c r="D1134" s="5">
        <v>10000</v>
      </c>
      <c r="E1134" s="7">
        <v>5222</v>
      </c>
      <c r="F1134" t="s">
        <v>4117</v>
      </c>
      <c r="G1134" s="1" t="s">
        <v>4119</v>
      </c>
      <c r="H1134" t="s">
        <v>4126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" t="s">
        <v>4181</v>
      </c>
      <c r="O1134">
        <f>ROUND(E1134/D1134*100,0)</f>
        <v>52</v>
      </c>
      <c r="P1134">
        <f>ROUND(E1134/L1134,2)</f>
        <v>401.69</v>
      </c>
      <c r="Q1134" s="9" t="s">
        <v>4181</v>
      </c>
      <c r="R1134" t="s">
        <v>4202</v>
      </c>
      <c r="S1134">
        <f>(((J1134/60)/60)/24)+DATE(1970,1,1)</f>
        <v>42706.115405092598</v>
      </c>
      <c r="T1134">
        <f>(((I1134/60)/60)/24)+DATE(1970,1,1)</f>
        <v>42736.115405092598</v>
      </c>
      <c r="U1134">
        <f>YEAR(S:S)</f>
        <v>2016</v>
      </c>
    </row>
    <row r="1135" spans="1:21" ht="48" x14ac:dyDescent="0.2">
      <c r="A1135">
        <v>1133</v>
      </c>
      <c r="B1135" s="8" t="s">
        <v>2</v>
      </c>
      <c r="C1135" s="3" t="s">
        <v>1140</v>
      </c>
      <c r="D1135" s="5">
        <v>3000</v>
      </c>
      <c r="E1135" s="7">
        <v>5221</v>
      </c>
      <c r="F1135" t="s">
        <v>4117</v>
      </c>
      <c r="G1135" s="1" t="s">
        <v>4119</v>
      </c>
      <c r="H1135" t="s">
        <v>4122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" t="s">
        <v>4181</v>
      </c>
      <c r="O1135">
        <f>ROUND(E1135/D1135*100,0)</f>
        <v>174</v>
      </c>
      <c r="P1135">
        <f>ROUND(E1135/L1135,2)</f>
        <v>5221</v>
      </c>
      <c r="Q1135" s="9" t="s">
        <v>4181</v>
      </c>
      <c r="R1135" t="s">
        <v>4202</v>
      </c>
      <c r="S1135">
        <f>(((J1135/60)/60)/24)+DATE(1970,1,1)</f>
        <v>41821.407187500001</v>
      </c>
      <c r="T1135">
        <f>(((I1135/60)/60)/24)+DATE(1970,1,1)</f>
        <v>41851.407187500001</v>
      </c>
      <c r="U1135">
        <f>YEAR(S:S)</f>
        <v>2014</v>
      </c>
    </row>
    <row r="1136" spans="1:21" ht="48" x14ac:dyDescent="0.2">
      <c r="A1136">
        <v>1134</v>
      </c>
      <c r="B1136" s="8" t="s">
        <v>2</v>
      </c>
      <c r="C1136" s="3" t="s">
        <v>1141</v>
      </c>
      <c r="D1136" s="5">
        <v>25000</v>
      </c>
      <c r="E1136" s="7">
        <v>5221</v>
      </c>
      <c r="F1136" t="s">
        <v>4117</v>
      </c>
      <c r="G1136" s="1" t="s">
        <v>4119</v>
      </c>
      <c r="H1136" t="s">
        <v>4123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" t="s">
        <v>4181</v>
      </c>
      <c r="O1136">
        <f>ROUND(E1136/D1136*100,0)</f>
        <v>21</v>
      </c>
      <c r="P1136">
        <f>ROUND(E1136/L1136,2)</f>
        <v>5221</v>
      </c>
      <c r="Q1136" s="9" t="s">
        <v>4181</v>
      </c>
      <c r="R1136" t="s">
        <v>4202</v>
      </c>
      <c r="S1136">
        <f>(((J1136/60)/60)/24)+DATE(1970,1,1)</f>
        <v>41958.285046296296</v>
      </c>
      <c r="T1136">
        <f>(((I1136/60)/60)/24)+DATE(1970,1,1)</f>
        <v>41972.189583333333</v>
      </c>
      <c r="U1136">
        <f>YEAR(S:S)</f>
        <v>2014</v>
      </c>
    </row>
    <row r="1137" spans="1:21" ht="64" x14ac:dyDescent="0.2">
      <c r="A1137">
        <v>1135</v>
      </c>
      <c r="B1137" s="8" t="s">
        <v>2</v>
      </c>
      <c r="C1137" s="3" t="s">
        <v>1142</v>
      </c>
      <c r="D1137" s="5">
        <v>1000</v>
      </c>
      <c r="E1137" s="7">
        <v>5212</v>
      </c>
      <c r="F1137" t="s">
        <v>4117</v>
      </c>
      <c r="G1137" s="1" t="s">
        <v>4119</v>
      </c>
      <c r="H1137" t="s">
        <v>4124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" t="s">
        <v>4181</v>
      </c>
      <c r="O1137">
        <f>ROUND(E1137/D1137*100,0)</f>
        <v>521</v>
      </c>
      <c r="P1137">
        <f>ROUND(E1137/L1137,2)</f>
        <v>5212</v>
      </c>
      <c r="Q1137" s="9" t="s">
        <v>4181</v>
      </c>
      <c r="R1137" t="s">
        <v>4202</v>
      </c>
      <c r="S1137">
        <f>(((J1137/60)/60)/24)+DATE(1970,1,1)</f>
        <v>42558.989513888882</v>
      </c>
      <c r="T1137">
        <f>(((I1137/60)/60)/24)+DATE(1970,1,1)</f>
        <v>42588.989513888882</v>
      </c>
      <c r="U1137">
        <f>YEAR(S:S)</f>
        <v>2016</v>
      </c>
    </row>
    <row r="1138" spans="1:21" ht="48" x14ac:dyDescent="0.2">
      <c r="A1138">
        <v>1136</v>
      </c>
      <c r="B1138" s="8" t="s">
        <v>2</v>
      </c>
      <c r="C1138" s="3" t="s">
        <v>1143</v>
      </c>
      <c r="D1138" s="5">
        <v>4190</v>
      </c>
      <c r="E1138" s="7">
        <v>5202.5</v>
      </c>
      <c r="F1138" t="s">
        <v>4117</v>
      </c>
      <c r="G1138" s="1" t="s">
        <v>4119</v>
      </c>
      <c r="H1138" t="s">
        <v>4124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" t="s">
        <v>4181</v>
      </c>
      <c r="O1138">
        <f>ROUND(E1138/D1138*100,0)</f>
        <v>124</v>
      </c>
      <c r="P1138">
        <f>ROUND(E1138/L1138,2)</f>
        <v>867.08</v>
      </c>
      <c r="Q1138" s="9" t="s">
        <v>4181</v>
      </c>
      <c r="R1138" t="s">
        <v>4202</v>
      </c>
      <c r="S1138">
        <f>(((J1138/60)/60)/24)+DATE(1970,1,1)</f>
        <v>42327.671631944439</v>
      </c>
      <c r="T1138">
        <f>(((I1138/60)/60)/24)+DATE(1970,1,1)</f>
        <v>42357.671631944439</v>
      </c>
      <c r="U1138">
        <f>YEAR(S:S)</f>
        <v>2015</v>
      </c>
    </row>
    <row r="1139" spans="1:21" ht="48" x14ac:dyDescent="0.2">
      <c r="A1139">
        <v>1137</v>
      </c>
      <c r="B1139" s="8" t="s">
        <v>2</v>
      </c>
      <c r="C1139" s="3" t="s">
        <v>1144</v>
      </c>
      <c r="D1139" s="5">
        <v>25000</v>
      </c>
      <c r="E1139" s="7">
        <v>5200</v>
      </c>
      <c r="F1139" t="s">
        <v>4117</v>
      </c>
      <c r="G1139" s="1" t="s">
        <v>4119</v>
      </c>
      <c r="H1139" t="s">
        <v>4121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" t="s">
        <v>4181</v>
      </c>
      <c r="O1139">
        <f>ROUND(E1139/D1139*100,0)</f>
        <v>21</v>
      </c>
      <c r="P1139">
        <f>ROUND(E1139/L1139,2)</f>
        <v>133.33000000000001</v>
      </c>
      <c r="Q1139" s="9" t="s">
        <v>4181</v>
      </c>
      <c r="R1139" t="s">
        <v>4202</v>
      </c>
      <c r="S1139">
        <f>(((J1139/60)/60)/24)+DATE(1970,1,1)</f>
        <v>42453.819687499999</v>
      </c>
      <c r="T1139">
        <f>(((I1139/60)/60)/24)+DATE(1970,1,1)</f>
        <v>42483.819687499999</v>
      </c>
      <c r="U1139">
        <f>YEAR(S:S)</f>
        <v>2016</v>
      </c>
    </row>
    <row r="1140" spans="1:21" ht="48" x14ac:dyDescent="0.2">
      <c r="A1140">
        <v>1138</v>
      </c>
      <c r="B1140" s="8" t="s">
        <v>2</v>
      </c>
      <c r="C1140" s="3" t="s">
        <v>1145</v>
      </c>
      <c r="D1140" s="5">
        <v>35000</v>
      </c>
      <c r="E1140" s="7">
        <v>5200</v>
      </c>
      <c r="F1140" t="s">
        <v>4117</v>
      </c>
      <c r="G1140" s="1" t="s">
        <v>4119</v>
      </c>
      <c r="H1140" t="s">
        <v>4121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" t="s">
        <v>4181</v>
      </c>
      <c r="O1140">
        <f>ROUND(E1140/D1140*100,0)</f>
        <v>15</v>
      </c>
      <c r="P1140">
        <f>ROUND(E1140/L1140,2)</f>
        <v>1300</v>
      </c>
      <c r="Q1140" s="9" t="s">
        <v>4181</v>
      </c>
      <c r="R1140" t="s">
        <v>4202</v>
      </c>
      <c r="S1140">
        <f>(((J1140/60)/60)/24)+DATE(1970,1,1)</f>
        <v>42736.9066087963</v>
      </c>
      <c r="T1140">
        <f>(((I1140/60)/60)/24)+DATE(1970,1,1)</f>
        <v>42756.9066087963</v>
      </c>
      <c r="U1140">
        <f>YEAR(S:S)</f>
        <v>2017</v>
      </c>
    </row>
    <row r="1141" spans="1:21" ht="48" x14ac:dyDescent="0.2">
      <c r="A1141">
        <v>1139</v>
      </c>
      <c r="B1141" s="8" t="s">
        <v>2</v>
      </c>
      <c r="C1141" s="3" t="s">
        <v>1146</v>
      </c>
      <c r="D1141" s="5">
        <v>8000</v>
      </c>
      <c r="E1141" s="7">
        <v>5195</v>
      </c>
      <c r="F1141" t="s">
        <v>4117</v>
      </c>
      <c r="G1141" s="1" t="s">
        <v>4119</v>
      </c>
      <c r="H1141" t="s">
        <v>4121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" t="s">
        <v>4181</v>
      </c>
      <c r="O1141">
        <f>ROUND(E1141/D1141*100,0)</f>
        <v>65</v>
      </c>
      <c r="P1141">
        <f>ROUND(E1141/L1141,2)</f>
        <v>5195</v>
      </c>
      <c r="Q1141" s="9" t="s">
        <v>4181</v>
      </c>
      <c r="R1141" t="s">
        <v>4202</v>
      </c>
      <c r="S1141">
        <f>(((J1141/60)/60)/24)+DATE(1970,1,1)</f>
        <v>41975.347523148142</v>
      </c>
      <c r="T1141">
        <f>(((I1141/60)/60)/24)+DATE(1970,1,1)</f>
        <v>42005.347523148142</v>
      </c>
      <c r="U1141">
        <f>YEAR(S:S)</f>
        <v>2014</v>
      </c>
    </row>
    <row r="1142" spans="1:21" ht="48" x14ac:dyDescent="0.2">
      <c r="A1142">
        <v>1140</v>
      </c>
      <c r="B1142" s="8" t="s">
        <v>2</v>
      </c>
      <c r="C1142" s="3" t="s">
        <v>1147</v>
      </c>
      <c r="D1142" s="5">
        <v>5000</v>
      </c>
      <c r="E1142" s="7">
        <v>5186</v>
      </c>
      <c r="F1142" t="s">
        <v>4117</v>
      </c>
      <c r="G1142" s="1" t="s">
        <v>4119</v>
      </c>
      <c r="H1142" t="s">
        <v>4122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" t="s">
        <v>4181</v>
      </c>
      <c r="O1142">
        <f>ROUND(E1142/D1142*100,0)</f>
        <v>104</v>
      </c>
      <c r="P1142" t="e">
        <f>ROUND(E1142/L1142,2)</f>
        <v>#DIV/0!</v>
      </c>
      <c r="Q1142" s="9" t="s">
        <v>4181</v>
      </c>
      <c r="R1142" t="s">
        <v>4202</v>
      </c>
      <c r="S1142">
        <f>(((J1142/60)/60)/24)+DATE(1970,1,1)</f>
        <v>42192.462048611109</v>
      </c>
      <c r="T1142">
        <f>(((I1142/60)/60)/24)+DATE(1970,1,1)</f>
        <v>42222.462048611109</v>
      </c>
      <c r="U1142">
        <f>YEAR(S:S)</f>
        <v>2015</v>
      </c>
    </row>
    <row r="1143" spans="1:21" ht="16" x14ac:dyDescent="0.2">
      <c r="A1143">
        <v>1141</v>
      </c>
      <c r="B1143" s="8" t="s">
        <v>2</v>
      </c>
      <c r="C1143" s="3" t="s">
        <v>1148</v>
      </c>
      <c r="D1143" s="5">
        <v>500</v>
      </c>
      <c r="E1143" s="7">
        <v>5176</v>
      </c>
      <c r="F1143" t="s">
        <v>4117</v>
      </c>
      <c r="G1143" s="1" t="s">
        <v>4119</v>
      </c>
      <c r="H1143" t="s">
        <v>4124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" t="s">
        <v>4181</v>
      </c>
      <c r="O1143">
        <f>ROUND(E1143/D1143*100,0)</f>
        <v>1035</v>
      </c>
      <c r="P1143" t="e">
        <f>ROUND(E1143/L1143,2)</f>
        <v>#DIV/0!</v>
      </c>
      <c r="Q1143" s="9" t="s">
        <v>4181</v>
      </c>
      <c r="R1143" t="s">
        <v>4202</v>
      </c>
      <c r="S1143">
        <f>(((J1143/60)/60)/24)+DATE(1970,1,1)</f>
        <v>42164.699652777781</v>
      </c>
      <c r="T1143">
        <f>(((I1143/60)/60)/24)+DATE(1970,1,1)</f>
        <v>42194.699652777781</v>
      </c>
      <c r="U1143">
        <f>YEAR(S:S)</f>
        <v>2015</v>
      </c>
    </row>
    <row r="1144" spans="1:21" ht="48" x14ac:dyDescent="0.2">
      <c r="A1144">
        <v>1142</v>
      </c>
      <c r="B1144" s="8" t="s">
        <v>2</v>
      </c>
      <c r="C1144" s="3" t="s">
        <v>1149</v>
      </c>
      <c r="D1144" s="5">
        <v>4000</v>
      </c>
      <c r="E1144" s="7">
        <v>5175</v>
      </c>
      <c r="F1144" t="s">
        <v>4117</v>
      </c>
      <c r="G1144" s="1" t="s">
        <v>4119</v>
      </c>
      <c r="H1144" t="s">
        <v>4121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" t="s">
        <v>4181</v>
      </c>
      <c r="O1144">
        <f>ROUND(E1144/D1144*100,0)</f>
        <v>129</v>
      </c>
      <c r="P1144" t="e">
        <f>ROUND(E1144/L1144,2)</f>
        <v>#DIV/0!</v>
      </c>
      <c r="Q1144" s="9" t="s">
        <v>4181</v>
      </c>
      <c r="R1144" t="s">
        <v>4202</v>
      </c>
      <c r="S1144">
        <f>(((J1144/60)/60)/24)+DATE(1970,1,1)</f>
        <v>42022.006099537044</v>
      </c>
      <c r="T1144">
        <f>(((I1144/60)/60)/24)+DATE(1970,1,1)</f>
        <v>42052.006099537044</v>
      </c>
      <c r="U1144">
        <f>YEAR(S:S)</f>
        <v>2015</v>
      </c>
    </row>
    <row r="1145" spans="1:21" ht="48" x14ac:dyDescent="0.2">
      <c r="A1145">
        <v>1143</v>
      </c>
      <c r="B1145" s="8" t="s">
        <v>2</v>
      </c>
      <c r="C1145" s="3" t="s">
        <v>1150</v>
      </c>
      <c r="D1145" s="5">
        <v>45000</v>
      </c>
      <c r="E1145" s="7">
        <v>5167</v>
      </c>
      <c r="F1145" t="s">
        <v>4117</v>
      </c>
      <c r="G1145" s="1" t="s">
        <v>4119</v>
      </c>
      <c r="H1145" t="s">
        <v>4121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" t="s">
        <v>4181</v>
      </c>
      <c r="O1145">
        <f>ROUND(E1145/D1145*100,0)</f>
        <v>11</v>
      </c>
      <c r="P1145">
        <f>ROUND(E1145/L1145,2)</f>
        <v>645.88</v>
      </c>
      <c r="Q1145" s="9" t="s">
        <v>4181</v>
      </c>
      <c r="R1145" t="s">
        <v>4202</v>
      </c>
      <c r="S1145">
        <f>(((J1145/60)/60)/24)+DATE(1970,1,1)</f>
        <v>42325.19358796296</v>
      </c>
      <c r="T1145">
        <f>(((I1145/60)/60)/24)+DATE(1970,1,1)</f>
        <v>42355.19358796296</v>
      </c>
      <c r="U1145">
        <f>YEAR(S:S)</f>
        <v>2015</v>
      </c>
    </row>
    <row r="1146" spans="1:21" ht="48" x14ac:dyDescent="0.2">
      <c r="A1146">
        <v>1144</v>
      </c>
      <c r="B1146" s="8" t="s">
        <v>2</v>
      </c>
      <c r="C1146" s="3" t="s">
        <v>1151</v>
      </c>
      <c r="D1146" s="5">
        <v>9300</v>
      </c>
      <c r="E1146" s="7">
        <v>5157</v>
      </c>
      <c r="F1146" t="s">
        <v>4117</v>
      </c>
      <c r="G1146" s="1" t="s">
        <v>4119</v>
      </c>
      <c r="H1146" t="s">
        <v>4121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" t="s">
        <v>4181</v>
      </c>
      <c r="O1146">
        <f>ROUND(E1146/D1146*100,0)</f>
        <v>55</v>
      </c>
      <c r="P1146" t="e">
        <f>ROUND(E1146/L1146,2)</f>
        <v>#DIV/0!</v>
      </c>
      <c r="Q1146" s="9" t="s">
        <v>4181</v>
      </c>
      <c r="R1146" t="s">
        <v>4203</v>
      </c>
      <c r="S1146">
        <f>(((J1146/60)/60)/24)+DATE(1970,1,1)</f>
        <v>42093.181944444441</v>
      </c>
      <c r="T1146">
        <f>(((I1146/60)/60)/24)+DATE(1970,1,1)</f>
        <v>42123.181944444441</v>
      </c>
      <c r="U1146">
        <f>YEAR(S:S)</f>
        <v>2015</v>
      </c>
    </row>
    <row r="1147" spans="1:21" ht="48" x14ac:dyDescent="0.2">
      <c r="A1147">
        <v>1145</v>
      </c>
      <c r="B1147" s="8" t="s">
        <v>2</v>
      </c>
      <c r="C1147" s="3" t="s">
        <v>1152</v>
      </c>
      <c r="D1147" s="5">
        <v>80000</v>
      </c>
      <c r="E1147" s="7">
        <v>5145</v>
      </c>
      <c r="F1147" t="s">
        <v>4117</v>
      </c>
      <c r="G1147" s="1" t="s">
        <v>4119</v>
      </c>
      <c r="H1147" t="s">
        <v>4121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" t="s">
        <v>4181</v>
      </c>
      <c r="O1147">
        <f>ROUND(E1147/D1147*100,0)</f>
        <v>6</v>
      </c>
      <c r="P1147">
        <f>ROUND(E1147/L1147,2)</f>
        <v>5145</v>
      </c>
      <c r="Q1147" s="9" t="s">
        <v>4181</v>
      </c>
      <c r="R1147" t="s">
        <v>4203</v>
      </c>
      <c r="S1147">
        <f>(((J1147/60)/60)/24)+DATE(1970,1,1)</f>
        <v>41854.747592592597</v>
      </c>
      <c r="T1147">
        <f>(((I1147/60)/60)/24)+DATE(1970,1,1)</f>
        <v>41914.747592592597</v>
      </c>
      <c r="U1147">
        <f>YEAR(S:S)</f>
        <v>2014</v>
      </c>
    </row>
    <row r="1148" spans="1:21" ht="32" x14ac:dyDescent="0.2">
      <c r="A1148">
        <v>1146</v>
      </c>
      <c r="B1148" s="8" t="s">
        <v>2</v>
      </c>
      <c r="C1148" s="3" t="s">
        <v>1153</v>
      </c>
      <c r="D1148" s="5">
        <v>6000</v>
      </c>
      <c r="E1148" s="7">
        <v>5135</v>
      </c>
      <c r="F1148" t="s">
        <v>4117</v>
      </c>
      <c r="G1148" s="1" t="s">
        <v>4119</v>
      </c>
      <c r="H1148" t="s">
        <v>4121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" t="s">
        <v>4181</v>
      </c>
      <c r="O1148">
        <f>ROUND(E1148/D1148*100,0)</f>
        <v>86</v>
      </c>
      <c r="P1148">
        <f>ROUND(E1148/L1148,2)</f>
        <v>427.92</v>
      </c>
      <c r="Q1148" s="9" t="s">
        <v>4181</v>
      </c>
      <c r="R1148" t="s">
        <v>4203</v>
      </c>
      <c r="S1148">
        <f>(((J1148/60)/60)/24)+DATE(1970,1,1)</f>
        <v>41723.9533912037</v>
      </c>
      <c r="T1148">
        <f>(((I1148/60)/60)/24)+DATE(1970,1,1)</f>
        <v>41761.9533912037</v>
      </c>
      <c r="U1148">
        <f>YEAR(S:S)</f>
        <v>2014</v>
      </c>
    </row>
    <row r="1149" spans="1:21" ht="48" x14ac:dyDescent="0.2">
      <c r="A1149">
        <v>1147</v>
      </c>
      <c r="B1149" s="8" t="s">
        <v>2</v>
      </c>
      <c r="C1149" s="3" t="s">
        <v>1154</v>
      </c>
      <c r="D1149" s="5">
        <v>25000</v>
      </c>
      <c r="E1149" s="7">
        <v>5116.18</v>
      </c>
      <c r="F1149" t="s">
        <v>4117</v>
      </c>
      <c r="G1149" s="1" t="s">
        <v>4119</v>
      </c>
      <c r="H1149" t="s">
        <v>4126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" t="s">
        <v>4181</v>
      </c>
      <c r="O1149">
        <f>ROUND(E1149/D1149*100,0)</f>
        <v>20</v>
      </c>
      <c r="P1149" t="e">
        <f>ROUND(E1149/L1149,2)</f>
        <v>#DIV/0!</v>
      </c>
      <c r="Q1149" s="9" t="s">
        <v>4181</v>
      </c>
      <c r="R1149" t="s">
        <v>4203</v>
      </c>
      <c r="S1149">
        <f>(((J1149/60)/60)/24)+DATE(1970,1,1)</f>
        <v>41871.972025462965</v>
      </c>
      <c r="T1149">
        <f>(((I1149/60)/60)/24)+DATE(1970,1,1)</f>
        <v>41931.972025462965</v>
      </c>
      <c r="U1149">
        <f>YEAR(S:S)</f>
        <v>2014</v>
      </c>
    </row>
    <row r="1150" spans="1:21" ht="32" x14ac:dyDescent="0.2">
      <c r="A1150">
        <v>1148</v>
      </c>
      <c r="B1150" s="8" t="s">
        <v>2</v>
      </c>
      <c r="C1150" s="3" t="s">
        <v>1155</v>
      </c>
      <c r="D1150" s="5">
        <v>15000</v>
      </c>
      <c r="E1150" s="7">
        <v>5116</v>
      </c>
      <c r="F1150" t="s">
        <v>4117</v>
      </c>
      <c r="G1150" s="1" t="s">
        <v>4119</v>
      </c>
      <c r="H1150" t="s">
        <v>4121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" t="s">
        <v>4181</v>
      </c>
      <c r="O1150">
        <f>ROUND(E1150/D1150*100,0)</f>
        <v>34</v>
      </c>
      <c r="P1150">
        <f>ROUND(E1150/L1150,2)</f>
        <v>1705.33</v>
      </c>
      <c r="Q1150" s="9" t="s">
        <v>4181</v>
      </c>
      <c r="R1150" t="s">
        <v>4203</v>
      </c>
      <c r="S1150">
        <f>(((J1150/60)/60)/24)+DATE(1970,1,1)</f>
        <v>42675.171076388884</v>
      </c>
      <c r="T1150">
        <f>(((I1150/60)/60)/24)+DATE(1970,1,1)</f>
        <v>42705.212743055556</v>
      </c>
      <c r="U1150">
        <f>YEAR(S:S)</f>
        <v>2016</v>
      </c>
    </row>
    <row r="1151" spans="1:21" ht="32" x14ac:dyDescent="0.2">
      <c r="A1151">
        <v>1149</v>
      </c>
      <c r="B1151" s="8" t="s">
        <v>2</v>
      </c>
      <c r="C1151" s="3" t="s">
        <v>1156</v>
      </c>
      <c r="D1151" s="5">
        <v>50000</v>
      </c>
      <c r="E1151" s="7">
        <v>5105</v>
      </c>
      <c r="F1151" t="s">
        <v>4117</v>
      </c>
      <c r="G1151" s="1" t="s">
        <v>4119</v>
      </c>
      <c r="H1151" t="s">
        <v>4121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" t="s">
        <v>4181</v>
      </c>
      <c r="O1151">
        <f>ROUND(E1151/D1151*100,0)</f>
        <v>10</v>
      </c>
      <c r="P1151">
        <f>ROUND(E1151/L1151,2)</f>
        <v>2552.5</v>
      </c>
      <c r="Q1151" s="9" t="s">
        <v>4181</v>
      </c>
      <c r="R1151" t="s">
        <v>4203</v>
      </c>
      <c r="S1151">
        <f>(((J1151/60)/60)/24)+DATE(1970,1,1)</f>
        <v>42507.71025462963</v>
      </c>
      <c r="T1151">
        <f>(((I1151/60)/60)/24)+DATE(1970,1,1)</f>
        <v>42537.71025462963</v>
      </c>
      <c r="U1151">
        <f>YEAR(S:S)</f>
        <v>2016</v>
      </c>
    </row>
    <row r="1152" spans="1:21" ht="32" x14ac:dyDescent="0.2">
      <c r="A1152">
        <v>1150</v>
      </c>
      <c r="B1152" s="8" t="s">
        <v>2</v>
      </c>
      <c r="C1152" s="3" t="s">
        <v>1157</v>
      </c>
      <c r="D1152" s="5">
        <v>2500</v>
      </c>
      <c r="E1152" s="7">
        <v>5103</v>
      </c>
      <c r="F1152" t="s">
        <v>4117</v>
      </c>
      <c r="G1152" s="1" t="s">
        <v>4119</v>
      </c>
      <c r="H1152" t="s">
        <v>4121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" t="s">
        <v>4181</v>
      </c>
      <c r="O1152">
        <f>ROUND(E1152/D1152*100,0)</f>
        <v>204</v>
      </c>
      <c r="P1152">
        <f>ROUND(E1152/L1152,2)</f>
        <v>850.5</v>
      </c>
      <c r="Q1152" s="9" t="s">
        <v>4181</v>
      </c>
      <c r="R1152" t="s">
        <v>4203</v>
      </c>
      <c r="S1152">
        <f>(((J1152/60)/60)/24)+DATE(1970,1,1)</f>
        <v>42317.954571759255</v>
      </c>
      <c r="T1152">
        <f>(((I1152/60)/60)/24)+DATE(1970,1,1)</f>
        <v>42377.954571759255</v>
      </c>
      <c r="U1152">
        <f>YEAR(S:S)</f>
        <v>2015</v>
      </c>
    </row>
    <row r="1153" spans="1:21" ht="48" x14ac:dyDescent="0.2">
      <c r="A1153">
        <v>1151</v>
      </c>
      <c r="B1153" s="8" t="s">
        <v>2</v>
      </c>
      <c r="C1153" s="3" t="s">
        <v>1158</v>
      </c>
      <c r="D1153" s="5">
        <v>25000</v>
      </c>
      <c r="E1153" s="7">
        <v>5100</v>
      </c>
      <c r="F1153" t="s">
        <v>4117</v>
      </c>
      <c r="G1153" s="1" t="s">
        <v>4119</v>
      </c>
      <c r="H1153" t="s">
        <v>4121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" t="s">
        <v>4181</v>
      </c>
      <c r="O1153">
        <f>ROUND(E1153/D1153*100,0)</f>
        <v>20</v>
      </c>
      <c r="P1153" t="e">
        <f>ROUND(E1153/L1153,2)</f>
        <v>#DIV/0!</v>
      </c>
      <c r="Q1153" s="9" t="s">
        <v>4181</v>
      </c>
      <c r="R1153" t="s">
        <v>4203</v>
      </c>
      <c r="S1153">
        <f>(((J1153/60)/60)/24)+DATE(1970,1,1)</f>
        <v>42224.102581018517</v>
      </c>
      <c r="T1153">
        <f>(((I1153/60)/60)/24)+DATE(1970,1,1)</f>
        <v>42254.102581018517</v>
      </c>
      <c r="U1153">
        <f>YEAR(S:S)</f>
        <v>2015</v>
      </c>
    </row>
    <row r="1154" spans="1:21" ht="16" x14ac:dyDescent="0.2">
      <c r="A1154">
        <v>1152</v>
      </c>
      <c r="B1154" s="8" t="s">
        <v>2</v>
      </c>
      <c r="C1154" s="3" t="s">
        <v>1159</v>
      </c>
      <c r="D1154" s="5">
        <v>16000</v>
      </c>
      <c r="E1154" s="7">
        <v>5100</v>
      </c>
      <c r="F1154" t="s">
        <v>4117</v>
      </c>
      <c r="G1154" s="1" t="s">
        <v>4119</v>
      </c>
      <c r="H1154" t="s">
        <v>4121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" t="s">
        <v>4181</v>
      </c>
      <c r="O1154">
        <f>ROUND(E1154/D1154*100,0)</f>
        <v>32</v>
      </c>
      <c r="P1154">
        <f>ROUND(E1154/L1154,2)</f>
        <v>340</v>
      </c>
      <c r="Q1154" s="9" t="s">
        <v>4181</v>
      </c>
      <c r="R1154" t="s">
        <v>4203</v>
      </c>
      <c r="S1154">
        <f>(((J1154/60)/60)/24)+DATE(1970,1,1)</f>
        <v>42109.709629629629</v>
      </c>
      <c r="T1154">
        <f>(((I1154/60)/60)/24)+DATE(1970,1,1)</f>
        <v>42139.709629629629</v>
      </c>
      <c r="U1154">
        <f>YEAR(S:S)</f>
        <v>2015</v>
      </c>
    </row>
    <row r="1155" spans="1:21" ht="32" x14ac:dyDescent="0.2">
      <c r="A1155">
        <v>1153</v>
      </c>
      <c r="B1155" s="8" t="s">
        <v>2</v>
      </c>
      <c r="C1155" s="3" t="s">
        <v>1160</v>
      </c>
      <c r="D1155" s="5">
        <v>8000</v>
      </c>
      <c r="E1155" s="7">
        <v>5096</v>
      </c>
      <c r="F1155" t="s">
        <v>4117</v>
      </c>
      <c r="G1155" s="1" t="s">
        <v>4119</v>
      </c>
      <c r="H1155" t="s">
        <v>4121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" t="s">
        <v>4181</v>
      </c>
      <c r="O1155">
        <f>ROUND(E1155/D1155*100,0)</f>
        <v>64</v>
      </c>
      <c r="P1155">
        <f>ROUND(E1155/L1155,2)</f>
        <v>5096</v>
      </c>
      <c r="Q1155" s="9" t="s">
        <v>4181</v>
      </c>
      <c r="R1155" t="s">
        <v>4203</v>
      </c>
      <c r="S1155">
        <f>(((J1155/60)/60)/24)+DATE(1970,1,1)</f>
        <v>42143.714178240742</v>
      </c>
      <c r="T1155">
        <f>(((I1155/60)/60)/24)+DATE(1970,1,1)</f>
        <v>42173.714178240742</v>
      </c>
      <c r="U1155">
        <f>YEAR(S:S)</f>
        <v>2015</v>
      </c>
    </row>
    <row r="1156" spans="1:21" ht="48" x14ac:dyDescent="0.2">
      <c r="A1156">
        <v>1154</v>
      </c>
      <c r="B1156" s="8" t="s">
        <v>2</v>
      </c>
      <c r="C1156" s="3" t="s">
        <v>1161</v>
      </c>
      <c r="D1156" s="5">
        <v>5000</v>
      </c>
      <c r="E1156" s="7">
        <v>5087</v>
      </c>
      <c r="F1156" t="s">
        <v>4117</v>
      </c>
      <c r="G1156" s="1" t="s">
        <v>4119</v>
      </c>
      <c r="H1156" t="s">
        <v>4121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" t="s">
        <v>4181</v>
      </c>
      <c r="O1156">
        <f>ROUND(E1156/D1156*100,0)</f>
        <v>102</v>
      </c>
      <c r="P1156">
        <f>ROUND(E1156/L1156,2)</f>
        <v>1695.67</v>
      </c>
      <c r="Q1156" s="9" t="s">
        <v>4181</v>
      </c>
      <c r="R1156" t="s">
        <v>4203</v>
      </c>
      <c r="S1156">
        <f>(((J1156/60)/60)/24)+DATE(1970,1,1)</f>
        <v>42223.108865740738</v>
      </c>
      <c r="T1156">
        <f>(((I1156/60)/60)/24)+DATE(1970,1,1)</f>
        <v>42253.108865740738</v>
      </c>
      <c r="U1156">
        <f>YEAR(S:S)</f>
        <v>2015</v>
      </c>
    </row>
    <row r="1157" spans="1:21" ht="48" x14ac:dyDescent="0.2">
      <c r="A1157">
        <v>1155</v>
      </c>
      <c r="B1157" s="8" t="s">
        <v>2</v>
      </c>
      <c r="C1157" s="3" t="s">
        <v>1162</v>
      </c>
      <c r="D1157" s="5">
        <v>25000</v>
      </c>
      <c r="E1157" s="7">
        <v>5086</v>
      </c>
      <c r="F1157" t="s">
        <v>4117</v>
      </c>
      <c r="G1157" s="1" t="s">
        <v>4119</v>
      </c>
      <c r="H1157" t="s">
        <v>4121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" t="s">
        <v>4181</v>
      </c>
      <c r="O1157">
        <f>ROUND(E1157/D1157*100,0)</f>
        <v>20</v>
      </c>
      <c r="P1157">
        <f>ROUND(E1157/L1157,2)</f>
        <v>635.75</v>
      </c>
      <c r="Q1157" s="9" t="s">
        <v>4181</v>
      </c>
      <c r="R1157" t="s">
        <v>4203</v>
      </c>
      <c r="S1157">
        <f>(((J1157/60)/60)/24)+DATE(1970,1,1)</f>
        <v>41835.763981481483</v>
      </c>
      <c r="T1157">
        <f>(((I1157/60)/60)/24)+DATE(1970,1,1)</f>
        <v>41865.763981481483</v>
      </c>
      <c r="U1157">
        <f>YEAR(S:S)</f>
        <v>2014</v>
      </c>
    </row>
    <row r="1158" spans="1:21" ht="48" x14ac:dyDescent="0.2">
      <c r="A1158">
        <v>1156</v>
      </c>
      <c r="B1158" s="8" t="s">
        <v>2</v>
      </c>
      <c r="C1158" s="3" t="s">
        <v>1163</v>
      </c>
      <c r="D1158" s="5">
        <v>6500</v>
      </c>
      <c r="E1158" s="7">
        <v>5080</v>
      </c>
      <c r="F1158" t="s">
        <v>4117</v>
      </c>
      <c r="G1158" s="1" t="s">
        <v>4119</v>
      </c>
      <c r="H1158" t="s">
        <v>4121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" t="s">
        <v>4181</v>
      </c>
      <c r="O1158">
        <f>ROUND(E1158/D1158*100,0)</f>
        <v>78</v>
      </c>
      <c r="P1158" t="e">
        <f>ROUND(E1158/L1158,2)</f>
        <v>#DIV/0!</v>
      </c>
      <c r="Q1158" s="9" t="s">
        <v>4181</v>
      </c>
      <c r="R1158" t="s">
        <v>4203</v>
      </c>
      <c r="S1158">
        <f>(((J1158/60)/60)/24)+DATE(1970,1,1)</f>
        <v>42029.07131944444</v>
      </c>
      <c r="T1158">
        <f>(((I1158/60)/60)/24)+DATE(1970,1,1)</f>
        <v>42059.07131944444</v>
      </c>
      <c r="U1158">
        <f>YEAR(S:S)</f>
        <v>2015</v>
      </c>
    </row>
    <row r="1159" spans="1:21" ht="48" x14ac:dyDescent="0.2">
      <c r="A1159">
        <v>1157</v>
      </c>
      <c r="B1159" s="8" t="s">
        <v>2</v>
      </c>
      <c r="C1159" s="3" t="s">
        <v>1164</v>
      </c>
      <c r="D1159" s="5">
        <v>10000</v>
      </c>
      <c r="E1159" s="7">
        <v>5078</v>
      </c>
      <c r="F1159" t="s">
        <v>4117</v>
      </c>
      <c r="G1159" s="1" t="s">
        <v>4119</v>
      </c>
      <c r="H1159" t="s">
        <v>4121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" t="s">
        <v>4181</v>
      </c>
      <c r="O1159">
        <f>ROUND(E1159/D1159*100,0)</f>
        <v>51</v>
      </c>
      <c r="P1159">
        <f>ROUND(E1159/L1159,2)</f>
        <v>1692.67</v>
      </c>
      <c r="Q1159" s="9" t="s">
        <v>4181</v>
      </c>
      <c r="R1159" t="s">
        <v>4203</v>
      </c>
      <c r="S1159">
        <f>(((J1159/60)/60)/24)+DATE(1970,1,1)</f>
        <v>41918.628240740742</v>
      </c>
      <c r="T1159">
        <f>(((I1159/60)/60)/24)+DATE(1970,1,1)</f>
        <v>41978.669907407413</v>
      </c>
      <c r="U1159">
        <f>YEAR(S:S)</f>
        <v>2014</v>
      </c>
    </row>
    <row r="1160" spans="1:21" ht="48" x14ac:dyDescent="0.2">
      <c r="A1160">
        <v>1158</v>
      </c>
      <c r="B1160" s="8" t="s">
        <v>2</v>
      </c>
      <c r="C1160" s="3" t="s">
        <v>1165</v>
      </c>
      <c r="D1160" s="5">
        <v>7500</v>
      </c>
      <c r="E1160" s="7">
        <v>5070</v>
      </c>
      <c r="F1160" t="s">
        <v>4117</v>
      </c>
      <c r="G1160" s="1" t="s">
        <v>4119</v>
      </c>
      <c r="H1160" t="s">
        <v>4121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" t="s">
        <v>4181</v>
      </c>
      <c r="O1160">
        <f>ROUND(E1160/D1160*100,0)</f>
        <v>68</v>
      </c>
      <c r="P1160">
        <f>ROUND(E1160/L1160,2)</f>
        <v>1690</v>
      </c>
      <c r="Q1160" s="9" t="s">
        <v>4181</v>
      </c>
      <c r="R1160" t="s">
        <v>4203</v>
      </c>
      <c r="S1160">
        <f>(((J1160/60)/60)/24)+DATE(1970,1,1)</f>
        <v>41952.09175925926</v>
      </c>
      <c r="T1160">
        <f>(((I1160/60)/60)/24)+DATE(1970,1,1)</f>
        <v>41982.09175925926</v>
      </c>
      <c r="U1160">
        <f>YEAR(S:S)</f>
        <v>2014</v>
      </c>
    </row>
    <row r="1161" spans="1:21" ht="48" x14ac:dyDescent="0.2">
      <c r="A1161">
        <v>1159</v>
      </c>
      <c r="B1161" s="8" t="s">
        <v>2</v>
      </c>
      <c r="C1161" s="3" t="s">
        <v>1166</v>
      </c>
      <c r="D1161" s="5">
        <v>6750</v>
      </c>
      <c r="E1161" s="7">
        <v>5070</v>
      </c>
      <c r="F1161" t="s">
        <v>4117</v>
      </c>
      <c r="G1161" s="1" t="s">
        <v>4119</v>
      </c>
      <c r="H1161" t="s">
        <v>4121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" t="s">
        <v>4181</v>
      </c>
      <c r="O1161">
        <f>ROUND(E1161/D1161*100,0)</f>
        <v>75</v>
      </c>
      <c r="P1161" t="e">
        <f>ROUND(E1161/L1161,2)</f>
        <v>#DIV/0!</v>
      </c>
      <c r="Q1161" s="9" t="s">
        <v>4181</v>
      </c>
      <c r="R1161" t="s">
        <v>4203</v>
      </c>
      <c r="S1161">
        <f>(((J1161/60)/60)/24)+DATE(1970,1,1)</f>
        <v>42154.726446759261</v>
      </c>
      <c r="T1161">
        <f>(((I1161/60)/60)/24)+DATE(1970,1,1)</f>
        <v>42185.65625</v>
      </c>
      <c r="U1161">
        <f>YEAR(S:S)</f>
        <v>2015</v>
      </c>
    </row>
    <row r="1162" spans="1:21" ht="48" x14ac:dyDescent="0.2">
      <c r="A1162">
        <v>1160</v>
      </c>
      <c r="B1162" s="8" t="s">
        <v>2</v>
      </c>
      <c r="C1162" s="3" t="s">
        <v>1167</v>
      </c>
      <c r="D1162" s="5">
        <v>30000</v>
      </c>
      <c r="E1162" s="7">
        <v>5066</v>
      </c>
      <c r="F1162" t="s">
        <v>4117</v>
      </c>
      <c r="G1162" s="1" t="s">
        <v>4119</v>
      </c>
      <c r="H1162" t="s">
        <v>4121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" t="s">
        <v>4181</v>
      </c>
      <c r="O1162">
        <f>ROUND(E1162/D1162*100,0)</f>
        <v>17</v>
      </c>
      <c r="P1162">
        <f>ROUND(E1162/L1162,2)</f>
        <v>266.63</v>
      </c>
      <c r="Q1162" s="9" t="s">
        <v>4181</v>
      </c>
      <c r="R1162" t="s">
        <v>4203</v>
      </c>
      <c r="S1162">
        <f>(((J1162/60)/60)/24)+DATE(1970,1,1)</f>
        <v>42061.154930555553</v>
      </c>
      <c r="T1162">
        <f>(((I1162/60)/60)/24)+DATE(1970,1,1)</f>
        <v>42091.113263888896</v>
      </c>
      <c r="U1162">
        <f>YEAR(S:S)</f>
        <v>2015</v>
      </c>
    </row>
    <row r="1163" spans="1:21" ht="48" x14ac:dyDescent="0.2">
      <c r="A1163">
        <v>1161</v>
      </c>
      <c r="B1163" s="8" t="s">
        <v>2</v>
      </c>
      <c r="C1163" s="3" t="s">
        <v>1168</v>
      </c>
      <c r="D1163" s="5">
        <v>18000</v>
      </c>
      <c r="E1163" s="7">
        <v>5056.22</v>
      </c>
      <c r="F1163" t="s">
        <v>4117</v>
      </c>
      <c r="G1163" s="1" t="s">
        <v>4119</v>
      </c>
      <c r="H1163" t="s">
        <v>4121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" t="s">
        <v>4181</v>
      </c>
      <c r="O1163">
        <f>ROUND(E1163/D1163*100,0)</f>
        <v>28</v>
      </c>
      <c r="P1163" t="e">
        <f>ROUND(E1163/L1163,2)</f>
        <v>#DIV/0!</v>
      </c>
      <c r="Q1163" s="9" t="s">
        <v>4181</v>
      </c>
      <c r="R1163" t="s">
        <v>4203</v>
      </c>
      <c r="S1163">
        <f>(((J1163/60)/60)/24)+DATE(1970,1,1)</f>
        <v>42122.629502314812</v>
      </c>
      <c r="T1163">
        <f>(((I1163/60)/60)/24)+DATE(1970,1,1)</f>
        <v>42143.629502314812</v>
      </c>
      <c r="U1163">
        <f>YEAR(S:S)</f>
        <v>2015</v>
      </c>
    </row>
    <row r="1164" spans="1:21" ht="48" x14ac:dyDescent="0.2">
      <c r="A1164">
        <v>1162</v>
      </c>
      <c r="B1164" s="8" t="s">
        <v>2</v>
      </c>
      <c r="C1164" s="3" t="s">
        <v>1169</v>
      </c>
      <c r="D1164" s="5">
        <v>60000</v>
      </c>
      <c r="E1164" s="7">
        <v>5055</v>
      </c>
      <c r="F1164" t="s">
        <v>4117</v>
      </c>
      <c r="G1164" s="1" t="s">
        <v>4119</v>
      </c>
      <c r="H1164" t="s">
        <v>4121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" t="s">
        <v>4181</v>
      </c>
      <c r="O1164">
        <f>ROUND(E1164/D1164*100,0)</f>
        <v>8</v>
      </c>
      <c r="P1164">
        <f>ROUND(E1164/L1164,2)</f>
        <v>2527.5</v>
      </c>
      <c r="Q1164" s="9" t="s">
        <v>4181</v>
      </c>
      <c r="R1164" t="s">
        <v>4203</v>
      </c>
      <c r="S1164">
        <f>(((J1164/60)/60)/24)+DATE(1970,1,1)</f>
        <v>41876.683611111112</v>
      </c>
      <c r="T1164">
        <f>(((I1164/60)/60)/24)+DATE(1970,1,1)</f>
        <v>41907.683611111112</v>
      </c>
      <c r="U1164">
        <f>YEAR(S:S)</f>
        <v>2014</v>
      </c>
    </row>
    <row r="1165" spans="1:21" ht="48" x14ac:dyDescent="0.2">
      <c r="A1165">
        <v>1163</v>
      </c>
      <c r="B1165" s="8" t="s">
        <v>2</v>
      </c>
      <c r="C1165" s="3" t="s">
        <v>1170</v>
      </c>
      <c r="D1165" s="5">
        <v>5200</v>
      </c>
      <c r="E1165" s="7">
        <v>5052</v>
      </c>
      <c r="F1165" t="s">
        <v>4117</v>
      </c>
      <c r="G1165" s="1" t="s">
        <v>4119</v>
      </c>
      <c r="H1165" t="s">
        <v>4121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" t="s">
        <v>4181</v>
      </c>
      <c r="O1165">
        <f>ROUND(E1165/D1165*100,0)</f>
        <v>97</v>
      </c>
      <c r="P1165" t="e">
        <f>ROUND(E1165/L1165,2)</f>
        <v>#DIV/0!</v>
      </c>
      <c r="Q1165" s="9" t="s">
        <v>4181</v>
      </c>
      <c r="R1165" t="s">
        <v>4203</v>
      </c>
      <c r="S1165">
        <f>(((J1165/60)/60)/24)+DATE(1970,1,1)</f>
        <v>41830.723611111112</v>
      </c>
      <c r="T1165">
        <f>(((I1165/60)/60)/24)+DATE(1970,1,1)</f>
        <v>41860.723611111112</v>
      </c>
      <c r="U1165">
        <f>YEAR(S:S)</f>
        <v>2014</v>
      </c>
    </row>
    <row r="1166" spans="1:21" ht="64" x14ac:dyDescent="0.2">
      <c r="A1166">
        <v>1164</v>
      </c>
      <c r="B1166" s="8" t="s">
        <v>2</v>
      </c>
      <c r="C1166" s="3" t="s">
        <v>1171</v>
      </c>
      <c r="D1166" s="5">
        <v>10000</v>
      </c>
      <c r="E1166" s="7">
        <v>5051</v>
      </c>
      <c r="F1166" t="s">
        <v>4117</v>
      </c>
      <c r="G1166" s="1" t="s">
        <v>4119</v>
      </c>
      <c r="H1166" t="s">
        <v>4121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" t="s">
        <v>4181</v>
      </c>
      <c r="O1166">
        <f>ROUND(E1166/D1166*100,0)</f>
        <v>51</v>
      </c>
      <c r="P1166" t="e">
        <f>ROUND(E1166/L1166,2)</f>
        <v>#DIV/0!</v>
      </c>
      <c r="Q1166" s="9" t="s">
        <v>4181</v>
      </c>
      <c r="R1166" t="s">
        <v>4203</v>
      </c>
      <c r="S1166">
        <f>(((J1166/60)/60)/24)+DATE(1970,1,1)</f>
        <v>42509.724328703705</v>
      </c>
      <c r="T1166">
        <f>(((I1166/60)/60)/24)+DATE(1970,1,1)</f>
        <v>42539.724328703705</v>
      </c>
      <c r="U1166">
        <f>YEAR(S:S)</f>
        <v>2016</v>
      </c>
    </row>
    <row r="1167" spans="1:21" ht="48" x14ac:dyDescent="0.2">
      <c r="A1167">
        <v>1165</v>
      </c>
      <c r="B1167" s="8" t="s">
        <v>2</v>
      </c>
      <c r="C1167" s="3" t="s">
        <v>1172</v>
      </c>
      <c r="D1167" s="5">
        <v>10000</v>
      </c>
      <c r="E1167" s="7">
        <v>5051</v>
      </c>
      <c r="F1167" t="s">
        <v>4117</v>
      </c>
      <c r="G1167" s="1" t="s">
        <v>4119</v>
      </c>
      <c r="H1167" t="s">
        <v>4121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" t="s">
        <v>4181</v>
      </c>
      <c r="O1167">
        <f>ROUND(E1167/D1167*100,0)</f>
        <v>51</v>
      </c>
      <c r="P1167">
        <f>ROUND(E1167/L1167,2)</f>
        <v>202.04</v>
      </c>
      <c r="Q1167" s="9" t="s">
        <v>4181</v>
      </c>
      <c r="R1167" t="s">
        <v>4203</v>
      </c>
      <c r="S1167">
        <f>(((J1167/60)/60)/24)+DATE(1970,1,1)</f>
        <v>41792.214467592588</v>
      </c>
      <c r="T1167">
        <f>(((I1167/60)/60)/24)+DATE(1970,1,1)</f>
        <v>41826.214467592588</v>
      </c>
      <c r="U1167">
        <f>YEAR(S:S)</f>
        <v>2014</v>
      </c>
    </row>
    <row r="1168" spans="1:21" ht="48" x14ac:dyDescent="0.2">
      <c r="A1168">
        <v>1166</v>
      </c>
      <c r="B1168" s="8" t="s">
        <v>2</v>
      </c>
      <c r="C1168" s="3" t="s">
        <v>1173</v>
      </c>
      <c r="D1168" s="5">
        <v>15000</v>
      </c>
      <c r="E1168" s="7">
        <v>5050.7700000000004</v>
      </c>
      <c r="F1168" t="s">
        <v>4117</v>
      </c>
      <c r="G1168" s="1" t="s">
        <v>4119</v>
      </c>
      <c r="H1168" t="s">
        <v>4121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" t="s">
        <v>4181</v>
      </c>
      <c r="O1168">
        <f>ROUND(E1168/D1168*100,0)</f>
        <v>34</v>
      </c>
      <c r="P1168">
        <f>ROUND(E1168/L1168,2)</f>
        <v>631.35</v>
      </c>
      <c r="Q1168" s="9" t="s">
        <v>4181</v>
      </c>
      <c r="R1168" t="s">
        <v>4203</v>
      </c>
      <c r="S1168">
        <f>(((J1168/60)/60)/24)+DATE(1970,1,1)</f>
        <v>42150.485439814816</v>
      </c>
      <c r="T1168">
        <f>(((I1168/60)/60)/24)+DATE(1970,1,1)</f>
        <v>42181.166666666672</v>
      </c>
      <c r="U1168">
        <f>YEAR(S:S)</f>
        <v>2015</v>
      </c>
    </row>
    <row r="1169" spans="1:21" ht="48" x14ac:dyDescent="0.2">
      <c r="A1169">
        <v>1167</v>
      </c>
      <c r="B1169" s="8" t="s">
        <v>2</v>
      </c>
      <c r="C1169" s="3" t="s">
        <v>1174</v>
      </c>
      <c r="D1169" s="5">
        <v>60000</v>
      </c>
      <c r="E1169" s="7">
        <v>5050</v>
      </c>
      <c r="F1169" t="s">
        <v>4117</v>
      </c>
      <c r="G1169" s="1" t="s">
        <v>4119</v>
      </c>
      <c r="H1169" t="s">
        <v>4121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" t="s">
        <v>4181</v>
      </c>
      <c r="O1169">
        <f>ROUND(E1169/D1169*100,0)</f>
        <v>8</v>
      </c>
      <c r="P1169">
        <f>ROUND(E1169/L1169,2)</f>
        <v>315.63</v>
      </c>
      <c r="Q1169" s="9" t="s">
        <v>4181</v>
      </c>
      <c r="R1169" t="s">
        <v>4203</v>
      </c>
      <c r="S1169">
        <f>(((J1169/60)/60)/24)+DATE(1970,1,1)</f>
        <v>41863.734895833331</v>
      </c>
      <c r="T1169">
        <f>(((I1169/60)/60)/24)+DATE(1970,1,1)</f>
        <v>41894.734895833331</v>
      </c>
      <c r="U1169">
        <f>YEAR(S:S)</f>
        <v>2014</v>
      </c>
    </row>
    <row r="1170" spans="1:21" ht="48" x14ac:dyDescent="0.2">
      <c r="A1170">
        <v>1168</v>
      </c>
      <c r="B1170" s="8" t="s">
        <v>2</v>
      </c>
      <c r="C1170" s="3" t="s">
        <v>1175</v>
      </c>
      <c r="D1170" s="5">
        <v>18000</v>
      </c>
      <c r="E1170" s="7">
        <v>5046.5200000000004</v>
      </c>
      <c r="F1170" t="s">
        <v>4117</v>
      </c>
      <c r="G1170" s="1" t="s">
        <v>4119</v>
      </c>
      <c r="H1170" t="s">
        <v>4121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" t="s">
        <v>4181</v>
      </c>
      <c r="O1170">
        <f>ROUND(E1170/D1170*100,0)</f>
        <v>28</v>
      </c>
      <c r="P1170">
        <f>ROUND(E1170/L1170,2)</f>
        <v>1682.17</v>
      </c>
      <c r="Q1170" s="9" t="s">
        <v>4181</v>
      </c>
      <c r="R1170" t="s">
        <v>4203</v>
      </c>
      <c r="S1170">
        <f>(((J1170/60)/60)/24)+DATE(1970,1,1)</f>
        <v>42605.053993055553</v>
      </c>
      <c r="T1170">
        <f>(((I1170/60)/60)/24)+DATE(1970,1,1)</f>
        <v>42635.053993055553</v>
      </c>
      <c r="U1170">
        <f>YEAR(S:S)</f>
        <v>2016</v>
      </c>
    </row>
    <row r="1171" spans="1:21" ht="48" x14ac:dyDescent="0.2">
      <c r="A1171">
        <v>1169</v>
      </c>
      <c r="B1171" s="8" t="s">
        <v>2</v>
      </c>
      <c r="C1171" s="3" t="s">
        <v>1176</v>
      </c>
      <c r="D1171" s="5">
        <v>10000</v>
      </c>
      <c r="E1171" s="7">
        <v>5045</v>
      </c>
      <c r="F1171" t="s">
        <v>4117</v>
      </c>
      <c r="G1171" s="1" t="s">
        <v>4119</v>
      </c>
      <c r="H1171" t="s">
        <v>4121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" t="s">
        <v>4181</v>
      </c>
      <c r="O1171">
        <f>ROUND(E1171/D1171*100,0)</f>
        <v>50</v>
      </c>
      <c r="P1171">
        <f>ROUND(E1171/L1171,2)</f>
        <v>1681.67</v>
      </c>
      <c r="Q1171" s="9" t="s">
        <v>4181</v>
      </c>
      <c r="R1171" t="s">
        <v>4203</v>
      </c>
      <c r="S1171">
        <f>(((J1171/60)/60)/24)+DATE(1970,1,1)</f>
        <v>42027.353738425925</v>
      </c>
      <c r="T1171">
        <f>(((I1171/60)/60)/24)+DATE(1970,1,1)</f>
        <v>42057.353738425925</v>
      </c>
      <c r="U1171">
        <f>YEAR(S:S)</f>
        <v>2015</v>
      </c>
    </row>
    <row r="1172" spans="1:21" ht="48" x14ac:dyDescent="0.2">
      <c r="A1172">
        <v>1170</v>
      </c>
      <c r="B1172" s="8" t="s">
        <v>2</v>
      </c>
      <c r="C1172" s="3" t="s">
        <v>1177</v>
      </c>
      <c r="D1172" s="5">
        <v>25000</v>
      </c>
      <c r="E1172" s="7">
        <v>5041</v>
      </c>
      <c r="F1172" t="s">
        <v>4117</v>
      </c>
      <c r="G1172" s="1" t="s">
        <v>4119</v>
      </c>
      <c r="H1172" t="s">
        <v>4122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" t="s">
        <v>4181</v>
      </c>
      <c r="O1172">
        <f>ROUND(E1172/D1172*100,0)</f>
        <v>20</v>
      </c>
      <c r="P1172">
        <f>ROUND(E1172/L1172,2)</f>
        <v>2520.5</v>
      </c>
      <c r="Q1172" s="9" t="s">
        <v>4181</v>
      </c>
      <c r="R1172" t="s">
        <v>4203</v>
      </c>
      <c r="S1172">
        <f>(((J1172/60)/60)/24)+DATE(1970,1,1)</f>
        <v>42124.893182870372</v>
      </c>
      <c r="T1172">
        <f>(((I1172/60)/60)/24)+DATE(1970,1,1)</f>
        <v>42154.893182870372</v>
      </c>
      <c r="U1172">
        <f>YEAR(S:S)</f>
        <v>2015</v>
      </c>
    </row>
    <row r="1173" spans="1:21" ht="32" x14ac:dyDescent="0.2">
      <c r="A1173">
        <v>1171</v>
      </c>
      <c r="B1173" s="8" t="s">
        <v>2</v>
      </c>
      <c r="C1173" s="3" t="s">
        <v>1178</v>
      </c>
      <c r="D1173" s="5">
        <v>25000</v>
      </c>
      <c r="E1173" s="7">
        <v>5040</v>
      </c>
      <c r="F1173" t="s">
        <v>4117</v>
      </c>
      <c r="G1173" s="1" t="s">
        <v>4119</v>
      </c>
      <c r="H1173" t="s">
        <v>4121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" t="s">
        <v>4181</v>
      </c>
      <c r="O1173">
        <f>ROUND(E1173/D1173*100,0)</f>
        <v>20</v>
      </c>
      <c r="P1173">
        <f>ROUND(E1173/L1173,2)</f>
        <v>5040</v>
      </c>
      <c r="Q1173" s="9" t="s">
        <v>4181</v>
      </c>
      <c r="R1173" t="s">
        <v>4203</v>
      </c>
      <c r="S1173">
        <f>(((J1173/60)/60)/24)+DATE(1970,1,1)</f>
        <v>41938.804710648146</v>
      </c>
      <c r="T1173">
        <f>(((I1173/60)/60)/24)+DATE(1970,1,1)</f>
        <v>41956.846377314811</v>
      </c>
      <c r="U1173">
        <f>YEAR(S:S)</f>
        <v>2014</v>
      </c>
    </row>
    <row r="1174" spans="1:21" ht="16" x14ac:dyDescent="0.2">
      <c r="A1174">
        <v>1172</v>
      </c>
      <c r="B1174" s="8" t="s">
        <v>2</v>
      </c>
      <c r="C1174" s="3" t="s">
        <v>1179</v>
      </c>
      <c r="D1174" s="5">
        <v>9000</v>
      </c>
      <c r="E1174" s="7">
        <v>5035.6899999999996</v>
      </c>
      <c r="F1174" t="s">
        <v>4117</v>
      </c>
      <c r="G1174" s="1" t="s">
        <v>4119</v>
      </c>
      <c r="H1174" t="s">
        <v>4121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" t="s">
        <v>4181</v>
      </c>
      <c r="O1174">
        <f>ROUND(E1174/D1174*100,0)</f>
        <v>56</v>
      </c>
      <c r="P1174" t="e">
        <f>ROUND(E1174/L1174,2)</f>
        <v>#DIV/0!</v>
      </c>
      <c r="Q1174" s="9" t="s">
        <v>4181</v>
      </c>
      <c r="R1174" t="s">
        <v>4203</v>
      </c>
      <c r="S1174">
        <f>(((J1174/60)/60)/24)+DATE(1970,1,1)</f>
        <v>41841.682314814818</v>
      </c>
      <c r="T1174">
        <f>(((I1174/60)/60)/24)+DATE(1970,1,1)</f>
        <v>41871.682314814818</v>
      </c>
      <c r="U1174">
        <f>YEAR(S:S)</f>
        <v>2014</v>
      </c>
    </row>
    <row r="1175" spans="1:21" ht="48" x14ac:dyDescent="0.2">
      <c r="A1175">
        <v>1173</v>
      </c>
      <c r="B1175" s="8" t="s">
        <v>2</v>
      </c>
      <c r="C1175" s="3" t="s">
        <v>1180</v>
      </c>
      <c r="D1175" s="5">
        <v>125000</v>
      </c>
      <c r="E1175" s="7">
        <v>5025</v>
      </c>
      <c r="F1175" t="s">
        <v>4117</v>
      </c>
      <c r="G1175" s="1" t="s">
        <v>4119</v>
      </c>
      <c r="H1175" t="s">
        <v>4121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" t="s">
        <v>4181</v>
      </c>
      <c r="O1175">
        <f>ROUND(E1175/D1175*100,0)</f>
        <v>4</v>
      </c>
      <c r="P1175">
        <f>ROUND(E1175/L1175,2)</f>
        <v>5025</v>
      </c>
      <c r="Q1175" s="9" t="s">
        <v>4181</v>
      </c>
      <c r="R1175" t="s">
        <v>4203</v>
      </c>
      <c r="S1175">
        <f>(((J1175/60)/60)/24)+DATE(1970,1,1)</f>
        <v>42184.185844907406</v>
      </c>
      <c r="T1175">
        <f>(((I1175/60)/60)/24)+DATE(1970,1,1)</f>
        <v>42219.185844907406</v>
      </c>
      <c r="U1175">
        <f>YEAR(S:S)</f>
        <v>2015</v>
      </c>
    </row>
    <row r="1176" spans="1:21" ht="48" x14ac:dyDescent="0.2">
      <c r="A1176">
        <v>1174</v>
      </c>
      <c r="B1176" s="8" t="s">
        <v>2</v>
      </c>
      <c r="C1176" s="3" t="s">
        <v>1181</v>
      </c>
      <c r="D1176" s="5">
        <v>15000</v>
      </c>
      <c r="E1176" s="7">
        <v>5024</v>
      </c>
      <c r="F1176" t="s">
        <v>4117</v>
      </c>
      <c r="G1176" s="1" t="s">
        <v>4119</v>
      </c>
      <c r="H1176" t="s">
        <v>4121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" t="s">
        <v>4181</v>
      </c>
      <c r="O1176">
        <f>ROUND(E1176/D1176*100,0)</f>
        <v>33</v>
      </c>
      <c r="P1176">
        <f>ROUND(E1176/L1176,2)</f>
        <v>264.42</v>
      </c>
      <c r="Q1176" s="9" t="s">
        <v>4181</v>
      </c>
      <c r="R1176" t="s">
        <v>4203</v>
      </c>
      <c r="S1176">
        <f>(((J1176/60)/60)/24)+DATE(1970,1,1)</f>
        <v>42468.84174768519</v>
      </c>
      <c r="T1176">
        <f>(((I1176/60)/60)/24)+DATE(1970,1,1)</f>
        <v>42498.84174768519</v>
      </c>
      <c r="U1176">
        <f>YEAR(S:S)</f>
        <v>2016</v>
      </c>
    </row>
    <row r="1177" spans="1:21" ht="48" x14ac:dyDescent="0.2">
      <c r="A1177">
        <v>1175</v>
      </c>
      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    </c>
      <c r="G1177" s="1" t="s">
        <v>4119</v>
      </c>
      <c r="H1177" t="s">
        <v>4121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" t="s">
        <v>4181</v>
      </c>
      <c r="O1177">
        <f>ROUND(E1177/D1177*100,0)</f>
        <v>25</v>
      </c>
      <c r="P1177">
        <f>ROUND(E1177/L1177,2)</f>
        <v>557.33000000000004</v>
      </c>
      <c r="Q1177" s="9" t="s">
        <v>4181</v>
      </c>
      <c r="R1177" t="s">
        <v>4203</v>
      </c>
      <c r="S1177">
        <f>(((J1177/60)/60)/24)+DATE(1970,1,1)</f>
        <v>42170.728460648148</v>
      </c>
      <c r="T1177">
        <f>(((I1177/60)/60)/24)+DATE(1970,1,1)</f>
        <v>42200.728460648148</v>
      </c>
      <c r="U1177">
        <f>YEAR(S:S)</f>
        <v>2015</v>
      </c>
    </row>
    <row r="1178" spans="1:21" ht="64" x14ac:dyDescent="0.2">
      <c r="A1178">
        <v>1176</v>
      </c>
      <c r="B1178" s="8" t="s">
        <v>2</v>
      </c>
      <c r="C1178" s="3" t="s">
        <v>1183</v>
      </c>
      <c r="D1178" s="5">
        <v>175000</v>
      </c>
      <c r="E1178" s="7">
        <v>5012.25</v>
      </c>
      <c r="F1178" t="s">
        <v>4117</v>
      </c>
      <c r="G1178" s="1" t="s">
        <v>4119</v>
      </c>
      <c r="H1178" t="s">
        <v>4123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" t="s">
        <v>4181</v>
      </c>
      <c r="O1178">
        <f>ROUND(E1178/D1178*100,0)</f>
        <v>3</v>
      </c>
      <c r="P1178">
        <f>ROUND(E1178/L1178,2)</f>
        <v>5012.25</v>
      </c>
      <c r="Q1178" s="9" t="s">
        <v>4181</v>
      </c>
      <c r="R1178" t="s">
        <v>4203</v>
      </c>
      <c r="S1178">
        <f>(((J1178/60)/60)/24)+DATE(1970,1,1)</f>
        <v>42746.019652777773</v>
      </c>
      <c r="T1178">
        <f>(((I1178/60)/60)/24)+DATE(1970,1,1)</f>
        <v>42800.541666666672</v>
      </c>
      <c r="U1178">
        <f>YEAR(S:S)</f>
        <v>2017</v>
      </c>
    </row>
    <row r="1179" spans="1:21" ht="48" x14ac:dyDescent="0.2">
      <c r="A1179">
        <v>1177</v>
      </c>
      <c r="B1179" s="8" t="s">
        <v>2</v>
      </c>
      <c r="C1179" s="3" t="s">
        <v>1184</v>
      </c>
      <c r="D1179" s="5">
        <v>6000</v>
      </c>
      <c r="E1179" s="7">
        <v>5010</v>
      </c>
      <c r="F1179" t="s">
        <v>4117</v>
      </c>
      <c r="G1179" s="1" t="s">
        <v>4119</v>
      </c>
      <c r="H1179" t="s">
        <v>4122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" t="s">
        <v>4181</v>
      </c>
      <c r="O1179">
        <f>ROUND(E1179/D1179*100,0)</f>
        <v>84</v>
      </c>
      <c r="P1179" t="e">
        <f>ROUND(E1179/L1179,2)</f>
        <v>#DIV/0!</v>
      </c>
      <c r="Q1179" s="9" t="s">
        <v>4181</v>
      </c>
      <c r="R1179" t="s">
        <v>4203</v>
      </c>
      <c r="S1179">
        <f>(((J1179/60)/60)/24)+DATE(1970,1,1)</f>
        <v>41897.660833333335</v>
      </c>
      <c r="T1179">
        <f>(((I1179/60)/60)/24)+DATE(1970,1,1)</f>
        <v>41927.660833333335</v>
      </c>
      <c r="U1179">
        <f>YEAR(S:S)</f>
        <v>2014</v>
      </c>
    </row>
    <row r="1180" spans="1:21" ht="48" x14ac:dyDescent="0.2">
      <c r="A1180">
        <v>1178</v>
      </c>
      <c r="B1180" s="8" t="s">
        <v>2</v>
      </c>
      <c r="C1180" s="3" t="s">
        <v>1185</v>
      </c>
      <c r="D1180" s="5">
        <v>75000</v>
      </c>
      <c r="E1180" s="7">
        <v>5003</v>
      </c>
      <c r="F1180" t="s">
        <v>4117</v>
      </c>
      <c r="G1180" s="1" t="s">
        <v>4119</v>
      </c>
      <c r="H1180" t="s">
        <v>4121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" t="s">
        <v>4181</v>
      </c>
      <c r="O1180">
        <f>ROUND(E1180/D1180*100,0)</f>
        <v>7</v>
      </c>
      <c r="P1180">
        <f>ROUND(E1180/L1180,2)</f>
        <v>5003</v>
      </c>
      <c r="Q1180" s="9" t="s">
        <v>4181</v>
      </c>
      <c r="R1180" t="s">
        <v>4203</v>
      </c>
      <c r="S1180">
        <f>(((J1180/60)/60)/24)+DATE(1970,1,1)</f>
        <v>41837.905694444446</v>
      </c>
      <c r="T1180">
        <f>(((I1180/60)/60)/24)+DATE(1970,1,1)</f>
        <v>41867.905694444446</v>
      </c>
      <c r="U1180">
        <f>YEAR(S:S)</f>
        <v>2014</v>
      </c>
    </row>
    <row r="1181" spans="1:21" ht="48" x14ac:dyDescent="0.2">
      <c r="A1181">
        <v>1179</v>
      </c>
      <c r="B1181" s="8" t="s">
        <v>2</v>
      </c>
      <c r="C1181" s="3" t="s">
        <v>1186</v>
      </c>
      <c r="D1181" s="5">
        <v>60000</v>
      </c>
      <c r="E1181" s="7">
        <v>5001</v>
      </c>
      <c r="F1181" t="s">
        <v>4117</v>
      </c>
      <c r="G1181" s="1" t="s">
        <v>4119</v>
      </c>
      <c r="H1181" t="s">
        <v>4126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" t="s">
        <v>4181</v>
      </c>
      <c r="O1181">
        <f>ROUND(E1181/D1181*100,0)</f>
        <v>8</v>
      </c>
      <c r="P1181">
        <f>ROUND(E1181/L1181,2)</f>
        <v>1000.2</v>
      </c>
      <c r="Q1181" s="9" t="s">
        <v>4181</v>
      </c>
      <c r="R1181" t="s">
        <v>4203</v>
      </c>
      <c r="S1181">
        <f>(((J1181/60)/60)/24)+DATE(1970,1,1)</f>
        <v>42275.720219907409</v>
      </c>
      <c r="T1181">
        <f>(((I1181/60)/60)/24)+DATE(1970,1,1)</f>
        <v>42305.720219907409</v>
      </c>
      <c r="U1181">
        <f>YEAR(S:S)</f>
        <v>2015</v>
      </c>
    </row>
    <row r="1182" spans="1:21" ht="32" x14ac:dyDescent="0.2">
      <c r="A1182">
        <v>1180</v>
      </c>
      <c r="B1182" s="8" t="s">
        <v>2</v>
      </c>
      <c r="C1182" s="3" t="s">
        <v>1187</v>
      </c>
      <c r="D1182" s="5">
        <v>50000</v>
      </c>
      <c r="E1182" s="7">
        <v>5000.18</v>
      </c>
      <c r="F1182" t="s">
        <v>4117</v>
      </c>
      <c r="G1182" s="1" t="s">
        <v>4119</v>
      </c>
      <c r="H1182" t="s">
        <v>4121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" t="s">
        <v>4181</v>
      </c>
      <c r="O1182">
        <f>ROUND(E1182/D1182*100,0)</f>
        <v>10</v>
      </c>
      <c r="P1182">
        <f>ROUND(E1182/L1182,2)</f>
        <v>58.83</v>
      </c>
      <c r="Q1182" s="9" t="s">
        <v>4181</v>
      </c>
      <c r="R1182" t="s">
        <v>4203</v>
      </c>
      <c r="S1182">
        <f>(((J1182/60)/60)/24)+DATE(1970,1,1)</f>
        <v>41781.806875000002</v>
      </c>
      <c r="T1182">
        <f>(((I1182/60)/60)/24)+DATE(1970,1,1)</f>
        <v>41818.806875000002</v>
      </c>
      <c r="U1182">
        <f>YEAR(S:S)</f>
        <v>2014</v>
      </c>
    </row>
    <row r="1183" spans="1:21" ht="16" x14ac:dyDescent="0.2">
      <c r="A1183">
        <v>1181</v>
      </c>
      <c r="B1183" s="8" t="s">
        <v>2</v>
      </c>
      <c r="C1183" s="3" t="s">
        <v>1188</v>
      </c>
      <c r="D1183" s="5">
        <v>50000</v>
      </c>
      <c r="E1183" s="7">
        <v>5000</v>
      </c>
      <c r="F1183" t="s">
        <v>4117</v>
      </c>
      <c r="G1183" s="1" t="s">
        <v>4119</v>
      </c>
      <c r="H1183" t="s">
        <v>4121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" t="s">
        <v>4181</v>
      </c>
      <c r="O1183">
        <f>ROUND(E1183/D1183*100,0)</f>
        <v>10</v>
      </c>
      <c r="P1183">
        <f>ROUND(E1183/L1183,2)</f>
        <v>1666.67</v>
      </c>
      <c r="Q1183" s="9" t="s">
        <v>4181</v>
      </c>
      <c r="R1183" t="s">
        <v>4203</v>
      </c>
      <c r="S1183">
        <f>(((J1183/60)/60)/24)+DATE(1970,1,1)</f>
        <v>42034.339363425926</v>
      </c>
      <c r="T1183">
        <f>(((I1183/60)/60)/24)+DATE(1970,1,1)</f>
        <v>42064.339363425926</v>
      </c>
      <c r="U1183">
        <f>YEAR(S:S)</f>
        <v>2015</v>
      </c>
    </row>
    <row r="1184" spans="1:21" ht="48" x14ac:dyDescent="0.2">
      <c r="A1184">
        <v>1182</v>
      </c>
      <c r="B1184" s="8" t="s">
        <v>2</v>
      </c>
      <c r="C1184" s="3" t="s">
        <v>1189</v>
      </c>
      <c r="D1184" s="5">
        <v>1000</v>
      </c>
      <c r="E1184" s="7">
        <v>5000</v>
      </c>
      <c r="F1184" t="s">
        <v>4117</v>
      </c>
      <c r="G1184" s="1" t="s">
        <v>4119</v>
      </c>
      <c r="H1184" t="s">
        <v>4121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" t="s">
        <v>4181</v>
      </c>
      <c r="O1184">
        <f>ROUND(E1184/D1184*100,0)</f>
        <v>500</v>
      </c>
      <c r="P1184">
        <f>ROUND(E1184/L1184,2)</f>
        <v>1250</v>
      </c>
      <c r="Q1184" s="9" t="s">
        <v>4181</v>
      </c>
      <c r="R1184" t="s">
        <v>4203</v>
      </c>
      <c r="S1184">
        <f>(((J1184/60)/60)/24)+DATE(1970,1,1)</f>
        <v>42728.827407407407</v>
      </c>
      <c r="T1184">
        <f>(((I1184/60)/60)/24)+DATE(1970,1,1)</f>
        <v>42747.695833333331</v>
      </c>
      <c r="U1184">
        <f>YEAR(S:S)</f>
        <v>2016</v>
      </c>
    </row>
    <row r="1185" spans="1:21" ht="48" x14ac:dyDescent="0.2">
      <c r="A1185">
        <v>1183</v>
      </c>
      <c r="B1185" s="8" t="s">
        <v>2</v>
      </c>
      <c r="C1185" s="3" t="s">
        <v>1190</v>
      </c>
      <c r="D1185" s="5">
        <v>2500</v>
      </c>
      <c r="E1185" s="7">
        <v>5000</v>
      </c>
      <c r="F1185" t="s">
        <v>4117</v>
      </c>
      <c r="G1185" s="1" t="s">
        <v>4119</v>
      </c>
      <c r="H1185" t="s">
        <v>4121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" t="s">
        <v>4181</v>
      </c>
      <c r="O1185">
        <f>ROUND(E1185/D1185*100,0)</f>
        <v>200</v>
      </c>
      <c r="P1185">
        <f>ROUND(E1185/L1185,2)</f>
        <v>1666.67</v>
      </c>
      <c r="Q1185" s="9" t="s">
        <v>4181</v>
      </c>
      <c r="R1185" t="s">
        <v>4203</v>
      </c>
      <c r="S1185">
        <f>(((J1185/60)/60)/24)+DATE(1970,1,1)</f>
        <v>42656.86137731481</v>
      </c>
      <c r="T1185">
        <f>(((I1185/60)/60)/24)+DATE(1970,1,1)</f>
        <v>42676.165972222225</v>
      </c>
      <c r="U1185">
        <f>YEAR(S:S)</f>
        <v>2016</v>
      </c>
    </row>
    <row r="1186" spans="1:21" ht="48" x14ac:dyDescent="0.2">
      <c r="A1186">
        <v>1184</v>
      </c>
      <c r="B1186" s="8" t="s">
        <v>2</v>
      </c>
      <c r="C1186" s="3" t="s">
        <v>1191</v>
      </c>
      <c r="D1186" s="5">
        <v>22000</v>
      </c>
      <c r="E1186" s="7">
        <v>5000</v>
      </c>
      <c r="F1186" t="s">
        <v>4115</v>
      </c>
      <c r="G1186" s="1" t="s">
        <v>4119</v>
      </c>
      <c r="H1186" t="s">
        <v>4122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" t="s">
        <v>4181</v>
      </c>
      <c r="O1186">
        <f>ROUND(E1186/D1186*100,0)</f>
        <v>23</v>
      </c>
      <c r="P1186">
        <f>ROUND(E1186/L1186,2)</f>
        <v>13.33</v>
      </c>
      <c r="Q1186" s="9" t="s">
        <v>4181</v>
      </c>
      <c r="R1186" t="s">
        <v>4204</v>
      </c>
      <c r="S1186">
        <f>(((J1186/60)/60)/24)+DATE(1970,1,1)</f>
        <v>42741.599664351852</v>
      </c>
      <c r="T1186">
        <f>(((I1186/60)/60)/24)+DATE(1970,1,1)</f>
        <v>42772.599664351852</v>
      </c>
      <c r="U1186">
        <f>YEAR(S:S)</f>
        <v>2017</v>
      </c>
    </row>
    <row r="1187" spans="1:21" ht="48" x14ac:dyDescent="0.2">
      <c r="A1187">
        <v>1185</v>
      </c>
      <c r="B1187" s="8" t="s">
        <v>2</v>
      </c>
      <c r="C1187" s="3" t="s">
        <v>1192</v>
      </c>
      <c r="D1187" s="5">
        <v>12500</v>
      </c>
      <c r="E1187" s="7">
        <v>5000</v>
      </c>
      <c r="F1187" t="s">
        <v>4115</v>
      </c>
      <c r="G1187" s="1" t="s">
        <v>4119</v>
      </c>
      <c r="H1187" t="s">
        <v>4121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" t="s">
        <v>4181</v>
      </c>
      <c r="O1187">
        <f>ROUND(E1187/D1187*100,0)</f>
        <v>40</v>
      </c>
      <c r="P1187">
        <f>ROUND(E1187/L1187,2)</f>
        <v>45.05</v>
      </c>
      <c r="Q1187" s="9" t="s">
        <v>4181</v>
      </c>
      <c r="R1187" t="s">
        <v>4204</v>
      </c>
      <c r="S1187">
        <f>(((J1187/60)/60)/24)+DATE(1970,1,1)</f>
        <v>42130.865150462967</v>
      </c>
      <c r="T1187">
        <f>(((I1187/60)/60)/24)+DATE(1970,1,1)</f>
        <v>42163.166666666672</v>
      </c>
      <c r="U1187">
        <f>YEAR(S:S)</f>
        <v>2015</v>
      </c>
    </row>
    <row r="1188" spans="1:21" ht="48" x14ac:dyDescent="0.2">
      <c r="A1188">
        <v>1186</v>
      </c>
      <c r="B1188" s="8" t="s">
        <v>2</v>
      </c>
      <c r="C1188" s="3" t="s">
        <v>1193</v>
      </c>
      <c r="D1188" s="5">
        <v>7500</v>
      </c>
      <c r="E1188" s="7">
        <v>4952</v>
      </c>
      <c r="F1188" t="s">
        <v>4115</v>
      </c>
      <c r="G1188" s="1" t="s">
        <v>4119</v>
      </c>
      <c r="H1188" t="s">
        <v>4122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" t="s">
        <v>4181</v>
      </c>
      <c r="O1188">
        <f>ROUND(E1188/D1188*100,0)</f>
        <v>66</v>
      </c>
      <c r="P1188">
        <f>ROUND(E1188/L1188,2)</f>
        <v>40.26</v>
      </c>
      <c r="Q1188" s="9" t="s">
        <v>4181</v>
      </c>
      <c r="R1188" t="s">
        <v>4204</v>
      </c>
      <c r="S1188">
        <f>(((J1188/60)/60)/24)+DATE(1970,1,1)</f>
        <v>42123.86336805555</v>
      </c>
      <c r="T1188">
        <f>(((I1188/60)/60)/24)+DATE(1970,1,1)</f>
        <v>42156.945833333331</v>
      </c>
      <c r="U1188">
        <f>YEAR(S:S)</f>
        <v>2015</v>
      </c>
    </row>
    <row r="1189" spans="1:21" ht="48" x14ac:dyDescent="0.2">
      <c r="A1189">
        <v>1187</v>
      </c>
      <c r="B1189" s="8" t="s">
        <v>2</v>
      </c>
      <c r="C1189" s="3" t="s">
        <v>1194</v>
      </c>
      <c r="D1189" s="5">
        <v>8750</v>
      </c>
      <c r="E1189" s="7">
        <v>4940</v>
      </c>
      <c r="F1189" t="s">
        <v>4115</v>
      </c>
      <c r="G1189" s="1" t="s">
        <v>4119</v>
      </c>
      <c r="H1189" t="s">
        <v>4121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" t="s">
        <v>4181</v>
      </c>
      <c r="O1189">
        <f>ROUND(E1189/D1189*100,0)</f>
        <v>56</v>
      </c>
      <c r="P1189">
        <f>ROUND(E1189/L1189,2)</f>
        <v>70.569999999999993</v>
      </c>
      <c r="Q1189" s="9" t="s">
        <v>4181</v>
      </c>
      <c r="R1189" t="s">
        <v>4204</v>
      </c>
      <c r="S1189">
        <f>(((J1189/60)/60)/24)+DATE(1970,1,1)</f>
        <v>42109.894942129627</v>
      </c>
      <c r="T1189">
        <f>(((I1189/60)/60)/24)+DATE(1970,1,1)</f>
        <v>42141.75</v>
      </c>
      <c r="U1189">
        <f>YEAR(S:S)</f>
        <v>2015</v>
      </c>
    </row>
    <row r="1190" spans="1:21" ht="48" x14ac:dyDescent="0.2">
      <c r="A1190">
        <v>1188</v>
      </c>
      <c r="B1190" s="8" t="s">
        <v>2</v>
      </c>
      <c r="C1190" s="3" t="s">
        <v>1195</v>
      </c>
      <c r="D1190" s="5">
        <v>2000</v>
      </c>
      <c r="E1190" s="7">
        <v>4939</v>
      </c>
      <c r="F1190" t="s">
        <v>4115</v>
      </c>
      <c r="G1190" s="1" t="s">
        <v>4119</v>
      </c>
      <c r="H1190" t="s">
        <v>4126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" t="s">
        <v>4181</v>
      </c>
      <c r="O1190">
        <f>ROUND(E1190/D1190*100,0)</f>
        <v>247</v>
      </c>
      <c r="P1190">
        <f>ROUND(E1190/L1190,2)</f>
        <v>58.11</v>
      </c>
      <c r="Q1190" s="9" t="s">
        <v>4181</v>
      </c>
      <c r="R1190" t="s">
        <v>4204</v>
      </c>
      <c r="S1190">
        <f>(((J1190/60)/60)/24)+DATE(1970,1,1)</f>
        <v>42711.700694444444</v>
      </c>
      <c r="T1190">
        <f>(((I1190/60)/60)/24)+DATE(1970,1,1)</f>
        <v>42732.700694444444</v>
      </c>
      <c r="U1190">
        <f>YEAR(S:S)</f>
        <v>2016</v>
      </c>
    </row>
    <row r="1191" spans="1:21" ht="48" x14ac:dyDescent="0.2">
      <c r="A1191">
        <v>1189</v>
      </c>
      <c r="B1191" s="8" t="s">
        <v>2</v>
      </c>
      <c r="C1191" s="3" t="s">
        <v>1196</v>
      </c>
      <c r="D1191" s="5">
        <v>9000</v>
      </c>
      <c r="E1191" s="7">
        <v>4935</v>
      </c>
      <c r="F1191" t="s">
        <v>4115</v>
      </c>
      <c r="G1191" s="1" t="s">
        <v>4119</v>
      </c>
      <c r="H1191" t="s">
        <v>4121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" t="s">
        <v>4181</v>
      </c>
      <c r="O1191">
        <f>ROUND(E1191/D1191*100,0)</f>
        <v>55</v>
      </c>
      <c r="P1191">
        <f>ROUND(E1191/L1191,2)</f>
        <v>57.38</v>
      </c>
      <c r="Q1191" s="9" t="s">
        <v>4181</v>
      </c>
      <c r="R1191" t="s">
        <v>4204</v>
      </c>
      <c r="S1191">
        <f>(((J1191/60)/60)/24)+DATE(1970,1,1)</f>
        <v>42529.979108796295</v>
      </c>
      <c r="T1191">
        <f>(((I1191/60)/60)/24)+DATE(1970,1,1)</f>
        <v>42550.979108796295</v>
      </c>
      <c r="U1191">
        <f>YEAR(S:S)</f>
        <v>2016</v>
      </c>
    </row>
    <row r="1192" spans="1:21" ht="32" x14ac:dyDescent="0.2">
      <c r="A1192">
        <v>1190</v>
      </c>
      <c r="B1192" s="8" t="s">
        <v>2</v>
      </c>
      <c r="C1192" s="3" t="s">
        <v>1197</v>
      </c>
      <c r="D1192" s="5">
        <v>500</v>
      </c>
      <c r="E1192" s="7">
        <v>4920</v>
      </c>
      <c r="F1192" t="s">
        <v>4115</v>
      </c>
      <c r="G1192" s="1" t="s">
        <v>4119</v>
      </c>
      <c r="H1192" t="s">
        <v>4121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" t="s">
        <v>4181</v>
      </c>
      <c r="O1192">
        <f>ROUND(E1192/D1192*100,0)</f>
        <v>984</v>
      </c>
      <c r="P1192">
        <f>ROUND(E1192/L1192,2)</f>
        <v>378.46</v>
      </c>
      <c r="Q1192" s="9" t="s">
        <v>4181</v>
      </c>
      <c r="R1192" t="s">
        <v>4204</v>
      </c>
      <c r="S1192">
        <f>(((J1192/60)/60)/24)+DATE(1970,1,1)</f>
        <v>41852.665798611109</v>
      </c>
      <c r="T1192">
        <f>(((I1192/60)/60)/24)+DATE(1970,1,1)</f>
        <v>41882.665798611109</v>
      </c>
      <c r="U1192">
        <f>YEAR(S:S)</f>
        <v>2014</v>
      </c>
    </row>
    <row r="1193" spans="1:21" ht="48" x14ac:dyDescent="0.2">
      <c r="A1193">
        <v>1191</v>
      </c>
      <c r="B1193" s="8" t="s">
        <v>2</v>
      </c>
      <c r="C1193" s="3" t="s">
        <v>1198</v>
      </c>
      <c r="D1193" s="5">
        <v>2700</v>
      </c>
      <c r="E1193" s="7">
        <v>4906.59</v>
      </c>
      <c r="F1193" t="s">
        <v>4115</v>
      </c>
      <c r="G1193" s="1" t="s">
        <v>4119</v>
      </c>
      <c r="H1193" t="s">
        <v>4121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" t="s">
        <v>4181</v>
      </c>
      <c r="O1193">
        <f>ROUND(E1193/D1193*100,0)</f>
        <v>182</v>
      </c>
      <c r="P1193">
        <f>ROUND(E1193/L1193,2)</f>
        <v>148.68</v>
      </c>
      <c r="Q1193" s="9" t="s">
        <v>4181</v>
      </c>
      <c r="R1193" t="s">
        <v>4204</v>
      </c>
      <c r="S1193">
        <f>(((J1193/60)/60)/24)+DATE(1970,1,1)</f>
        <v>42419.603703703702</v>
      </c>
      <c r="T1193">
        <f>(((I1193/60)/60)/24)+DATE(1970,1,1)</f>
        <v>42449.562037037031</v>
      </c>
      <c r="U1193">
        <f>YEAR(S:S)</f>
        <v>2016</v>
      </c>
    </row>
    <row r="1194" spans="1:21" ht="32" x14ac:dyDescent="0.2">
      <c r="A1194">
        <v>1192</v>
      </c>
      <c r="B1194" s="8" t="s">
        <v>2</v>
      </c>
      <c r="C1194" s="3" t="s">
        <v>1199</v>
      </c>
      <c r="D1194" s="5">
        <v>100</v>
      </c>
      <c r="E1194" s="7">
        <v>4900</v>
      </c>
      <c r="F1194" t="s">
        <v>4115</v>
      </c>
      <c r="G1194" s="1" t="s">
        <v>4119</v>
      </c>
      <c r="H1194" t="s">
        <v>4122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" t="s">
        <v>4181</v>
      </c>
      <c r="O1194">
        <f>ROUND(E1194/D1194*100,0)</f>
        <v>4900</v>
      </c>
      <c r="P1194">
        <f>ROUND(E1194/L1194,2)</f>
        <v>326.67</v>
      </c>
      <c r="Q1194" s="9" t="s">
        <v>4181</v>
      </c>
      <c r="R1194" t="s">
        <v>4204</v>
      </c>
      <c r="S1194">
        <f>(((J1194/60)/60)/24)+DATE(1970,1,1)</f>
        <v>42747.506689814814</v>
      </c>
      <c r="T1194">
        <f>(((I1194/60)/60)/24)+DATE(1970,1,1)</f>
        <v>42777.506689814814</v>
      </c>
      <c r="U1194">
        <f>YEAR(S:S)</f>
        <v>2017</v>
      </c>
    </row>
    <row r="1195" spans="1:21" ht="48" x14ac:dyDescent="0.2">
      <c r="A1195">
        <v>1193</v>
      </c>
      <c r="B1195" s="8" t="s">
        <v>2</v>
      </c>
      <c r="C1195" s="3" t="s">
        <v>1200</v>
      </c>
      <c r="D1195" s="5">
        <v>21000</v>
      </c>
      <c r="E1195" s="7">
        <v>4890</v>
      </c>
      <c r="F1195" t="s">
        <v>4115</v>
      </c>
      <c r="G1195" s="1" t="s">
        <v>4119</v>
      </c>
      <c r="H1195" t="s">
        <v>4121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" t="s">
        <v>4181</v>
      </c>
      <c r="O1195">
        <f>ROUND(E1195/D1195*100,0)</f>
        <v>23</v>
      </c>
      <c r="P1195">
        <f>ROUND(E1195/L1195,2)</f>
        <v>17.91</v>
      </c>
      <c r="Q1195" s="9" t="s">
        <v>4181</v>
      </c>
      <c r="R1195" t="s">
        <v>4204</v>
      </c>
      <c r="S1195">
        <f>(((J1195/60)/60)/24)+DATE(1970,1,1)</f>
        <v>42409.776076388895</v>
      </c>
      <c r="T1195">
        <f>(((I1195/60)/60)/24)+DATE(1970,1,1)</f>
        <v>42469.734409722223</v>
      </c>
      <c r="U1195">
        <f>YEAR(S:S)</f>
        <v>2016</v>
      </c>
    </row>
    <row r="1196" spans="1:21" ht="48" x14ac:dyDescent="0.2">
      <c r="A1196">
        <v>1194</v>
      </c>
      <c r="B1196" s="8" t="s">
        <v>2</v>
      </c>
      <c r="C1196" s="3" t="s">
        <v>1201</v>
      </c>
      <c r="D1196" s="5">
        <v>12500</v>
      </c>
      <c r="E1196" s="7">
        <v>4884</v>
      </c>
      <c r="F1196" t="s">
        <v>4115</v>
      </c>
      <c r="G1196" s="1" t="s">
        <v>4119</v>
      </c>
      <c r="H1196" t="s">
        <v>4124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" t="s">
        <v>4181</v>
      </c>
      <c r="O1196">
        <f>ROUND(E1196/D1196*100,0)</f>
        <v>39</v>
      </c>
      <c r="P1196">
        <f>ROUND(E1196/L1196,2)</f>
        <v>6.84</v>
      </c>
      <c r="Q1196" s="9" t="s">
        <v>4181</v>
      </c>
      <c r="R1196" t="s">
        <v>4204</v>
      </c>
      <c r="S1196">
        <f>(((J1196/60)/60)/24)+DATE(1970,1,1)</f>
        <v>42072.488182870366</v>
      </c>
      <c r="T1196">
        <f>(((I1196/60)/60)/24)+DATE(1970,1,1)</f>
        <v>42102.488182870366</v>
      </c>
      <c r="U1196">
        <f>YEAR(S:S)</f>
        <v>2015</v>
      </c>
    </row>
    <row r="1197" spans="1:21" ht="64" x14ac:dyDescent="0.2">
      <c r="A1197">
        <v>1195</v>
      </c>
      <c r="B1197" s="8" t="s">
        <v>2</v>
      </c>
      <c r="C1197" s="3" t="s">
        <v>1202</v>
      </c>
      <c r="D1197" s="5">
        <v>10000</v>
      </c>
      <c r="E1197" s="7">
        <v>4856</v>
      </c>
      <c r="F1197" t="s">
        <v>4115</v>
      </c>
      <c r="G1197" s="1" t="s">
        <v>4119</v>
      </c>
      <c r="H1197" t="s">
        <v>4124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" t="s">
        <v>4181</v>
      </c>
      <c r="O1197">
        <f>ROUND(E1197/D1197*100,0)</f>
        <v>49</v>
      </c>
      <c r="P1197">
        <f>ROUND(E1197/L1197,2)</f>
        <v>28.56</v>
      </c>
      <c r="Q1197" s="9" t="s">
        <v>4181</v>
      </c>
      <c r="R1197" t="s">
        <v>4204</v>
      </c>
      <c r="S1197">
        <f>(((J1197/60)/60)/24)+DATE(1970,1,1)</f>
        <v>42298.34783564815</v>
      </c>
      <c r="T1197">
        <f>(((I1197/60)/60)/24)+DATE(1970,1,1)</f>
        <v>42358.375</v>
      </c>
      <c r="U1197">
        <f>YEAR(S:S)</f>
        <v>2015</v>
      </c>
    </row>
    <row r="1198" spans="1:21" ht="32" x14ac:dyDescent="0.2">
      <c r="A1198">
        <v>1196</v>
      </c>
      <c r="B1198" s="8" t="s">
        <v>2</v>
      </c>
      <c r="C1198" s="3" t="s">
        <v>1203</v>
      </c>
      <c r="D1198" s="5">
        <v>14500</v>
      </c>
      <c r="E1198" s="7">
        <v>4853</v>
      </c>
      <c r="F1198" t="s">
        <v>4115</v>
      </c>
      <c r="G1198" s="1" t="s">
        <v>4119</v>
      </c>
      <c r="H1198" t="s">
        <v>4122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" t="s">
        <v>4181</v>
      </c>
      <c r="O1198">
        <f>ROUND(E1198/D1198*100,0)</f>
        <v>33</v>
      </c>
      <c r="P1198">
        <f>ROUND(E1198/L1198,2)</f>
        <v>9.48</v>
      </c>
      <c r="Q1198" s="9" t="s">
        <v>4181</v>
      </c>
      <c r="R1198" t="s">
        <v>4204</v>
      </c>
      <c r="S1198">
        <f>(((J1198/60)/60)/24)+DATE(1970,1,1)</f>
        <v>42326.818738425922</v>
      </c>
      <c r="T1198">
        <f>(((I1198/60)/60)/24)+DATE(1970,1,1)</f>
        <v>42356.818738425922</v>
      </c>
      <c r="U1198">
        <f>YEAR(S:S)</f>
        <v>2015</v>
      </c>
    </row>
    <row r="1199" spans="1:21" ht="48" x14ac:dyDescent="0.2">
      <c r="A1199">
        <v>1197</v>
      </c>
      <c r="B1199" s="8" t="s">
        <v>2</v>
      </c>
      <c r="C1199" s="3" t="s">
        <v>1204</v>
      </c>
      <c r="D1199" s="5">
        <v>15000</v>
      </c>
      <c r="E1199" s="7">
        <v>4826</v>
      </c>
      <c r="F1199" t="s">
        <v>4115</v>
      </c>
      <c r="G1199" s="1" t="s">
        <v>4119</v>
      </c>
      <c r="H1199" t="s">
        <v>4121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" t="s">
        <v>4181</v>
      </c>
      <c r="O1199">
        <f>ROUND(E1199/D1199*100,0)</f>
        <v>32</v>
      </c>
      <c r="P1199">
        <f>ROUND(E1199/L1199,2)</f>
        <v>15.37</v>
      </c>
      <c r="Q1199" s="9" t="s">
        <v>4181</v>
      </c>
      <c r="R1199" t="s">
        <v>4204</v>
      </c>
      <c r="S1199">
        <f>(((J1199/60)/60)/24)+DATE(1970,1,1)</f>
        <v>42503.66474537037</v>
      </c>
      <c r="T1199">
        <f>(((I1199/60)/60)/24)+DATE(1970,1,1)</f>
        <v>42534.249305555553</v>
      </c>
      <c r="U1199">
        <f>YEAR(S:S)</f>
        <v>2016</v>
      </c>
    </row>
    <row r="1200" spans="1:21" ht="48" x14ac:dyDescent="0.2">
      <c r="A1200">
        <v>1198</v>
      </c>
      <c r="B1200" s="8" t="s">
        <v>2</v>
      </c>
      <c r="C1200" s="3" t="s">
        <v>1205</v>
      </c>
      <c r="D1200" s="5">
        <v>3500</v>
      </c>
      <c r="E1200" s="7">
        <v>4818</v>
      </c>
      <c r="F1200" t="s">
        <v>4115</v>
      </c>
      <c r="G1200" s="1" t="s">
        <v>4119</v>
      </c>
      <c r="H1200" t="s">
        <v>4121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" t="s">
        <v>4181</v>
      </c>
      <c r="O1200">
        <f>ROUND(E1200/D1200*100,0)</f>
        <v>138</v>
      </c>
      <c r="P1200">
        <f>ROUND(E1200/L1200,2)</f>
        <v>28.85</v>
      </c>
      <c r="Q1200" s="9" t="s">
        <v>4181</v>
      </c>
      <c r="R1200" t="s">
        <v>4204</v>
      </c>
      <c r="S1200">
        <f>(((J1200/60)/60)/24)+DATE(1970,1,1)</f>
        <v>42333.619050925925</v>
      </c>
      <c r="T1200">
        <f>(((I1200/60)/60)/24)+DATE(1970,1,1)</f>
        <v>42369.125</v>
      </c>
      <c r="U1200">
        <f>YEAR(S:S)</f>
        <v>2015</v>
      </c>
    </row>
    <row r="1201" spans="1:21" ht="48" x14ac:dyDescent="0.2">
      <c r="A1201">
        <v>1199</v>
      </c>
      <c r="B1201" s="8" t="s">
        <v>2</v>
      </c>
      <c r="C1201" s="3" t="s">
        <v>1206</v>
      </c>
      <c r="D1201" s="5">
        <v>2658</v>
      </c>
      <c r="E1201" s="7">
        <v>4804</v>
      </c>
      <c r="F1201" t="s">
        <v>4115</v>
      </c>
      <c r="G1201" s="1" t="s">
        <v>4119</v>
      </c>
      <c r="H1201" t="s">
        <v>4122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" t="s">
        <v>4181</v>
      </c>
      <c r="O1201">
        <f>ROUND(E1201/D1201*100,0)</f>
        <v>181</v>
      </c>
      <c r="P1201">
        <f>ROUND(E1201/L1201,2)</f>
        <v>533.78</v>
      </c>
      <c r="Q1201" s="9" t="s">
        <v>4181</v>
      </c>
      <c r="R1201" t="s">
        <v>4204</v>
      </c>
      <c r="S1201">
        <f>(((J1201/60)/60)/24)+DATE(1970,1,1)</f>
        <v>42161.770833333328</v>
      </c>
      <c r="T1201">
        <f>(((I1201/60)/60)/24)+DATE(1970,1,1)</f>
        <v>42193.770833333328</v>
      </c>
      <c r="U1201">
        <f>YEAR(S:S)</f>
        <v>2015</v>
      </c>
    </row>
    <row r="1202" spans="1:21" ht="48" x14ac:dyDescent="0.2">
      <c r="A1202">
        <v>1200</v>
      </c>
      <c r="B1202" s="8" t="s">
        <v>2</v>
      </c>
      <c r="C1202" s="3" t="s">
        <v>1207</v>
      </c>
      <c r="D1202" s="5">
        <v>4800</v>
      </c>
      <c r="E1202" s="7">
        <v>4800.8</v>
      </c>
      <c r="F1202" t="s">
        <v>4115</v>
      </c>
      <c r="G1202" s="1" t="s">
        <v>4119</v>
      </c>
      <c r="H1202" t="s">
        <v>4121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" t="s">
        <v>4181</v>
      </c>
      <c r="O1202">
        <f>ROUND(E1202/D1202*100,0)</f>
        <v>100</v>
      </c>
      <c r="P1202">
        <f>ROUND(E1202/L1202,2)</f>
        <v>46.61</v>
      </c>
      <c r="Q1202" s="9" t="s">
        <v>4181</v>
      </c>
      <c r="R1202" t="s">
        <v>4204</v>
      </c>
      <c r="S1202">
        <f>(((J1202/60)/60)/24)+DATE(1970,1,1)</f>
        <v>42089.477500000001</v>
      </c>
      <c r="T1202">
        <f>(((I1202/60)/60)/24)+DATE(1970,1,1)</f>
        <v>42110.477500000001</v>
      </c>
      <c r="U1202">
        <f>YEAR(S:S)</f>
        <v>2015</v>
      </c>
    </row>
    <row r="1203" spans="1:21" ht="48" x14ac:dyDescent="0.2">
      <c r="A1203">
        <v>1201</v>
      </c>
      <c r="B1203" s="8" t="s">
        <v>2</v>
      </c>
      <c r="C1203" s="3" t="s">
        <v>1208</v>
      </c>
      <c r="D1203" s="5">
        <v>6000</v>
      </c>
      <c r="E1203" s="7">
        <v>4796</v>
      </c>
      <c r="F1203" t="s">
        <v>4115</v>
      </c>
      <c r="G1203" s="1" t="s">
        <v>4119</v>
      </c>
      <c r="H1203" t="s">
        <v>4122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" t="s">
        <v>4181</v>
      </c>
      <c r="O1203">
        <f>ROUND(E1203/D1203*100,0)</f>
        <v>80</v>
      </c>
      <c r="P1203">
        <f>ROUND(E1203/L1203,2)</f>
        <v>43.21</v>
      </c>
      <c r="Q1203" s="9" t="s">
        <v>4181</v>
      </c>
      <c r="R1203" t="s">
        <v>4204</v>
      </c>
      <c r="S1203">
        <f>(((J1203/60)/60)/24)+DATE(1970,1,1)</f>
        <v>42536.60701388889</v>
      </c>
      <c r="T1203">
        <f>(((I1203/60)/60)/24)+DATE(1970,1,1)</f>
        <v>42566.60701388889</v>
      </c>
      <c r="U1203">
        <f>YEAR(S:S)</f>
        <v>2016</v>
      </c>
    </row>
    <row r="1204" spans="1:21" ht="48" x14ac:dyDescent="0.2">
      <c r="A1204">
        <v>1202</v>
      </c>
      <c r="B1204" s="8" t="s">
        <v>2</v>
      </c>
      <c r="C1204" s="3" t="s">
        <v>1209</v>
      </c>
      <c r="D1204" s="5">
        <v>25000</v>
      </c>
      <c r="E1204" s="7">
        <v>4794.82</v>
      </c>
      <c r="F1204" t="s">
        <v>4115</v>
      </c>
      <c r="G1204" s="1" t="s">
        <v>4119</v>
      </c>
      <c r="H1204" t="s">
        <v>4123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" t="s">
        <v>4181</v>
      </c>
      <c r="O1204">
        <f>ROUND(E1204/D1204*100,0)</f>
        <v>19</v>
      </c>
      <c r="P1204">
        <f>ROUND(E1204/L1204,2)</f>
        <v>17.690000000000001</v>
      </c>
      <c r="Q1204" s="9" t="s">
        <v>4181</v>
      </c>
      <c r="R1204" t="s">
        <v>4204</v>
      </c>
      <c r="S1204">
        <f>(((J1204/60)/60)/24)+DATE(1970,1,1)</f>
        <v>42152.288819444439</v>
      </c>
      <c r="T1204">
        <f>(((I1204/60)/60)/24)+DATE(1970,1,1)</f>
        <v>42182.288819444439</v>
      </c>
      <c r="U1204">
        <f>YEAR(S:S)</f>
        <v>2015</v>
      </c>
    </row>
    <row r="1205" spans="1:21" ht="48" x14ac:dyDescent="0.2">
      <c r="A1205">
        <v>1203</v>
      </c>
      <c r="B1205" s="8" t="s">
        <v>2</v>
      </c>
      <c r="C1205" s="3" t="s">
        <v>1210</v>
      </c>
      <c r="D1205" s="5">
        <v>16300</v>
      </c>
      <c r="E1205" s="7">
        <v>4784</v>
      </c>
      <c r="F1205" t="s">
        <v>4115</v>
      </c>
      <c r="G1205" s="1" t="s">
        <v>4119</v>
      </c>
      <c r="H1205" t="s">
        <v>4121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" t="s">
        <v>4181</v>
      </c>
      <c r="O1205">
        <f>ROUND(E1205/D1205*100,0)</f>
        <v>29</v>
      </c>
      <c r="P1205">
        <f>ROUND(E1205/L1205,2)</f>
        <v>47.37</v>
      </c>
      <c r="Q1205" s="9" t="s">
        <v>4181</v>
      </c>
      <c r="R1205" t="s">
        <v>4204</v>
      </c>
      <c r="S1205">
        <f>(((J1205/60)/60)/24)+DATE(1970,1,1)</f>
        <v>42125.614895833336</v>
      </c>
      <c r="T1205">
        <f>(((I1205/60)/60)/24)+DATE(1970,1,1)</f>
        <v>42155.614895833336</v>
      </c>
      <c r="U1205">
        <f>YEAR(S:S)</f>
        <v>2015</v>
      </c>
    </row>
    <row r="1206" spans="1:21" ht="48" x14ac:dyDescent="0.2">
      <c r="A1206">
        <v>1204</v>
      </c>
      <c r="B1206" s="8" t="s">
        <v>2</v>
      </c>
      <c r="C1206" s="3" t="s">
        <v>1211</v>
      </c>
      <c r="D1206" s="5">
        <v>13000</v>
      </c>
      <c r="E1206" s="7">
        <v>4743</v>
      </c>
      <c r="F1206" t="s">
        <v>4115</v>
      </c>
      <c r="G1206" s="1" t="s">
        <v>4119</v>
      </c>
      <c r="H1206" t="s">
        <v>4121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" t="s">
        <v>4181</v>
      </c>
      <c r="O1206">
        <f>ROUND(E1206/D1206*100,0)</f>
        <v>36</v>
      </c>
      <c r="P1206">
        <f>ROUND(E1206/L1206,2)</f>
        <v>83.21</v>
      </c>
      <c r="Q1206" s="9" t="s">
        <v>4181</v>
      </c>
      <c r="R1206" t="s">
        <v>4204</v>
      </c>
      <c r="S1206">
        <f>(((J1206/60)/60)/24)+DATE(1970,1,1)</f>
        <v>42297.748067129629</v>
      </c>
      <c r="T1206">
        <f>(((I1206/60)/60)/24)+DATE(1970,1,1)</f>
        <v>42342.208333333328</v>
      </c>
      <c r="U1206">
        <f>YEAR(S:S)</f>
        <v>2015</v>
      </c>
    </row>
    <row r="1207" spans="1:21" ht="48" x14ac:dyDescent="0.2">
      <c r="A1207">
        <v>1205</v>
      </c>
      <c r="B1207" s="8" t="s">
        <v>2</v>
      </c>
      <c r="C1207" s="3" t="s">
        <v>1212</v>
      </c>
      <c r="D1207" s="5">
        <v>13000</v>
      </c>
      <c r="E1207" s="7">
        <v>4712</v>
      </c>
      <c r="F1207" t="s">
        <v>4115</v>
      </c>
      <c r="G1207" s="1" t="s">
        <v>4119</v>
      </c>
      <c r="H1207" t="s">
        <v>4124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" t="s">
        <v>4181</v>
      </c>
      <c r="O1207">
        <f>ROUND(E1207/D1207*100,0)</f>
        <v>36</v>
      </c>
      <c r="P1207">
        <f>ROUND(E1207/L1207,2)</f>
        <v>76</v>
      </c>
      <c r="Q1207" s="9" t="s">
        <v>4181</v>
      </c>
      <c r="R1207" t="s">
        <v>4204</v>
      </c>
      <c r="S1207">
        <f>(((J1207/60)/60)/24)+DATE(1970,1,1)</f>
        <v>42138.506377314814</v>
      </c>
      <c r="T1207">
        <f>(((I1207/60)/60)/24)+DATE(1970,1,1)</f>
        <v>42168.506377314814</v>
      </c>
      <c r="U1207">
        <f>YEAR(S:S)</f>
        <v>2015</v>
      </c>
    </row>
    <row r="1208" spans="1:21" ht="48" x14ac:dyDescent="0.2">
      <c r="A1208">
        <v>1206</v>
      </c>
      <c r="B1208" s="8" t="s">
        <v>2</v>
      </c>
      <c r="C1208" s="3" t="s">
        <v>1213</v>
      </c>
      <c r="D1208" s="5">
        <v>900</v>
      </c>
      <c r="E1208" s="7">
        <v>4685</v>
      </c>
      <c r="F1208" t="s">
        <v>4115</v>
      </c>
      <c r="G1208" s="1" t="s">
        <v>4119</v>
      </c>
      <c r="H1208" t="s">
        <v>4124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" t="s">
        <v>4181</v>
      </c>
      <c r="O1208">
        <f>ROUND(E1208/D1208*100,0)</f>
        <v>521</v>
      </c>
      <c r="P1208">
        <f>ROUND(E1208/L1208,2)</f>
        <v>146.41</v>
      </c>
      <c r="Q1208" s="9" t="s">
        <v>4181</v>
      </c>
      <c r="R1208" t="s">
        <v>4204</v>
      </c>
      <c r="S1208">
        <f>(((J1208/60)/60)/24)+DATE(1970,1,1)</f>
        <v>42772.776076388895</v>
      </c>
      <c r="T1208">
        <f>(((I1208/60)/60)/24)+DATE(1970,1,1)</f>
        <v>42805.561805555553</v>
      </c>
      <c r="U1208">
        <f>YEAR(S:S)</f>
        <v>2017</v>
      </c>
    </row>
    <row r="1209" spans="1:21" ht="32" x14ac:dyDescent="0.2">
      <c r="A1209">
        <v>1207</v>
      </c>
      <c r="B1209" s="8" t="s">
        <v>2</v>
      </c>
      <c r="C1209" s="3" t="s">
        <v>1214</v>
      </c>
      <c r="D1209" s="5">
        <v>16700</v>
      </c>
      <c r="E1209" s="7">
        <v>4678.5</v>
      </c>
      <c r="F1209" t="s">
        <v>4115</v>
      </c>
      <c r="G1209" s="1" t="s">
        <v>4119</v>
      </c>
      <c r="H1209" t="s">
        <v>4124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" t="s">
        <v>4181</v>
      </c>
      <c r="O1209">
        <f>ROUND(E1209/D1209*100,0)</f>
        <v>28</v>
      </c>
      <c r="P1209">
        <f>ROUND(E1209/L1209,2)</f>
        <v>33.18</v>
      </c>
      <c r="Q1209" s="9" t="s">
        <v>4181</v>
      </c>
      <c r="R1209" t="s">
        <v>4204</v>
      </c>
      <c r="S1209">
        <f>(((J1209/60)/60)/24)+DATE(1970,1,1)</f>
        <v>42430.430243055554</v>
      </c>
      <c r="T1209">
        <f>(((I1209/60)/60)/24)+DATE(1970,1,1)</f>
        <v>42460.416666666672</v>
      </c>
      <c r="U1209">
        <f>YEAR(S:S)</f>
        <v>2016</v>
      </c>
    </row>
    <row r="1210" spans="1:21" ht="48" x14ac:dyDescent="0.2">
      <c r="A1210">
        <v>1208</v>
      </c>
      <c r="B1210" s="8" t="s">
        <v>2</v>
      </c>
      <c r="C1210" s="3" t="s">
        <v>1215</v>
      </c>
      <c r="D1210" s="5">
        <v>10000</v>
      </c>
      <c r="E1210" s="7">
        <v>4673</v>
      </c>
      <c r="F1210" t="s">
        <v>4115</v>
      </c>
      <c r="G1210" s="1" t="s">
        <v>4119</v>
      </c>
      <c r="H1210" t="s">
        <v>4121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" t="s">
        <v>4181</v>
      </c>
      <c r="O1210">
        <f>ROUND(E1210/D1210*100,0)</f>
        <v>47</v>
      </c>
      <c r="P1210">
        <f>ROUND(E1210/L1210,2)</f>
        <v>62.31</v>
      </c>
      <c r="Q1210" s="9" t="s">
        <v>4181</v>
      </c>
      <c r="R1210" t="s">
        <v>4204</v>
      </c>
      <c r="S1210">
        <f>(((J1210/60)/60)/24)+DATE(1970,1,1)</f>
        <v>42423.709074074075</v>
      </c>
      <c r="T1210">
        <f>(((I1210/60)/60)/24)+DATE(1970,1,1)</f>
        <v>42453.667407407411</v>
      </c>
      <c r="U1210">
        <f>YEAR(S:S)</f>
        <v>2016</v>
      </c>
    </row>
    <row r="1211" spans="1:21" ht="48" x14ac:dyDescent="0.2">
      <c r="A1211">
        <v>1209</v>
      </c>
      <c r="B1211" s="8" t="s">
        <v>2</v>
      </c>
      <c r="C1211" s="3" t="s">
        <v>1216</v>
      </c>
      <c r="D1211" s="5">
        <v>6000</v>
      </c>
      <c r="E1211" s="7">
        <v>4669</v>
      </c>
      <c r="F1211" t="s">
        <v>4115</v>
      </c>
      <c r="G1211" s="1" t="s">
        <v>4119</v>
      </c>
      <c r="H1211" t="s">
        <v>4121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" t="s">
        <v>4181</v>
      </c>
      <c r="O1211">
        <f>ROUND(E1211/D1211*100,0)</f>
        <v>78</v>
      </c>
      <c r="P1211">
        <f>ROUND(E1211/L1211,2)</f>
        <v>101.5</v>
      </c>
      <c r="Q1211" s="9" t="s">
        <v>4181</v>
      </c>
      <c r="R1211" t="s">
        <v>4204</v>
      </c>
      <c r="S1211">
        <f>(((J1211/60)/60)/24)+DATE(1970,1,1)</f>
        <v>42761.846122685187</v>
      </c>
      <c r="T1211">
        <f>(((I1211/60)/60)/24)+DATE(1970,1,1)</f>
        <v>42791.846122685187</v>
      </c>
      <c r="U1211">
        <f>YEAR(S:S)</f>
        <v>2017</v>
      </c>
    </row>
    <row r="1212" spans="1:21" ht="32" x14ac:dyDescent="0.2">
      <c r="A1212">
        <v>1210</v>
      </c>
      <c r="B1212" s="8" t="s">
        <v>2</v>
      </c>
      <c r="C1212" s="3" t="s">
        <v>1217</v>
      </c>
      <c r="D1212" s="5">
        <v>20000</v>
      </c>
      <c r="E1212" s="7">
        <v>4666</v>
      </c>
      <c r="F1212" t="s">
        <v>4115</v>
      </c>
      <c r="G1212" s="1" t="s">
        <v>4119</v>
      </c>
      <c r="H1212" t="s">
        <v>4130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" t="s">
        <v>4181</v>
      </c>
      <c r="O1212">
        <f>ROUND(E1212/D1212*100,0)</f>
        <v>23</v>
      </c>
      <c r="P1212">
        <f>ROUND(E1212/L1212,2)</f>
        <v>45.3</v>
      </c>
      <c r="Q1212" s="9" t="s">
        <v>4181</v>
      </c>
      <c r="R1212" t="s">
        <v>4204</v>
      </c>
      <c r="S1212">
        <f>(((J1212/60)/60)/24)+DATE(1970,1,1)</f>
        <v>42132.941805555558</v>
      </c>
      <c r="T1212">
        <f>(((I1212/60)/60)/24)+DATE(1970,1,1)</f>
        <v>42155.875</v>
      </c>
      <c r="U1212">
        <f>YEAR(S:S)</f>
        <v>2015</v>
      </c>
    </row>
    <row r="1213" spans="1:21" ht="48" x14ac:dyDescent="0.2">
      <c r="A1213">
        <v>1211</v>
      </c>
      <c r="B1213" s="8" t="s">
        <v>2</v>
      </c>
      <c r="C1213" s="3" t="s">
        <v>1218</v>
      </c>
      <c r="D1213" s="5">
        <v>1000</v>
      </c>
      <c r="E1213" s="7">
        <v>4660</v>
      </c>
      <c r="F1213" t="s">
        <v>4115</v>
      </c>
      <c r="G1213" s="1" t="s">
        <v>4119</v>
      </c>
      <c r="H1213" t="s">
        <v>4126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" t="s">
        <v>4181</v>
      </c>
      <c r="O1213">
        <f>ROUND(E1213/D1213*100,0)</f>
        <v>466</v>
      </c>
      <c r="P1213">
        <f>ROUND(E1213/L1213,2)</f>
        <v>776.67</v>
      </c>
      <c r="Q1213" s="9" t="s">
        <v>4181</v>
      </c>
      <c r="R1213" t="s">
        <v>4204</v>
      </c>
      <c r="S1213">
        <f>(((J1213/60)/60)/24)+DATE(1970,1,1)</f>
        <v>42515.866446759261</v>
      </c>
      <c r="T1213">
        <f>(((I1213/60)/60)/24)+DATE(1970,1,1)</f>
        <v>42530.866446759261</v>
      </c>
      <c r="U1213">
        <f>YEAR(S:S)</f>
        <v>2016</v>
      </c>
    </row>
    <row r="1214" spans="1:21" ht="48" x14ac:dyDescent="0.2">
      <c r="A1214">
        <v>1212</v>
      </c>
      <c r="B1214" s="8" t="s">
        <v>2</v>
      </c>
      <c r="C1214" s="3" t="s">
        <v>1219</v>
      </c>
      <c r="D1214" s="5">
        <v>2500</v>
      </c>
      <c r="E1214" s="7">
        <v>4656</v>
      </c>
      <c r="F1214" t="s">
        <v>4115</v>
      </c>
      <c r="G1214" s="1" t="s">
        <v>4119</v>
      </c>
      <c r="H1214" t="s">
        <v>4121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" t="s">
        <v>4181</v>
      </c>
      <c r="O1214">
        <f>ROUND(E1214/D1214*100,0)</f>
        <v>186</v>
      </c>
      <c r="P1214">
        <f>ROUND(E1214/L1214,2)</f>
        <v>56.1</v>
      </c>
      <c r="Q1214" s="9" t="s">
        <v>4181</v>
      </c>
      <c r="R1214" t="s">
        <v>4204</v>
      </c>
      <c r="S1214">
        <f>(((J1214/60)/60)/24)+DATE(1970,1,1)</f>
        <v>42318.950173611112</v>
      </c>
      <c r="T1214">
        <f>(((I1214/60)/60)/24)+DATE(1970,1,1)</f>
        <v>42335.041666666672</v>
      </c>
      <c r="U1214">
        <f>YEAR(S:S)</f>
        <v>2015</v>
      </c>
    </row>
    <row r="1215" spans="1:21" ht="48" x14ac:dyDescent="0.2">
      <c r="A1215">
        <v>1213</v>
      </c>
      <c r="B1215" s="8" t="s">
        <v>2</v>
      </c>
      <c r="C1215" s="3" t="s">
        <v>1220</v>
      </c>
      <c r="D1215" s="5">
        <v>6500</v>
      </c>
      <c r="E1215" s="7">
        <v>4648.33</v>
      </c>
      <c r="F1215" t="s">
        <v>4115</v>
      </c>
      <c r="G1215" s="1" t="s">
        <v>4119</v>
      </c>
      <c r="H1215" t="s">
        <v>4122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" t="s">
        <v>4181</v>
      </c>
      <c r="O1215">
        <f>ROUND(E1215/D1215*100,0)</f>
        <v>72</v>
      </c>
      <c r="P1215">
        <f>ROUND(E1215/L1215,2)</f>
        <v>43.04</v>
      </c>
      <c r="Q1215" s="9" t="s">
        <v>4181</v>
      </c>
      <c r="R1215" t="s">
        <v>4204</v>
      </c>
      <c r="S1215">
        <f>(((J1215/60)/60)/24)+DATE(1970,1,1)</f>
        <v>42731.755787037036</v>
      </c>
      <c r="T1215">
        <f>(((I1215/60)/60)/24)+DATE(1970,1,1)</f>
        <v>42766.755787037036</v>
      </c>
      <c r="U1215">
        <f>YEAR(S:S)</f>
        <v>2016</v>
      </c>
    </row>
    <row r="1216" spans="1:21" ht="48" x14ac:dyDescent="0.2">
      <c r="A1216">
        <v>1214</v>
      </c>
      <c r="B1216" s="8" t="s">
        <v>2</v>
      </c>
      <c r="C1216" s="3" t="s">
        <v>1221</v>
      </c>
      <c r="D1216" s="5">
        <v>2000</v>
      </c>
      <c r="E1216" s="7">
        <v>4642</v>
      </c>
      <c r="F1216" t="s">
        <v>4115</v>
      </c>
      <c r="G1216" s="1" t="s">
        <v>4119</v>
      </c>
      <c r="H1216" t="s">
        <v>4121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" t="s">
        <v>4181</v>
      </c>
      <c r="O1216">
        <f>ROUND(E1216/D1216*100,0)</f>
        <v>232</v>
      </c>
      <c r="P1216">
        <f>ROUND(E1216/L1216,2)</f>
        <v>185.68</v>
      </c>
      <c r="Q1216" s="9" t="s">
        <v>4181</v>
      </c>
      <c r="R1216" t="s">
        <v>4204</v>
      </c>
      <c r="S1216">
        <f>(((J1216/60)/60)/24)+DATE(1970,1,1)</f>
        <v>42104.840335648143</v>
      </c>
      <c r="T1216">
        <f>(((I1216/60)/60)/24)+DATE(1970,1,1)</f>
        <v>42164.840335648143</v>
      </c>
      <c r="U1216">
        <f>YEAR(S:S)</f>
        <v>2015</v>
      </c>
    </row>
    <row r="1217" spans="1:21" ht="48" x14ac:dyDescent="0.2">
      <c r="A1217">
        <v>1215</v>
      </c>
      <c r="B1217" s="8" t="s">
        <v>2</v>
      </c>
      <c r="C1217" s="3" t="s">
        <v>1222</v>
      </c>
      <c r="D1217" s="5">
        <v>5000</v>
      </c>
      <c r="E1217" s="7">
        <v>4641</v>
      </c>
      <c r="F1217" t="s">
        <v>4115</v>
      </c>
      <c r="G1217" s="1" t="s">
        <v>4119</v>
      </c>
      <c r="H1217" t="s">
        <v>4121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" t="s">
        <v>4181</v>
      </c>
      <c r="O1217">
        <f>ROUND(E1217/D1217*100,0)</f>
        <v>93</v>
      </c>
      <c r="P1217">
        <f>ROUND(E1217/L1217,2)</f>
        <v>8.4499999999999993</v>
      </c>
      <c r="Q1217" s="9" t="s">
        <v>4181</v>
      </c>
      <c r="R1217" t="s">
        <v>4204</v>
      </c>
      <c r="S1217">
        <f>(((J1217/60)/60)/24)+DATE(1970,1,1)</f>
        <v>41759.923101851848</v>
      </c>
      <c r="T1217">
        <f>(((I1217/60)/60)/24)+DATE(1970,1,1)</f>
        <v>41789.923101851848</v>
      </c>
      <c r="U1217">
        <f>YEAR(S:S)</f>
        <v>2014</v>
      </c>
    </row>
    <row r="1218" spans="1:21" ht="32" x14ac:dyDescent="0.2">
      <c r="A1218">
        <v>1216</v>
      </c>
      <c r="B1218" s="8" t="s">
        <v>2</v>
      </c>
      <c r="C1218" s="3" t="s">
        <v>1223</v>
      </c>
      <c r="D1218" s="5">
        <v>14000</v>
      </c>
      <c r="E1218" s="7">
        <v>4635</v>
      </c>
      <c r="F1218" t="s">
        <v>4115</v>
      </c>
      <c r="G1218" s="1" t="s">
        <v>4119</v>
      </c>
      <c r="H1218" t="s">
        <v>4121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" t="s">
        <v>4181</v>
      </c>
      <c r="O1218">
        <f>ROUND(E1218/D1218*100,0)</f>
        <v>33</v>
      </c>
      <c r="P1218">
        <f>ROUND(E1218/L1218,2)</f>
        <v>20.88</v>
      </c>
      <c r="Q1218" s="9" t="s">
        <v>4181</v>
      </c>
      <c r="R1218" t="s">
        <v>4204</v>
      </c>
      <c r="S1218">
        <f>(((J1218/60)/60)/24)+DATE(1970,1,1)</f>
        <v>42247.616400462968</v>
      </c>
      <c r="T1218">
        <f>(((I1218/60)/60)/24)+DATE(1970,1,1)</f>
        <v>42279.960416666669</v>
      </c>
      <c r="U1218">
        <f>YEAR(S:S)</f>
        <v>2015</v>
      </c>
    </row>
    <row r="1219" spans="1:21" ht="48" x14ac:dyDescent="0.2">
      <c r="A1219">
        <v>1217</v>
      </c>
      <c r="B1219" s="8" t="s">
        <v>2</v>
      </c>
      <c r="C1219" s="3" t="s">
        <v>1224</v>
      </c>
      <c r="D1219" s="5">
        <v>26500</v>
      </c>
      <c r="E1219" s="7">
        <v>4635</v>
      </c>
      <c r="F1219" t="s">
        <v>4115</v>
      </c>
      <c r="G1219" s="1" t="s">
        <v>4119</v>
      </c>
      <c r="H1219" t="s">
        <v>4121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" t="s">
        <v>4181</v>
      </c>
      <c r="O1219">
        <f>ROUND(E1219/D1219*100,0)</f>
        <v>17</v>
      </c>
      <c r="P1219">
        <f>ROUND(E1219/L1219,2)</f>
        <v>25.33</v>
      </c>
      <c r="Q1219" s="9" t="s">
        <v>4181</v>
      </c>
      <c r="R1219" t="s">
        <v>4204</v>
      </c>
      <c r="S1219">
        <f>(((J1219/60)/60)/24)+DATE(1970,1,1)</f>
        <v>42535.809490740736</v>
      </c>
      <c r="T1219">
        <f>(((I1219/60)/60)/24)+DATE(1970,1,1)</f>
        <v>42565.809490740736</v>
      </c>
      <c r="U1219">
        <f>YEAR(S:S)</f>
        <v>2016</v>
      </c>
    </row>
    <row r="1220" spans="1:21" ht="48" x14ac:dyDescent="0.2">
      <c r="A1220">
        <v>1218</v>
      </c>
      <c r="B1220" s="8" t="s">
        <v>2</v>
      </c>
      <c r="C1220" s="3" t="s">
        <v>1225</v>
      </c>
      <c r="D1220" s="5">
        <v>9000</v>
      </c>
      <c r="E1220" s="7">
        <v>4622.01</v>
      </c>
      <c r="F1220" t="s">
        <v>4115</v>
      </c>
      <c r="G1220" s="1" t="s">
        <v>4119</v>
      </c>
      <c r="H1220" t="s">
        <v>4121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" t="s">
        <v>4181</v>
      </c>
      <c r="O1220">
        <f>ROUND(E1220/D1220*100,0)</f>
        <v>51</v>
      </c>
      <c r="P1220">
        <f>ROUND(E1220/L1220,2)</f>
        <v>51.93</v>
      </c>
      <c r="Q1220" s="9" t="s">
        <v>4181</v>
      </c>
      <c r="R1220" t="s">
        <v>4204</v>
      </c>
      <c r="S1220">
        <f>(((J1220/60)/60)/24)+DATE(1970,1,1)</f>
        <v>42278.662037037036</v>
      </c>
      <c r="T1220">
        <f>(((I1220/60)/60)/24)+DATE(1970,1,1)</f>
        <v>42309.125</v>
      </c>
      <c r="U1220">
        <f>YEAR(S:S)</f>
        <v>2015</v>
      </c>
    </row>
    <row r="1221" spans="1:21" ht="32" x14ac:dyDescent="0.2">
      <c r="A1221">
        <v>1219</v>
      </c>
      <c r="B1221" s="8" t="s">
        <v>2</v>
      </c>
      <c r="C1221" s="3" t="s">
        <v>1226</v>
      </c>
      <c r="D1221" s="5">
        <v>16350</v>
      </c>
      <c r="E1221" s="7">
        <v>4610</v>
      </c>
      <c r="F1221" t="s">
        <v>4115</v>
      </c>
      <c r="G1221" s="1" t="s">
        <v>4119</v>
      </c>
      <c r="H1221" t="s">
        <v>4121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" t="s">
        <v>4181</v>
      </c>
      <c r="O1221">
        <f>ROUND(E1221/D1221*100,0)</f>
        <v>28</v>
      </c>
      <c r="P1221">
        <f>ROUND(E1221/L1221,2)</f>
        <v>18.22</v>
      </c>
      <c r="Q1221" s="9" t="s">
        <v>4181</v>
      </c>
      <c r="R1221" t="s">
        <v>4204</v>
      </c>
      <c r="S1221">
        <f>(((J1221/60)/60)/24)+DATE(1970,1,1)</f>
        <v>42633.461956018517</v>
      </c>
      <c r="T1221">
        <f>(((I1221/60)/60)/24)+DATE(1970,1,1)</f>
        <v>42663.461956018517</v>
      </c>
      <c r="U1221">
        <f>YEAR(S:S)</f>
        <v>2016</v>
      </c>
    </row>
    <row r="1222" spans="1:21" ht="48" x14ac:dyDescent="0.2">
      <c r="A1222">
        <v>1220</v>
      </c>
      <c r="B1222" s="8" t="s">
        <v>2</v>
      </c>
      <c r="C1222" s="3" t="s">
        <v>1227</v>
      </c>
      <c r="D1222" s="5">
        <v>15000</v>
      </c>
      <c r="E1222" s="7">
        <v>4592</v>
      </c>
      <c r="F1222" t="s">
        <v>4115</v>
      </c>
      <c r="G1222" s="1" t="s">
        <v>4119</v>
      </c>
      <c r="H1222" t="s">
        <v>4124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" t="s">
        <v>4181</v>
      </c>
      <c r="O1222">
        <f>ROUND(E1222/D1222*100,0)</f>
        <v>31</v>
      </c>
      <c r="P1222">
        <f>ROUND(E1222/L1222,2)</f>
        <v>32.799999999999997</v>
      </c>
      <c r="Q1222" s="9" t="s">
        <v>4181</v>
      </c>
      <c r="R1222" t="s">
        <v>4204</v>
      </c>
      <c r="S1222">
        <f>(((J1222/60)/60)/24)+DATE(1970,1,1)</f>
        <v>42211.628611111111</v>
      </c>
      <c r="T1222">
        <f>(((I1222/60)/60)/24)+DATE(1970,1,1)</f>
        <v>42241.628611111111</v>
      </c>
      <c r="U1222">
        <f>YEAR(S:S)</f>
        <v>2015</v>
      </c>
    </row>
    <row r="1223" spans="1:21" ht="48" x14ac:dyDescent="0.2">
      <c r="A1223">
        <v>1221</v>
      </c>
      <c r="B1223" s="8" t="s">
        <v>2</v>
      </c>
      <c r="C1223" s="3" t="s">
        <v>1228</v>
      </c>
      <c r="D1223" s="5">
        <v>2200</v>
      </c>
      <c r="E1223" s="7">
        <v>4580</v>
      </c>
      <c r="F1223" t="s">
        <v>4115</v>
      </c>
      <c r="G1223" s="1" t="s">
        <v>4119</v>
      </c>
      <c r="H1223" t="s">
        <v>4122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" t="s">
        <v>4181</v>
      </c>
      <c r="O1223">
        <f>ROUND(E1223/D1223*100,0)</f>
        <v>208</v>
      </c>
      <c r="P1223">
        <f>ROUND(E1223/L1223,2)</f>
        <v>44.47</v>
      </c>
      <c r="Q1223" s="9" t="s">
        <v>4181</v>
      </c>
      <c r="R1223" t="s">
        <v>4204</v>
      </c>
      <c r="S1223">
        <f>(((J1223/60)/60)/24)+DATE(1970,1,1)</f>
        <v>42680.47555555556</v>
      </c>
      <c r="T1223">
        <f>(((I1223/60)/60)/24)+DATE(1970,1,1)</f>
        <v>42708</v>
      </c>
      <c r="U1223">
        <f>YEAR(S:S)</f>
        <v>2016</v>
      </c>
    </row>
    <row r="1224" spans="1:21" ht="32" x14ac:dyDescent="0.2">
      <c r="A1224">
        <v>1222</v>
      </c>
      <c r="B1224" s="8" t="s">
        <v>2</v>
      </c>
      <c r="C1224" s="3" t="s">
        <v>1229</v>
      </c>
      <c r="D1224" s="5">
        <v>4000</v>
      </c>
      <c r="E1224" s="7">
        <v>4569</v>
      </c>
      <c r="F1224" t="s">
        <v>4115</v>
      </c>
      <c r="G1224" s="1" t="s">
        <v>4119</v>
      </c>
      <c r="H1224" t="s">
        <v>4126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" t="s">
        <v>4181</v>
      </c>
      <c r="O1224">
        <f>ROUND(E1224/D1224*100,0)</f>
        <v>114</v>
      </c>
      <c r="P1224">
        <f>ROUND(E1224/L1224,2)</f>
        <v>33.11</v>
      </c>
      <c r="Q1224" s="9" t="s">
        <v>4181</v>
      </c>
      <c r="R1224" t="s">
        <v>4204</v>
      </c>
      <c r="S1224">
        <f>(((J1224/60)/60)/24)+DATE(1970,1,1)</f>
        <v>42430.720451388886</v>
      </c>
      <c r="T1224">
        <f>(((I1224/60)/60)/24)+DATE(1970,1,1)</f>
        <v>42461.166666666672</v>
      </c>
      <c r="U1224">
        <f>YEAR(S:S)</f>
        <v>2016</v>
      </c>
    </row>
    <row r="1225" spans="1:21" ht="32" x14ac:dyDescent="0.2">
      <c r="A1225">
        <v>1223</v>
      </c>
      <c r="B1225" s="8" t="s">
        <v>2</v>
      </c>
      <c r="C1225" s="3" t="s">
        <v>1230</v>
      </c>
      <c r="D1225" s="5">
        <v>19800</v>
      </c>
      <c r="E1225" s="7">
        <v>4565</v>
      </c>
      <c r="F1225" t="s">
        <v>4115</v>
      </c>
      <c r="G1225" s="1" t="s">
        <v>4119</v>
      </c>
      <c r="H1225" t="s">
        <v>4121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" t="s">
        <v>4181</v>
      </c>
      <c r="O1225">
        <f>ROUND(E1225/D1225*100,0)</f>
        <v>23</v>
      </c>
      <c r="P1225">
        <f>ROUND(E1225/L1225,2)</f>
        <v>23.9</v>
      </c>
      <c r="Q1225" s="9" t="s">
        <v>4181</v>
      </c>
      <c r="R1225" t="s">
        <v>4204</v>
      </c>
      <c r="S1225">
        <f>(((J1225/60)/60)/24)+DATE(1970,1,1)</f>
        <v>42654.177187499998</v>
      </c>
      <c r="T1225">
        <f>(((I1225/60)/60)/24)+DATE(1970,1,1)</f>
        <v>42684.218854166669</v>
      </c>
      <c r="U1225">
        <f>YEAR(S:S)</f>
        <v>2016</v>
      </c>
    </row>
    <row r="1226" spans="1:21" ht="32" x14ac:dyDescent="0.2">
      <c r="A1226">
        <v>1224</v>
      </c>
      <c r="B1226" s="8" t="s">
        <v>2</v>
      </c>
      <c r="C1226" s="3" t="s">
        <v>1231</v>
      </c>
      <c r="D1226" s="5">
        <v>15000</v>
      </c>
      <c r="E1226" s="7">
        <v>4565</v>
      </c>
      <c r="F1226" t="s">
        <v>4116</v>
      </c>
      <c r="G1226" s="1" t="s">
        <v>4119</v>
      </c>
      <c r="H1226" t="s">
        <v>4121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" t="s">
        <v>4181</v>
      </c>
      <c r="O1226">
        <f>ROUND(E1226/D1226*100,0)</f>
        <v>30</v>
      </c>
      <c r="P1226">
        <f>ROUND(E1226/L1226,2)</f>
        <v>253.61</v>
      </c>
      <c r="Q1226" s="9" t="s">
        <v>4181</v>
      </c>
      <c r="R1226" t="s">
        <v>4205</v>
      </c>
      <c r="S1226">
        <f>(((J1226/60)/60)/24)+DATE(1970,1,1)</f>
        <v>41736.549791666665</v>
      </c>
      <c r="T1226">
        <f>(((I1226/60)/60)/24)+DATE(1970,1,1)</f>
        <v>41796.549791666665</v>
      </c>
      <c r="U1226">
        <f>YEAR(S:S)</f>
        <v>2014</v>
      </c>
    </row>
    <row r="1227" spans="1:21" ht="48" x14ac:dyDescent="0.2">
      <c r="A1227">
        <v>1225</v>
      </c>
      <c r="B1227" s="8" t="s">
        <v>2</v>
      </c>
      <c r="C1227" s="3" t="s">
        <v>1232</v>
      </c>
      <c r="D1227" s="5">
        <v>3000</v>
      </c>
      <c r="E1227" s="7">
        <v>4559.13</v>
      </c>
      <c r="F1227" t="s">
        <v>4116</v>
      </c>
      <c r="G1227" s="1" t="s">
        <v>4119</v>
      </c>
      <c r="H1227" t="s">
        <v>4121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" t="s">
        <v>4181</v>
      </c>
      <c r="O1227">
        <f>ROUND(E1227/D1227*100,0)</f>
        <v>152</v>
      </c>
      <c r="P1227">
        <f>ROUND(E1227/L1227,2)</f>
        <v>1519.71</v>
      </c>
      <c r="Q1227" s="9" t="s">
        <v>4181</v>
      </c>
      <c r="R1227" t="s">
        <v>4205</v>
      </c>
      <c r="S1227">
        <f>(((J1227/60)/60)/24)+DATE(1970,1,1)</f>
        <v>41509.905995370369</v>
      </c>
      <c r="T1227">
        <f>(((I1227/60)/60)/24)+DATE(1970,1,1)</f>
        <v>41569.905995370369</v>
      </c>
      <c r="U1227">
        <f>YEAR(S:S)</f>
        <v>2013</v>
      </c>
    </row>
    <row r="1228" spans="1:21" ht="48" x14ac:dyDescent="0.2">
      <c r="A1228">
        <v>1226</v>
      </c>
      <c r="B1228" s="8" t="s">
        <v>2</v>
      </c>
      <c r="C1228" s="3" t="s">
        <v>1233</v>
      </c>
      <c r="D1228" s="5">
        <v>50000</v>
      </c>
      <c r="E1228" s="7">
        <v>4559</v>
      </c>
      <c r="F1228" t="s">
        <v>4116</v>
      </c>
      <c r="G1228" s="1" t="s">
        <v>4119</v>
      </c>
      <c r="H1228" t="s">
        <v>4121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" t="s">
        <v>4181</v>
      </c>
      <c r="O1228">
        <f>ROUND(E1228/D1228*100,0)</f>
        <v>9</v>
      </c>
      <c r="P1228">
        <f>ROUND(E1228/L1228,2)</f>
        <v>113.98</v>
      </c>
      <c r="Q1228" s="9" t="s">
        <v>4181</v>
      </c>
      <c r="R1228" t="s">
        <v>4205</v>
      </c>
      <c r="S1228">
        <f>(((J1228/60)/60)/24)+DATE(1970,1,1)</f>
        <v>41715.874780092592</v>
      </c>
      <c r="T1228">
        <f>(((I1228/60)/60)/24)+DATE(1970,1,1)</f>
        <v>41750.041666666664</v>
      </c>
      <c r="U1228">
        <f>YEAR(S:S)</f>
        <v>2014</v>
      </c>
    </row>
    <row r="1229" spans="1:21" ht="48" x14ac:dyDescent="0.2">
      <c r="A1229">
        <v>1227</v>
      </c>
      <c r="B1229" s="8" t="s">
        <v>2</v>
      </c>
      <c r="C1229" s="3" t="s">
        <v>1234</v>
      </c>
      <c r="D1229" s="5">
        <v>2000</v>
      </c>
      <c r="E1229" s="7">
        <v>4550</v>
      </c>
      <c r="F1229" t="s">
        <v>4116</v>
      </c>
      <c r="G1229" s="1" t="s">
        <v>4119</v>
      </c>
      <c r="H1229" t="s">
        <v>4121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" t="s">
        <v>4181</v>
      </c>
      <c r="O1229">
        <f>ROUND(E1229/D1229*100,0)</f>
        <v>228</v>
      </c>
      <c r="P1229" t="e">
        <f>ROUND(E1229/L1229,2)</f>
        <v>#DIV/0!</v>
      </c>
      <c r="Q1229" s="9" t="s">
        <v>4181</v>
      </c>
      <c r="R1229" t="s">
        <v>4205</v>
      </c>
      <c r="S1229">
        <f>(((J1229/60)/60)/24)+DATE(1970,1,1)</f>
        <v>41827.919166666667</v>
      </c>
      <c r="T1229">
        <f>(((I1229/60)/60)/24)+DATE(1970,1,1)</f>
        <v>41858.291666666664</v>
      </c>
      <c r="U1229">
        <f>YEAR(S:S)</f>
        <v>2014</v>
      </c>
    </row>
    <row r="1230" spans="1:21" ht="32" x14ac:dyDescent="0.2">
      <c r="A1230">
        <v>1228</v>
      </c>
      <c r="B1230" s="8" t="s">
        <v>2</v>
      </c>
      <c r="C1230" s="3" t="s">
        <v>1235</v>
      </c>
      <c r="D1230" s="5">
        <v>5000</v>
      </c>
      <c r="E1230" s="7">
        <v>4546</v>
      </c>
      <c r="F1230" t="s">
        <v>4116</v>
      </c>
      <c r="G1230" s="1" t="s">
        <v>4119</v>
      </c>
      <c r="H1230" t="s">
        <v>4121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" t="s">
        <v>4181</v>
      </c>
      <c r="O1230">
        <f>ROUND(E1230/D1230*100,0)</f>
        <v>91</v>
      </c>
      <c r="P1230">
        <f>ROUND(E1230/L1230,2)</f>
        <v>189.42</v>
      </c>
      <c r="Q1230" s="9" t="s">
        <v>4181</v>
      </c>
      <c r="R1230" t="s">
        <v>4205</v>
      </c>
      <c r="S1230">
        <f>(((J1230/60)/60)/24)+DATE(1970,1,1)</f>
        <v>40754.729259259257</v>
      </c>
      <c r="T1230">
        <f>(((I1230/60)/60)/24)+DATE(1970,1,1)</f>
        <v>40814.729259259257</v>
      </c>
      <c r="U1230">
        <f>YEAR(S:S)</f>
        <v>2011</v>
      </c>
    </row>
    <row r="1231" spans="1:21" ht="48" x14ac:dyDescent="0.2">
      <c r="A1231">
        <v>1229</v>
      </c>
      <c r="B1231" s="8" t="s">
        <v>2</v>
      </c>
      <c r="C1231" s="3" t="s">
        <v>1236</v>
      </c>
      <c r="D1231" s="5">
        <v>2750</v>
      </c>
      <c r="E1231" s="7">
        <v>4545</v>
      </c>
      <c r="F1231" t="s">
        <v>4116</v>
      </c>
      <c r="G1231" s="1" t="s">
        <v>4119</v>
      </c>
      <c r="H1231" t="s">
        <v>4121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" t="s">
        <v>4181</v>
      </c>
      <c r="O1231">
        <f>ROUND(E1231/D1231*100,0)</f>
        <v>165</v>
      </c>
      <c r="P1231">
        <f>ROUND(E1231/L1231,2)</f>
        <v>4545</v>
      </c>
      <c r="Q1231" s="9" t="s">
        <v>4181</v>
      </c>
      <c r="R1231" t="s">
        <v>4205</v>
      </c>
      <c r="S1231">
        <f>(((J1231/60)/60)/24)+DATE(1970,1,1)</f>
        <v>40985.459803240738</v>
      </c>
      <c r="T1231">
        <f>(((I1231/60)/60)/24)+DATE(1970,1,1)</f>
        <v>41015.666666666664</v>
      </c>
      <c r="U1231">
        <f>YEAR(S:S)</f>
        <v>2012</v>
      </c>
    </row>
    <row r="1232" spans="1:21" ht="48" x14ac:dyDescent="0.2">
      <c r="A1232">
        <v>1230</v>
      </c>
      <c r="B1232" s="8" t="s">
        <v>2</v>
      </c>
      <c r="C1232" s="3" t="s">
        <v>1237</v>
      </c>
      <c r="D1232" s="5">
        <v>500000</v>
      </c>
      <c r="E1232" s="7">
        <v>4530</v>
      </c>
      <c r="F1232" t="s">
        <v>4116</v>
      </c>
      <c r="G1232" s="1" t="s">
        <v>4119</v>
      </c>
      <c r="H1232" t="s">
        <v>4121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" t="s">
        <v>4181</v>
      </c>
      <c r="O1232">
        <f>ROUND(E1232/D1232*100,0)</f>
        <v>1</v>
      </c>
      <c r="P1232" t="e">
        <f>ROUND(E1232/L1232,2)</f>
        <v>#DIV/0!</v>
      </c>
      <c r="Q1232" s="9" t="s">
        <v>4181</v>
      </c>
      <c r="R1232" t="s">
        <v>4205</v>
      </c>
      <c r="S1232">
        <f>(((J1232/60)/60)/24)+DATE(1970,1,1)</f>
        <v>40568.972569444442</v>
      </c>
      <c r="T1232">
        <f>(((I1232/60)/60)/24)+DATE(1970,1,1)</f>
        <v>40598.972569444442</v>
      </c>
      <c r="U1232">
        <f>YEAR(S:S)</f>
        <v>2011</v>
      </c>
    </row>
    <row r="1233" spans="1:21" ht="48" x14ac:dyDescent="0.2">
      <c r="A1233">
        <v>1231</v>
      </c>
      <c r="B1233" s="8" t="s">
        <v>2</v>
      </c>
      <c r="C1233" s="3" t="s">
        <v>1238</v>
      </c>
      <c r="D1233" s="5">
        <v>5000</v>
      </c>
      <c r="E1233" s="7">
        <v>4524.1499999999996</v>
      </c>
      <c r="F1233" t="s">
        <v>4116</v>
      </c>
      <c r="G1233" s="1" t="s">
        <v>4119</v>
      </c>
      <c r="H1233" t="s">
        <v>4121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" t="s">
        <v>4181</v>
      </c>
      <c r="O1233">
        <f>ROUND(E1233/D1233*100,0)</f>
        <v>90</v>
      </c>
      <c r="P1233" t="e">
        <f>ROUND(E1233/L1233,2)</f>
        <v>#DIV/0!</v>
      </c>
      <c r="Q1233" s="9" t="s">
        <v>4181</v>
      </c>
      <c r="R1233" t="s">
        <v>4205</v>
      </c>
      <c r="S1233">
        <f>(((J1233/60)/60)/24)+DATE(1970,1,1)</f>
        <v>42193.941759259258</v>
      </c>
      <c r="T1233">
        <f>(((I1233/60)/60)/24)+DATE(1970,1,1)</f>
        <v>42244.041666666672</v>
      </c>
      <c r="U1233">
        <f>YEAR(S:S)</f>
        <v>2015</v>
      </c>
    </row>
    <row r="1234" spans="1:21" ht="48" x14ac:dyDescent="0.2">
      <c r="A1234">
        <v>1232</v>
      </c>
      <c r="B1234" s="8" t="s">
        <v>2</v>
      </c>
      <c r="C1234" s="3" t="s">
        <v>1239</v>
      </c>
      <c r="D1234" s="5">
        <v>5000</v>
      </c>
      <c r="E1234" s="7">
        <v>4522.22</v>
      </c>
      <c r="F1234" t="s">
        <v>4116</v>
      </c>
      <c r="G1234" s="1" t="s">
        <v>4119</v>
      </c>
      <c r="H1234" t="s">
        <v>4121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" t="s">
        <v>4181</v>
      </c>
      <c r="O1234">
        <f>ROUND(E1234/D1234*100,0)</f>
        <v>90</v>
      </c>
      <c r="P1234">
        <f>ROUND(E1234/L1234,2)</f>
        <v>4522.22</v>
      </c>
      <c r="Q1234" s="9" t="s">
        <v>4181</v>
      </c>
      <c r="R1234" t="s">
        <v>4205</v>
      </c>
      <c r="S1234">
        <f>(((J1234/60)/60)/24)+DATE(1970,1,1)</f>
        <v>41506.848032407412</v>
      </c>
      <c r="T1234">
        <f>(((I1234/60)/60)/24)+DATE(1970,1,1)</f>
        <v>41553.848032407412</v>
      </c>
      <c r="U1234">
        <f>YEAR(S:S)</f>
        <v>2013</v>
      </c>
    </row>
    <row r="1235" spans="1:21" ht="48" x14ac:dyDescent="0.2">
      <c r="A1235">
        <v>1233</v>
      </c>
      <c r="B1235" s="8" t="s">
        <v>2</v>
      </c>
      <c r="C1235" s="3" t="s">
        <v>1240</v>
      </c>
      <c r="D1235" s="5">
        <v>1000</v>
      </c>
      <c r="E1235" s="7">
        <v>4518</v>
      </c>
      <c r="F1235" t="s">
        <v>4116</v>
      </c>
      <c r="G1235" s="1" t="s">
        <v>4119</v>
      </c>
      <c r="H1235" t="s">
        <v>4121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" t="s">
        <v>4181</v>
      </c>
      <c r="O1235">
        <f>ROUND(E1235/D1235*100,0)</f>
        <v>452</v>
      </c>
      <c r="P1235">
        <f>ROUND(E1235/L1235,2)</f>
        <v>753</v>
      </c>
      <c r="Q1235" s="9" t="s">
        <v>4181</v>
      </c>
      <c r="R1235" t="s">
        <v>4205</v>
      </c>
      <c r="S1235">
        <f>(((J1235/60)/60)/24)+DATE(1970,1,1)</f>
        <v>40939.948773148149</v>
      </c>
      <c r="T1235">
        <f>(((I1235/60)/60)/24)+DATE(1970,1,1)</f>
        <v>40960.948773148149</v>
      </c>
      <c r="U1235">
        <f>YEAR(S:S)</f>
        <v>2012</v>
      </c>
    </row>
    <row r="1236" spans="1:21" ht="48" x14ac:dyDescent="0.2">
      <c r="A1236">
        <v>1234</v>
      </c>
      <c r="B1236" s="8" t="s">
        <v>2</v>
      </c>
      <c r="C1236" s="3" t="s">
        <v>1241</v>
      </c>
      <c r="D1236" s="5">
        <v>50000</v>
      </c>
      <c r="E1236" s="7">
        <v>4518</v>
      </c>
      <c r="F1236" t="s">
        <v>4116</v>
      </c>
      <c r="G1236" s="1" t="s">
        <v>4119</v>
      </c>
      <c r="H1236" t="s">
        <v>4122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" t="s">
        <v>4181</v>
      </c>
      <c r="O1236">
        <f>ROUND(E1236/D1236*100,0)</f>
        <v>9</v>
      </c>
      <c r="P1236" t="e">
        <f>ROUND(E1236/L1236,2)</f>
        <v>#DIV/0!</v>
      </c>
      <c r="Q1236" s="9" t="s">
        <v>4181</v>
      </c>
      <c r="R1236" t="s">
        <v>4205</v>
      </c>
      <c r="S1236">
        <f>(((J1236/60)/60)/24)+DATE(1970,1,1)</f>
        <v>42007.788680555561</v>
      </c>
      <c r="T1236">
        <f>(((I1236/60)/60)/24)+DATE(1970,1,1)</f>
        <v>42037.788680555561</v>
      </c>
      <c r="U1236">
        <f>YEAR(S:S)</f>
        <v>2015</v>
      </c>
    </row>
    <row r="1237" spans="1:21" ht="48" x14ac:dyDescent="0.2">
      <c r="A1237">
        <v>1235</v>
      </c>
      <c r="B1237" s="8" t="s">
        <v>2</v>
      </c>
      <c r="C1237" s="3" t="s">
        <v>1242</v>
      </c>
      <c r="D1237" s="5">
        <v>7534</v>
      </c>
      <c r="E1237" s="7">
        <v>4516.4399999999996</v>
      </c>
      <c r="F1237" t="s">
        <v>4116</v>
      </c>
      <c r="G1237" s="1" t="s">
        <v>4119</v>
      </c>
      <c r="H1237" t="s">
        <v>4121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" t="s">
        <v>4181</v>
      </c>
      <c r="O1237">
        <f>ROUND(E1237/D1237*100,0)</f>
        <v>60</v>
      </c>
      <c r="P1237">
        <f>ROUND(E1237/L1237,2)</f>
        <v>752.74</v>
      </c>
      <c r="Q1237" s="9" t="s">
        <v>4181</v>
      </c>
      <c r="R1237" t="s">
        <v>4205</v>
      </c>
      <c r="S1237">
        <f>(((J1237/60)/60)/24)+DATE(1970,1,1)</f>
        <v>41583.135405092595</v>
      </c>
      <c r="T1237">
        <f>(((I1237/60)/60)/24)+DATE(1970,1,1)</f>
        <v>41623.135405092595</v>
      </c>
      <c r="U1237">
        <f>YEAR(S:S)</f>
        <v>2013</v>
      </c>
    </row>
    <row r="1238" spans="1:21" ht="16" x14ac:dyDescent="0.2">
      <c r="A1238">
        <v>1236</v>
      </c>
      <c r="B1238" s="8" t="s">
        <v>2</v>
      </c>
      <c r="C1238" s="3" t="s">
        <v>1243</v>
      </c>
      <c r="D1238" s="5">
        <v>2500</v>
      </c>
      <c r="E1238" s="7">
        <v>4511</v>
      </c>
      <c r="F1238" t="s">
        <v>4116</v>
      </c>
      <c r="G1238" s="1" t="s">
        <v>4119</v>
      </c>
      <c r="H1238" t="s">
        <v>4121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" t="s">
        <v>4181</v>
      </c>
      <c r="O1238">
        <f>ROUND(E1238/D1238*100,0)</f>
        <v>180</v>
      </c>
      <c r="P1238" t="e">
        <f>ROUND(E1238/L1238,2)</f>
        <v>#DIV/0!</v>
      </c>
      <c r="Q1238" s="9" t="s">
        <v>4181</v>
      </c>
      <c r="R1238" t="s">
        <v>4205</v>
      </c>
      <c r="S1238">
        <f>(((J1238/60)/60)/24)+DATE(1970,1,1)</f>
        <v>41110.680138888885</v>
      </c>
      <c r="T1238">
        <f>(((I1238/60)/60)/24)+DATE(1970,1,1)</f>
        <v>41118.666666666664</v>
      </c>
      <c r="U1238">
        <f>YEAR(S:S)</f>
        <v>2012</v>
      </c>
    </row>
    <row r="1239" spans="1:21" ht="48" x14ac:dyDescent="0.2">
      <c r="A1239">
        <v>1237</v>
      </c>
      <c r="B1239" s="8" t="s">
        <v>2</v>
      </c>
      <c r="C1239" s="3" t="s">
        <v>1244</v>
      </c>
      <c r="D1239" s="5">
        <v>25000</v>
      </c>
      <c r="E1239" s="7">
        <v>4510.8599999999997</v>
      </c>
      <c r="F1239" t="s">
        <v>4116</v>
      </c>
      <c r="G1239" s="1" t="s">
        <v>4119</v>
      </c>
      <c r="H1239" t="s">
        <v>4121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" t="s">
        <v>4181</v>
      </c>
      <c r="O1239">
        <f>ROUND(E1239/D1239*100,0)</f>
        <v>18</v>
      </c>
      <c r="P1239" t="e">
        <f>ROUND(E1239/L1239,2)</f>
        <v>#DIV/0!</v>
      </c>
      <c r="Q1239" s="9" t="s">
        <v>4181</v>
      </c>
      <c r="R1239" t="s">
        <v>4205</v>
      </c>
      <c r="S1239">
        <f>(((J1239/60)/60)/24)+DATE(1970,1,1)</f>
        <v>41125.283159722225</v>
      </c>
      <c r="T1239">
        <f>(((I1239/60)/60)/24)+DATE(1970,1,1)</f>
        <v>41145.283159722225</v>
      </c>
      <c r="U1239">
        <f>YEAR(S:S)</f>
        <v>2012</v>
      </c>
    </row>
    <row r="1240" spans="1:21" ht="48" x14ac:dyDescent="0.2">
      <c r="A1240">
        <v>1238</v>
      </c>
      <c r="B1240" s="8" t="s">
        <v>2</v>
      </c>
      <c r="C1240" s="3" t="s">
        <v>1245</v>
      </c>
      <c r="D1240" s="5">
        <v>1000</v>
      </c>
      <c r="E1240" s="7">
        <v>4500</v>
      </c>
      <c r="F1240" t="s">
        <v>4116</v>
      </c>
      <c r="G1240" s="1" t="s">
        <v>4119</v>
      </c>
      <c r="H1240" t="s">
        <v>4121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" t="s">
        <v>4181</v>
      </c>
      <c r="O1240">
        <f>ROUND(E1240/D1240*100,0)</f>
        <v>450</v>
      </c>
      <c r="P1240">
        <f>ROUND(E1240/L1240,2)</f>
        <v>1500</v>
      </c>
      <c r="Q1240" s="9" t="s">
        <v>4181</v>
      </c>
      <c r="R1240" t="s">
        <v>4205</v>
      </c>
      <c r="S1240">
        <f>(((J1240/60)/60)/24)+DATE(1970,1,1)</f>
        <v>40731.61037037037</v>
      </c>
      <c r="T1240">
        <f>(((I1240/60)/60)/24)+DATE(1970,1,1)</f>
        <v>40761.61037037037</v>
      </c>
      <c r="U1240">
        <f>YEAR(S:S)</f>
        <v>2011</v>
      </c>
    </row>
    <row r="1241" spans="1:21" ht="32" x14ac:dyDescent="0.2">
      <c r="A1241">
        <v>1239</v>
      </c>
      <c r="B1241" s="8" t="s">
        <v>2</v>
      </c>
      <c r="C1241" s="3" t="s">
        <v>1246</v>
      </c>
      <c r="D1241" s="5">
        <v>2500</v>
      </c>
      <c r="E1241" s="7">
        <v>4500</v>
      </c>
      <c r="F1241" t="s">
        <v>4116</v>
      </c>
      <c r="G1241" s="1" t="s">
        <v>4119</v>
      </c>
      <c r="H1241" t="s">
        <v>4121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" t="s">
        <v>4181</v>
      </c>
      <c r="O1241">
        <f>ROUND(E1241/D1241*100,0)</f>
        <v>180</v>
      </c>
      <c r="P1241" t="e">
        <f>ROUND(E1241/L1241,2)</f>
        <v>#DIV/0!</v>
      </c>
      <c r="Q1241" s="9" t="s">
        <v>4181</v>
      </c>
      <c r="R1241" t="s">
        <v>4205</v>
      </c>
      <c r="S1241">
        <f>(((J1241/60)/60)/24)+DATE(1970,1,1)</f>
        <v>40883.962581018517</v>
      </c>
      <c r="T1241">
        <f>(((I1241/60)/60)/24)+DATE(1970,1,1)</f>
        <v>40913.962581018517</v>
      </c>
      <c r="U1241">
        <f>YEAR(S:S)</f>
        <v>2011</v>
      </c>
    </row>
    <row r="1242" spans="1:21" ht="32" x14ac:dyDescent="0.2">
      <c r="A1242">
        <v>1240</v>
      </c>
      <c r="B1242" s="8" t="s">
        <v>2</v>
      </c>
      <c r="C1242" s="3" t="s">
        <v>1247</v>
      </c>
      <c r="D1242" s="5">
        <v>8000</v>
      </c>
      <c r="E1242" s="7">
        <v>4482</v>
      </c>
      <c r="F1242" t="s">
        <v>4116</v>
      </c>
      <c r="G1242" s="1" t="s">
        <v>4119</v>
      </c>
      <c r="H1242" t="s">
        <v>4121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" t="s">
        <v>4181</v>
      </c>
      <c r="O1242">
        <f>ROUND(E1242/D1242*100,0)</f>
        <v>56</v>
      </c>
      <c r="P1242">
        <f>ROUND(E1242/L1242,2)</f>
        <v>560.25</v>
      </c>
      <c r="Q1242" s="9" t="s">
        <v>4181</v>
      </c>
      <c r="R1242" t="s">
        <v>4205</v>
      </c>
      <c r="S1242">
        <f>(((J1242/60)/60)/24)+DATE(1970,1,1)</f>
        <v>41409.040011574078</v>
      </c>
      <c r="T1242">
        <f>(((I1242/60)/60)/24)+DATE(1970,1,1)</f>
        <v>41467.910416666666</v>
      </c>
      <c r="U1242">
        <f>YEAR(S:S)</f>
        <v>2013</v>
      </c>
    </row>
    <row r="1243" spans="1:21" ht="48" x14ac:dyDescent="0.2">
      <c r="A1243">
        <v>1241</v>
      </c>
      <c r="B1243" s="8" t="s">
        <v>2</v>
      </c>
      <c r="C1243" s="3" t="s">
        <v>1248</v>
      </c>
      <c r="D1243" s="5">
        <v>5000</v>
      </c>
      <c r="E1243" s="7">
        <v>4457</v>
      </c>
      <c r="F1243" t="s">
        <v>4116</v>
      </c>
      <c r="G1243" s="1" t="s">
        <v>4119</v>
      </c>
      <c r="H1243" t="s">
        <v>4121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" t="s">
        <v>4181</v>
      </c>
      <c r="O1243">
        <f>ROUND(E1243/D1243*100,0)</f>
        <v>89</v>
      </c>
      <c r="P1243">
        <f>ROUND(E1243/L1243,2)</f>
        <v>131.09</v>
      </c>
      <c r="Q1243" s="9" t="s">
        <v>4181</v>
      </c>
      <c r="R1243" t="s">
        <v>4205</v>
      </c>
      <c r="S1243">
        <f>(((J1243/60)/60)/24)+DATE(1970,1,1)</f>
        <v>41923.837731481479</v>
      </c>
      <c r="T1243">
        <f>(((I1243/60)/60)/24)+DATE(1970,1,1)</f>
        <v>41946.249305555553</v>
      </c>
      <c r="U1243">
        <f>YEAR(S:S)</f>
        <v>2014</v>
      </c>
    </row>
    <row r="1244" spans="1:21" ht="48" x14ac:dyDescent="0.2">
      <c r="A1244">
        <v>1242</v>
      </c>
      <c r="B1244" s="8" t="s">
        <v>2</v>
      </c>
      <c r="C1244" s="3" t="s">
        <v>1249</v>
      </c>
      <c r="D1244" s="5">
        <v>911</v>
      </c>
      <c r="E1244" s="7">
        <v>4450</v>
      </c>
      <c r="F1244" t="s">
        <v>4116</v>
      </c>
      <c r="G1244" s="1" t="s">
        <v>4119</v>
      </c>
      <c r="H1244" t="s">
        <v>4121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" t="s">
        <v>4181</v>
      </c>
      <c r="O1244">
        <f>ROUND(E1244/D1244*100,0)</f>
        <v>488</v>
      </c>
      <c r="P1244">
        <f>ROUND(E1244/L1244,2)</f>
        <v>4450</v>
      </c>
      <c r="Q1244" s="9" t="s">
        <v>4181</v>
      </c>
      <c r="R1244" t="s">
        <v>4205</v>
      </c>
      <c r="S1244">
        <f>(((J1244/60)/60)/24)+DATE(1970,1,1)</f>
        <v>40782.165532407409</v>
      </c>
      <c r="T1244">
        <f>(((I1244/60)/60)/24)+DATE(1970,1,1)</f>
        <v>40797.554166666669</v>
      </c>
      <c r="U1244">
        <f>YEAR(S:S)</f>
        <v>2011</v>
      </c>
    </row>
    <row r="1245" spans="1:21" ht="48" x14ac:dyDescent="0.2">
      <c r="A1245">
        <v>1243</v>
      </c>
      <c r="B1245" s="8" t="s">
        <v>2</v>
      </c>
      <c r="C1245" s="3" t="s">
        <v>1250</v>
      </c>
      <c r="D1245" s="5">
        <v>12000</v>
      </c>
      <c r="E1245" s="7">
        <v>4443</v>
      </c>
      <c r="F1245" t="s">
        <v>4116</v>
      </c>
      <c r="G1245" s="1" t="s">
        <v>4119</v>
      </c>
      <c r="H1245" t="s">
        <v>4121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" t="s">
        <v>4181</v>
      </c>
      <c r="O1245">
        <f>ROUND(E1245/D1245*100,0)</f>
        <v>37</v>
      </c>
      <c r="P1245">
        <f>ROUND(E1245/L1245,2)</f>
        <v>116.92</v>
      </c>
      <c r="Q1245" s="9" t="s">
        <v>4181</v>
      </c>
      <c r="R1245" t="s">
        <v>4205</v>
      </c>
      <c r="S1245">
        <f>(((J1245/60)/60)/24)+DATE(1970,1,1)</f>
        <v>40671.879293981481</v>
      </c>
      <c r="T1245">
        <f>(((I1245/60)/60)/24)+DATE(1970,1,1)</f>
        <v>40732.875</v>
      </c>
      <c r="U1245">
        <f>YEAR(S:S)</f>
        <v>2011</v>
      </c>
    </row>
    <row r="1246" spans="1:21" ht="48" x14ac:dyDescent="0.2">
      <c r="A1246">
        <v>1244</v>
      </c>
      <c r="B1246" s="8" t="s">
        <v>2</v>
      </c>
      <c r="C1246" s="3" t="s">
        <v>1251</v>
      </c>
      <c r="D1246" s="5">
        <v>2000</v>
      </c>
      <c r="E1246" s="7">
        <v>4428</v>
      </c>
      <c r="F1246" t="s">
        <v>4115</v>
      </c>
      <c r="G1246" s="1" t="s">
        <v>4119</v>
      </c>
      <c r="H1246" t="s">
        <v>4121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" t="s">
        <v>4181</v>
      </c>
      <c r="O1246">
        <f>ROUND(E1246/D1246*100,0)</f>
        <v>221</v>
      </c>
      <c r="P1246">
        <f>ROUND(E1246/L1246,2)</f>
        <v>98.4</v>
      </c>
      <c r="Q1246" s="9" t="s">
        <v>4181</v>
      </c>
      <c r="R1246" t="s">
        <v>4195</v>
      </c>
      <c r="S1246">
        <f>(((J1246/60)/60)/24)+DATE(1970,1,1)</f>
        <v>41355.825497685182</v>
      </c>
      <c r="T1246">
        <f>(((I1246/60)/60)/24)+DATE(1970,1,1)</f>
        <v>41386.875</v>
      </c>
      <c r="U1246">
        <f>YEAR(S:S)</f>
        <v>2013</v>
      </c>
    </row>
    <row r="1247" spans="1:21" ht="48" x14ac:dyDescent="0.2">
      <c r="A1247">
        <v>1245</v>
      </c>
      <c r="B1247" s="8" t="s">
        <v>2</v>
      </c>
      <c r="C1247" s="3" t="s">
        <v>1252</v>
      </c>
      <c r="D1247" s="5">
        <v>2000</v>
      </c>
      <c r="E1247" s="7">
        <v>4409.7700000000004</v>
      </c>
      <c r="F1247" t="s">
        <v>4115</v>
      </c>
      <c r="G1247" s="1" t="s">
        <v>4119</v>
      </c>
      <c r="H1247" t="s">
        <v>4121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" t="s">
        <v>4181</v>
      </c>
      <c r="O1247">
        <f>ROUND(E1247/D1247*100,0)</f>
        <v>220</v>
      </c>
      <c r="P1247">
        <f>ROUND(E1247/L1247,2)</f>
        <v>259.39999999999998</v>
      </c>
      <c r="Q1247" s="9" t="s">
        <v>4181</v>
      </c>
      <c r="R1247" t="s">
        <v>4195</v>
      </c>
      <c r="S1247">
        <f>(((J1247/60)/60)/24)+DATE(1970,1,1)</f>
        <v>41774.599930555552</v>
      </c>
      <c r="T1247">
        <f>(((I1247/60)/60)/24)+DATE(1970,1,1)</f>
        <v>41804.599930555552</v>
      </c>
      <c r="U1247">
        <f>YEAR(S:S)</f>
        <v>2014</v>
      </c>
    </row>
    <row r="1248" spans="1:21" ht="48" x14ac:dyDescent="0.2">
      <c r="A1248">
        <v>1246</v>
      </c>
      <c r="B1248" s="8" t="s">
        <v>2</v>
      </c>
      <c r="C1248" s="3" t="s">
        <v>1253</v>
      </c>
      <c r="D1248" s="5">
        <v>2000</v>
      </c>
      <c r="E1248" s="7">
        <v>4409.55</v>
      </c>
      <c r="F1248" t="s">
        <v>4115</v>
      </c>
      <c r="G1248" s="1" t="s">
        <v>4119</v>
      </c>
      <c r="H1248" t="s">
        <v>4121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" t="s">
        <v>4181</v>
      </c>
      <c r="O1248">
        <f>ROUND(E1248/D1248*100,0)</f>
        <v>220</v>
      </c>
      <c r="P1248">
        <f>ROUND(E1248/L1248,2)</f>
        <v>142.24</v>
      </c>
      <c r="Q1248" s="9" t="s">
        <v>4181</v>
      </c>
      <c r="R1248" t="s">
        <v>4195</v>
      </c>
      <c r="S1248">
        <f>(((J1248/60)/60)/24)+DATE(1970,1,1)</f>
        <v>40838.043391203704</v>
      </c>
      <c r="T1248">
        <f>(((I1248/60)/60)/24)+DATE(1970,1,1)</f>
        <v>40883.085057870368</v>
      </c>
      <c r="U1248">
        <f>YEAR(S:S)</f>
        <v>2011</v>
      </c>
    </row>
    <row r="1249" spans="1:21" ht="32" x14ac:dyDescent="0.2">
      <c r="A1249">
        <v>1247</v>
      </c>
      <c r="B1249" s="8" t="s">
        <v>2</v>
      </c>
      <c r="C1249" s="3" t="s">
        <v>1254</v>
      </c>
      <c r="D1249" s="5">
        <v>3500</v>
      </c>
      <c r="E1249" s="7">
        <v>4400</v>
      </c>
      <c r="F1249" t="s">
        <v>4115</v>
      </c>
      <c r="G1249" s="1" t="s">
        <v>4119</v>
      </c>
      <c r="H1249" t="s">
        <v>4121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" t="s">
        <v>4181</v>
      </c>
      <c r="O1249">
        <f>ROUND(E1249/D1249*100,0)</f>
        <v>126</v>
      </c>
      <c r="P1249">
        <f>ROUND(E1249/L1249,2)</f>
        <v>88</v>
      </c>
      <c r="Q1249" s="9" t="s">
        <v>4181</v>
      </c>
      <c r="R1249" t="s">
        <v>4195</v>
      </c>
      <c r="S1249">
        <f>(((J1249/60)/60)/24)+DATE(1970,1,1)</f>
        <v>41370.292303240742</v>
      </c>
      <c r="T1249">
        <f>(((I1249/60)/60)/24)+DATE(1970,1,1)</f>
        <v>41400.292303240742</v>
      </c>
      <c r="U1249">
        <f>YEAR(S:S)</f>
        <v>2013</v>
      </c>
    </row>
    <row r="1250" spans="1:21" ht="32" x14ac:dyDescent="0.2">
      <c r="A1250">
        <v>1248</v>
      </c>
      <c r="B1250" s="8" t="s">
        <v>2</v>
      </c>
      <c r="C1250" s="3" t="s">
        <v>1255</v>
      </c>
      <c r="D1250" s="5">
        <v>2500</v>
      </c>
      <c r="E1250" s="7">
        <v>4396</v>
      </c>
      <c r="F1250" t="s">
        <v>4115</v>
      </c>
      <c r="G1250" s="1" t="s">
        <v>4119</v>
      </c>
      <c r="H1250" t="s">
        <v>4121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" t="s">
        <v>4181</v>
      </c>
      <c r="O1250">
        <f>ROUND(E1250/D1250*100,0)</f>
        <v>176</v>
      </c>
      <c r="P1250">
        <f>ROUND(E1250/L1250,2)</f>
        <v>74.510000000000005</v>
      </c>
      <c r="Q1250" s="9" t="s">
        <v>4181</v>
      </c>
      <c r="R1250" t="s">
        <v>4195</v>
      </c>
      <c r="S1250">
        <f>(((J1250/60)/60)/24)+DATE(1970,1,1)</f>
        <v>41767.656863425924</v>
      </c>
      <c r="T1250">
        <f>(((I1250/60)/60)/24)+DATE(1970,1,1)</f>
        <v>41803.290972222225</v>
      </c>
      <c r="U1250">
        <f>YEAR(S:S)</f>
        <v>2014</v>
      </c>
    </row>
    <row r="1251" spans="1:21" ht="48" x14ac:dyDescent="0.2">
      <c r="A1251">
        <v>1249</v>
      </c>
      <c r="B1251" s="8" t="s">
        <v>2</v>
      </c>
      <c r="C1251" s="3" t="s">
        <v>1256</v>
      </c>
      <c r="D1251" s="5">
        <v>5000</v>
      </c>
      <c r="E1251" s="7">
        <v>4395</v>
      </c>
      <c r="F1251" t="s">
        <v>4115</v>
      </c>
      <c r="G1251" s="1" t="s">
        <v>4119</v>
      </c>
      <c r="H1251" t="s">
        <v>4121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" t="s">
        <v>4181</v>
      </c>
      <c r="O1251">
        <f>ROUND(E1251/D1251*100,0)</f>
        <v>88</v>
      </c>
      <c r="P1251">
        <f>ROUND(E1251/L1251,2)</f>
        <v>54.26</v>
      </c>
      <c r="Q1251" s="9" t="s">
        <v>4181</v>
      </c>
      <c r="R1251" t="s">
        <v>4195</v>
      </c>
      <c r="S1251">
        <f>(((J1251/60)/60)/24)+DATE(1970,1,1)</f>
        <v>41067.74086805556</v>
      </c>
      <c r="T1251">
        <f>(((I1251/60)/60)/24)+DATE(1970,1,1)</f>
        <v>41097.74086805556</v>
      </c>
      <c r="U1251">
        <f>YEAR(S:S)</f>
        <v>2012</v>
      </c>
    </row>
    <row r="1252" spans="1:21" ht="48" x14ac:dyDescent="0.2">
      <c r="A1252">
        <v>1250</v>
      </c>
      <c r="B1252" s="8" t="s">
        <v>2</v>
      </c>
      <c r="C1252" s="3" t="s">
        <v>1257</v>
      </c>
      <c r="D1252" s="5">
        <v>30000</v>
      </c>
      <c r="E1252" s="7">
        <v>4390</v>
      </c>
      <c r="F1252" t="s">
        <v>4115</v>
      </c>
      <c r="G1252" s="1" t="s">
        <v>4119</v>
      </c>
      <c r="H1252" t="s">
        <v>4121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" t="s">
        <v>4181</v>
      </c>
      <c r="O1252">
        <f>ROUND(E1252/D1252*100,0)</f>
        <v>15</v>
      </c>
      <c r="P1252">
        <f>ROUND(E1252/L1252,2)</f>
        <v>8.64</v>
      </c>
      <c r="Q1252" s="9" t="s">
        <v>4181</v>
      </c>
      <c r="R1252" t="s">
        <v>4195</v>
      </c>
      <c r="S1252">
        <f>(((J1252/60)/60)/24)+DATE(1970,1,1)</f>
        <v>41843.64271990741</v>
      </c>
      <c r="T1252">
        <f>(((I1252/60)/60)/24)+DATE(1970,1,1)</f>
        <v>41888.64271990741</v>
      </c>
      <c r="U1252">
        <f>YEAR(S:S)</f>
        <v>2014</v>
      </c>
    </row>
    <row r="1253" spans="1:21" ht="32" x14ac:dyDescent="0.2">
      <c r="A1253">
        <v>1251</v>
      </c>
      <c r="B1253" s="8" t="s">
        <v>2</v>
      </c>
      <c r="C1253" s="3" t="s">
        <v>1258</v>
      </c>
      <c r="D1253" s="5">
        <v>6000</v>
      </c>
      <c r="E1253" s="7">
        <v>4388</v>
      </c>
      <c r="F1253" t="s">
        <v>4115</v>
      </c>
      <c r="G1253" s="1" t="s">
        <v>4119</v>
      </c>
      <c r="H1253" t="s">
        <v>4121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" t="s">
        <v>4181</v>
      </c>
      <c r="O1253">
        <f>ROUND(E1253/D1253*100,0)</f>
        <v>73</v>
      </c>
      <c r="P1253">
        <f>ROUND(E1253/L1253,2)</f>
        <v>59.3</v>
      </c>
      <c r="Q1253" s="9" t="s">
        <v>4181</v>
      </c>
      <c r="R1253" t="s">
        <v>4195</v>
      </c>
      <c r="S1253">
        <f>(((J1253/60)/60)/24)+DATE(1970,1,1)</f>
        <v>40751.814432870371</v>
      </c>
      <c r="T1253">
        <f>(((I1253/60)/60)/24)+DATE(1970,1,1)</f>
        <v>40811.814432870371</v>
      </c>
      <c r="U1253">
        <f>YEAR(S:S)</f>
        <v>2011</v>
      </c>
    </row>
    <row r="1254" spans="1:21" ht="48" x14ac:dyDescent="0.2">
      <c r="A1254">
        <v>1252</v>
      </c>
      <c r="B1254" s="8" t="s">
        <v>2</v>
      </c>
      <c r="C1254" s="3" t="s">
        <v>1259</v>
      </c>
      <c r="D1254" s="5">
        <v>3500</v>
      </c>
      <c r="E1254" s="7">
        <v>4372</v>
      </c>
      <c r="F1254" t="s">
        <v>4115</v>
      </c>
      <c r="G1254" s="1" t="s">
        <v>4119</v>
      </c>
      <c r="H1254" t="s">
        <v>4121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" t="s">
        <v>4181</v>
      </c>
      <c r="O1254">
        <f>ROUND(E1254/D1254*100,0)</f>
        <v>125</v>
      </c>
      <c r="P1254">
        <f>ROUND(E1254/L1254,2)</f>
        <v>31.01</v>
      </c>
      <c r="Q1254" s="9" t="s">
        <v>4181</v>
      </c>
      <c r="R1254" t="s">
        <v>4195</v>
      </c>
      <c r="S1254">
        <f>(((J1254/60)/60)/24)+DATE(1970,1,1)</f>
        <v>41543.988067129627</v>
      </c>
      <c r="T1254">
        <f>(((I1254/60)/60)/24)+DATE(1970,1,1)</f>
        <v>41571.988067129627</v>
      </c>
      <c r="U1254">
        <f>YEAR(S:S)</f>
        <v>2013</v>
      </c>
    </row>
    <row r="1255" spans="1:21" ht="48" x14ac:dyDescent="0.2">
      <c r="A1255">
        <v>1253</v>
      </c>
      <c r="B1255" s="8" t="s">
        <v>2</v>
      </c>
      <c r="C1255" s="3" t="s">
        <v>1260</v>
      </c>
      <c r="D1255" s="5">
        <v>10</v>
      </c>
      <c r="E1255" s="7">
        <v>4371</v>
      </c>
      <c r="F1255" t="s">
        <v>4115</v>
      </c>
      <c r="G1255" s="1" t="s">
        <v>4119</v>
      </c>
      <c r="H1255" t="s">
        <v>4121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" t="s">
        <v>4181</v>
      </c>
      <c r="O1255">
        <f>ROUND(E1255/D1255*100,0)</f>
        <v>43710</v>
      </c>
      <c r="P1255">
        <f>ROUND(E1255/L1255,2)</f>
        <v>6.15</v>
      </c>
      <c r="Q1255" s="9" t="s">
        <v>4181</v>
      </c>
      <c r="R1255" t="s">
        <v>4195</v>
      </c>
      <c r="S1255">
        <f>(((J1255/60)/60)/24)+DATE(1970,1,1)</f>
        <v>41855.783645833333</v>
      </c>
      <c r="T1255">
        <f>(((I1255/60)/60)/24)+DATE(1970,1,1)</f>
        <v>41885.783645833333</v>
      </c>
      <c r="U1255">
        <f>YEAR(S:S)</f>
        <v>2014</v>
      </c>
    </row>
    <row r="1256" spans="1:21" ht="48" x14ac:dyDescent="0.2">
      <c r="A1256">
        <v>1254</v>
      </c>
      <c r="B1256" s="8" t="s">
        <v>2</v>
      </c>
      <c r="C1256" s="3" t="s">
        <v>1261</v>
      </c>
      <c r="D1256" s="5">
        <v>6700</v>
      </c>
      <c r="E1256" s="7">
        <v>4345</v>
      </c>
      <c r="F1256" t="s">
        <v>4115</v>
      </c>
      <c r="G1256" s="1" t="s">
        <v>4119</v>
      </c>
      <c r="H1256" t="s">
        <v>4121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" t="s">
        <v>4181</v>
      </c>
      <c r="O1256">
        <f>ROUND(E1256/D1256*100,0)</f>
        <v>65</v>
      </c>
      <c r="P1256">
        <f>ROUND(E1256/L1256,2)</f>
        <v>30.82</v>
      </c>
      <c r="Q1256" s="9" t="s">
        <v>4181</v>
      </c>
      <c r="R1256" t="s">
        <v>4195</v>
      </c>
      <c r="S1256">
        <f>(((J1256/60)/60)/24)+DATE(1970,1,1)</f>
        <v>40487.621365740742</v>
      </c>
      <c r="T1256">
        <f>(((I1256/60)/60)/24)+DATE(1970,1,1)</f>
        <v>40544.207638888889</v>
      </c>
      <c r="U1256">
        <f>YEAR(S:S)</f>
        <v>2010</v>
      </c>
    </row>
    <row r="1257" spans="1:21" ht="48" x14ac:dyDescent="0.2">
      <c r="A1257">
        <v>1255</v>
      </c>
      <c r="B1257" s="8" t="s">
        <v>2</v>
      </c>
      <c r="C1257" s="3" t="s">
        <v>1262</v>
      </c>
      <c r="D1257" s="5">
        <v>3000</v>
      </c>
      <c r="E1257" s="7">
        <v>4343</v>
      </c>
      <c r="F1257" t="s">
        <v>4115</v>
      </c>
      <c r="G1257" s="1" t="s">
        <v>4119</v>
      </c>
      <c r="H1257" t="s">
        <v>4121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" t="s">
        <v>4181</v>
      </c>
      <c r="O1257">
        <f>ROUND(E1257/D1257*100,0)</f>
        <v>145</v>
      </c>
      <c r="P1257">
        <f>ROUND(E1257/L1257,2)</f>
        <v>39.840000000000003</v>
      </c>
      <c r="Q1257" s="9" t="s">
        <v>4181</v>
      </c>
      <c r="R1257" t="s">
        <v>4195</v>
      </c>
      <c r="S1257">
        <f>(((J1257/60)/60)/24)+DATE(1970,1,1)</f>
        <v>41579.845509259263</v>
      </c>
      <c r="T1257">
        <f>(((I1257/60)/60)/24)+DATE(1970,1,1)</f>
        <v>41609.887175925927</v>
      </c>
      <c r="U1257">
        <f>YEAR(S:S)</f>
        <v>2013</v>
      </c>
    </row>
    <row r="1258" spans="1:21" ht="48" x14ac:dyDescent="0.2">
      <c r="A1258">
        <v>1256</v>
      </c>
      <c r="B1258" s="8" t="s">
        <v>2</v>
      </c>
      <c r="C1258" s="3" t="s">
        <v>1263</v>
      </c>
      <c r="D1258" s="5">
        <v>30000</v>
      </c>
      <c r="E1258" s="7">
        <v>4340.7</v>
      </c>
      <c r="F1258" t="s">
        <v>4115</v>
      </c>
      <c r="G1258" s="1" t="s">
        <v>4119</v>
      </c>
      <c r="H1258" t="s">
        <v>4121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" t="s">
        <v>4181</v>
      </c>
      <c r="O1258">
        <f>ROUND(E1258/D1258*100,0)</f>
        <v>14</v>
      </c>
      <c r="P1258">
        <f>ROUND(E1258/L1258,2)</f>
        <v>12.02</v>
      </c>
      <c r="Q1258" s="9" t="s">
        <v>4181</v>
      </c>
      <c r="R1258" t="s">
        <v>4195</v>
      </c>
      <c r="S1258">
        <f>(((J1258/60)/60)/24)+DATE(1970,1,1)</f>
        <v>40921.919340277782</v>
      </c>
      <c r="T1258">
        <f>(((I1258/60)/60)/24)+DATE(1970,1,1)</f>
        <v>40951.919340277782</v>
      </c>
      <c r="U1258">
        <f>YEAR(S:S)</f>
        <v>2012</v>
      </c>
    </row>
    <row r="1259" spans="1:21" ht="48" x14ac:dyDescent="0.2">
      <c r="A1259">
        <v>1257</v>
      </c>
      <c r="B1259" s="8" t="s">
        <v>2</v>
      </c>
      <c r="C1259" s="3" t="s">
        <v>1264</v>
      </c>
      <c r="D1259" s="5">
        <v>5500</v>
      </c>
      <c r="E1259" s="7">
        <v>4340</v>
      </c>
      <c r="F1259" t="s">
        <v>4115</v>
      </c>
      <c r="G1259" s="1" t="s">
        <v>4119</v>
      </c>
      <c r="H1259" t="s">
        <v>4121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" t="s">
        <v>4181</v>
      </c>
      <c r="O1259">
        <f>ROUND(E1259/D1259*100,0)</f>
        <v>79</v>
      </c>
      <c r="P1259">
        <f>ROUND(E1259/L1259,2)</f>
        <v>24.66</v>
      </c>
      <c r="Q1259" s="9" t="s">
        <v>4181</v>
      </c>
      <c r="R1259" t="s">
        <v>4195</v>
      </c>
      <c r="S1259">
        <f>(((J1259/60)/60)/24)+DATE(1970,1,1)</f>
        <v>40587.085532407407</v>
      </c>
      <c r="T1259">
        <f>(((I1259/60)/60)/24)+DATE(1970,1,1)</f>
        <v>40636.043865740743</v>
      </c>
      <c r="U1259">
        <f>YEAR(S:S)</f>
        <v>2011</v>
      </c>
    </row>
    <row r="1260" spans="1:21" ht="48" x14ac:dyDescent="0.2">
      <c r="A1260">
        <v>1258</v>
      </c>
      <c r="B1260" s="8" t="s">
        <v>2</v>
      </c>
      <c r="C1260" s="3" t="s">
        <v>1265</v>
      </c>
      <c r="D1260" s="5">
        <v>12000</v>
      </c>
      <c r="E1260" s="7">
        <v>4320</v>
      </c>
      <c r="F1260" t="s">
        <v>4115</v>
      </c>
      <c r="G1260" s="1" t="s">
        <v>4119</v>
      </c>
      <c r="H1260" t="s">
        <v>4121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" t="s">
        <v>4181</v>
      </c>
      <c r="O1260">
        <f>ROUND(E1260/D1260*100,0)</f>
        <v>36</v>
      </c>
      <c r="P1260">
        <f>ROUND(E1260/L1260,2)</f>
        <v>6.45</v>
      </c>
      <c r="Q1260" s="9" t="s">
        <v>4181</v>
      </c>
      <c r="R1260" t="s">
        <v>4195</v>
      </c>
      <c r="S1260">
        <f>(((J1260/60)/60)/24)+DATE(1970,1,1)</f>
        <v>41487.611250000002</v>
      </c>
      <c r="T1260">
        <f>(((I1260/60)/60)/24)+DATE(1970,1,1)</f>
        <v>41517.611250000002</v>
      </c>
      <c r="U1260">
        <f>YEAR(S:S)</f>
        <v>2013</v>
      </c>
    </row>
    <row r="1261" spans="1:21" ht="32" x14ac:dyDescent="0.2">
      <c r="A1261">
        <v>1259</v>
      </c>
      <c r="B1261" s="8" t="s">
        <v>2</v>
      </c>
      <c r="C1261" s="3" t="s">
        <v>1266</v>
      </c>
      <c r="D1261" s="5">
        <v>2500</v>
      </c>
      <c r="E1261" s="7">
        <v>4315</v>
      </c>
      <c r="F1261" t="s">
        <v>4115</v>
      </c>
      <c r="G1261" s="1" t="s">
        <v>4119</v>
      </c>
      <c r="H1261" t="s">
        <v>4121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" t="s">
        <v>4181</v>
      </c>
      <c r="O1261">
        <f>ROUND(E1261/D1261*100,0)</f>
        <v>173</v>
      </c>
      <c r="P1261">
        <f>ROUND(E1261/L1261,2)</f>
        <v>44.95</v>
      </c>
      <c r="Q1261" s="9" t="s">
        <v>4181</v>
      </c>
      <c r="R1261" t="s">
        <v>4195</v>
      </c>
      <c r="S1261">
        <f>(((J1261/60)/60)/24)+DATE(1970,1,1)</f>
        <v>41766.970648148148</v>
      </c>
      <c r="T1261">
        <f>(((I1261/60)/60)/24)+DATE(1970,1,1)</f>
        <v>41799.165972222225</v>
      </c>
      <c r="U1261">
        <f>YEAR(S:S)</f>
        <v>2014</v>
      </c>
    </row>
    <row r="1262" spans="1:21" ht="48" x14ac:dyDescent="0.2">
      <c r="A1262">
        <v>1260</v>
      </c>
      <c r="B1262" s="8" t="s">
        <v>2</v>
      </c>
      <c r="C1262" s="3" t="s">
        <v>1267</v>
      </c>
      <c r="D1262" s="5">
        <v>3300</v>
      </c>
      <c r="E1262" s="7">
        <v>4313</v>
      </c>
      <c r="F1262" t="s">
        <v>4115</v>
      </c>
      <c r="G1262" s="1" t="s">
        <v>4119</v>
      </c>
      <c r="H1262" t="s">
        <v>4121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" t="s">
        <v>4181</v>
      </c>
      <c r="O1262">
        <f>ROUND(E1262/D1262*100,0)</f>
        <v>131</v>
      </c>
      <c r="P1262">
        <f>ROUND(E1262/L1262,2)</f>
        <v>58.28</v>
      </c>
      <c r="Q1262" s="9" t="s">
        <v>4181</v>
      </c>
      <c r="R1262" t="s">
        <v>4195</v>
      </c>
      <c r="S1262">
        <f>(((J1262/60)/60)/24)+DATE(1970,1,1)</f>
        <v>41666.842824074076</v>
      </c>
      <c r="T1262">
        <f>(((I1262/60)/60)/24)+DATE(1970,1,1)</f>
        <v>41696.842824074076</v>
      </c>
      <c r="U1262">
        <f>YEAR(S:S)</f>
        <v>2014</v>
      </c>
    </row>
    <row r="1263" spans="1:21" ht="32" x14ac:dyDescent="0.2">
      <c r="A1263">
        <v>1261</v>
      </c>
      <c r="B1263" s="8" t="s">
        <v>2</v>
      </c>
      <c r="C1263" s="3" t="s">
        <v>1268</v>
      </c>
      <c r="D1263" s="5">
        <v>2000</v>
      </c>
      <c r="E1263" s="7">
        <v>4310</v>
      </c>
      <c r="F1263" t="s">
        <v>4115</v>
      </c>
      <c r="G1263" s="1" t="s">
        <v>4119</v>
      </c>
      <c r="H1263" t="s">
        <v>4121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" t="s">
        <v>4181</v>
      </c>
      <c r="O1263">
        <f>ROUND(E1263/D1263*100,0)</f>
        <v>216</v>
      </c>
      <c r="P1263">
        <f>ROUND(E1263/L1263,2)</f>
        <v>82.88</v>
      </c>
      <c r="Q1263" s="9" t="s">
        <v>4181</v>
      </c>
      <c r="R1263" t="s">
        <v>4195</v>
      </c>
      <c r="S1263">
        <f>(((J1263/60)/60)/24)+DATE(1970,1,1)</f>
        <v>41638.342905092592</v>
      </c>
      <c r="T1263">
        <f>(((I1263/60)/60)/24)+DATE(1970,1,1)</f>
        <v>41668.342905092592</v>
      </c>
      <c r="U1263">
        <f>YEAR(S:S)</f>
        <v>2013</v>
      </c>
    </row>
    <row r="1264" spans="1:21" ht="48" x14ac:dyDescent="0.2">
      <c r="A1264">
        <v>1262</v>
      </c>
      <c r="B1264" s="8" t="s">
        <v>2</v>
      </c>
      <c r="C1264" s="3" t="s">
        <v>1269</v>
      </c>
      <c r="D1264" s="5">
        <v>6500</v>
      </c>
      <c r="E1264" s="7">
        <v>4308</v>
      </c>
      <c r="F1264" t="s">
        <v>4115</v>
      </c>
      <c r="G1264" s="1" t="s">
        <v>4119</v>
      </c>
      <c r="H1264" t="s">
        <v>4126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" t="s">
        <v>4181</v>
      </c>
      <c r="O1264">
        <f>ROUND(E1264/D1264*100,0)</f>
        <v>66</v>
      </c>
      <c r="P1264">
        <f>ROUND(E1264/L1264,2)</f>
        <v>41.03</v>
      </c>
      <c r="Q1264" s="9" t="s">
        <v>4181</v>
      </c>
      <c r="R1264" t="s">
        <v>4195</v>
      </c>
      <c r="S1264">
        <f>(((J1264/60)/60)/24)+DATE(1970,1,1)</f>
        <v>41656.762638888889</v>
      </c>
      <c r="T1264">
        <f>(((I1264/60)/60)/24)+DATE(1970,1,1)</f>
        <v>41686.762638888889</v>
      </c>
      <c r="U1264">
        <f>YEAR(S:S)</f>
        <v>2014</v>
      </c>
    </row>
    <row r="1265" spans="1:21" ht="32" x14ac:dyDescent="0.2">
      <c r="A1265">
        <v>1263</v>
      </c>
      <c r="B1265" s="8" t="s">
        <v>2</v>
      </c>
      <c r="C1265" s="3" t="s">
        <v>1270</v>
      </c>
      <c r="D1265" s="5">
        <v>1500</v>
      </c>
      <c r="E1265" s="7">
        <v>4306.1099999999997</v>
      </c>
      <c r="F1265" t="s">
        <v>4115</v>
      </c>
      <c r="G1265" s="1" t="s">
        <v>4119</v>
      </c>
      <c r="H1265" t="s">
        <v>4121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" t="s">
        <v>4181</v>
      </c>
      <c r="O1265">
        <f>ROUND(E1265/D1265*100,0)</f>
        <v>287</v>
      </c>
      <c r="P1265">
        <f>ROUND(E1265/L1265,2)</f>
        <v>105.03</v>
      </c>
      <c r="Q1265" s="9" t="s">
        <v>4181</v>
      </c>
      <c r="R1265" t="s">
        <v>4195</v>
      </c>
      <c r="S1265">
        <f>(((J1265/60)/60)/24)+DATE(1970,1,1)</f>
        <v>41692.084143518521</v>
      </c>
      <c r="T1265">
        <f>(((I1265/60)/60)/24)+DATE(1970,1,1)</f>
        <v>41727.041666666664</v>
      </c>
      <c r="U1265">
        <f>YEAR(S:S)</f>
        <v>2014</v>
      </c>
    </row>
    <row r="1266" spans="1:21" ht="48" x14ac:dyDescent="0.2">
      <c r="A1266">
        <v>1264</v>
      </c>
      <c r="B1266" s="8" t="s">
        <v>2</v>
      </c>
      <c r="C1266" s="3" t="s">
        <v>1271</v>
      </c>
      <c r="D1266" s="5">
        <v>650</v>
      </c>
      <c r="E1266" s="7">
        <v>4303</v>
      </c>
      <c r="F1266" t="s">
        <v>4115</v>
      </c>
      <c r="G1266" s="1" t="s">
        <v>4119</v>
      </c>
      <c r="H1266" t="s">
        <v>4121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" t="s">
        <v>4181</v>
      </c>
      <c r="O1266">
        <f>ROUND(E1266/D1266*100,0)</f>
        <v>662</v>
      </c>
      <c r="P1266">
        <f>ROUND(E1266/L1266,2)</f>
        <v>126.56</v>
      </c>
      <c r="Q1266" s="9" t="s">
        <v>4181</v>
      </c>
      <c r="R1266" t="s">
        <v>4195</v>
      </c>
      <c r="S1266">
        <f>(((J1266/60)/60)/24)+DATE(1970,1,1)</f>
        <v>41547.662997685184</v>
      </c>
      <c r="T1266">
        <f>(((I1266/60)/60)/24)+DATE(1970,1,1)</f>
        <v>41576.662997685184</v>
      </c>
      <c r="U1266">
        <f>YEAR(S:S)</f>
        <v>2013</v>
      </c>
    </row>
    <row r="1267" spans="1:21" ht="64" x14ac:dyDescent="0.2">
      <c r="A1267">
        <v>1265</v>
      </c>
      <c r="B1267" s="8" t="s">
        <v>2</v>
      </c>
      <c r="C1267" s="3" t="s">
        <v>1272</v>
      </c>
      <c r="D1267" s="5">
        <v>3500</v>
      </c>
      <c r="E1267" s="7">
        <v>4296</v>
      </c>
      <c r="F1267" t="s">
        <v>4115</v>
      </c>
      <c r="G1267" s="1" t="s">
        <v>4119</v>
      </c>
      <c r="H1267" t="s">
        <v>4121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" t="s">
        <v>4181</v>
      </c>
      <c r="O1267">
        <f>ROUND(E1267/D1267*100,0)</f>
        <v>123</v>
      </c>
      <c r="P1267">
        <f>ROUND(E1267/L1267,2)</f>
        <v>65.09</v>
      </c>
      <c r="Q1267" s="9" t="s">
        <v>4181</v>
      </c>
      <c r="R1267" t="s">
        <v>4195</v>
      </c>
      <c r="S1267">
        <f>(((J1267/60)/60)/24)+DATE(1970,1,1)</f>
        <v>40465.655266203699</v>
      </c>
      <c r="T1267">
        <f>(((I1267/60)/60)/24)+DATE(1970,1,1)</f>
        <v>40512.655266203699</v>
      </c>
      <c r="U1267">
        <f>YEAR(S:S)</f>
        <v>2010</v>
      </c>
    </row>
    <row r="1268" spans="1:21" ht="32" x14ac:dyDescent="0.2">
      <c r="A1268">
        <v>1266</v>
      </c>
      <c r="B1268" s="8" t="s">
        <v>2</v>
      </c>
      <c r="C1268" s="3" t="s">
        <v>1273</v>
      </c>
      <c r="D1268" s="5">
        <v>9500</v>
      </c>
      <c r="E1268" s="7">
        <v>4289.99</v>
      </c>
      <c r="F1268" t="s">
        <v>4115</v>
      </c>
      <c r="G1268" s="1" t="s">
        <v>4119</v>
      </c>
      <c r="H1268" t="s">
        <v>4121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" t="s">
        <v>4181</v>
      </c>
      <c r="O1268">
        <f>ROUND(E1268/D1268*100,0)</f>
        <v>45</v>
      </c>
      <c r="P1268">
        <f>ROUND(E1268/L1268,2)</f>
        <v>85.8</v>
      </c>
      <c r="Q1268" s="9" t="s">
        <v>4181</v>
      </c>
      <c r="R1268" t="s">
        <v>4195</v>
      </c>
      <c r="S1268">
        <f>(((J1268/60)/60)/24)+DATE(1970,1,1)</f>
        <v>41620.87667824074</v>
      </c>
      <c r="T1268">
        <f>(((I1268/60)/60)/24)+DATE(1970,1,1)</f>
        <v>41650.87667824074</v>
      </c>
      <c r="U1268">
        <f>YEAR(S:S)</f>
        <v>2013</v>
      </c>
    </row>
    <row r="1269" spans="1:21" ht="48" x14ac:dyDescent="0.2">
      <c r="A1269">
        <v>1267</v>
      </c>
      <c r="B1269" s="8" t="s">
        <v>2</v>
      </c>
      <c r="C1269" s="3" t="s">
        <v>1274</v>
      </c>
      <c r="D1269" s="5">
        <v>22000</v>
      </c>
      <c r="E1269" s="7">
        <v>4280</v>
      </c>
      <c r="F1269" t="s">
        <v>4115</v>
      </c>
      <c r="G1269" s="1" t="s">
        <v>4119</v>
      </c>
      <c r="H1269" t="s">
        <v>4121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" t="s">
        <v>4181</v>
      </c>
      <c r="O1269">
        <f>ROUND(E1269/D1269*100,0)</f>
        <v>19</v>
      </c>
      <c r="P1269">
        <f>ROUND(E1269/L1269,2)</f>
        <v>26.92</v>
      </c>
      <c r="Q1269" s="9" t="s">
        <v>4181</v>
      </c>
      <c r="R1269" t="s">
        <v>4195</v>
      </c>
      <c r="S1269">
        <f>(((J1269/60)/60)/24)+DATE(1970,1,1)</f>
        <v>41449.585162037038</v>
      </c>
      <c r="T1269">
        <f>(((I1269/60)/60)/24)+DATE(1970,1,1)</f>
        <v>41479.585162037038</v>
      </c>
      <c r="U1269">
        <f>YEAR(S:S)</f>
        <v>2013</v>
      </c>
    </row>
    <row r="1270" spans="1:21" ht="32" x14ac:dyDescent="0.2">
      <c r="A1270">
        <v>1268</v>
      </c>
      <c r="B1270" s="8" t="s">
        <v>2</v>
      </c>
      <c r="C1270" s="3" t="s">
        <v>1275</v>
      </c>
      <c r="D1270" s="5">
        <v>12000</v>
      </c>
      <c r="E1270" s="7">
        <v>4280</v>
      </c>
      <c r="F1270" t="s">
        <v>4115</v>
      </c>
      <c r="G1270" s="1" t="s">
        <v>4119</v>
      </c>
      <c r="H1270" t="s">
        <v>4121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" t="s">
        <v>4181</v>
      </c>
      <c r="O1270">
        <f>ROUND(E1270/D1270*100,0)</f>
        <v>36</v>
      </c>
      <c r="P1270">
        <f>ROUND(E1270/L1270,2)</f>
        <v>23.52</v>
      </c>
      <c r="Q1270" s="9" t="s">
        <v>4181</v>
      </c>
      <c r="R1270" t="s">
        <v>4195</v>
      </c>
      <c r="S1270">
        <f>(((J1270/60)/60)/24)+DATE(1970,1,1)</f>
        <v>41507.845451388886</v>
      </c>
      <c r="T1270">
        <f>(((I1270/60)/60)/24)+DATE(1970,1,1)</f>
        <v>41537.845451388886</v>
      </c>
      <c r="U1270">
        <f>YEAR(S:S)</f>
        <v>2013</v>
      </c>
    </row>
    <row r="1271" spans="1:21" ht="48" x14ac:dyDescent="0.2">
      <c r="A1271">
        <v>1269</v>
      </c>
      <c r="B1271" s="8" t="s">
        <v>2</v>
      </c>
      <c r="C1271" s="3" t="s">
        <v>1276</v>
      </c>
      <c r="D1271" s="5">
        <v>18800</v>
      </c>
      <c r="E1271" s="7">
        <v>4275</v>
      </c>
      <c r="F1271" t="s">
        <v>4115</v>
      </c>
      <c r="G1271" s="1" t="s">
        <v>4119</v>
      </c>
      <c r="H1271" t="s">
        <v>4121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" t="s">
        <v>4181</v>
      </c>
      <c r="O1271">
        <f>ROUND(E1271/D1271*100,0)</f>
        <v>23</v>
      </c>
      <c r="P1271">
        <f>ROUND(E1271/L1271,2)</f>
        <v>20.75</v>
      </c>
      <c r="Q1271" s="9" t="s">
        <v>4181</v>
      </c>
      <c r="R1271" t="s">
        <v>4195</v>
      </c>
      <c r="S1271">
        <f>(((J1271/60)/60)/24)+DATE(1970,1,1)</f>
        <v>42445.823055555549</v>
      </c>
      <c r="T1271">
        <f>(((I1271/60)/60)/24)+DATE(1970,1,1)</f>
        <v>42476</v>
      </c>
      <c r="U1271">
        <f>YEAR(S:S)</f>
        <v>2016</v>
      </c>
    </row>
    <row r="1272" spans="1:21" ht="32" x14ac:dyDescent="0.2">
      <c r="A1272">
        <v>1270</v>
      </c>
      <c r="B1272" s="8" t="s">
        <v>2</v>
      </c>
      <c r="C1272" s="3" t="s">
        <v>1277</v>
      </c>
      <c r="D1272" s="5">
        <v>10000</v>
      </c>
      <c r="E1272" s="7">
        <v>4261</v>
      </c>
      <c r="F1272" t="s">
        <v>4115</v>
      </c>
      <c r="G1272" s="1" t="s">
        <v>4119</v>
      </c>
      <c r="H1272" t="s">
        <v>4121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" t="s">
        <v>4181</v>
      </c>
      <c r="O1272">
        <f>ROUND(E1272/D1272*100,0)</f>
        <v>43</v>
      </c>
      <c r="P1272">
        <f>ROUND(E1272/L1272,2)</f>
        <v>25.21</v>
      </c>
      <c r="Q1272" s="9" t="s">
        <v>4181</v>
      </c>
      <c r="R1272" t="s">
        <v>4195</v>
      </c>
      <c r="S1272">
        <f>(((J1272/60)/60)/24)+DATE(1970,1,1)</f>
        <v>40933.856967592597</v>
      </c>
      <c r="T1272">
        <f>(((I1272/60)/60)/24)+DATE(1970,1,1)</f>
        <v>40993.815300925926</v>
      </c>
      <c r="U1272">
        <f>YEAR(S:S)</f>
        <v>2012</v>
      </c>
    </row>
    <row r="1273" spans="1:21" ht="48" x14ac:dyDescent="0.2">
      <c r="A1273">
        <v>1271</v>
      </c>
      <c r="B1273" s="8" t="s">
        <v>2</v>
      </c>
      <c r="C1273" s="3" t="s">
        <v>1278</v>
      </c>
      <c r="D1273" s="5">
        <v>7500</v>
      </c>
      <c r="E1273" s="7">
        <v>4250</v>
      </c>
      <c r="F1273" t="s">
        <v>4115</v>
      </c>
      <c r="G1273" s="1" t="s">
        <v>4119</v>
      </c>
      <c r="H1273" t="s">
        <v>4121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" t="s">
        <v>4181</v>
      </c>
      <c r="O1273">
        <f>ROUND(E1273/D1273*100,0)</f>
        <v>57</v>
      </c>
      <c r="P1273">
        <f>ROUND(E1273/L1273,2)</f>
        <v>137.1</v>
      </c>
      <c r="Q1273" s="9" t="s">
        <v>4181</v>
      </c>
      <c r="R1273" t="s">
        <v>4195</v>
      </c>
      <c r="S1273">
        <f>(((J1273/60)/60)/24)+DATE(1970,1,1)</f>
        <v>41561.683553240742</v>
      </c>
      <c r="T1273">
        <f>(((I1273/60)/60)/24)+DATE(1970,1,1)</f>
        <v>41591.725219907406</v>
      </c>
      <c r="U1273">
        <f>YEAR(S:S)</f>
        <v>2013</v>
      </c>
    </row>
    <row r="1274" spans="1:21" ht="48" x14ac:dyDescent="0.2">
      <c r="A1274">
        <v>1272</v>
      </c>
      <c r="B1274" s="8" t="s">
        <v>2</v>
      </c>
      <c r="C1274" s="3" t="s">
        <v>1279</v>
      </c>
      <c r="D1274" s="5">
        <v>5000</v>
      </c>
      <c r="E1274" s="7">
        <v>4247</v>
      </c>
      <c r="F1274" t="s">
        <v>4115</v>
      </c>
      <c r="G1274" s="1" t="s">
        <v>4119</v>
      </c>
      <c r="H1274" t="s">
        <v>4121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" t="s">
        <v>4181</v>
      </c>
      <c r="O1274">
        <f>ROUND(E1274/D1274*100,0)</f>
        <v>85</v>
      </c>
      <c r="P1274">
        <f>ROUND(E1274/L1274,2)</f>
        <v>151.68</v>
      </c>
      <c r="Q1274" s="9" t="s">
        <v>4181</v>
      </c>
      <c r="R1274" t="s">
        <v>4195</v>
      </c>
      <c r="S1274">
        <f>(((J1274/60)/60)/24)+DATE(1970,1,1)</f>
        <v>40274.745127314818</v>
      </c>
      <c r="T1274">
        <f>(((I1274/60)/60)/24)+DATE(1970,1,1)</f>
        <v>40344.166666666664</v>
      </c>
      <c r="U1274">
        <f>YEAR(S:S)</f>
        <v>2010</v>
      </c>
    </row>
    <row r="1275" spans="1:21" ht="32" x14ac:dyDescent="0.2">
      <c r="A1275">
        <v>1273</v>
      </c>
      <c r="B1275" s="8" t="s">
        <v>2</v>
      </c>
      <c r="C1275" s="3" t="s">
        <v>1280</v>
      </c>
      <c r="D1275" s="5">
        <v>4000</v>
      </c>
      <c r="E1275" s="7">
        <v>4243</v>
      </c>
      <c r="F1275" t="s">
        <v>4115</v>
      </c>
      <c r="G1275" s="1" t="s">
        <v>4119</v>
      </c>
      <c r="H1275" t="s">
        <v>4126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" t="s">
        <v>4181</v>
      </c>
      <c r="O1275">
        <f>ROUND(E1275/D1275*100,0)</f>
        <v>106</v>
      </c>
      <c r="P1275">
        <f>ROUND(E1275/L1275,2)</f>
        <v>78.569999999999993</v>
      </c>
      <c r="Q1275" s="9" t="s">
        <v>4181</v>
      </c>
      <c r="R1275" t="s">
        <v>4195</v>
      </c>
      <c r="S1275">
        <f>(((J1275/60)/60)/24)+DATE(1970,1,1)</f>
        <v>41852.730219907404</v>
      </c>
      <c r="T1275">
        <f>(((I1275/60)/60)/24)+DATE(1970,1,1)</f>
        <v>41882.730219907404</v>
      </c>
      <c r="U1275">
        <f>YEAR(S:S)</f>
        <v>2014</v>
      </c>
    </row>
    <row r="1276" spans="1:21" ht="48" x14ac:dyDescent="0.2">
      <c r="A1276">
        <v>1274</v>
      </c>
      <c r="B1276" s="8" t="s">
        <v>2</v>
      </c>
      <c r="C1276" s="3" t="s">
        <v>1281</v>
      </c>
      <c r="D1276" s="5">
        <v>25000</v>
      </c>
      <c r="E1276" s="7">
        <v>4230</v>
      </c>
      <c r="F1276" t="s">
        <v>4115</v>
      </c>
      <c r="G1276" s="1" t="s">
        <v>4119</v>
      </c>
      <c r="H1276" t="s">
        <v>4121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" t="s">
        <v>4181</v>
      </c>
      <c r="O1276">
        <f>ROUND(E1276/D1276*100,0)</f>
        <v>17</v>
      </c>
      <c r="P1276">
        <f>ROUND(E1276/L1276,2)</f>
        <v>9.06</v>
      </c>
      <c r="Q1276" s="9" t="s">
        <v>4181</v>
      </c>
      <c r="R1276" t="s">
        <v>4195</v>
      </c>
      <c r="S1276">
        <f>(((J1276/60)/60)/24)+DATE(1970,1,1)</f>
        <v>41116.690104166664</v>
      </c>
      <c r="T1276">
        <f>(((I1276/60)/60)/24)+DATE(1970,1,1)</f>
        <v>41151.690104166664</v>
      </c>
      <c r="U1276">
        <f>YEAR(S:S)</f>
        <v>2012</v>
      </c>
    </row>
    <row r="1277" spans="1:21" ht="48" x14ac:dyDescent="0.2">
      <c r="A1277">
        <v>1275</v>
      </c>
      <c r="B1277" s="8" t="s">
        <v>2</v>
      </c>
      <c r="C1277" s="3" t="s">
        <v>1282</v>
      </c>
      <c r="D1277" s="5">
        <v>15000</v>
      </c>
      <c r="E1277" s="7">
        <v>4225</v>
      </c>
      <c r="F1277" t="s">
        <v>4115</v>
      </c>
      <c r="G1277" s="1" t="s">
        <v>4119</v>
      </c>
      <c r="H1277" t="s">
        <v>4121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" t="s">
        <v>4181</v>
      </c>
      <c r="O1277">
        <f>ROUND(E1277/D1277*100,0)</f>
        <v>28</v>
      </c>
      <c r="P1277">
        <f>ROUND(E1277/L1277,2)</f>
        <v>10.86</v>
      </c>
      <c r="Q1277" s="9" t="s">
        <v>4181</v>
      </c>
      <c r="R1277" t="s">
        <v>4195</v>
      </c>
      <c r="S1277">
        <f>(((J1277/60)/60)/24)+DATE(1970,1,1)</f>
        <v>41458.867905092593</v>
      </c>
      <c r="T1277">
        <f>(((I1277/60)/60)/24)+DATE(1970,1,1)</f>
        <v>41493.867905092593</v>
      </c>
      <c r="U1277">
        <f>YEAR(S:S)</f>
        <v>2013</v>
      </c>
    </row>
    <row r="1278" spans="1:21" ht="32" x14ac:dyDescent="0.2">
      <c r="A1278">
        <v>1276</v>
      </c>
      <c r="B1278" s="8" t="s">
        <v>2</v>
      </c>
      <c r="C1278" s="3" t="s">
        <v>1283</v>
      </c>
      <c r="D1278" s="5">
        <v>3000</v>
      </c>
      <c r="E1278" s="7">
        <v>4219</v>
      </c>
      <c r="F1278" t="s">
        <v>4115</v>
      </c>
      <c r="G1278" s="1" t="s">
        <v>4119</v>
      </c>
      <c r="H1278" t="s">
        <v>4121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" t="s">
        <v>4181</v>
      </c>
      <c r="O1278">
        <f>ROUND(E1278/D1278*100,0)</f>
        <v>141</v>
      </c>
      <c r="P1278">
        <f>ROUND(E1278/L1278,2)</f>
        <v>62.04</v>
      </c>
      <c r="Q1278" s="9" t="s">
        <v>4181</v>
      </c>
      <c r="R1278" t="s">
        <v>4195</v>
      </c>
      <c r="S1278">
        <f>(((J1278/60)/60)/24)+DATE(1970,1,1)</f>
        <v>40007.704247685186</v>
      </c>
      <c r="T1278">
        <f>(((I1278/60)/60)/24)+DATE(1970,1,1)</f>
        <v>40057.166666666664</v>
      </c>
      <c r="U1278">
        <f>YEAR(S:S)</f>
        <v>2009</v>
      </c>
    </row>
    <row r="1279" spans="1:21" ht="48" x14ac:dyDescent="0.2">
      <c r="A1279">
        <v>1277</v>
      </c>
      <c r="B1279" s="8" t="s">
        <v>2</v>
      </c>
      <c r="C1279" s="3" t="s">
        <v>1284</v>
      </c>
      <c r="D1279" s="5">
        <v>15000</v>
      </c>
      <c r="E1279" s="7">
        <v>4216</v>
      </c>
      <c r="F1279" t="s">
        <v>4115</v>
      </c>
      <c r="G1279" s="1" t="s">
        <v>4119</v>
      </c>
      <c r="H1279" t="s">
        <v>4121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" t="s">
        <v>4181</v>
      </c>
      <c r="O1279">
        <f>ROUND(E1279/D1279*100,0)</f>
        <v>28</v>
      </c>
      <c r="P1279">
        <f>ROUND(E1279/L1279,2)</f>
        <v>10.210000000000001</v>
      </c>
      <c r="Q1279" s="9" t="s">
        <v>4181</v>
      </c>
      <c r="R1279" t="s">
        <v>4195</v>
      </c>
      <c r="S1279">
        <f>(((J1279/60)/60)/24)+DATE(1970,1,1)</f>
        <v>41121.561886574076</v>
      </c>
      <c r="T1279">
        <f>(((I1279/60)/60)/24)+DATE(1970,1,1)</f>
        <v>41156.561886574076</v>
      </c>
      <c r="U1279">
        <f>YEAR(S:S)</f>
        <v>2012</v>
      </c>
    </row>
    <row r="1280" spans="1:21" ht="48" x14ac:dyDescent="0.2">
      <c r="A1280">
        <v>1278</v>
      </c>
      <c r="B1280" s="8" t="s">
        <v>2</v>
      </c>
      <c r="C1280" s="3" t="s">
        <v>1285</v>
      </c>
      <c r="D1280" s="5">
        <v>6500</v>
      </c>
      <c r="E1280" s="7">
        <v>4205</v>
      </c>
      <c r="F1280" t="s">
        <v>4115</v>
      </c>
      <c r="G1280" s="1" t="s">
        <v>4119</v>
      </c>
      <c r="H1280" t="s">
        <v>4121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" t="s">
        <v>4181</v>
      </c>
      <c r="O1280">
        <f>ROUND(E1280/D1280*100,0)</f>
        <v>65</v>
      </c>
      <c r="P1280">
        <f>ROUND(E1280/L1280,2)</f>
        <v>22.13</v>
      </c>
      <c r="Q1280" s="9" t="s">
        <v>4181</v>
      </c>
      <c r="R1280" t="s">
        <v>4195</v>
      </c>
      <c r="S1280">
        <f>(((J1280/60)/60)/24)+DATE(1970,1,1)</f>
        <v>41786.555162037039</v>
      </c>
      <c r="T1280">
        <f>(((I1280/60)/60)/24)+DATE(1970,1,1)</f>
        <v>41815.083333333336</v>
      </c>
      <c r="U1280">
        <f>YEAR(S:S)</f>
        <v>2014</v>
      </c>
    </row>
    <row r="1281" spans="1:21" ht="48" x14ac:dyDescent="0.2">
      <c r="A1281">
        <v>1279</v>
      </c>
      <c r="B1281" s="8" t="s">
        <v>2</v>
      </c>
      <c r="C1281" s="3" t="s">
        <v>1286</v>
      </c>
      <c r="D1281" s="5">
        <v>12516</v>
      </c>
      <c r="E1281" s="7">
        <v>4190</v>
      </c>
      <c r="F1281" t="s">
        <v>4115</v>
      </c>
      <c r="G1281" s="1" t="s">
        <v>4119</v>
      </c>
      <c r="H1281" t="s">
        <v>4121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" t="s">
        <v>4181</v>
      </c>
      <c r="O1281">
        <f>ROUND(E1281/D1281*100,0)</f>
        <v>33</v>
      </c>
      <c r="P1281">
        <f>ROUND(E1281/L1281,2)</f>
        <v>22.17</v>
      </c>
      <c r="Q1281" s="9" t="s">
        <v>4181</v>
      </c>
      <c r="R1281" t="s">
        <v>4195</v>
      </c>
      <c r="S1281">
        <f>(((J1281/60)/60)/24)+DATE(1970,1,1)</f>
        <v>41682.099189814813</v>
      </c>
      <c r="T1281">
        <f>(((I1281/60)/60)/24)+DATE(1970,1,1)</f>
        <v>41722.057523148149</v>
      </c>
      <c r="U1281">
        <f>YEAR(S:S)</f>
        <v>2014</v>
      </c>
    </row>
    <row r="1282" spans="1:21" ht="48" x14ac:dyDescent="0.2">
      <c r="A1282">
        <v>1280</v>
      </c>
      <c r="B1282" s="8" t="s">
        <v>2</v>
      </c>
      <c r="C1282" s="3" t="s">
        <v>1287</v>
      </c>
      <c r="D1282" s="5">
        <v>15000</v>
      </c>
      <c r="E1282" s="7">
        <v>4187</v>
      </c>
      <c r="F1282" t="s">
        <v>4115</v>
      </c>
      <c r="G1282" s="1" t="s">
        <v>4119</v>
      </c>
      <c r="H1282" t="s">
        <v>4121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" t="s">
        <v>4181</v>
      </c>
      <c r="O1282">
        <f>ROUND(E1282/D1282*100,0)</f>
        <v>28</v>
      </c>
      <c r="P1282">
        <f>ROUND(E1282/L1282,2)</f>
        <v>32.21</v>
      </c>
      <c r="Q1282" s="9" t="s">
        <v>4181</v>
      </c>
      <c r="R1282" t="s">
        <v>4195</v>
      </c>
      <c r="S1282">
        <f>(((J1282/60)/60)/24)+DATE(1970,1,1)</f>
        <v>40513.757569444446</v>
      </c>
      <c r="T1282">
        <f>(((I1282/60)/60)/24)+DATE(1970,1,1)</f>
        <v>40603.757569444446</v>
      </c>
      <c r="U1282">
        <f>YEAR(S:S)</f>
        <v>2010</v>
      </c>
    </row>
    <row r="1283" spans="1:21" ht="48" x14ac:dyDescent="0.2">
      <c r="A1283">
        <v>1281</v>
      </c>
      <c r="B1283" s="8" t="s">
        <v>2</v>
      </c>
      <c r="C1283" s="3" t="s">
        <v>1288</v>
      </c>
      <c r="D1283" s="5">
        <v>7000</v>
      </c>
      <c r="E1283" s="7">
        <v>4181</v>
      </c>
      <c r="F1283" t="s">
        <v>4115</v>
      </c>
      <c r="G1283" s="1" t="s">
        <v>4119</v>
      </c>
      <c r="H1283" t="s">
        <v>4121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" t="s">
        <v>4181</v>
      </c>
      <c r="O1283">
        <f>ROUND(E1283/D1283*100,0)</f>
        <v>60</v>
      </c>
      <c r="P1283">
        <f>ROUND(E1283/L1283,2)</f>
        <v>56.5</v>
      </c>
      <c r="Q1283" s="9" t="s">
        <v>4181</v>
      </c>
      <c r="R1283" t="s">
        <v>4195</v>
      </c>
      <c r="S1283">
        <f>(((J1283/60)/60)/24)+DATE(1970,1,1)</f>
        <v>41463.743472222224</v>
      </c>
      <c r="T1283">
        <f>(((I1283/60)/60)/24)+DATE(1970,1,1)</f>
        <v>41483.743472222224</v>
      </c>
      <c r="U1283">
        <f>YEAR(S:S)</f>
        <v>2013</v>
      </c>
    </row>
    <row r="1284" spans="1:21" ht="48" x14ac:dyDescent="0.2">
      <c r="A1284">
        <v>1282</v>
      </c>
      <c r="B1284" s="8" t="s">
        <v>2</v>
      </c>
      <c r="C1284" s="3" t="s">
        <v>1289</v>
      </c>
      <c r="D1284" s="5">
        <v>15000</v>
      </c>
      <c r="E1284" s="7">
        <v>4176.1099999999997</v>
      </c>
      <c r="F1284" t="s">
        <v>4115</v>
      </c>
      <c r="G1284" s="1" t="s">
        <v>4119</v>
      </c>
      <c r="H1284" t="s">
        <v>4121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" t="s">
        <v>4181</v>
      </c>
      <c r="O1284">
        <f>ROUND(E1284/D1284*100,0)</f>
        <v>28</v>
      </c>
      <c r="P1284">
        <f>ROUND(E1284/L1284,2)</f>
        <v>15.24</v>
      </c>
      <c r="Q1284" s="9" t="s">
        <v>4181</v>
      </c>
      <c r="R1284" t="s">
        <v>4195</v>
      </c>
      <c r="S1284">
        <f>(((J1284/60)/60)/24)+DATE(1970,1,1)</f>
        <v>41586.475173611114</v>
      </c>
      <c r="T1284">
        <f>(((I1284/60)/60)/24)+DATE(1970,1,1)</f>
        <v>41617.207638888889</v>
      </c>
      <c r="U1284">
        <f>YEAR(S:S)</f>
        <v>2013</v>
      </c>
    </row>
    <row r="1285" spans="1:21" ht="48" x14ac:dyDescent="0.2">
      <c r="A1285">
        <v>1283</v>
      </c>
      <c r="B1285" s="8" t="s">
        <v>2</v>
      </c>
      <c r="C1285" s="3" t="s">
        <v>1290</v>
      </c>
      <c r="D1285" s="5">
        <v>1000</v>
      </c>
      <c r="E1285" s="7">
        <v>4176</v>
      </c>
      <c r="F1285" t="s">
        <v>4115</v>
      </c>
      <c r="G1285" s="1" t="s">
        <v>4119</v>
      </c>
      <c r="H1285" t="s">
        <v>4121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" t="s">
        <v>4181</v>
      </c>
      <c r="O1285">
        <f>ROUND(E1285/D1285*100,0)</f>
        <v>418</v>
      </c>
      <c r="P1285">
        <f>ROUND(E1285/L1285,2)</f>
        <v>189.82</v>
      </c>
      <c r="Q1285" s="9" t="s">
        <v>4181</v>
      </c>
      <c r="R1285" t="s">
        <v>4195</v>
      </c>
      <c r="S1285">
        <f>(((J1285/60)/60)/24)+DATE(1970,1,1)</f>
        <v>41320.717465277776</v>
      </c>
      <c r="T1285">
        <f>(((I1285/60)/60)/24)+DATE(1970,1,1)</f>
        <v>41344.166666666664</v>
      </c>
      <c r="U1285">
        <f>YEAR(S:S)</f>
        <v>2013</v>
      </c>
    </row>
    <row r="1286" spans="1:21" ht="48" x14ac:dyDescent="0.2">
      <c r="A1286">
        <v>1284</v>
      </c>
      <c r="B1286" s="8" t="s">
        <v>2</v>
      </c>
      <c r="C1286" s="3" t="s">
        <v>1291</v>
      </c>
      <c r="D1286" s="5">
        <v>2000</v>
      </c>
      <c r="E1286" s="7">
        <v>4176</v>
      </c>
      <c r="F1286" t="s">
        <v>4115</v>
      </c>
      <c r="G1286" s="1" t="s">
        <v>4119</v>
      </c>
      <c r="H1286" t="s">
        <v>4121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" t="s">
        <v>4181</v>
      </c>
      <c r="O1286">
        <f>ROUND(E1286/D1286*100,0)</f>
        <v>209</v>
      </c>
      <c r="P1286">
        <f>ROUND(E1286/L1286,2)</f>
        <v>134.71</v>
      </c>
      <c r="Q1286" s="9" t="s">
        <v>4181</v>
      </c>
      <c r="R1286" t="s">
        <v>4190</v>
      </c>
      <c r="S1286">
        <f>(((J1286/60)/60)/24)+DATE(1970,1,1)</f>
        <v>42712.23474537037</v>
      </c>
      <c r="T1286">
        <f>(((I1286/60)/60)/24)+DATE(1970,1,1)</f>
        <v>42735.707638888889</v>
      </c>
      <c r="U1286">
        <f>YEAR(S:S)</f>
        <v>2016</v>
      </c>
    </row>
    <row r="1287" spans="1:21" ht="48" x14ac:dyDescent="0.2">
      <c r="A1287">
        <v>1285</v>
      </c>
      <c r="B1287" s="8" t="s">
        <v>2</v>
      </c>
      <c r="C1287" s="3" t="s">
        <v>1292</v>
      </c>
      <c r="D1287" s="5">
        <v>2000</v>
      </c>
      <c r="E1287" s="7">
        <v>4170.17</v>
      </c>
      <c r="F1287" t="s">
        <v>4115</v>
      </c>
      <c r="G1287" s="1" t="s">
        <v>4119</v>
      </c>
      <c r="H1287" t="s">
        <v>4122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" t="s">
        <v>4181</v>
      </c>
      <c r="O1287">
        <f>ROUND(E1287/D1287*100,0)</f>
        <v>209</v>
      </c>
      <c r="P1287">
        <f>ROUND(E1287/L1287,2)</f>
        <v>66.19</v>
      </c>
      <c r="Q1287" s="9" t="s">
        <v>4181</v>
      </c>
      <c r="R1287" t="s">
        <v>4190</v>
      </c>
      <c r="S1287">
        <f>(((J1287/60)/60)/24)+DATE(1970,1,1)</f>
        <v>42160.583043981482</v>
      </c>
      <c r="T1287">
        <f>(((I1287/60)/60)/24)+DATE(1970,1,1)</f>
        <v>42175.583043981482</v>
      </c>
      <c r="U1287">
        <f>YEAR(S:S)</f>
        <v>2015</v>
      </c>
    </row>
    <row r="1288" spans="1:21" ht="48" x14ac:dyDescent="0.2">
      <c r="A1288">
        <v>1286</v>
      </c>
      <c r="B1288" s="8" t="s">
        <v>2</v>
      </c>
      <c r="C1288" s="3" t="s">
        <v>1293</v>
      </c>
      <c r="D1288" s="5">
        <v>1500</v>
      </c>
      <c r="E1288" s="7">
        <v>4152</v>
      </c>
      <c r="F1288" t="s">
        <v>4115</v>
      </c>
      <c r="G1288" s="1" t="s">
        <v>4119</v>
      </c>
      <c r="H1288" t="s">
        <v>4122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" t="s">
        <v>4181</v>
      </c>
      <c r="O1288">
        <f>ROUND(E1288/D1288*100,0)</f>
        <v>277</v>
      </c>
      <c r="P1288">
        <f>ROUND(E1288/L1288,2)</f>
        <v>207.6</v>
      </c>
      <c r="Q1288" s="9" t="s">
        <v>4181</v>
      </c>
      <c r="R1288" t="s">
        <v>4190</v>
      </c>
      <c r="S1288">
        <f>(((J1288/60)/60)/24)+DATE(1970,1,1)</f>
        <v>42039.384571759263</v>
      </c>
      <c r="T1288">
        <f>(((I1288/60)/60)/24)+DATE(1970,1,1)</f>
        <v>42052.583333333328</v>
      </c>
      <c r="U1288">
        <f>YEAR(S:S)</f>
        <v>2015</v>
      </c>
    </row>
    <row r="1289" spans="1:21" ht="64" x14ac:dyDescent="0.2">
      <c r="A1289">
        <v>1287</v>
      </c>
      <c r="B1289" s="8" t="s">
        <v>2</v>
      </c>
      <c r="C1289" s="3" t="s">
        <v>1294</v>
      </c>
      <c r="D1289" s="5">
        <v>250</v>
      </c>
      <c r="E1289" s="7">
        <v>4151</v>
      </c>
      <c r="F1289" t="s">
        <v>4115</v>
      </c>
      <c r="G1289" s="1" t="s">
        <v>4119</v>
      </c>
      <c r="H1289" t="s">
        <v>4122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" t="s">
        <v>4181</v>
      </c>
      <c r="O1289">
        <f>ROUND(E1289/D1289*100,0)</f>
        <v>1660</v>
      </c>
      <c r="P1289">
        <f>ROUND(E1289/L1289,2)</f>
        <v>166.04</v>
      </c>
      <c r="Q1289" s="9" t="s">
        <v>4181</v>
      </c>
      <c r="R1289" t="s">
        <v>4190</v>
      </c>
      <c r="S1289">
        <f>(((J1289/60)/60)/24)+DATE(1970,1,1)</f>
        <v>42107.621018518519</v>
      </c>
      <c r="T1289">
        <f>(((I1289/60)/60)/24)+DATE(1970,1,1)</f>
        <v>42167.621018518519</v>
      </c>
      <c r="U1289">
        <f>YEAR(S:S)</f>
        <v>2015</v>
      </c>
    </row>
    <row r="1290" spans="1:21" ht="48" x14ac:dyDescent="0.2">
      <c r="A1290">
        <v>1288</v>
      </c>
      <c r="B1290" s="8" t="s">
        <v>2</v>
      </c>
      <c r="C1290" s="3" t="s">
        <v>1295</v>
      </c>
      <c r="D1290" s="5">
        <v>4000</v>
      </c>
      <c r="E1290" s="7">
        <v>4150</v>
      </c>
      <c r="F1290" t="s">
        <v>4115</v>
      </c>
      <c r="G1290" s="1" t="s">
        <v>4119</v>
      </c>
      <c r="H1290" t="s">
        <v>4121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" t="s">
        <v>4181</v>
      </c>
      <c r="O1290">
        <f>ROUND(E1290/D1290*100,0)</f>
        <v>104</v>
      </c>
      <c r="P1290">
        <f>ROUND(E1290/L1290,2)</f>
        <v>68.03</v>
      </c>
      <c r="Q1290" s="9" t="s">
        <v>4181</v>
      </c>
      <c r="R1290" t="s">
        <v>4190</v>
      </c>
      <c r="S1290">
        <f>(((J1290/60)/60)/24)+DATE(1970,1,1)</f>
        <v>42561.154664351852</v>
      </c>
      <c r="T1290">
        <f>(((I1290/60)/60)/24)+DATE(1970,1,1)</f>
        <v>42592.166666666672</v>
      </c>
      <c r="U1290">
        <f>YEAR(S:S)</f>
        <v>2016</v>
      </c>
    </row>
    <row r="1291" spans="1:21" ht="48" x14ac:dyDescent="0.2">
      <c r="A1291">
        <v>1289</v>
      </c>
      <c r="B1291" s="8" t="s">
        <v>2</v>
      </c>
      <c r="C1291" s="3" t="s">
        <v>1296</v>
      </c>
      <c r="D1291" s="5">
        <v>1500</v>
      </c>
      <c r="E1291" s="7">
        <v>4145</v>
      </c>
      <c r="F1291" t="s">
        <v>4115</v>
      </c>
      <c r="G1291" s="1" t="s">
        <v>4119</v>
      </c>
      <c r="H1291" t="s">
        <v>4121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" t="s">
        <v>4181</v>
      </c>
      <c r="O1291">
        <f>ROUND(E1291/D1291*100,0)</f>
        <v>276</v>
      </c>
      <c r="P1291">
        <f>ROUND(E1291/L1291,2)</f>
        <v>79.709999999999994</v>
      </c>
      <c r="Q1291" s="9" t="s">
        <v>4181</v>
      </c>
      <c r="R1291" t="s">
        <v>4190</v>
      </c>
      <c r="S1291">
        <f>(((J1291/60)/60)/24)+DATE(1970,1,1)</f>
        <v>42709.134780092587</v>
      </c>
      <c r="T1291">
        <f>(((I1291/60)/60)/24)+DATE(1970,1,1)</f>
        <v>42739.134780092587</v>
      </c>
      <c r="U1291">
        <f>YEAR(S:S)</f>
        <v>2016</v>
      </c>
    </row>
    <row r="1292" spans="1:21" ht="32" x14ac:dyDescent="0.2">
      <c r="A1292">
        <v>1290</v>
      </c>
      <c r="B1292" s="8" t="s">
        <v>2</v>
      </c>
      <c r="C1292" s="3" t="s">
        <v>1297</v>
      </c>
      <c r="D1292" s="5">
        <v>3500</v>
      </c>
      <c r="E1292" s="7">
        <v>4140</v>
      </c>
      <c r="F1292" t="s">
        <v>4115</v>
      </c>
      <c r="G1292" s="1" t="s">
        <v>4119</v>
      </c>
      <c r="H1292" t="s">
        <v>4121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" t="s">
        <v>4181</v>
      </c>
      <c r="O1292">
        <f>ROUND(E1292/D1292*100,0)</f>
        <v>118</v>
      </c>
      <c r="P1292">
        <f>ROUND(E1292/L1292,2)</f>
        <v>48.14</v>
      </c>
      <c r="Q1292" s="9" t="s">
        <v>4181</v>
      </c>
      <c r="R1292" t="s">
        <v>4190</v>
      </c>
      <c r="S1292">
        <f>(((J1292/60)/60)/24)+DATE(1970,1,1)</f>
        <v>42086.614942129629</v>
      </c>
      <c r="T1292">
        <f>(((I1292/60)/60)/24)+DATE(1970,1,1)</f>
        <v>42117.290972222225</v>
      </c>
      <c r="U1292">
        <f>YEAR(S:S)</f>
        <v>2015</v>
      </c>
    </row>
    <row r="1293" spans="1:21" ht="48" x14ac:dyDescent="0.2">
      <c r="A1293">
        <v>1291</v>
      </c>
      <c r="B1293" s="8" t="s">
        <v>2</v>
      </c>
      <c r="C1293" s="3" t="s">
        <v>1298</v>
      </c>
      <c r="D1293" s="5">
        <v>3000</v>
      </c>
      <c r="E1293" s="7">
        <v>4137</v>
      </c>
      <c r="F1293" t="s">
        <v>4115</v>
      </c>
      <c r="G1293" s="1" t="s">
        <v>4119</v>
      </c>
      <c r="H1293" t="s">
        <v>4121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" t="s">
        <v>4181</v>
      </c>
      <c r="O1293">
        <f>ROUND(E1293/D1293*100,0)</f>
        <v>138</v>
      </c>
      <c r="P1293">
        <f>ROUND(E1293/L1293,2)</f>
        <v>98.5</v>
      </c>
      <c r="Q1293" s="9" t="s">
        <v>4181</v>
      </c>
      <c r="R1293" t="s">
        <v>4190</v>
      </c>
      <c r="S1293">
        <f>(((J1293/60)/60)/24)+DATE(1970,1,1)</f>
        <v>42064.652673611112</v>
      </c>
      <c r="T1293">
        <f>(((I1293/60)/60)/24)+DATE(1970,1,1)</f>
        <v>42101.291666666672</v>
      </c>
      <c r="U1293">
        <f>YEAR(S:S)</f>
        <v>2015</v>
      </c>
    </row>
    <row r="1294" spans="1:21" ht="48" x14ac:dyDescent="0.2">
      <c r="A1294">
        <v>1292</v>
      </c>
      <c r="B1294" s="8" t="s">
        <v>2</v>
      </c>
      <c r="C1294" s="3" t="s">
        <v>1299</v>
      </c>
      <c r="D1294" s="5">
        <v>1700</v>
      </c>
      <c r="E1294" s="7">
        <v>4135</v>
      </c>
      <c r="F1294" t="s">
        <v>4115</v>
      </c>
      <c r="G1294" s="1" t="s">
        <v>4119</v>
      </c>
      <c r="H1294" t="s">
        <v>4122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" t="s">
        <v>4181</v>
      </c>
      <c r="O1294">
        <f>ROUND(E1294/D1294*100,0)</f>
        <v>243</v>
      </c>
      <c r="P1294">
        <f>ROUND(E1294/L1294,2)</f>
        <v>79.52</v>
      </c>
      <c r="Q1294" s="9" t="s">
        <v>4181</v>
      </c>
      <c r="R1294" t="s">
        <v>4190</v>
      </c>
      <c r="S1294">
        <f>(((J1294/60)/60)/24)+DATE(1970,1,1)</f>
        <v>42256.764212962968</v>
      </c>
      <c r="T1294">
        <f>(((I1294/60)/60)/24)+DATE(1970,1,1)</f>
        <v>42283.957638888889</v>
      </c>
      <c r="U1294">
        <f>YEAR(S:S)</f>
        <v>2015</v>
      </c>
    </row>
    <row r="1295" spans="1:21" ht="48" x14ac:dyDescent="0.2">
      <c r="A1295">
        <v>1293</v>
      </c>
      <c r="B1295" s="8" t="s">
        <v>2</v>
      </c>
      <c r="C1295" s="3" t="s">
        <v>1300</v>
      </c>
      <c r="D1295" s="5">
        <v>15000</v>
      </c>
      <c r="E1295" s="7">
        <v>4130</v>
      </c>
      <c r="F1295" t="s">
        <v>4115</v>
      </c>
      <c r="G1295" s="1" t="s">
        <v>4119</v>
      </c>
      <c r="H1295" t="s">
        <v>4121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" t="s">
        <v>4181</v>
      </c>
      <c r="O1295">
        <f>ROUND(E1295/D1295*100,0)</f>
        <v>28</v>
      </c>
      <c r="P1295">
        <f>ROUND(E1295/L1295,2)</f>
        <v>34.42</v>
      </c>
      <c r="Q1295" s="9" t="s">
        <v>4181</v>
      </c>
      <c r="R1295" t="s">
        <v>4190</v>
      </c>
      <c r="S1295">
        <f>(((J1295/60)/60)/24)+DATE(1970,1,1)</f>
        <v>42292.701053240744</v>
      </c>
      <c r="T1295">
        <f>(((I1295/60)/60)/24)+DATE(1970,1,1)</f>
        <v>42322.742719907401</v>
      </c>
      <c r="U1295">
        <f>YEAR(S:S)</f>
        <v>2015</v>
      </c>
    </row>
    <row r="1296" spans="1:21" ht="48" x14ac:dyDescent="0.2">
      <c r="A1296">
        <v>1294</v>
      </c>
      <c r="B1296" s="8" t="s">
        <v>2</v>
      </c>
      <c r="C1296" s="3" t="s">
        <v>1301</v>
      </c>
      <c r="D1296" s="5">
        <v>500</v>
      </c>
      <c r="E1296" s="7">
        <v>4124</v>
      </c>
      <c r="F1296" t="s">
        <v>4115</v>
      </c>
      <c r="G1296" s="1" t="s">
        <v>4119</v>
      </c>
      <c r="H1296" t="s">
        <v>4122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" t="s">
        <v>4181</v>
      </c>
      <c r="O1296">
        <f>ROUND(E1296/D1296*100,0)</f>
        <v>825</v>
      </c>
      <c r="P1296">
        <f>ROUND(E1296/L1296,2)</f>
        <v>187.45</v>
      </c>
      <c r="Q1296" s="9" t="s">
        <v>4181</v>
      </c>
      <c r="R1296" t="s">
        <v>4190</v>
      </c>
      <c r="S1296">
        <f>(((J1296/60)/60)/24)+DATE(1970,1,1)</f>
        <v>42278.453668981485</v>
      </c>
      <c r="T1296">
        <f>(((I1296/60)/60)/24)+DATE(1970,1,1)</f>
        <v>42296.458333333328</v>
      </c>
      <c r="U1296">
        <f>YEAR(S:S)</f>
        <v>2015</v>
      </c>
    </row>
    <row r="1297" spans="1:21" ht="48" x14ac:dyDescent="0.2">
      <c r="A1297">
        <v>1295</v>
      </c>
      <c r="B1297" s="8" t="s">
        <v>2</v>
      </c>
      <c r="C1297" s="3" t="s">
        <v>1302</v>
      </c>
      <c r="D1297" s="5">
        <v>2500</v>
      </c>
      <c r="E1297" s="7">
        <v>4119</v>
      </c>
      <c r="F1297" t="s">
        <v>4115</v>
      </c>
      <c r="G1297" s="1" t="s">
        <v>4119</v>
      </c>
      <c r="H1297" t="s">
        <v>4122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" t="s">
        <v>4181</v>
      </c>
      <c r="O1297">
        <f>ROUND(E1297/D1297*100,0)</f>
        <v>165</v>
      </c>
      <c r="P1297">
        <f>ROUND(E1297/L1297,2)</f>
        <v>64.36</v>
      </c>
      <c r="Q1297" s="9" t="s">
        <v>4181</v>
      </c>
      <c r="R1297" t="s">
        <v>4190</v>
      </c>
      <c r="S1297">
        <f>(((J1297/60)/60)/24)+DATE(1970,1,1)</f>
        <v>42184.572881944448</v>
      </c>
      <c r="T1297">
        <f>(((I1297/60)/60)/24)+DATE(1970,1,1)</f>
        <v>42214.708333333328</v>
      </c>
      <c r="U1297">
        <f>YEAR(S:S)</f>
        <v>2015</v>
      </c>
    </row>
    <row r="1298" spans="1:21" ht="48" x14ac:dyDescent="0.2">
      <c r="A1298">
        <v>1296</v>
      </c>
      <c r="B1298" s="8" t="s">
        <v>2</v>
      </c>
      <c r="C1298" s="3" t="s">
        <v>1303</v>
      </c>
      <c r="D1298" s="5">
        <v>850</v>
      </c>
      <c r="E1298" s="7">
        <v>4103</v>
      </c>
      <c r="F1298" t="s">
        <v>4115</v>
      </c>
      <c r="G1298" s="1" t="s">
        <v>4119</v>
      </c>
      <c r="H1298" t="s">
        <v>4122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" t="s">
        <v>4181</v>
      </c>
      <c r="O1298">
        <f>ROUND(E1298/D1298*100,0)</f>
        <v>483</v>
      </c>
      <c r="P1298">
        <f>ROUND(E1298/L1298,2)</f>
        <v>178.39</v>
      </c>
      <c r="Q1298" s="9" t="s">
        <v>4181</v>
      </c>
      <c r="R1298" t="s">
        <v>4190</v>
      </c>
      <c r="S1298">
        <f>(((J1298/60)/60)/24)+DATE(1970,1,1)</f>
        <v>42423.050613425927</v>
      </c>
      <c r="T1298">
        <f>(((I1298/60)/60)/24)+DATE(1970,1,1)</f>
        <v>42443.008946759262</v>
      </c>
      <c r="U1298">
        <f>YEAR(S:S)</f>
        <v>2016</v>
      </c>
    </row>
    <row r="1299" spans="1:21" ht="48" x14ac:dyDescent="0.2">
      <c r="A1299">
        <v>1297</v>
      </c>
      <c r="B1299" s="8" t="s">
        <v>2</v>
      </c>
      <c r="C1299" s="3" t="s">
        <v>1304</v>
      </c>
      <c r="D1299" s="5">
        <v>20000</v>
      </c>
      <c r="E1299" s="7">
        <v>4092</v>
      </c>
      <c r="F1299" t="s">
        <v>4115</v>
      </c>
      <c r="G1299" s="1" t="s">
        <v>4119</v>
      </c>
      <c r="H1299" t="s">
        <v>4121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" t="s">
        <v>4181</v>
      </c>
      <c r="O1299">
        <f>ROUND(E1299/D1299*100,0)</f>
        <v>20</v>
      </c>
      <c r="P1299">
        <f>ROUND(E1299/L1299,2)</f>
        <v>17.190000000000001</v>
      </c>
      <c r="Q1299" s="9" t="s">
        <v>4181</v>
      </c>
      <c r="R1299" t="s">
        <v>4190</v>
      </c>
      <c r="S1299">
        <f>(((J1299/60)/60)/24)+DATE(1970,1,1)</f>
        <v>42461.747199074074</v>
      </c>
      <c r="T1299">
        <f>(((I1299/60)/60)/24)+DATE(1970,1,1)</f>
        <v>42491.747199074074</v>
      </c>
      <c r="U1299">
        <f>YEAR(S:S)</f>
        <v>2016</v>
      </c>
    </row>
    <row r="1300" spans="1:21" ht="48" x14ac:dyDescent="0.2">
      <c r="A1300">
        <v>1298</v>
      </c>
      <c r="B1300" s="8" t="s">
        <v>2</v>
      </c>
      <c r="C1300" s="3" t="s">
        <v>1305</v>
      </c>
      <c r="D1300" s="5">
        <v>2000</v>
      </c>
      <c r="E1300" s="7">
        <v>4090</v>
      </c>
      <c r="F1300" t="s">
        <v>4115</v>
      </c>
      <c r="G1300" s="1" t="s">
        <v>4119</v>
      </c>
      <c r="H1300" t="s">
        <v>4122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" t="s">
        <v>4181</v>
      </c>
      <c r="O1300">
        <f>ROUND(E1300/D1300*100,0)</f>
        <v>205</v>
      </c>
      <c r="P1300">
        <f>ROUND(E1300/L1300,2)</f>
        <v>123.94</v>
      </c>
      <c r="Q1300" s="9" t="s">
        <v>4181</v>
      </c>
      <c r="R1300" t="s">
        <v>4190</v>
      </c>
      <c r="S1300">
        <f>(((J1300/60)/60)/24)+DATE(1970,1,1)</f>
        <v>42458.680925925932</v>
      </c>
      <c r="T1300">
        <f>(((I1300/60)/60)/24)+DATE(1970,1,1)</f>
        <v>42488.680925925932</v>
      </c>
      <c r="U1300">
        <f>YEAR(S:S)</f>
        <v>2016</v>
      </c>
    </row>
    <row r="1301" spans="1:21" ht="48" x14ac:dyDescent="0.2">
      <c r="A1301">
        <v>1299</v>
      </c>
      <c r="B1301" s="8" t="s">
        <v>2</v>
      </c>
      <c r="C1301" s="3" t="s">
        <v>1306</v>
      </c>
      <c r="D1301" s="5">
        <v>3500</v>
      </c>
      <c r="E1301" s="7">
        <v>4085</v>
      </c>
      <c r="F1301" t="s">
        <v>4115</v>
      </c>
      <c r="G1301" s="1" t="s">
        <v>4119</v>
      </c>
      <c r="H1301" t="s">
        <v>4121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" t="s">
        <v>4181</v>
      </c>
      <c r="O1301">
        <f>ROUND(E1301/D1301*100,0)</f>
        <v>117</v>
      </c>
      <c r="P1301">
        <f>ROUND(E1301/L1301,2)</f>
        <v>127.66</v>
      </c>
      <c r="Q1301" s="9" t="s">
        <v>4181</v>
      </c>
      <c r="R1301" t="s">
        <v>4190</v>
      </c>
      <c r="S1301">
        <f>(((J1301/60)/60)/24)+DATE(1970,1,1)</f>
        <v>42169.814340277779</v>
      </c>
      <c r="T1301">
        <f>(((I1301/60)/60)/24)+DATE(1970,1,1)</f>
        <v>42199.814340277779</v>
      </c>
      <c r="U1301">
        <f>YEAR(S:S)</f>
        <v>2015</v>
      </c>
    </row>
    <row r="1302" spans="1:21" ht="48" x14ac:dyDescent="0.2">
      <c r="A1302">
        <v>1300</v>
      </c>
      <c r="B1302" s="8" t="s">
        <v>2</v>
      </c>
      <c r="C1302" s="3" t="s">
        <v>1307</v>
      </c>
      <c r="D1302" s="5">
        <v>3000</v>
      </c>
      <c r="E1302" s="7">
        <v>4085</v>
      </c>
      <c r="F1302" t="s">
        <v>4115</v>
      </c>
      <c r="G1302" s="1" t="s">
        <v>4119</v>
      </c>
      <c r="H1302" t="s">
        <v>4121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" t="s">
        <v>4181</v>
      </c>
      <c r="O1302">
        <f>ROUND(E1302/D1302*100,0)</f>
        <v>136</v>
      </c>
      <c r="P1302">
        <f>ROUND(E1302/L1302,2)</f>
        <v>170.21</v>
      </c>
      <c r="Q1302" s="9" t="s">
        <v>4181</v>
      </c>
      <c r="R1302" t="s">
        <v>4190</v>
      </c>
      <c r="S1302">
        <f>(((J1302/60)/60)/24)+DATE(1970,1,1)</f>
        <v>42483.675208333334</v>
      </c>
      <c r="T1302">
        <f>(((I1302/60)/60)/24)+DATE(1970,1,1)</f>
        <v>42522.789583333331</v>
      </c>
      <c r="U1302">
        <f>YEAR(S:S)</f>
        <v>2016</v>
      </c>
    </row>
    <row r="1303" spans="1:21" ht="48" x14ac:dyDescent="0.2">
      <c r="A1303">
        <v>1301</v>
      </c>
      <c r="B1303" s="8" t="s">
        <v>2</v>
      </c>
      <c r="C1303" s="3" t="s">
        <v>1308</v>
      </c>
      <c r="D1303" s="5">
        <v>2000</v>
      </c>
      <c r="E1303" s="7">
        <v>4081</v>
      </c>
      <c r="F1303" t="s">
        <v>4115</v>
      </c>
      <c r="G1303" s="1" t="s">
        <v>4119</v>
      </c>
      <c r="H1303" t="s">
        <v>4121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" t="s">
        <v>4181</v>
      </c>
      <c r="O1303">
        <f>ROUND(E1303/D1303*100,0)</f>
        <v>204</v>
      </c>
      <c r="P1303">
        <f>ROUND(E1303/L1303,2)</f>
        <v>140.72</v>
      </c>
      <c r="Q1303" s="9" t="s">
        <v>4181</v>
      </c>
      <c r="R1303" t="s">
        <v>4190</v>
      </c>
      <c r="S1303">
        <f>(((J1303/60)/60)/24)+DATE(1970,1,1)</f>
        <v>42195.749745370369</v>
      </c>
      <c r="T1303">
        <f>(((I1303/60)/60)/24)+DATE(1970,1,1)</f>
        <v>42206.125</v>
      </c>
      <c r="U1303">
        <f>YEAR(S:S)</f>
        <v>2015</v>
      </c>
    </row>
    <row r="1304" spans="1:21" ht="48" x14ac:dyDescent="0.2">
      <c r="A1304">
        <v>1302</v>
      </c>
      <c r="B1304" s="8" t="s">
        <v>2</v>
      </c>
      <c r="C1304" s="3" t="s">
        <v>1309</v>
      </c>
      <c r="D1304" s="5">
        <v>2500</v>
      </c>
      <c r="E1304" s="7">
        <v>4078</v>
      </c>
      <c r="F1304" t="s">
        <v>4115</v>
      </c>
      <c r="G1304" s="1" t="s">
        <v>4119</v>
      </c>
      <c r="H1304" t="s">
        <v>4121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" t="s">
        <v>4181</v>
      </c>
      <c r="O1304">
        <f>ROUND(E1304/D1304*100,0)</f>
        <v>163</v>
      </c>
      <c r="P1304">
        <f>ROUND(E1304/L1304,2)</f>
        <v>81.56</v>
      </c>
      <c r="Q1304" s="9" t="s">
        <v>4181</v>
      </c>
      <c r="R1304" t="s">
        <v>4190</v>
      </c>
      <c r="S1304">
        <f>(((J1304/60)/60)/24)+DATE(1970,1,1)</f>
        <v>42675.057997685188</v>
      </c>
      <c r="T1304">
        <f>(((I1304/60)/60)/24)+DATE(1970,1,1)</f>
        <v>42705.099664351852</v>
      </c>
      <c r="U1304">
        <f>YEAR(S:S)</f>
        <v>2016</v>
      </c>
    </row>
    <row r="1305" spans="1:21" ht="16" x14ac:dyDescent="0.2">
      <c r="A1305">
        <v>1303</v>
      </c>
      <c r="B1305" s="8" t="s">
        <v>2</v>
      </c>
      <c r="C1305" s="3" t="s">
        <v>1310</v>
      </c>
      <c r="D1305" s="5">
        <v>3500</v>
      </c>
      <c r="E1305" s="7">
        <v>4073</v>
      </c>
      <c r="F1305" t="s">
        <v>4115</v>
      </c>
      <c r="G1305" s="1" t="s">
        <v>4119</v>
      </c>
      <c r="H1305" t="s">
        <v>4122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" t="s">
        <v>4181</v>
      </c>
      <c r="O1305">
        <f>ROUND(E1305/D1305*100,0)</f>
        <v>116</v>
      </c>
      <c r="P1305">
        <f>ROUND(E1305/L1305,2)</f>
        <v>37.71</v>
      </c>
      <c r="Q1305" s="9" t="s">
        <v>4181</v>
      </c>
      <c r="R1305" t="s">
        <v>4190</v>
      </c>
      <c r="S1305">
        <f>(((J1305/60)/60)/24)+DATE(1970,1,1)</f>
        <v>42566.441203703704</v>
      </c>
      <c r="T1305">
        <f>(((I1305/60)/60)/24)+DATE(1970,1,1)</f>
        <v>42582.458333333328</v>
      </c>
      <c r="U1305">
        <f>YEAR(S:S)</f>
        <v>2016</v>
      </c>
    </row>
    <row r="1306" spans="1:21" ht="48" x14ac:dyDescent="0.2">
      <c r="A1306">
        <v>1304</v>
      </c>
      <c r="B1306" s="8" t="s">
        <v>2</v>
      </c>
      <c r="C1306" s="3" t="s">
        <v>1311</v>
      </c>
      <c r="D1306" s="5">
        <v>40000</v>
      </c>
      <c r="E1306" s="7">
        <v>4067</v>
      </c>
      <c r="F1306" t="s">
        <v>4116</v>
      </c>
      <c r="G1306" s="1" t="s">
        <v>4119</v>
      </c>
      <c r="H1306" t="s">
        <v>4122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" t="s">
        <v>4181</v>
      </c>
      <c r="O1306">
        <f>ROUND(E1306/D1306*100,0)</f>
        <v>10</v>
      </c>
      <c r="P1306">
        <f>ROUND(E1306/L1306,2)</f>
        <v>39.11</v>
      </c>
      <c r="Q1306" s="9" t="s">
        <v>4181</v>
      </c>
      <c r="R1306" t="s">
        <v>4192</v>
      </c>
      <c r="S1306">
        <f>(((J1306/60)/60)/24)+DATE(1970,1,1)</f>
        <v>42747.194502314815</v>
      </c>
      <c r="T1306">
        <f>(((I1306/60)/60)/24)+DATE(1970,1,1)</f>
        <v>42807.152835648143</v>
      </c>
      <c r="U1306">
        <f>YEAR(S:S)</f>
        <v>2017</v>
      </c>
    </row>
    <row r="1307" spans="1:21" ht="48" x14ac:dyDescent="0.2">
      <c r="A1307">
        <v>1305</v>
      </c>
      <c r="B1307" s="8" t="s">
        <v>2</v>
      </c>
      <c r="C1307" s="3" t="s">
        <v>1312</v>
      </c>
      <c r="D1307" s="5">
        <v>30000</v>
      </c>
      <c r="E1307" s="7">
        <v>4066</v>
      </c>
      <c r="F1307" t="s">
        <v>4116</v>
      </c>
      <c r="G1307" s="1" t="s">
        <v>4119</v>
      </c>
      <c r="H1307" t="s">
        <v>4121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" t="s">
        <v>4181</v>
      </c>
      <c r="O1307">
        <f>ROUND(E1307/D1307*100,0)</f>
        <v>14</v>
      </c>
      <c r="P1307">
        <f>ROUND(E1307/L1307,2)</f>
        <v>47.28</v>
      </c>
      <c r="Q1307" s="9" t="s">
        <v>4181</v>
      </c>
      <c r="R1307" t="s">
        <v>4192</v>
      </c>
      <c r="S1307">
        <f>(((J1307/60)/60)/24)+DATE(1970,1,1)</f>
        <v>42543.665601851855</v>
      </c>
      <c r="T1307">
        <f>(((I1307/60)/60)/24)+DATE(1970,1,1)</f>
        <v>42572.729166666672</v>
      </c>
      <c r="U1307">
        <f>YEAR(S:S)</f>
        <v>2016</v>
      </c>
    </row>
    <row r="1308" spans="1:21" ht="64" x14ac:dyDescent="0.2">
      <c r="A1308">
        <v>1306</v>
      </c>
      <c r="B1308" s="8" t="s">
        <v>2</v>
      </c>
      <c r="C1308" s="3" t="s">
        <v>1313</v>
      </c>
      <c r="D1308" s="5">
        <v>110000</v>
      </c>
      <c r="E1308" s="7">
        <v>4065</v>
      </c>
      <c r="F1308" t="s">
        <v>4116</v>
      </c>
      <c r="G1308" s="1" t="s">
        <v>4119</v>
      </c>
      <c r="H1308" t="s">
        <v>4121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" t="s">
        <v>4181</v>
      </c>
      <c r="O1308">
        <f>ROUND(E1308/D1308*100,0)</f>
        <v>4</v>
      </c>
      <c r="P1308">
        <f>ROUND(E1308/L1308,2)</f>
        <v>11.42</v>
      </c>
      <c r="Q1308" s="9" t="s">
        <v>4181</v>
      </c>
      <c r="R1308" t="s">
        <v>4192</v>
      </c>
      <c r="S1308">
        <f>(((J1308/60)/60)/24)+DATE(1970,1,1)</f>
        <v>41947.457569444443</v>
      </c>
      <c r="T1308">
        <f>(((I1308/60)/60)/24)+DATE(1970,1,1)</f>
        <v>41977.457569444443</v>
      </c>
      <c r="U1308">
        <f>YEAR(S:S)</f>
        <v>2014</v>
      </c>
    </row>
    <row r="1309" spans="1:21" ht="32" x14ac:dyDescent="0.2">
      <c r="A1309">
        <v>1307</v>
      </c>
      <c r="B1309" s="8" t="s">
        <v>2</v>
      </c>
      <c r="C1309" s="3" t="s">
        <v>1314</v>
      </c>
      <c r="D1309" s="5">
        <v>50000</v>
      </c>
      <c r="E1309" s="7">
        <v>4055</v>
      </c>
      <c r="F1309" t="s">
        <v>4116</v>
      </c>
      <c r="G1309" s="1" t="s">
        <v>4119</v>
      </c>
      <c r="H1309" t="s">
        <v>4121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" t="s">
        <v>4181</v>
      </c>
      <c r="O1309">
        <f>ROUND(E1309/D1309*100,0)</f>
        <v>8</v>
      </c>
      <c r="P1309">
        <f>ROUND(E1309/L1309,2)</f>
        <v>90.11</v>
      </c>
      <c r="Q1309" s="9" t="s">
        <v>4181</v>
      </c>
      <c r="R1309" t="s">
        <v>4192</v>
      </c>
      <c r="S1309">
        <f>(((J1309/60)/60)/24)+DATE(1970,1,1)</f>
        <v>42387.503229166665</v>
      </c>
      <c r="T1309">
        <f>(((I1309/60)/60)/24)+DATE(1970,1,1)</f>
        <v>42417.503229166665</v>
      </c>
      <c r="U1309">
        <f>YEAR(S:S)</f>
        <v>2016</v>
      </c>
    </row>
    <row r="1310" spans="1:21" ht="16" x14ac:dyDescent="0.2">
      <c r="A1310">
        <v>1308</v>
      </c>
      <c r="B1310" s="8" t="s">
        <v>2</v>
      </c>
      <c r="C1310" s="3" t="s">
        <v>1315</v>
      </c>
      <c r="D1310" s="5">
        <v>10000</v>
      </c>
      <c r="E1310" s="7">
        <v>4055</v>
      </c>
      <c r="F1310" t="s">
        <v>4116</v>
      </c>
      <c r="G1310" s="1" t="s">
        <v>4119</v>
      </c>
      <c r="H1310" t="s">
        <v>4121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" t="s">
        <v>4181</v>
      </c>
      <c r="O1310">
        <f>ROUND(E1310/D1310*100,0)</f>
        <v>41</v>
      </c>
      <c r="P1310">
        <f>ROUND(E1310/L1310,2)</f>
        <v>106.71</v>
      </c>
      <c r="Q1310" s="9" t="s">
        <v>4181</v>
      </c>
      <c r="R1310" t="s">
        <v>4192</v>
      </c>
      <c r="S1310">
        <f>(((J1310/60)/60)/24)+DATE(1970,1,1)</f>
        <v>42611.613564814819</v>
      </c>
      <c r="T1310">
        <f>(((I1310/60)/60)/24)+DATE(1970,1,1)</f>
        <v>42651.613564814819</v>
      </c>
      <c r="U1310">
        <f>YEAR(S:S)</f>
        <v>2016</v>
      </c>
    </row>
    <row r="1311" spans="1:21" ht="32" x14ac:dyDescent="0.2">
      <c r="A1311">
        <v>1309</v>
      </c>
      <c r="B1311" s="8" t="s">
        <v>2</v>
      </c>
      <c r="C1311" s="3" t="s">
        <v>1316</v>
      </c>
      <c r="D1311" s="5">
        <v>11500</v>
      </c>
      <c r="E1311" s="7">
        <v>4051.99</v>
      </c>
      <c r="F1311" t="s">
        <v>4116</v>
      </c>
      <c r="G1311" s="1" t="s">
        <v>4119</v>
      </c>
      <c r="H1311" t="s">
        <v>4121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" t="s">
        <v>4181</v>
      </c>
      <c r="O1311">
        <f>ROUND(E1311/D1311*100,0)</f>
        <v>35</v>
      </c>
      <c r="P1311">
        <f>ROUND(E1311/L1311,2)</f>
        <v>115.77</v>
      </c>
      <c r="Q1311" s="9" t="s">
        <v>4181</v>
      </c>
      <c r="R1311" t="s">
        <v>4192</v>
      </c>
      <c r="S1311">
        <f>(((J1311/60)/60)/24)+DATE(1970,1,1)</f>
        <v>42257.882731481484</v>
      </c>
      <c r="T1311">
        <f>(((I1311/60)/60)/24)+DATE(1970,1,1)</f>
        <v>42292.882731481484</v>
      </c>
      <c r="U1311">
        <f>YEAR(S:S)</f>
        <v>2015</v>
      </c>
    </row>
    <row r="1312" spans="1:21" ht="32" x14ac:dyDescent="0.2">
      <c r="A1312">
        <v>1310</v>
      </c>
      <c r="B1312" s="8" t="s">
        <v>2</v>
      </c>
      <c r="C1312" s="3" t="s">
        <v>1317</v>
      </c>
      <c r="D1312" s="5">
        <v>20000</v>
      </c>
      <c r="E1312" s="7">
        <v>4050</v>
      </c>
      <c r="F1312" t="s">
        <v>4116</v>
      </c>
      <c r="G1312" s="1" t="s">
        <v>4119</v>
      </c>
      <c r="H1312" t="s">
        <v>4121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" t="s">
        <v>4181</v>
      </c>
      <c r="O1312">
        <f>ROUND(E1312/D1312*100,0)</f>
        <v>20</v>
      </c>
      <c r="P1312">
        <f>ROUND(E1312/L1312,2)</f>
        <v>168.75</v>
      </c>
      <c r="Q1312" s="9" t="s">
        <v>4181</v>
      </c>
      <c r="R1312" t="s">
        <v>4192</v>
      </c>
      <c r="S1312">
        <f>(((J1312/60)/60)/24)+DATE(1970,1,1)</f>
        <v>42556.667245370365</v>
      </c>
      <c r="T1312">
        <f>(((I1312/60)/60)/24)+DATE(1970,1,1)</f>
        <v>42601.667245370365</v>
      </c>
      <c r="U1312">
        <f>YEAR(S:S)</f>
        <v>2016</v>
      </c>
    </row>
    <row r="1313" spans="1:21" ht="48" x14ac:dyDescent="0.2">
      <c r="A1313">
        <v>1311</v>
      </c>
      <c r="B1313" s="8" t="s">
        <v>2</v>
      </c>
      <c r="C1313" s="3" t="s">
        <v>1318</v>
      </c>
      <c r="D1313" s="5">
        <v>250000</v>
      </c>
      <c r="E1313" s="7">
        <v>4050</v>
      </c>
      <c r="F1313" t="s">
        <v>4116</v>
      </c>
      <c r="G1313" s="1" t="s">
        <v>4119</v>
      </c>
      <c r="H1313" t="s">
        <v>4121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" t="s">
        <v>4181</v>
      </c>
      <c r="O1313">
        <f>ROUND(E1313/D1313*100,0)</f>
        <v>2</v>
      </c>
      <c r="P1313">
        <f>ROUND(E1313/L1313,2)</f>
        <v>40.5</v>
      </c>
      <c r="Q1313" s="9" t="s">
        <v>4181</v>
      </c>
      <c r="R1313" t="s">
        <v>4192</v>
      </c>
      <c r="S1313">
        <f>(((J1313/60)/60)/24)+DATE(1970,1,1)</f>
        <v>42669.802303240736</v>
      </c>
      <c r="T1313">
        <f>(((I1313/60)/60)/24)+DATE(1970,1,1)</f>
        <v>42704.843969907408</v>
      </c>
      <c r="U1313">
        <f>YEAR(S:S)</f>
        <v>2016</v>
      </c>
    </row>
    <row r="1314" spans="1:21" ht="48" x14ac:dyDescent="0.2">
      <c r="A1314">
        <v>1312</v>
      </c>
      <c r="B1314" s="8" t="s">
        <v>2</v>
      </c>
      <c r="C1314" s="3" t="s">
        <v>1319</v>
      </c>
      <c r="D1314" s="5">
        <v>4600</v>
      </c>
      <c r="E1314" s="7">
        <v>4045.93</v>
      </c>
      <c r="F1314" t="s">
        <v>4116</v>
      </c>
      <c r="G1314" s="1" t="s">
        <v>4119</v>
      </c>
      <c r="H1314" t="s">
        <v>4121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" t="s">
        <v>4181</v>
      </c>
      <c r="O1314">
        <f>ROUND(E1314/D1314*100,0)</f>
        <v>88</v>
      </c>
      <c r="P1314">
        <f>ROUND(E1314/L1314,2)</f>
        <v>4045.93</v>
      </c>
      <c r="Q1314" s="9" t="s">
        <v>4181</v>
      </c>
      <c r="R1314" t="s">
        <v>4192</v>
      </c>
      <c r="S1314">
        <f>(((J1314/60)/60)/24)+DATE(1970,1,1)</f>
        <v>42082.702800925923</v>
      </c>
      <c r="T1314">
        <f>(((I1314/60)/60)/24)+DATE(1970,1,1)</f>
        <v>42112.702800925923</v>
      </c>
      <c r="U1314">
        <f>YEAR(S:S)</f>
        <v>2015</v>
      </c>
    </row>
    <row r="1315" spans="1:21" ht="48" x14ac:dyDescent="0.2">
      <c r="A1315">
        <v>1313</v>
      </c>
      <c r="B1315" s="8" t="s">
        <v>2</v>
      </c>
      <c r="C1315" s="3" t="s">
        <v>1320</v>
      </c>
      <c r="D1315" s="5">
        <v>40000</v>
      </c>
      <c r="E1315" s="7">
        <v>4040</v>
      </c>
      <c r="F1315" t="s">
        <v>4116</v>
      </c>
      <c r="G1315" s="1" t="s">
        <v>4119</v>
      </c>
      <c r="H1315" t="s">
        <v>4121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" t="s">
        <v>4181</v>
      </c>
      <c r="O1315">
        <f>ROUND(E1315/D1315*100,0)</f>
        <v>10</v>
      </c>
      <c r="P1315">
        <f>ROUND(E1315/L1315,2)</f>
        <v>33.11</v>
      </c>
      <c r="Q1315" s="9" t="s">
        <v>4181</v>
      </c>
      <c r="R1315" t="s">
        <v>4192</v>
      </c>
      <c r="S1315">
        <f>(((J1315/60)/60)/24)+DATE(1970,1,1)</f>
        <v>42402.709652777776</v>
      </c>
      <c r="T1315">
        <f>(((I1315/60)/60)/24)+DATE(1970,1,1)</f>
        <v>42432.709652777776</v>
      </c>
      <c r="U1315">
        <f>YEAR(S:S)</f>
        <v>2016</v>
      </c>
    </row>
    <row r="1316" spans="1:21" ht="48" x14ac:dyDescent="0.2">
      <c r="A1316">
        <v>1314</v>
      </c>
      <c r="B1316" s="8" t="s">
        <v>2</v>
      </c>
      <c r="C1316" s="3" t="s">
        <v>1321</v>
      </c>
      <c r="D1316" s="5">
        <v>180000</v>
      </c>
      <c r="E1316" s="7">
        <v>4040</v>
      </c>
      <c r="F1316" t="s">
        <v>4116</v>
      </c>
      <c r="G1316" s="1" t="s">
        <v>4119</v>
      </c>
      <c r="H1316" t="s">
        <v>4121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" t="s">
        <v>4181</v>
      </c>
      <c r="O1316">
        <f>ROUND(E1316/D1316*100,0)</f>
        <v>2</v>
      </c>
      <c r="P1316">
        <f>ROUND(E1316/L1316,2)</f>
        <v>367.27</v>
      </c>
      <c r="Q1316" s="9" t="s">
        <v>4181</v>
      </c>
      <c r="R1316" t="s">
        <v>4192</v>
      </c>
      <c r="S1316">
        <f>(((J1316/60)/60)/24)+DATE(1970,1,1)</f>
        <v>42604.669675925921</v>
      </c>
      <c r="T1316">
        <f>(((I1316/60)/60)/24)+DATE(1970,1,1)</f>
        <v>42664.669675925921</v>
      </c>
      <c r="U1316">
        <f>YEAR(S:S)</f>
        <v>2016</v>
      </c>
    </row>
    <row r="1317" spans="1:21" ht="32" x14ac:dyDescent="0.2">
      <c r="A1317">
        <v>1315</v>
      </c>
      <c r="B1317" s="8" t="s">
        <v>2</v>
      </c>
      <c r="C1317" s="3" t="s">
        <v>1322</v>
      </c>
      <c r="D1317" s="5">
        <v>100000</v>
      </c>
      <c r="E1317" s="7">
        <v>4037</v>
      </c>
      <c r="F1317" t="s">
        <v>4116</v>
      </c>
      <c r="G1317" s="1" t="s">
        <v>4119</v>
      </c>
      <c r="H1317" t="s">
        <v>4121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" t="s">
        <v>4181</v>
      </c>
      <c r="O1317">
        <f>ROUND(E1317/D1317*100,0)</f>
        <v>4</v>
      </c>
      <c r="P1317">
        <f>ROUND(E1317/L1317,2)</f>
        <v>16.28</v>
      </c>
      <c r="Q1317" s="9" t="s">
        <v>4181</v>
      </c>
      <c r="R1317" t="s">
        <v>4192</v>
      </c>
      <c r="S1317">
        <f>(((J1317/60)/60)/24)+DATE(1970,1,1)</f>
        <v>42278.498240740737</v>
      </c>
      <c r="T1317">
        <f>(((I1317/60)/60)/24)+DATE(1970,1,1)</f>
        <v>42314.041666666672</v>
      </c>
      <c r="U1317">
        <f>YEAR(S:S)</f>
        <v>2015</v>
      </c>
    </row>
    <row r="1318" spans="1:21" ht="48" x14ac:dyDescent="0.2">
      <c r="A1318">
        <v>1316</v>
      </c>
      <c r="B1318" s="8" t="s">
        <v>2</v>
      </c>
      <c r="C1318" s="3" t="s">
        <v>1323</v>
      </c>
      <c r="D1318" s="5">
        <v>75000</v>
      </c>
      <c r="E1318" s="7">
        <v>4035</v>
      </c>
      <c r="F1318" t="s">
        <v>4116</v>
      </c>
      <c r="G1318" s="1" t="s">
        <v>4119</v>
      </c>
      <c r="H1318" t="s">
        <v>4121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" t="s">
        <v>4181</v>
      </c>
      <c r="O1318">
        <f>ROUND(E1318/D1318*100,0)</f>
        <v>5</v>
      </c>
      <c r="P1318">
        <f>ROUND(E1318/L1318,2)</f>
        <v>4035</v>
      </c>
      <c r="Q1318" s="9" t="s">
        <v>4181</v>
      </c>
      <c r="R1318" t="s">
        <v>4192</v>
      </c>
      <c r="S1318">
        <f>(((J1318/60)/60)/24)+DATE(1970,1,1)</f>
        <v>42393.961909722217</v>
      </c>
      <c r="T1318">
        <f>(((I1318/60)/60)/24)+DATE(1970,1,1)</f>
        <v>42428.961909722217</v>
      </c>
      <c r="U1318">
        <f>YEAR(S:S)</f>
        <v>2016</v>
      </c>
    </row>
    <row r="1319" spans="1:21" ht="48" x14ac:dyDescent="0.2">
      <c r="A1319">
        <v>1317</v>
      </c>
      <c r="B1319" s="8" t="s">
        <v>2</v>
      </c>
      <c r="C1319" s="3" t="s">
        <v>1324</v>
      </c>
      <c r="D1319" s="5">
        <v>200000</v>
      </c>
      <c r="E1319" s="7">
        <v>4030</v>
      </c>
      <c r="F1319" t="s">
        <v>4116</v>
      </c>
      <c r="G1319" s="1" t="s">
        <v>4119</v>
      </c>
      <c r="H1319" t="s">
        <v>4128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" t="s">
        <v>4181</v>
      </c>
      <c r="O1319">
        <f>ROUND(E1319/D1319*100,0)</f>
        <v>2</v>
      </c>
      <c r="P1319">
        <f>ROUND(E1319/L1319,2)</f>
        <v>212.11</v>
      </c>
      <c r="Q1319" s="9" t="s">
        <v>4181</v>
      </c>
      <c r="R1319" t="s">
        <v>4192</v>
      </c>
      <c r="S1319">
        <f>(((J1319/60)/60)/24)+DATE(1970,1,1)</f>
        <v>42520.235486111109</v>
      </c>
      <c r="T1319">
        <f>(((I1319/60)/60)/24)+DATE(1970,1,1)</f>
        <v>42572.583333333328</v>
      </c>
      <c r="U1319">
        <f>YEAR(S:S)</f>
        <v>2016</v>
      </c>
    </row>
    <row r="1320" spans="1:21" ht="48" x14ac:dyDescent="0.2">
      <c r="A1320">
        <v>1318</v>
      </c>
      <c r="B1320" s="8" t="s">
        <v>2</v>
      </c>
      <c r="C1320" s="3" t="s">
        <v>1325</v>
      </c>
      <c r="D1320" s="5">
        <v>40000</v>
      </c>
      <c r="E1320" s="7">
        <v>4028</v>
      </c>
      <c r="F1320" t="s">
        <v>4116</v>
      </c>
      <c r="G1320" s="1" t="s">
        <v>4119</v>
      </c>
      <c r="H1320" t="s">
        <v>4121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" t="s">
        <v>4181</v>
      </c>
      <c r="O1320">
        <f>ROUND(E1320/D1320*100,0)</f>
        <v>10</v>
      </c>
      <c r="P1320">
        <f>ROUND(E1320/L1320,2)</f>
        <v>29.84</v>
      </c>
      <c r="Q1320" s="9" t="s">
        <v>4181</v>
      </c>
      <c r="R1320" t="s">
        <v>4192</v>
      </c>
      <c r="S1320">
        <f>(((J1320/60)/60)/24)+DATE(1970,1,1)</f>
        <v>41985.043657407412</v>
      </c>
      <c r="T1320">
        <f>(((I1320/60)/60)/24)+DATE(1970,1,1)</f>
        <v>42015.043657407412</v>
      </c>
      <c r="U1320">
        <f>YEAR(S:S)</f>
        <v>2014</v>
      </c>
    </row>
    <row r="1321" spans="1:21" ht="48" x14ac:dyDescent="0.2">
      <c r="A1321">
        <v>1319</v>
      </c>
      <c r="B1321" s="8" t="s">
        <v>2</v>
      </c>
      <c r="C1321" s="3" t="s">
        <v>1326</v>
      </c>
      <c r="D1321" s="5">
        <v>5800</v>
      </c>
      <c r="E1321" s="7">
        <v>4022</v>
      </c>
      <c r="F1321" t="s">
        <v>4116</v>
      </c>
      <c r="G1321" s="1" t="s">
        <v>4119</v>
      </c>
      <c r="H1321" t="s">
        <v>4122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" t="s">
        <v>4181</v>
      </c>
      <c r="O1321">
        <f>ROUND(E1321/D1321*100,0)</f>
        <v>69</v>
      </c>
      <c r="P1321">
        <f>ROUND(E1321/L1321,2)</f>
        <v>446.89</v>
      </c>
      <c r="Q1321" s="9" t="s">
        <v>4181</v>
      </c>
      <c r="R1321" t="s">
        <v>4192</v>
      </c>
      <c r="S1321">
        <f>(((J1321/60)/60)/24)+DATE(1970,1,1)</f>
        <v>41816.812094907407</v>
      </c>
      <c r="T1321">
        <f>(((I1321/60)/60)/24)+DATE(1970,1,1)</f>
        <v>41831.666666666664</v>
      </c>
      <c r="U1321">
        <f>YEAR(S:S)</f>
        <v>2014</v>
      </c>
    </row>
    <row r="1322" spans="1:21" ht="48" x14ac:dyDescent="0.2">
      <c r="A1322">
        <v>1320</v>
      </c>
      <c r="B1322" s="8" t="s">
        <v>2</v>
      </c>
      <c r="C1322" s="3" t="s">
        <v>1327</v>
      </c>
      <c r="D1322" s="5">
        <v>100000</v>
      </c>
      <c r="E1322" s="7">
        <v>4021</v>
      </c>
      <c r="F1322" t="s">
        <v>4116</v>
      </c>
      <c r="G1322" s="1" t="s">
        <v>4119</v>
      </c>
      <c r="H1322" t="s">
        <v>4124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" t="s">
        <v>4181</v>
      </c>
      <c r="O1322">
        <f>ROUND(E1322/D1322*100,0)</f>
        <v>4</v>
      </c>
      <c r="P1322">
        <f>ROUND(E1322/L1322,2)</f>
        <v>1340.33</v>
      </c>
      <c r="Q1322" s="9" t="s">
        <v>4181</v>
      </c>
      <c r="R1322" t="s">
        <v>4192</v>
      </c>
      <c r="S1322">
        <f>(((J1322/60)/60)/24)+DATE(1970,1,1)</f>
        <v>42705.690347222218</v>
      </c>
      <c r="T1322">
        <f>(((I1322/60)/60)/24)+DATE(1970,1,1)</f>
        <v>42734.958333333328</v>
      </c>
      <c r="U1322">
        <f>YEAR(S:S)</f>
        <v>2016</v>
      </c>
    </row>
    <row r="1323" spans="1:21" ht="48" x14ac:dyDescent="0.2">
      <c r="A1323">
        <v>1321</v>
      </c>
      <c r="B1323" s="8" t="s">
        <v>2</v>
      </c>
      <c r="C1323" s="3" t="s">
        <v>1328</v>
      </c>
      <c r="D1323" s="5">
        <v>462000</v>
      </c>
      <c r="E1323" s="7">
        <v>4018</v>
      </c>
      <c r="F1323" t="s">
        <v>4116</v>
      </c>
      <c r="G1323" s="1" t="s">
        <v>4119</v>
      </c>
      <c r="H1323" t="s">
        <v>4130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" t="s">
        <v>4181</v>
      </c>
      <c r="O1323">
        <f>ROUND(E1323/D1323*100,0)</f>
        <v>1</v>
      </c>
      <c r="P1323">
        <f>ROUND(E1323/L1323,2)</f>
        <v>574</v>
      </c>
      <c r="Q1323" s="9" t="s">
        <v>4181</v>
      </c>
      <c r="R1323" t="s">
        <v>4192</v>
      </c>
      <c r="S1323">
        <f>(((J1323/60)/60)/24)+DATE(1970,1,1)</f>
        <v>42697.74927083333</v>
      </c>
      <c r="T1323">
        <f>(((I1323/60)/60)/24)+DATE(1970,1,1)</f>
        <v>42727.74927083333</v>
      </c>
      <c r="U1323">
        <f>YEAR(S:S)</f>
        <v>2016</v>
      </c>
    </row>
    <row r="1324" spans="1:21" ht="48" x14ac:dyDescent="0.2">
      <c r="A1324">
        <v>1322</v>
      </c>
      <c r="B1324" s="8" t="s">
        <v>2</v>
      </c>
      <c r="C1324" s="3" t="s">
        <v>1329</v>
      </c>
      <c r="D1324" s="5">
        <v>35000</v>
      </c>
      <c r="E1324" s="7">
        <v>4015.71</v>
      </c>
      <c r="F1324" t="s">
        <v>4116</v>
      </c>
      <c r="G1324" s="1" t="s">
        <v>4119</v>
      </c>
      <c r="H1324" t="s">
        <v>4122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" t="s">
        <v>4181</v>
      </c>
      <c r="O1324">
        <f>ROUND(E1324/D1324*100,0)</f>
        <v>11</v>
      </c>
      <c r="P1324">
        <f>ROUND(E1324/L1324,2)</f>
        <v>1003.93</v>
      </c>
      <c r="Q1324" s="9" t="s">
        <v>4181</v>
      </c>
      <c r="R1324" t="s">
        <v>4192</v>
      </c>
      <c r="S1324">
        <f>(((J1324/60)/60)/24)+DATE(1970,1,1)</f>
        <v>42115.656539351854</v>
      </c>
      <c r="T1324">
        <f>(((I1324/60)/60)/24)+DATE(1970,1,1)</f>
        <v>42145.656539351854</v>
      </c>
      <c r="U1324">
        <f>YEAR(S:S)</f>
        <v>2015</v>
      </c>
    </row>
    <row r="1325" spans="1:21" ht="48" x14ac:dyDescent="0.2">
      <c r="A1325">
        <v>1323</v>
      </c>
      <c r="B1325" s="8" t="s">
        <v>2</v>
      </c>
      <c r="C1325" s="3" t="s">
        <v>1330</v>
      </c>
      <c r="D1325" s="5">
        <v>15000</v>
      </c>
      <c r="E1325" s="7">
        <v>4010</v>
      </c>
      <c r="F1325" t="s">
        <v>4116</v>
      </c>
      <c r="G1325" s="1" t="s">
        <v>4119</v>
      </c>
      <c r="H1325" t="s">
        <v>4121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" t="s">
        <v>4181</v>
      </c>
      <c r="O1325">
        <f>ROUND(E1325/D1325*100,0)</f>
        <v>27</v>
      </c>
      <c r="P1325">
        <f>ROUND(E1325/L1325,2)</f>
        <v>91.14</v>
      </c>
      <c r="Q1325" s="9" t="s">
        <v>4181</v>
      </c>
      <c r="R1325" t="s">
        <v>4192</v>
      </c>
      <c r="S1325">
        <f>(((J1325/60)/60)/24)+DATE(1970,1,1)</f>
        <v>42451.698449074072</v>
      </c>
      <c r="T1325">
        <f>(((I1325/60)/60)/24)+DATE(1970,1,1)</f>
        <v>42486.288194444445</v>
      </c>
      <c r="U1325">
        <f>YEAR(S:S)</f>
        <v>2016</v>
      </c>
    </row>
    <row r="1326" spans="1:21" ht="48" x14ac:dyDescent="0.2">
      <c r="A1326">
        <v>1324</v>
      </c>
      <c r="B1326" s="8" t="s">
        <v>2</v>
      </c>
      <c r="C1326" s="3" t="s">
        <v>1331</v>
      </c>
      <c r="D1326" s="5">
        <v>50000</v>
      </c>
      <c r="E1326" s="7">
        <v>4005</v>
      </c>
      <c r="F1326" t="s">
        <v>4116</v>
      </c>
      <c r="G1326" s="1" t="s">
        <v>4119</v>
      </c>
      <c r="H1326" t="s">
        <v>4121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" t="s">
        <v>4181</v>
      </c>
      <c r="O1326">
        <f>ROUND(E1326/D1326*100,0)</f>
        <v>8</v>
      </c>
      <c r="P1326">
        <f>ROUND(E1326/L1326,2)</f>
        <v>44.5</v>
      </c>
      <c r="Q1326" s="9" t="s">
        <v>4181</v>
      </c>
      <c r="R1326" t="s">
        <v>4192</v>
      </c>
      <c r="S1326">
        <f>(((J1326/60)/60)/24)+DATE(1970,1,1)</f>
        <v>42626.633703703701</v>
      </c>
      <c r="T1326">
        <f>(((I1326/60)/60)/24)+DATE(1970,1,1)</f>
        <v>42656.633703703701</v>
      </c>
      <c r="U1326">
        <f>YEAR(S:S)</f>
        <v>2016</v>
      </c>
    </row>
    <row r="1327" spans="1:21" ht="48" x14ac:dyDescent="0.2">
      <c r="A1327">
        <v>1325</v>
      </c>
      <c r="B1327" s="8" t="s">
        <v>2</v>
      </c>
      <c r="C1327" s="3" t="s">
        <v>1332</v>
      </c>
      <c r="D1327" s="5">
        <v>20000</v>
      </c>
      <c r="E1327" s="7">
        <v>4004</v>
      </c>
      <c r="F1327" t="s">
        <v>4116</v>
      </c>
      <c r="G1327" s="1" t="s">
        <v>4119</v>
      </c>
      <c r="H1327" t="s">
        <v>4121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" t="s">
        <v>4181</v>
      </c>
      <c r="O1327">
        <f>ROUND(E1327/D1327*100,0)</f>
        <v>20</v>
      </c>
      <c r="P1327">
        <f>ROUND(E1327/L1327,2)</f>
        <v>500.5</v>
      </c>
      <c r="Q1327" s="9" t="s">
        <v>4181</v>
      </c>
      <c r="R1327" t="s">
        <v>4192</v>
      </c>
      <c r="S1327">
        <f>(((J1327/60)/60)/24)+DATE(1970,1,1)</f>
        <v>42704.086053240739</v>
      </c>
      <c r="T1327">
        <f>(((I1327/60)/60)/24)+DATE(1970,1,1)</f>
        <v>42734.086053240739</v>
      </c>
      <c r="U1327">
        <f>YEAR(S:S)</f>
        <v>2016</v>
      </c>
    </row>
    <row r="1328" spans="1:21" ht="48" x14ac:dyDescent="0.2">
      <c r="A1328">
        <v>1326</v>
      </c>
      <c r="B1328" s="8" t="s">
        <v>2</v>
      </c>
      <c r="C1328" s="3" t="s">
        <v>1333</v>
      </c>
      <c r="D1328" s="5">
        <v>100000</v>
      </c>
      <c r="E1328" s="7">
        <v>4002</v>
      </c>
      <c r="F1328" t="s">
        <v>4116</v>
      </c>
      <c r="G1328" s="1" t="s">
        <v>4119</v>
      </c>
      <c r="H1328" t="s">
        <v>4121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" t="s">
        <v>4181</v>
      </c>
      <c r="O1328">
        <f>ROUND(E1328/D1328*100,0)</f>
        <v>4</v>
      </c>
      <c r="P1328">
        <f>ROUND(E1328/L1328,2)</f>
        <v>363.82</v>
      </c>
      <c r="Q1328" s="9" t="s">
        <v>4181</v>
      </c>
      <c r="R1328" t="s">
        <v>4192</v>
      </c>
      <c r="S1328">
        <f>(((J1328/60)/60)/24)+DATE(1970,1,1)</f>
        <v>41974.791990740734</v>
      </c>
      <c r="T1328">
        <f>(((I1328/60)/60)/24)+DATE(1970,1,1)</f>
        <v>42019.791990740734</v>
      </c>
      <c r="U1328">
        <f>YEAR(S:S)</f>
        <v>2014</v>
      </c>
    </row>
    <row r="1329" spans="1:21" ht="48" x14ac:dyDescent="0.2">
      <c r="A1329">
        <v>1327</v>
      </c>
      <c r="B1329" s="8" t="s">
        <v>2</v>
      </c>
      <c r="C1329" s="3" t="s">
        <v>1334</v>
      </c>
      <c r="D1329" s="5">
        <v>48000</v>
      </c>
      <c r="E1329" s="7">
        <v>4000.5</v>
      </c>
      <c r="F1329" t="s">
        <v>4116</v>
      </c>
      <c r="G1329" s="1" t="s">
        <v>4119</v>
      </c>
      <c r="H1329" t="s">
        <v>4121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" t="s">
        <v>4181</v>
      </c>
      <c r="O1329">
        <f>ROUND(E1329/D1329*100,0)</f>
        <v>8</v>
      </c>
      <c r="P1329">
        <f>ROUND(E1329/L1329,2)</f>
        <v>97.57</v>
      </c>
      <c r="Q1329" s="9" t="s">
        <v>4181</v>
      </c>
      <c r="R1329" t="s">
        <v>4192</v>
      </c>
      <c r="S1329">
        <f>(((J1329/60)/60)/24)+DATE(1970,1,1)</f>
        <v>42123.678645833337</v>
      </c>
      <c r="T1329">
        <f>(((I1329/60)/60)/24)+DATE(1970,1,1)</f>
        <v>42153.678645833337</v>
      </c>
      <c r="U1329">
        <f>YEAR(S:S)</f>
        <v>2015</v>
      </c>
    </row>
    <row r="1330" spans="1:21" ht="48" x14ac:dyDescent="0.2">
      <c r="A1330">
        <v>1328</v>
      </c>
      <c r="B1330" s="8" t="s">
        <v>2</v>
      </c>
      <c r="C1330" s="3" t="s">
        <v>1335</v>
      </c>
      <c r="D1330" s="5">
        <v>75000</v>
      </c>
      <c r="E1330" s="7">
        <v>4000.22</v>
      </c>
      <c r="F1330" t="s">
        <v>4116</v>
      </c>
      <c r="G1330" s="1" t="s">
        <v>4119</v>
      </c>
      <c r="H1330" t="s">
        <v>4121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" t="s">
        <v>4181</v>
      </c>
      <c r="O1330">
        <f>ROUND(E1330/D1330*100,0)</f>
        <v>5</v>
      </c>
      <c r="P1330">
        <f>ROUND(E1330/L1330,2)</f>
        <v>266.68</v>
      </c>
      <c r="Q1330" s="9" t="s">
        <v>4181</v>
      </c>
      <c r="R1330" t="s">
        <v>4192</v>
      </c>
      <c r="S1330">
        <f>(((J1330/60)/60)/24)+DATE(1970,1,1)</f>
        <v>42612.642754629633</v>
      </c>
      <c r="T1330">
        <f>(((I1330/60)/60)/24)+DATE(1970,1,1)</f>
        <v>42657.642754629633</v>
      </c>
      <c r="U1330">
        <f>YEAR(S:S)</f>
        <v>2016</v>
      </c>
    </row>
    <row r="1331" spans="1:21" ht="48" x14ac:dyDescent="0.2">
      <c r="A1331">
        <v>1329</v>
      </c>
      <c r="B1331" s="8" t="s">
        <v>2</v>
      </c>
      <c r="C1331" s="3" t="s">
        <v>1336</v>
      </c>
      <c r="D1331" s="5">
        <v>50000</v>
      </c>
      <c r="E1331" s="7">
        <v>4000</v>
      </c>
      <c r="F1331" t="s">
        <v>4116</v>
      </c>
      <c r="G1331" s="1" t="s">
        <v>4119</v>
      </c>
      <c r="H1331" t="s">
        <v>4121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" t="s">
        <v>4181</v>
      </c>
      <c r="O1331">
        <f>ROUND(E1331/D1331*100,0)</f>
        <v>8</v>
      </c>
      <c r="P1331">
        <f>ROUND(E1331/L1331,2)</f>
        <v>444.44</v>
      </c>
      <c r="Q1331" s="9" t="s">
        <v>4181</v>
      </c>
      <c r="R1331" t="s">
        <v>4192</v>
      </c>
      <c r="S1331">
        <f>(((J1331/60)/60)/24)+DATE(1970,1,1)</f>
        <v>41935.221585648149</v>
      </c>
      <c r="T1331">
        <f>(((I1331/60)/60)/24)+DATE(1970,1,1)</f>
        <v>41975.263252314813</v>
      </c>
      <c r="U1331">
        <f>YEAR(S:S)</f>
        <v>2014</v>
      </c>
    </row>
    <row r="1332" spans="1:21" ht="48" x14ac:dyDescent="0.2">
      <c r="A1332">
        <v>1330</v>
      </c>
      <c r="B1332" s="8" t="s">
        <v>2</v>
      </c>
      <c r="C1332" s="3" t="s">
        <v>1337</v>
      </c>
      <c r="D1332" s="5">
        <v>35000</v>
      </c>
      <c r="E1332" s="7">
        <v>4000</v>
      </c>
      <c r="F1332" t="s">
        <v>4116</v>
      </c>
      <c r="G1332" s="1" t="s">
        <v>4119</v>
      </c>
      <c r="H1332" t="s">
        <v>4121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" t="s">
        <v>4181</v>
      </c>
      <c r="O1332">
        <f>ROUND(E1332/D1332*100,0)</f>
        <v>11</v>
      </c>
      <c r="P1332">
        <f>ROUND(E1332/L1332,2)</f>
        <v>80</v>
      </c>
      <c r="Q1332" s="9" t="s">
        <v>4181</v>
      </c>
      <c r="R1332" t="s">
        <v>4192</v>
      </c>
      <c r="S1332">
        <f>(((J1332/60)/60)/24)+DATE(1970,1,1)</f>
        <v>42522.276724537034</v>
      </c>
      <c r="T1332">
        <f>(((I1332/60)/60)/24)+DATE(1970,1,1)</f>
        <v>42553.166666666672</v>
      </c>
      <c r="U1332">
        <f>YEAR(S:S)</f>
        <v>2016</v>
      </c>
    </row>
    <row r="1333" spans="1:21" ht="48" x14ac:dyDescent="0.2">
      <c r="A1333">
        <v>1331</v>
      </c>
      <c r="B1333" s="8" t="s">
        <v>2</v>
      </c>
      <c r="C1333" s="3" t="s">
        <v>1338</v>
      </c>
      <c r="D1333" s="5">
        <v>250000</v>
      </c>
      <c r="E1333" s="7">
        <v>4000</v>
      </c>
      <c r="F1333" t="s">
        <v>4116</v>
      </c>
      <c r="G1333" s="1" t="s">
        <v>4119</v>
      </c>
      <c r="H1333" t="s">
        <v>4121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" t="s">
        <v>4181</v>
      </c>
      <c r="O1333">
        <f>ROUND(E1333/D1333*100,0)</f>
        <v>2</v>
      </c>
      <c r="P1333">
        <f>ROUND(E1333/L1333,2)</f>
        <v>117.65</v>
      </c>
      <c r="Q1333" s="9" t="s">
        <v>4181</v>
      </c>
      <c r="R1333" t="s">
        <v>4192</v>
      </c>
      <c r="S1333">
        <f>(((J1333/60)/60)/24)+DATE(1970,1,1)</f>
        <v>42569.50409722222</v>
      </c>
      <c r="T1333">
        <f>(((I1333/60)/60)/24)+DATE(1970,1,1)</f>
        <v>42599.50409722222</v>
      </c>
      <c r="U1333">
        <f>YEAR(S:S)</f>
        <v>2016</v>
      </c>
    </row>
    <row r="1334" spans="1:21" ht="48" x14ac:dyDescent="0.2">
      <c r="A1334">
        <v>1332</v>
      </c>
      <c r="B1334" s="8" t="s">
        <v>2</v>
      </c>
      <c r="C1334" s="3" t="s">
        <v>1339</v>
      </c>
      <c r="D1334" s="5">
        <v>10115</v>
      </c>
      <c r="E1334" s="7">
        <v>3986</v>
      </c>
      <c r="F1334" t="s">
        <v>4116</v>
      </c>
      <c r="G1334" s="1" t="s">
        <v>4119</v>
      </c>
      <c r="H1334" t="s">
        <v>4132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" t="s">
        <v>4181</v>
      </c>
      <c r="O1334">
        <f>ROUND(E1334/D1334*100,0)</f>
        <v>39</v>
      </c>
      <c r="P1334" t="e">
        <f>ROUND(E1334/L1334,2)</f>
        <v>#DIV/0!</v>
      </c>
      <c r="Q1334" s="9" t="s">
        <v>4181</v>
      </c>
      <c r="R1334" t="s">
        <v>4192</v>
      </c>
      <c r="S1334">
        <f>(((J1334/60)/60)/24)+DATE(1970,1,1)</f>
        <v>42732.060277777782</v>
      </c>
      <c r="T1334">
        <f>(((I1334/60)/60)/24)+DATE(1970,1,1)</f>
        <v>42762.060277777782</v>
      </c>
      <c r="U1334">
        <f>YEAR(S:S)</f>
        <v>2016</v>
      </c>
    </row>
    <row r="1335" spans="1:21" ht="48" x14ac:dyDescent="0.2">
      <c r="A1335">
        <v>1333</v>
      </c>
      <c r="B1335" s="8" t="s">
        <v>2</v>
      </c>
      <c r="C1335" s="3" t="s">
        <v>1340</v>
      </c>
      <c r="D1335" s="5">
        <v>2500</v>
      </c>
      <c r="E1335" s="7">
        <v>3981.5</v>
      </c>
      <c r="F1335" t="s">
        <v>4116</v>
      </c>
      <c r="G1335" s="1" t="s">
        <v>4119</v>
      </c>
      <c r="H1335" t="s">
        <v>4123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" t="s">
        <v>4181</v>
      </c>
      <c r="O1335">
        <f>ROUND(E1335/D1335*100,0)</f>
        <v>159</v>
      </c>
      <c r="P1335" t="e">
        <f>ROUND(E1335/L1335,2)</f>
        <v>#DIV/0!</v>
      </c>
      <c r="Q1335" s="9" t="s">
        <v>4181</v>
      </c>
      <c r="R1335" t="s">
        <v>4192</v>
      </c>
      <c r="S1335">
        <f>(((J1335/60)/60)/24)+DATE(1970,1,1)</f>
        <v>41806.106770833336</v>
      </c>
      <c r="T1335">
        <f>(((I1335/60)/60)/24)+DATE(1970,1,1)</f>
        <v>41836.106770833336</v>
      </c>
      <c r="U1335">
        <f>YEAR(S:S)</f>
        <v>2014</v>
      </c>
    </row>
    <row r="1336" spans="1:21" ht="48" x14ac:dyDescent="0.2">
      <c r="A1336">
        <v>1334</v>
      </c>
      <c r="B1336" s="8" t="s">
        <v>2</v>
      </c>
      <c r="C1336" s="3" t="s">
        <v>1341</v>
      </c>
      <c r="D1336" s="5">
        <v>133000</v>
      </c>
      <c r="E1336" s="7">
        <v>3978</v>
      </c>
      <c r="F1336" t="s">
        <v>4116</v>
      </c>
      <c r="G1336" s="1" t="s">
        <v>4119</v>
      </c>
      <c r="H1336" t="s">
        <v>4121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" t="s">
        <v>4181</v>
      </c>
      <c r="O1336">
        <f>ROUND(E1336/D1336*100,0)</f>
        <v>3</v>
      </c>
      <c r="P1336">
        <f>ROUND(E1336/L1336,2)</f>
        <v>14.41</v>
      </c>
      <c r="Q1336" s="9" t="s">
        <v>4181</v>
      </c>
      <c r="R1336" t="s">
        <v>4192</v>
      </c>
      <c r="S1336">
        <f>(((J1336/60)/60)/24)+DATE(1970,1,1)</f>
        <v>42410.774155092593</v>
      </c>
      <c r="T1336">
        <f>(((I1336/60)/60)/24)+DATE(1970,1,1)</f>
        <v>42440.774155092593</v>
      </c>
      <c r="U1336">
        <f>YEAR(S:S)</f>
        <v>2016</v>
      </c>
    </row>
    <row r="1337" spans="1:21" ht="48" x14ac:dyDescent="0.2">
      <c r="A1337">
        <v>1335</v>
      </c>
      <c r="B1337" s="8" t="s">
        <v>2</v>
      </c>
      <c r="C1337" s="3" t="s">
        <v>1342</v>
      </c>
      <c r="D1337" s="5">
        <v>25000</v>
      </c>
      <c r="E1337" s="7">
        <v>3976</v>
      </c>
      <c r="F1337" t="s">
        <v>4116</v>
      </c>
      <c r="G1337" s="1" t="s">
        <v>4119</v>
      </c>
      <c r="H1337" t="s">
        <v>4121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" t="s">
        <v>4181</v>
      </c>
      <c r="O1337">
        <f>ROUND(E1337/D1337*100,0)</f>
        <v>16</v>
      </c>
      <c r="P1337">
        <f>ROUND(E1337/L1337,2)</f>
        <v>248.5</v>
      </c>
      <c r="Q1337" s="9" t="s">
        <v>4181</v>
      </c>
      <c r="R1337" t="s">
        <v>4192</v>
      </c>
      <c r="S1337">
        <f>(((J1337/60)/60)/24)+DATE(1970,1,1)</f>
        <v>42313.936365740738</v>
      </c>
      <c r="T1337">
        <f>(((I1337/60)/60)/24)+DATE(1970,1,1)</f>
        <v>42343.936365740738</v>
      </c>
      <c r="U1337">
        <f>YEAR(S:S)</f>
        <v>2015</v>
      </c>
    </row>
    <row r="1338" spans="1:21" ht="48" x14ac:dyDescent="0.2">
      <c r="A1338">
        <v>1336</v>
      </c>
      <c r="B1338" s="8" t="s">
        <v>2</v>
      </c>
      <c r="C1338" s="3" t="s">
        <v>1343</v>
      </c>
      <c r="D1338" s="5">
        <v>100000</v>
      </c>
      <c r="E1338" s="7">
        <v>3971</v>
      </c>
      <c r="F1338" t="s">
        <v>4116</v>
      </c>
      <c r="G1338" s="1" t="s">
        <v>4119</v>
      </c>
      <c r="H1338" t="s">
        <v>4121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" t="s">
        <v>4181</v>
      </c>
      <c r="O1338">
        <f>ROUND(E1338/D1338*100,0)</f>
        <v>4</v>
      </c>
      <c r="P1338">
        <f>ROUND(E1338/L1338,2)</f>
        <v>17.73</v>
      </c>
      <c r="Q1338" s="9" t="s">
        <v>4181</v>
      </c>
      <c r="R1338" t="s">
        <v>4192</v>
      </c>
      <c r="S1338">
        <f>(((J1338/60)/60)/24)+DATE(1970,1,1)</f>
        <v>41955.863750000004</v>
      </c>
      <c r="T1338">
        <f>(((I1338/60)/60)/24)+DATE(1970,1,1)</f>
        <v>41990.863750000004</v>
      </c>
      <c r="U1338">
        <f>YEAR(S:S)</f>
        <v>2014</v>
      </c>
    </row>
    <row r="1339" spans="1:21" ht="48" x14ac:dyDescent="0.2">
      <c r="A1339">
        <v>1337</v>
      </c>
      <c r="B1339" s="8" t="s">
        <v>2</v>
      </c>
      <c r="C1339" s="3" t="s">
        <v>1344</v>
      </c>
      <c r="D1339" s="5">
        <v>50000</v>
      </c>
      <c r="E1339" s="7">
        <v>3955</v>
      </c>
      <c r="F1339" t="s">
        <v>4116</v>
      </c>
      <c r="G1339" s="1" t="s">
        <v>4119</v>
      </c>
      <c r="H1339" t="s">
        <v>4121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" t="s">
        <v>4181</v>
      </c>
      <c r="O1339">
        <f>ROUND(E1339/D1339*100,0)</f>
        <v>8</v>
      </c>
      <c r="P1339">
        <f>ROUND(E1339/L1339,2)</f>
        <v>28.25</v>
      </c>
      <c r="Q1339" s="9" t="s">
        <v>4181</v>
      </c>
      <c r="R1339" t="s">
        <v>4192</v>
      </c>
      <c r="S1339">
        <f>(((J1339/60)/60)/24)+DATE(1970,1,1)</f>
        <v>42767.577303240745</v>
      </c>
      <c r="T1339">
        <f>(((I1339/60)/60)/24)+DATE(1970,1,1)</f>
        <v>42797.577303240745</v>
      </c>
      <c r="U1339">
        <f>YEAR(S:S)</f>
        <v>2017</v>
      </c>
    </row>
    <row r="1340" spans="1:21" ht="48" x14ac:dyDescent="0.2">
      <c r="A1340">
        <v>1338</v>
      </c>
      <c r="B1340" s="8" t="s">
        <v>2</v>
      </c>
      <c r="C1340" s="3" t="s">
        <v>1345</v>
      </c>
      <c r="D1340" s="5">
        <v>30000</v>
      </c>
      <c r="E1340" s="7">
        <v>3938</v>
      </c>
      <c r="F1340" t="s">
        <v>4116</v>
      </c>
      <c r="G1340" s="1" t="s">
        <v>4119</v>
      </c>
      <c r="H1340" t="s">
        <v>4121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" t="s">
        <v>4181</v>
      </c>
      <c r="O1340">
        <f>ROUND(E1340/D1340*100,0)</f>
        <v>13</v>
      </c>
      <c r="P1340">
        <f>ROUND(E1340/L1340,2)</f>
        <v>262.52999999999997</v>
      </c>
      <c r="Q1340" s="9" t="s">
        <v>4181</v>
      </c>
      <c r="R1340" t="s">
        <v>4192</v>
      </c>
      <c r="S1340">
        <f>(((J1340/60)/60)/24)+DATE(1970,1,1)</f>
        <v>42188.803622685184</v>
      </c>
      <c r="T1340">
        <f>(((I1340/60)/60)/24)+DATE(1970,1,1)</f>
        <v>42218.803622685184</v>
      </c>
      <c r="U1340">
        <f>YEAR(S:S)</f>
        <v>2015</v>
      </c>
    </row>
    <row r="1341" spans="1:21" ht="32" x14ac:dyDescent="0.2">
      <c r="A1341">
        <v>1339</v>
      </c>
      <c r="B1341" s="8" t="s">
        <v>2</v>
      </c>
      <c r="C1341" s="3" t="s">
        <v>1346</v>
      </c>
      <c r="D1341" s="5">
        <v>50000</v>
      </c>
      <c r="E1341" s="7">
        <v>3925</v>
      </c>
      <c r="F1341" t="s">
        <v>4116</v>
      </c>
      <c r="G1341" s="1" t="s">
        <v>4119</v>
      </c>
      <c r="H1341" t="s">
        <v>4121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" t="s">
        <v>4181</v>
      </c>
      <c r="O1341">
        <f>ROUND(E1341/D1341*100,0)</f>
        <v>8</v>
      </c>
      <c r="P1341">
        <f>ROUND(E1341/L1341,2)</f>
        <v>106.08</v>
      </c>
      <c r="Q1341" s="9" t="s">
        <v>4181</v>
      </c>
      <c r="R1341" t="s">
        <v>4192</v>
      </c>
      <c r="S1341">
        <f>(((J1341/60)/60)/24)+DATE(1970,1,1)</f>
        <v>41936.647164351853</v>
      </c>
      <c r="T1341">
        <f>(((I1341/60)/60)/24)+DATE(1970,1,1)</f>
        <v>41981.688831018517</v>
      </c>
      <c r="U1341">
        <f>YEAR(S:S)</f>
        <v>2014</v>
      </c>
    </row>
    <row r="1342" spans="1:21" ht="48" x14ac:dyDescent="0.2">
      <c r="A1342">
        <v>1340</v>
      </c>
      <c r="B1342" s="8" t="s">
        <v>2</v>
      </c>
      <c r="C1342" s="3" t="s">
        <v>1347</v>
      </c>
      <c r="D1342" s="5">
        <v>1680</v>
      </c>
      <c r="E1342" s="7">
        <v>3916</v>
      </c>
      <c r="F1342" t="s">
        <v>4116</v>
      </c>
      <c r="G1342" s="1" t="s">
        <v>4119</v>
      </c>
      <c r="H1342" t="s">
        <v>4121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" t="s">
        <v>4181</v>
      </c>
      <c r="O1342">
        <f>ROUND(E1342/D1342*100,0)</f>
        <v>233</v>
      </c>
      <c r="P1342" t="e">
        <f>ROUND(E1342/L1342,2)</f>
        <v>#DIV/0!</v>
      </c>
      <c r="Q1342" s="9" t="s">
        <v>4181</v>
      </c>
      <c r="R1342" t="s">
        <v>4192</v>
      </c>
      <c r="S1342">
        <f>(((J1342/60)/60)/24)+DATE(1970,1,1)</f>
        <v>41836.595520833333</v>
      </c>
      <c r="T1342">
        <f>(((I1342/60)/60)/24)+DATE(1970,1,1)</f>
        <v>41866.595520833333</v>
      </c>
      <c r="U1342">
        <f>YEAR(S:S)</f>
        <v>2014</v>
      </c>
    </row>
    <row r="1343" spans="1:21" ht="48" x14ac:dyDescent="0.2">
      <c r="A1343">
        <v>1341</v>
      </c>
      <c r="B1343" s="8" t="s">
        <v>2</v>
      </c>
      <c r="C1343" s="3" t="s">
        <v>1348</v>
      </c>
      <c r="D1343" s="5">
        <v>25000</v>
      </c>
      <c r="E1343" s="7">
        <v>3910</v>
      </c>
      <c r="F1343" t="s">
        <v>4116</v>
      </c>
      <c r="G1343" s="1" t="s">
        <v>4119</v>
      </c>
      <c r="H1343" t="s">
        <v>4122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" t="s">
        <v>4181</v>
      </c>
      <c r="O1343">
        <f>ROUND(E1343/D1343*100,0)</f>
        <v>16</v>
      </c>
      <c r="P1343">
        <f>ROUND(E1343/L1343,2)</f>
        <v>85</v>
      </c>
      <c r="Q1343" s="9" t="s">
        <v>4181</v>
      </c>
      <c r="R1343" t="s">
        <v>4192</v>
      </c>
      <c r="S1343">
        <f>(((J1343/60)/60)/24)+DATE(1970,1,1)</f>
        <v>42612.624039351853</v>
      </c>
      <c r="T1343">
        <f>(((I1343/60)/60)/24)+DATE(1970,1,1)</f>
        <v>42644.624039351853</v>
      </c>
      <c r="U1343">
        <f>YEAR(S:S)</f>
        <v>2016</v>
      </c>
    </row>
    <row r="1344" spans="1:21" ht="48" x14ac:dyDescent="0.2">
      <c r="A1344">
        <v>1342</v>
      </c>
      <c r="B1344" s="8" t="s">
        <v>2</v>
      </c>
      <c r="C1344" s="3" t="s">
        <v>1349</v>
      </c>
      <c r="D1344" s="5">
        <v>50000</v>
      </c>
      <c r="E1344" s="7">
        <v>3908</v>
      </c>
      <c r="F1344" t="s">
        <v>4116</v>
      </c>
      <c r="G1344" s="1" t="s">
        <v>4119</v>
      </c>
      <c r="H1344" t="s">
        <v>4121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" t="s">
        <v>4181</v>
      </c>
      <c r="O1344">
        <f>ROUND(E1344/D1344*100,0)</f>
        <v>8</v>
      </c>
      <c r="P1344">
        <f>ROUND(E1344/L1344,2)</f>
        <v>3908</v>
      </c>
      <c r="Q1344" s="9" t="s">
        <v>4181</v>
      </c>
      <c r="R1344" t="s">
        <v>4192</v>
      </c>
      <c r="S1344">
        <f>(((J1344/60)/60)/24)+DATE(1970,1,1)</f>
        <v>42172.816423611104</v>
      </c>
      <c r="T1344">
        <f>(((I1344/60)/60)/24)+DATE(1970,1,1)</f>
        <v>42202.816423611104</v>
      </c>
      <c r="U1344">
        <f>YEAR(S:S)</f>
        <v>2015</v>
      </c>
    </row>
    <row r="1345" spans="1:21" ht="48" x14ac:dyDescent="0.2">
      <c r="A1345">
        <v>1343</v>
      </c>
      <c r="B1345" s="8" t="s">
        <v>2</v>
      </c>
      <c r="C1345" s="3" t="s">
        <v>1350</v>
      </c>
      <c r="D1345" s="5">
        <v>50000</v>
      </c>
      <c r="E1345" s="7">
        <v>3906</v>
      </c>
      <c r="F1345" t="s">
        <v>4116</v>
      </c>
      <c r="G1345" s="1" t="s">
        <v>4119</v>
      </c>
      <c r="H1345" t="s">
        <v>4121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" t="s">
        <v>4181</v>
      </c>
      <c r="O1345">
        <f>ROUND(E1345/D1345*100,0)</f>
        <v>8</v>
      </c>
      <c r="P1345">
        <f>ROUND(E1345/L1345,2)</f>
        <v>12.09</v>
      </c>
      <c r="Q1345" s="9" t="s">
        <v>4181</v>
      </c>
      <c r="R1345" t="s">
        <v>4192</v>
      </c>
      <c r="S1345">
        <f>(((J1345/60)/60)/24)+DATE(1970,1,1)</f>
        <v>42542.526423611111</v>
      </c>
      <c r="T1345">
        <f>(((I1345/60)/60)/24)+DATE(1970,1,1)</f>
        <v>42601.165972222225</v>
      </c>
      <c r="U1345">
        <f>YEAR(S:S)</f>
        <v>2016</v>
      </c>
    </row>
    <row r="1346" spans="1:21" ht="48" x14ac:dyDescent="0.2">
      <c r="A1346">
        <v>1344</v>
      </c>
      <c r="B1346" s="8" t="s">
        <v>2</v>
      </c>
      <c r="C1346" s="3" t="s">
        <v>1351</v>
      </c>
      <c r="D1346" s="5">
        <v>1500</v>
      </c>
      <c r="E1346" s="7">
        <v>3905</v>
      </c>
      <c r="F1346" t="s">
        <v>4115</v>
      </c>
      <c r="G1346" s="1" t="s">
        <v>4119</v>
      </c>
      <c r="H1346" t="s">
        <v>4126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" t="s">
        <v>4181</v>
      </c>
      <c r="O1346">
        <f>ROUND(E1346/D1346*100,0)</f>
        <v>260</v>
      </c>
      <c r="P1346">
        <f>ROUND(E1346/L1346,2)</f>
        <v>28.09</v>
      </c>
      <c r="Q1346" s="9" t="s">
        <v>4181</v>
      </c>
      <c r="R1346" t="s">
        <v>4193</v>
      </c>
      <c r="S1346">
        <f>(((J1346/60)/60)/24)+DATE(1970,1,1)</f>
        <v>42522.789803240739</v>
      </c>
      <c r="T1346">
        <f>(((I1346/60)/60)/24)+DATE(1970,1,1)</f>
        <v>42551.789803240739</v>
      </c>
      <c r="U1346">
        <f>YEAR(S:S)</f>
        <v>2016</v>
      </c>
    </row>
    <row r="1347" spans="1:21" ht="48" x14ac:dyDescent="0.2">
      <c r="A1347">
        <v>1345</v>
      </c>
      <c r="B1347" s="8" t="s">
        <v>2</v>
      </c>
      <c r="C1347" s="3" t="s">
        <v>1352</v>
      </c>
      <c r="D1347" s="5">
        <v>300</v>
      </c>
      <c r="E1347" s="7">
        <v>3902.5</v>
      </c>
      <c r="F1347" t="s">
        <v>4115</v>
      </c>
      <c r="G1347" s="1" t="s">
        <v>4119</v>
      </c>
      <c r="H1347" t="s">
        <v>4121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" t="s">
        <v>4181</v>
      </c>
      <c r="O1347">
        <f>ROUND(E1347/D1347*100,0)</f>
        <v>1301</v>
      </c>
      <c r="P1347">
        <f>ROUND(E1347/L1347,2)</f>
        <v>557.5</v>
      </c>
      <c r="Q1347" s="9" t="s">
        <v>4181</v>
      </c>
      <c r="R1347" t="s">
        <v>4193</v>
      </c>
      <c r="S1347">
        <f>(((J1347/60)/60)/24)+DATE(1970,1,1)</f>
        <v>41799.814340277779</v>
      </c>
      <c r="T1347">
        <f>(((I1347/60)/60)/24)+DATE(1970,1,1)</f>
        <v>41834.814340277779</v>
      </c>
      <c r="U1347">
        <f>YEAR(S:S)</f>
        <v>2014</v>
      </c>
    </row>
    <row r="1348" spans="1:21" ht="48" x14ac:dyDescent="0.2">
      <c r="A1348">
        <v>1346</v>
      </c>
      <c r="B1348" s="8" t="s">
        <v>2</v>
      </c>
      <c r="C1348" s="3" t="s">
        <v>1353</v>
      </c>
      <c r="D1348" s="5">
        <v>4900</v>
      </c>
      <c r="E1348" s="7">
        <v>3900</v>
      </c>
      <c r="F1348" t="s">
        <v>4115</v>
      </c>
      <c r="G1348" s="1" t="s">
        <v>4119</v>
      </c>
      <c r="H1348" t="s">
        <v>4121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" t="s">
        <v>4181</v>
      </c>
      <c r="O1348">
        <f>ROUND(E1348/D1348*100,0)</f>
        <v>80</v>
      </c>
      <c r="P1348">
        <f>ROUND(E1348/L1348,2)</f>
        <v>26.17</v>
      </c>
      <c r="Q1348" s="9" t="s">
        <v>4181</v>
      </c>
      <c r="R1348" t="s">
        <v>4193</v>
      </c>
      <c r="S1348">
        <f>(((J1348/60)/60)/24)+DATE(1970,1,1)</f>
        <v>41422.075821759259</v>
      </c>
      <c r="T1348">
        <f>(((I1348/60)/60)/24)+DATE(1970,1,1)</f>
        <v>41452.075821759259</v>
      </c>
      <c r="U1348">
        <f>YEAR(S:S)</f>
        <v>2013</v>
      </c>
    </row>
    <row r="1349" spans="1:21" ht="48" x14ac:dyDescent="0.2">
      <c r="A1349">
        <v>1347</v>
      </c>
      <c r="B1349" s="8" t="s">
        <v>2</v>
      </c>
      <c r="C1349" s="3" t="s">
        <v>1354</v>
      </c>
      <c r="D1349" s="5">
        <v>2500</v>
      </c>
      <c r="E1349" s="7">
        <v>3880</v>
      </c>
      <c r="F1349" t="s">
        <v>4115</v>
      </c>
      <c r="G1349" s="1" t="s">
        <v>4119</v>
      </c>
      <c r="H1349" t="s">
        <v>4121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" t="s">
        <v>4181</v>
      </c>
      <c r="O1349">
        <f>ROUND(E1349/D1349*100,0)</f>
        <v>155</v>
      </c>
      <c r="P1349">
        <f>ROUND(E1349/L1349,2)</f>
        <v>125.16</v>
      </c>
      <c r="Q1349" s="9" t="s">
        <v>4181</v>
      </c>
      <c r="R1349" t="s">
        <v>4193</v>
      </c>
      <c r="S1349">
        <f>(((J1349/60)/60)/24)+DATE(1970,1,1)</f>
        <v>42040.638020833328</v>
      </c>
      <c r="T1349">
        <f>(((I1349/60)/60)/24)+DATE(1970,1,1)</f>
        <v>42070.638020833328</v>
      </c>
      <c r="U1349">
        <f>YEAR(S:S)</f>
        <v>2015</v>
      </c>
    </row>
    <row r="1350" spans="1:21" ht="48" x14ac:dyDescent="0.2">
      <c r="A1350">
        <v>1348</v>
      </c>
      <c r="B1350" s="8" t="s">
        <v>2</v>
      </c>
      <c r="C1350" s="3" t="s">
        <v>1355</v>
      </c>
      <c r="D1350" s="5">
        <v>5875</v>
      </c>
      <c r="E1350" s="7">
        <v>3877</v>
      </c>
      <c r="F1350" t="s">
        <v>4115</v>
      </c>
      <c r="G1350" s="1" t="s">
        <v>4119</v>
      </c>
      <c r="H1350" t="s">
        <v>4121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" t="s">
        <v>4181</v>
      </c>
      <c r="O1350">
        <f>ROUND(E1350/D1350*100,0)</f>
        <v>66</v>
      </c>
      <c r="P1350">
        <f>ROUND(E1350/L1350,2)</f>
        <v>149.12</v>
      </c>
      <c r="Q1350" s="9" t="s">
        <v>4181</v>
      </c>
      <c r="R1350" t="s">
        <v>4193</v>
      </c>
      <c r="S1350">
        <f>(((J1350/60)/60)/24)+DATE(1970,1,1)</f>
        <v>41963.506168981476</v>
      </c>
      <c r="T1350">
        <f>(((I1350/60)/60)/24)+DATE(1970,1,1)</f>
        <v>41991.506168981476</v>
      </c>
      <c r="U1350">
        <f>YEAR(S:S)</f>
        <v>2014</v>
      </c>
    </row>
    <row r="1351" spans="1:21" ht="48" x14ac:dyDescent="0.2">
      <c r="A1351">
        <v>1349</v>
      </c>
      <c r="B1351" s="8" t="s">
        <v>2</v>
      </c>
      <c r="C1351" s="3" t="s">
        <v>1356</v>
      </c>
      <c r="D1351" s="5">
        <v>5000</v>
      </c>
      <c r="E1351" s="7">
        <v>3865.55</v>
      </c>
      <c r="F1351" t="s">
        <v>4115</v>
      </c>
      <c r="G1351" s="1" t="s">
        <v>4119</v>
      </c>
      <c r="H1351" t="s">
        <v>4126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" t="s">
        <v>4181</v>
      </c>
      <c r="O1351">
        <f>ROUND(E1351/D1351*100,0)</f>
        <v>77</v>
      </c>
      <c r="P1351">
        <f>ROUND(E1351/L1351,2)</f>
        <v>22.47</v>
      </c>
      <c r="Q1351" s="9" t="s">
        <v>4181</v>
      </c>
      <c r="R1351" t="s">
        <v>4193</v>
      </c>
      <c r="S1351">
        <f>(((J1351/60)/60)/24)+DATE(1970,1,1)</f>
        <v>42317.33258101852</v>
      </c>
      <c r="T1351">
        <f>(((I1351/60)/60)/24)+DATE(1970,1,1)</f>
        <v>42354.290972222225</v>
      </c>
      <c r="U1351">
        <f>YEAR(S:S)</f>
        <v>2015</v>
      </c>
    </row>
    <row r="1352" spans="1:21" ht="48" x14ac:dyDescent="0.2">
      <c r="A1352">
        <v>1350</v>
      </c>
      <c r="B1352" s="8" t="s">
        <v>2</v>
      </c>
      <c r="C1352" s="3" t="s">
        <v>1357</v>
      </c>
      <c r="D1352" s="5">
        <v>5000</v>
      </c>
      <c r="E1352" s="7">
        <v>3851.5</v>
      </c>
      <c r="F1352" t="s">
        <v>4115</v>
      </c>
      <c r="G1352" s="1" t="s">
        <v>4119</v>
      </c>
      <c r="H1352" t="s">
        <v>4121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" t="s">
        <v>4181</v>
      </c>
      <c r="O1352">
        <f>ROUND(E1352/D1352*100,0)</f>
        <v>77</v>
      </c>
      <c r="P1352">
        <f>ROUND(E1352/L1352,2)</f>
        <v>49.38</v>
      </c>
      <c r="Q1352" s="9" t="s">
        <v>4181</v>
      </c>
      <c r="R1352" t="s">
        <v>4193</v>
      </c>
      <c r="S1352">
        <f>(((J1352/60)/60)/24)+DATE(1970,1,1)</f>
        <v>42334.013124999998</v>
      </c>
      <c r="T1352">
        <f>(((I1352/60)/60)/24)+DATE(1970,1,1)</f>
        <v>42364.013124999998</v>
      </c>
      <c r="U1352">
        <f>YEAR(S:S)</f>
        <v>2015</v>
      </c>
    </row>
    <row r="1353" spans="1:21" ht="32" x14ac:dyDescent="0.2">
      <c r="A1353">
        <v>1351</v>
      </c>
      <c r="B1353" s="8" t="s">
        <v>2</v>
      </c>
      <c r="C1353" s="3" t="s">
        <v>1358</v>
      </c>
      <c r="D1353" s="5">
        <v>20000</v>
      </c>
      <c r="E1353" s="7">
        <v>3822.33</v>
      </c>
      <c r="F1353" t="s">
        <v>4115</v>
      </c>
      <c r="G1353" s="1" t="s">
        <v>4119</v>
      </c>
      <c r="H1353" t="s">
        <v>4121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" t="s">
        <v>4181</v>
      </c>
      <c r="O1353">
        <f>ROUND(E1353/D1353*100,0)</f>
        <v>19</v>
      </c>
      <c r="P1353">
        <f>ROUND(E1353/L1353,2)</f>
        <v>31.85</v>
      </c>
      <c r="Q1353" s="9" t="s">
        <v>4181</v>
      </c>
      <c r="R1353" t="s">
        <v>4193</v>
      </c>
      <c r="S1353">
        <f>(((J1353/60)/60)/24)+DATE(1970,1,1)</f>
        <v>42382.74009259259</v>
      </c>
      <c r="T1353">
        <f>(((I1353/60)/60)/24)+DATE(1970,1,1)</f>
        <v>42412.74009259259</v>
      </c>
      <c r="U1353">
        <f>YEAR(S:S)</f>
        <v>2016</v>
      </c>
    </row>
    <row r="1354" spans="1:21" ht="48" x14ac:dyDescent="0.2">
      <c r="A1354">
        <v>1352</v>
      </c>
      <c r="B1354" s="8" t="s">
        <v>2</v>
      </c>
      <c r="C1354" s="3" t="s">
        <v>1359</v>
      </c>
      <c r="D1354" s="5">
        <v>10000</v>
      </c>
      <c r="E1354" s="7">
        <v>3803.55</v>
      </c>
      <c r="F1354" t="s">
        <v>4115</v>
      </c>
      <c r="G1354" s="1" t="s">
        <v>4119</v>
      </c>
      <c r="H1354" t="s">
        <v>4121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" t="s">
        <v>4181</v>
      </c>
      <c r="O1354">
        <f>ROUND(E1354/D1354*100,0)</f>
        <v>38</v>
      </c>
      <c r="P1354">
        <f>ROUND(E1354/L1354,2)</f>
        <v>16.760000000000002</v>
      </c>
      <c r="Q1354" s="9" t="s">
        <v>4181</v>
      </c>
      <c r="R1354" t="s">
        <v>4193</v>
      </c>
      <c r="S1354">
        <f>(((J1354/60)/60)/24)+DATE(1970,1,1)</f>
        <v>42200.578310185185</v>
      </c>
      <c r="T1354">
        <f>(((I1354/60)/60)/24)+DATE(1970,1,1)</f>
        <v>42252.165972222225</v>
      </c>
      <c r="U1354">
        <f>YEAR(S:S)</f>
        <v>2015</v>
      </c>
    </row>
    <row r="1355" spans="1:21" ht="32" x14ac:dyDescent="0.2">
      <c r="A1355">
        <v>1353</v>
      </c>
      <c r="B1355" s="8" t="s">
        <v>2</v>
      </c>
      <c r="C1355" s="3" t="s">
        <v>1360</v>
      </c>
      <c r="D1355" s="5">
        <v>1000</v>
      </c>
      <c r="E1355" s="7">
        <v>3800</v>
      </c>
      <c r="F1355" t="s">
        <v>4115</v>
      </c>
      <c r="G1355" s="1" t="s">
        <v>4119</v>
      </c>
      <c r="H1355" t="s">
        <v>4121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" t="s">
        <v>4181</v>
      </c>
      <c r="O1355">
        <f>ROUND(E1355/D1355*100,0)</f>
        <v>380</v>
      </c>
      <c r="P1355">
        <f>ROUND(E1355/L1355,2)</f>
        <v>90.48</v>
      </c>
      <c r="Q1355" s="9" t="s">
        <v>4181</v>
      </c>
      <c r="R1355" t="s">
        <v>4193</v>
      </c>
      <c r="S1355">
        <f>(((J1355/60)/60)/24)+DATE(1970,1,1)</f>
        <v>41309.11791666667</v>
      </c>
      <c r="T1355">
        <f>(((I1355/60)/60)/24)+DATE(1970,1,1)</f>
        <v>41344</v>
      </c>
      <c r="U1355">
        <f>YEAR(S:S)</f>
        <v>2013</v>
      </c>
    </row>
    <row r="1356" spans="1:21" ht="48" x14ac:dyDescent="0.2">
      <c r="A1356">
        <v>1354</v>
      </c>
      <c r="B1356" s="8" t="s">
        <v>2</v>
      </c>
      <c r="C1356" s="3" t="s">
        <v>1361</v>
      </c>
      <c r="D1356" s="5">
        <v>1200</v>
      </c>
      <c r="E1356" s="7">
        <v>3798</v>
      </c>
      <c r="F1356" t="s">
        <v>4115</v>
      </c>
      <c r="G1356" s="1" t="s">
        <v>4119</v>
      </c>
      <c r="H1356" t="s">
        <v>4122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" t="s">
        <v>4181</v>
      </c>
      <c r="O1356">
        <f>ROUND(E1356/D1356*100,0)</f>
        <v>317</v>
      </c>
      <c r="P1356">
        <f>ROUND(E1356/L1356,2)</f>
        <v>59.34</v>
      </c>
      <c r="Q1356" s="9" t="s">
        <v>4181</v>
      </c>
      <c r="R1356" t="s">
        <v>4193</v>
      </c>
      <c r="S1356">
        <f>(((J1356/60)/60)/24)+DATE(1970,1,1)</f>
        <v>42502.807627314818</v>
      </c>
      <c r="T1356">
        <f>(((I1356/60)/60)/24)+DATE(1970,1,1)</f>
        <v>42532.807627314818</v>
      </c>
      <c r="U1356">
        <f>YEAR(S:S)</f>
        <v>2016</v>
      </c>
    </row>
    <row r="1357" spans="1:21" ht="48" x14ac:dyDescent="0.2">
      <c r="A1357">
        <v>1355</v>
      </c>
      <c r="B1357" s="8" t="s">
        <v>2</v>
      </c>
      <c r="C1357" s="3" t="s">
        <v>1362</v>
      </c>
      <c r="D1357" s="5">
        <v>2500</v>
      </c>
      <c r="E1357" s="7">
        <v>3791</v>
      </c>
      <c r="F1357" t="s">
        <v>4115</v>
      </c>
      <c r="G1357" s="1" t="s">
        <v>4119</v>
      </c>
      <c r="H1357" t="s">
        <v>4122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" t="s">
        <v>4181</v>
      </c>
      <c r="O1357">
        <f>ROUND(E1357/D1357*100,0)</f>
        <v>152</v>
      </c>
      <c r="P1357">
        <f>ROUND(E1357/L1357,2)</f>
        <v>31.33</v>
      </c>
      <c r="Q1357" s="9" t="s">
        <v>4181</v>
      </c>
      <c r="R1357" t="s">
        <v>4193</v>
      </c>
      <c r="S1357">
        <f>(((J1357/60)/60)/24)+DATE(1970,1,1)</f>
        <v>41213.254687499997</v>
      </c>
      <c r="T1357">
        <f>(((I1357/60)/60)/24)+DATE(1970,1,1)</f>
        <v>41243.416666666664</v>
      </c>
      <c r="U1357">
        <f>YEAR(S:S)</f>
        <v>2012</v>
      </c>
    </row>
    <row r="1358" spans="1:21" ht="48" x14ac:dyDescent="0.2">
      <c r="A1358">
        <v>1356</v>
      </c>
      <c r="B1358" s="8" t="s">
        <v>2</v>
      </c>
      <c r="C1358" s="3" t="s">
        <v>1363</v>
      </c>
      <c r="D1358" s="5">
        <v>3400</v>
      </c>
      <c r="E1358" s="7">
        <v>3785</v>
      </c>
      <c r="F1358" t="s">
        <v>4115</v>
      </c>
      <c r="G1358" s="1" t="s">
        <v>4119</v>
      </c>
      <c r="H1358" t="s">
        <v>4121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" t="s">
        <v>4181</v>
      </c>
      <c r="O1358">
        <f>ROUND(E1358/D1358*100,0)</f>
        <v>111</v>
      </c>
      <c r="P1358">
        <f>ROUND(E1358/L1358,2)</f>
        <v>43.51</v>
      </c>
      <c r="Q1358" s="9" t="s">
        <v>4181</v>
      </c>
      <c r="R1358" t="s">
        <v>4193</v>
      </c>
      <c r="S1358">
        <f>(((J1358/60)/60)/24)+DATE(1970,1,1)</f>
        <v>41430.038888888892</v>
      </c>
      <c r="T1358">
        <f>(((I1358/60)/60)/24)+DATE(1970,1,1)</f>
        <v>41460.038888888892</v>
      </c>
      <c r="U1358">
        <f>YEAR(S:S)</f>
        <v>2013</v>
      </c>
    </row>
    <row r="1359" spans="1:21" ht="48" x14ac:dyDescent="0.2">
      <c r="A1359">
        <v>1357</v>
      </c>
      <c r="B1359" s="8" t="s">
        <v>2</v>
      </c>
      <c r="C1359" s="3" t="s">
        <v>1364</v>
      </c>
      <c r="D1359" s="5">
        <v>2000</v>
      </c>
      <c r="E1359" s="7">
        <v>3781</v>
      </c>
      <c r="F1359" t="s">
        <v>4115</v>
      </c>
      <c r="G1359" s="1" t="s">
        <v>4119</v>
      </c>
      <c r="H1359" t="s">
        <v>4121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" t="s">
        <v>4181</v>
      </c>
      <c r="O1359">
        <f>ROUND(E1359/D1359*100,0)</f>
        <v>189</v>
      </c>
      <c r="P1359">
        <f>ROUND(E1359/L1359,2)</f>
        <v>58.17</v>
      </c>
      <c r="Q1359" s="9" t="s">
        <v>4181</v>
      </c>
      <c r="R1359" t="s">
        <v>4193</v>
      </c>
      <c r="S1359">
        <f>(((J1359/60)/60)/24)+DATE(1970,1,1)</f>
        <v>41304.962233796294</v>
      </c>
      <c r="T1359">
        <f>(((I1359/60)/60)/24)+DATE(1970,1,1)</f>
        <v>41334.249305555553</v>
      </c>
      <c r="U1359">
        <f>YEAR(S:S)</f>
        <v>2013</v>
      </c>
    </row>
    <row r="1360" spans="1:21" ht="48" x14ac:dyDescent="0.2">
      <c r="A1360">
        <v>1358</v>
      </c>
      <c r="B1360" s="8" t="s">
        <v>2</v>
      </c>
      <c r="C1360" s="3" t="s">
        <v>1365</v>
      </c>
      <c r="D1360" s="5">
        <v>3000</v>
      </c>
      <c r="E1360" s="7">
        <v>3775.5</v>
      </c>
      <c r="F1360" t="s">
        <v>4115</v>
      </c>
      <c r="G1360" s="1" t="s">
        <v>4119</v>
      </c>
      <c r="H1360" t="s">
        <v>4121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" t="s">
        <v>4181</v>
      </c>
      <c r="O1360">
        <f>ROUND(E1360/D1360*100,0)</f>
        <v>126</v>
      </c>
      <c r="P1360">
        <f>ROUND(E1360/L1360,2)</f>
        <v>77.05</v>
      </c>
      <c r="Q1360" s="9" t="s">
        <v>4181</v>
      </c>
      <c r="R1360" t="s">
        <v>4193</v>
      </c>
      <c r="S1360">
        <f>(((J1360/60)/60)/24)+DATE(1970,1,1)</f>
        <v>40689.570868055554</v>
      </c>
      <c r="T1360">
        <f>(((I1360/60)/60)/24)+DATE(1970,1,1)</f>
        <v>40719.570868055554</v>
      </c>
      <c r="U1360">
        <f>YEAR(S:S)</f>
        <v>2011</v>
      </c>
    </row>
    <row r="1361" spans="1:21" ht="48" x14ac:dyDescent="0.2">
      <c r="A1361">
        <v>1359</v>
      </c>
      <c r="B1361" s="8" t="s">
        <v>2</v>
      </c>
      <c r="C1361" s="3" t="s">
        <v>1366</v>
      </c>
      <c r="D1361" s="5">
        <v>660</v>
      </c>
      <c r="E1361" s="7">
        <v>3773</v>
      </c>
      <c r="F1361" t="s">
        <v>4115</v>
      </c>
      <c r="G1361" s="1" t="s">
        <v>4119</v>
      </c>
      <c r="H1361" t="s">
        <v>4121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" t="s">
        <v>4181</v>
      </c>
      <c r="O1361">
        <f>ROUND(E1361/D1361*100,0)</f>
        <v>572</v>
      </c>
      <c r="P1361">
        <f>ROUND(E1361/L1361,2)</f>
        <v>198.58</v>
      </c>
      <c r="Q1361" s="9" t="s">
        <v>4181</v>
      </c>
      <c r="R1361" t="s">
        <v>4193</v>
      </c>
      <c r="S1361">
        <f>(((J1361/60)/60)/24)+DATE(1970,1,1)</f>
        <v>40668.814699074072</v>
      </c>
      <c r="T1361">
        <f>(((I1361/60)/60)/24)+DATE(1970,1,1)</f>
        <v>40730.814699074072</v>
      </c>
      <c r="U1361">
        <f>YEAR(S:S)</f>
        <v>2011</v>
      </c>
    </row>
    <row r="1362" spans="1:21" ht="32" x14ac:dyDescent="0.2">
      <c r="A1362">
        <v>1360</v>
      </c>
      <c r="B1362" s="8" t="s">
        <v>2</v>
      </c>
      <c r="C1362" s="3" t="s">
        <v>1367</v>
      </c>
      <c r="D1362" s="5">
        <v>1500</v>
      </c>
      <c r="E1362" s="7">
        <v>3760</v>
      </c>
      <c r="F1362" t="s">
        <v>4115</v>
      </c>
      <c r="G1362" s="1" t="s">
        <v>4119</v>
      </c>
      <c r="H1362" t="s">
        <v>4121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" t="s">
        <v>4181</v>
      </c>
      <c r="O1362">
        <f>ROUND(E1362/D1362*100,0)</f>
        <v>251</v>
      </c>
      <c r="P1362">
        <f>ROUND(E1362/L1362,2)</f>
        <v>46.42</v>
      </c>
      <c r="Q1362" s="9" t="s">
        <v>4181</v>
      </c>
      <c r="R1362" t="s">
        <v>4193</v>
      </c>
      <c r="S1362">
        <f>(((J1362/60)/60)/24)+DATE(1970,1,1)</f>
        <v>41095.900694444441</v>
      </c>
      <c r="T1362">
        <f>(((I1362/60)/60)/24)+DATE(1970,1,1)</f>
        <v>41123.900694444441</v>
      </c>
      <c r="U1362">
        <f>YEAR(S:S)</f>
        <v>2012</v>
      </c>
    </row>
    <row r="1363" spans="1:21" ht="48" x14ac:dyDescent="0.2">
      <c r="A1363">
        <v>1361</v>
      </c>
      <c r="B1363" s="8" t="s">
        <v>2</v>
      </c>
      <c r="C1363" s="3" t="s">
        <v>1368</v>
      </c>
      <c r="D1363" s="5">
        <v>6000</v>
      </c>
      <c r="E1363" s="7">
        <v>3751</v>
      </c>
      <c r="F1363" t="s">
        <v>4115</v>
      </c>
      <c r="G1363" s="1" t="s">
        <v>4119</v>
      </c>
      <c r="H1363" t="s">
        <v>4122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" t="s">
        <v>4181</v>
      </c>
      <c r="O1363">
        <f>ROUND(E1363/D1363*100,0)</f>
        <v>63</v>
      </c>
      <c r="P1363">
        <f>ROUND(E1363/L1363,2)</f>
        <v>14.21</v>
      </c>
      <c r="Q1363" s="9" t="s">
        <v>4181</v>
      </c>
      <c r="R1363" t="s">
        <v>4193</v>
      </c>
      <c r="S1363">
        <f>(((J1363/60)/60)/24)+DATE(1970,1,1)</f>
        <v>41781.717268518521</v>
      </c>
      <c r="T1363">
        <f>(((I1363/60)/60)/24)+DATE(1970,1,1)</f>
        <v>41811.717268518521</v>
      </c>
      <c r="U1363">
        <f>YEAR(S:S)</f>
        <v>2014</v>
      </c>
    </row>
    <row r="1364" spans="1:21" ht="32" x14ac:dyDescent="0.2">
      <c r="A1364">
        <v>1362</v>
      </c>
      <c r="B1364" s="8" t="s">
        <v>2</v>
      </c>
      <c r="C1364" s="3" t="s">
        <v>1369</v>
      </c>
      <c r="D1364" s="5">
        <v>1000</v>
      </c>
      <c r="E1364" s="7">
        <v>3750</v>
      </c>
      <c r="F1364" t="s">
        <v>4115</v>
      </c>
      <c r="G1364" s="1" t="s">
        <v>4119</v>
      </c>
      <c r="H1364" t="s">
        <v>4121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" t="s">
        <v>4181</v>
      </c>
      <c r="O1364">
        <f>ROUND(E1364/D1364*100,0)</f>
        <v>375</v>
      </c>
      <c r="P1364">
        <f>ROUND(E1364/L1364,2)</f>
        <v>150</v>
      </c>
      <c r="Q1364" s="9" t="s">
        <v>4181</v>
      </c>
      <c r="R1364" t="s">
        <v>4193</v>
      </c>
      <c r="S1364">
        <f>(((J1364/60)/60)/24)+DATE(1970,1,1)</f>
        <v>41464.934386574074</v>
      </c>
      <c r="T1364">
        <f>(((I1364/60)/60)/24)+DATE(1970,1,1)</f>
        <v>41524.934386574074</v>
      </c>
      <c r="U1364">
        <f>YEAR(S:S)</f>
        <v>2013</v>
      </c>
    </row>
    <row r="1365" spans="1:21" ht="48" x14ac:dyDescent="0.2">
      <c r="A1365">
        <v>1363</v>
      </c>
      <c r="B1365" s="8" t="s">
        <v>2</v>
      </c>
      <c r="C1365" s="3" t="s">
        <v>1370</v>
      </c>
      <c r="D1365" s="5">
        <v>200</v>
      </c>
      <c r="E1365" s="7">
        <v>3746</v>
      </c>
      <c r="F1365" t="s">
        <v>4115</v>
      </c>
      <c r="G1365" s="1" t="s">
        <v>4119</v>
      </c>
      <c r="H1365" t="s">
        <v>4121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" t="s">
        <v>4181</v>
      </c>
      <c r="O1365">
        <f>ROUND(E1365/D1365*100,0)</f>
        <v>1873</v>
      </c>
      <c r="P1365">
        <f>ROUND(E1365/L1365,2)</f>
        <v>749.2</v>
      </c>
      <c r="Q1365" s="9" t="s">
        <v>4181</v>
      </c>
      <c r="R1365" t="s">
        <v>4193</v>
      </c>
      <c r="S1365">
        <f>(((J1365/60)/60)/24)+DATE(1970,1,1)</f>
        <v>42396.8440625</v>
      </c>
      <c r="T1365">
        <f>(((I1365/60)/60)/24)+DATE(1970,1,1)</f>
        <v>42415.332638888889</v>
      </c>
      <c r="U1365">
        <f>YEAR(S:S)</f>
        <v>2016</v>
      </c>
    </row>
    <row r="1366" spans="1:21" ht="48" x14ac:dyDescent="0.2">
      <c r="A1366">
        <v>1364</v>
      </c>
      <c r="B1366" s="8" t="s">
        <v>2</v>
      </c>
      <c r="C1366" s="3" t="s">
        <v>1371</v>
      </c>
      <c r="D1366" s="5">
        <v>42000</v>
      </c>
      <c r="E1366" s="7">
        <v>3736.55</v>
      </c>
      <c r="F1366" t="s">
        <v>4115</v>
      </c>
      <c r="G1366" s="1" t="s">
        <v>4119</v>
      </c>
      <c r="H1366" t="s">
        <v>4128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" t="s">
        <v>4181</v>
      </c>
      <c r="O1366">
        <f>ROUND(E1366/D1366*100,0)</f>
        <v>9</v>
      </c>
      <c r="P1366">
        <f>ROUND(E1366/L1366,2)</f>
        <v>25.95</v>
      </c>
      <c r="Q1366" s="9" t="s">
        <v>4181</v>
      </c>
      <c r="R1366" t="s">
        <v>4195</v>
      </c>
      <c r="S1366">
        <f>(((J1366/60)/60)/24)+DATE(1970,1,1)</f>
        <v>41951.695671296293</v>
      </c>
      <c r="T1366">
        <f>(((I1366/60)/60)/24)+DATE(1970,1,1)</f>
        <v>42011.6956712963</v>
      </c>
      <c r="U1366">
        <f>YEAR(S:S)</f>
        <v>2014</v>
      </c>
    </row>
    <row r="1367" spans="1:21" ht="48" x14ac:dyDescent="0.2">
      <c r="A1367">
        <v>1365</v>
      </c>
      <c r="B1367" s="8" t="s">
        <v>2</v>
      </c>
      <c r="C1367" s="3" t="s">
        <v>1372</v>
      </c>
      <c r="D1367" s="5">
        <v>7500</v>
      </c>
      <c r="E1367" s="7">
        <v>3735</v>
      </c>
      <c r="F1367" t="s">
        <v>4115</v>
      </c>
      <c r="G1367" s="1" t="s">
        <v>4119</v>
      </c>
      <c r="H1367" t="s">
        <v>4121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" t="s">
        <v>4181</v>
      </c>
      <c r="O1367">
        <f>ROUND(E1367/D1367*100,0)</f>
        <v>50</v>
      </c>
      <c r="P1367">
        <f>ROUND(E1367/L1367,2)</f>
        <v>40.6</v>
      </c>
      <c r="Q1367" s="9" t="s">
        <v>4181</v>
      </c>
      <c r="R1367" t="s">
        <v>4195</v>
      </c>
      <c r="S1367">
        <f>(((J1367/60)/60)/24)+DATE(1970,1,1)</f>
        <v>42049.733240740738</v>
      </c>
      <c r="T1367">
        <f>(((I1367/60)/60)/24)+DATE(1970,1,1)</f>
        <v>42079.691574074073</v>
      </c>
      <c r="U1367">
        <f>YEAR(S:S)</f>
        <v>2015</v>
      </c>
    </row>
    <row r="1368" spans="1:21" ht="16" x14ac:dyDescent="0.2">
      <c r="A1368">
        <v>1366</v>
      </c>
      <c r="B1368" s="8" t="s">
        <v>2</v>
      </c>
      <c r="C1368" s="3" t="s">
        <v>1373</v>
      </c>
      <c r="D1368" s="5">
        <v>7500</v>
      </c>
      <c r="E1368" s="7">
        <v>3732</v>
      </c>
      <c r="F1368" t="s">
        <v>4115</v>
      </c>
      <c r="G1368" s="1" t="s">
        <v>4119</v>
      </c>
      <c r="H1368" t="s">
        <v>4121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" t="s">
        <v>4181</v>
      </c>
      <c r="O1368">
        <f>ROUND(E1368/D1368*100,0)</f>
        <v>50</v>
      </c>
      <c r="P1368">
        <f>ROUND(E1368/L1368,2)</f>
        <v>25.39</v>
      </c>
      <c r="Q1368" s="9" t="s">
        <v>4181</v>
      </c>
      <c r="R1368" t="s">
        <v>4195</v>
      </c>
      <c r="S1368">
        <f>(((J1368/60)/60)/24)+DATE(1970,1,1)</f>
        <v>41924.996099537035</v>
      </c>
      <c r="T1368">
        <f>(((I1368/60)/60)/24)+DATE(1970,1,1)</f>
        <v>41970.037766203706</v>
      </c>
      <c r="U1368">
        <f>YEAR(S:S)</f>
        <v>2014</v>
      </c>
    </row>
    <row r="1369" spans="1:21" ht="48" x14ac:dyDescent="0.2">
      <c r="A1369">
        <v>1367</v>
      </c>
      <c r="B1369" s="8" t="s">
        <v>2</v>
      </c>
      <c r="C1369" s="3" t="s">
        <v>1374</v>
      </c>
      <c r="D1369" s="5">
        <v>5000</v>
      </c>
      <c r="E1369" s="7">
        <v>3730</v>
      </c>
      <c r="F1369" t="s">
        <v>4115</v>
      </c>
      <c r="G1369" s="1" t="s">
        <v>4119</v>
      </c>
      <c r="H1369" t="s">
        <v>4121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" t="s">
        <v>4181</v>
      </c>
      <c r="O1369">
        <f>ROUND(E1369/D1369*100,0)</f>
        <v>75</v>
      </c>
      <c r="P1369">
        <f>ROUND(E1369/L1369,2)</f>
        <v>41.44</v>
      </c>
      <c r="Q1369" s="9" t="s">
        <v>4181</v>
      </c>
      <c r="R1369" t="s">
        <v>4195</v>
      </c>
      <c r="S1369">
        <f>(((J1369/60)/60)/24)+DATE(1970,1,1)</f>
        <v>42292.002893518518</v>
      </c>
      <c r="T1369">
        <f>(((I1369/60)/60)/24)+DATE(1970,1,1)</f>
        <v>42322.044560185182</v>
      </c>
      <c r="U1369">
        <f>YEAR(S:S)</f>
        <v>2015</v>
      </c>
    </row>
    <row r="1370" spans="1:21" ht="48" x14ac:dyDescent="0.2">
      <c r="A1370">
        <v>1368</v>
      </c>
      <c r="B1370" s="8" t="s">
        <v>2</v>
      </c>
      <c r="C1370" s="3" t="s">
        <v>1375</v>
      </c>
      <c r="D1370" s="5">
        <v>5000</v>
      </c>
      <c r="E1370" s="7">
        <v>3710</v>
      </c>
      <c r="F1370" t="s">
        <v>4115</v>
      </c>
      <c r="G1370" s="1" t="s">
        <v>4119</v>
      </c>
      <c r="H1370" t="s">
        <v>4121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" t="s">
        <v>4181</v>
      </c>
      <c r="O1370">
        <f>ROUND(E1370/D1370*100,0)</f>
        <v>74</v>
      </c>
      <c r="P1370">
        <f>ROUND(E1370/L1370,2)</f>
        <v>42.64</v>
      </c>
      <c r="Q1370" s="9" t="s">
        <v>4181</v>
      </c>
      <c r="R1370" t="s">
        <v>4195</v>
      </c>
      <c r="S1370">
        <f>(((J1370/60)/60)/24)+DATE(1970,1,1)</f>
        <v>42146.190902777773</v>
      </c>
      <c r="T1370">
        <f>(((I1370/60)/60)/24)+DATE(1970,1,1)</f>
        <v>42170.190902777773</v>
      </c>
      <c r="U1370">
        <f>YEAR(S:S)</f>
        <v>2015</v>
      </c>
    </row>
    <row r="1371" spans="1:21" ht="48" x14ac:dyDescent="0.2">
      <c r="A1371">
        <v>1369</v>
      </c>
      <c r="B1371" s="8" t="s">
        <v>2</v>
      </c>
      <c r="C1371" s="3" t="s">
        <v>1376</v>
      </c>
      <c r="D1371" s="5">
        <v>32360</v>
      </c>
      <c r="E1371" s="7">
        <v>3700</v>
      </c>
      <c r="F1371" t="s">
        <v>4115</v>
      </c>
      <c r="G1371" s="1" t="s">
        <v>4119</v>
      </c>
      <c r="H1371" t="s">
        <v>4121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" t="s">
        <v>4181</v>
      </c>
      <c r="O1371">
        <f>ROUND(E1371/D1371*100,0)</f>
        <v>11</v>
      </c>
      <c r="P1371">
        <f>ROUND(E1371/L1371,2)</f>
        <v>9.11</v>
      </c>
      <c r="Q1371" s="9" t="s">
        <v>4181</v>
      </c>
      <c r="R1371" t="s">
        <v>4195</v>
      </c>
      <c r="S1371">
        <f>(((J1371/60)/60)/24)+DATE(1970,1,1)</f>
        <v>41710.594282407408</v>
      </c>
      <c r="T1371">
        <f>(((I1371/60)/60)/24)+DATE(1970,1,1)</f>
        <v>41740.594282407408</v>
      </c>
      <c r="U1371">
        <f>YEAR(S:S)</f>
        <v>2014</v>
      </c>
    </row>
    <row r="1372" spans="1:21" ht="32" x14ac:dyDescent="0.2">
      <c r="A1372">
        <v>1370</v>
      </c>
      <c r="B1372" s="8" t="s">
        <v>2</v>
      </c>
      <c r="C1372" s="3" t="s">
        <v>1377</v>
      </c>
      <c r="D1372" s="5">
        <v>1500</v>
      </c>
      <c r="E1372" s="7">
        <v>3700</v>
      </c>
      <c r="F1372" t="s">
        <v>4115</v>
      </c>
      <c r="G1372" s="1" t="s">
        <v>4119</v>
      </c>
      <c r="H1372" t="s">
        <v>4121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" t="s">
        <v>4181</v>
      </c>
      <c r="O1372">
        <f>ROUND(E1372/D1372*100,0)</f>
        <v>247</v>
      </c>
      <c r="P1372">
        <f>ROUND(E1372/L1372,2)</f>
        <v>185</v>
      </c>
      <c r="Q1372" s="9" t="s">
        <v>4181</v>
      </c>
      <c r="R1372" t="s">
        <v>4195</v>
      </c>
      <c r="S1372">
        <f>(((J1372/60)/60)/24)+DATE(1970,1,1)</f>
        <v>41548.00335648148</v>
      </c>
      <c r="T1372">
        <f>(((I1372/60)/60)/24)+DATE(1970,1,1)</f>
        <v>41563.00335648148</v>
      </c>
      <c r="U1372">
        <f>YEAR(S:S)</f>
        <v>2013</v>
      </c>
    </row>
    <row r="1373" spans="1:21" ht="48" x14ac:dyDescent="0.2">
      <c r="A1373">
        <v>1371</v>
      </c>
      <c r="B1373" s="8" t="s">
        <v>2</v>
      </c>
      <c r="C1373" s="3" t="s">
        <v>1378</v>
      </c>
      <c r="D1373" s="5">
        <v>6999</v>
      </c>
      <c r="E1373" s="7">
        <v>3685</v>
      </c>
      <c r="F1373" t="s">
        <v>4115</v>
      </c>
      <c r="G1373" s="1" t="s">
        <v>4119</v>
      </c>
      <c r="H1373" t="s">
        <v>4121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" t="s">
        <v>4181</v>
      </c>
      <c r="O1373">
        <f>ROUND(E1373/D1373*100,0)</f>
        <v>53</v>
      </c>
      <c r="P1373">
        <f>ROUND(E1373/L1373,2)</f>
        <v>52.64</v>
      </c>
      <c r="Q1373" s="9" t="s">
        <v>4181</v>
      </c>
      <c r="R1373" t="s">
        <v>4195</v>
      </c>
      <c r="S1373">
        <f>(((J1373/60)/60)/24)+DATE(1970,1,1)</f>
        <v>42101.758587962962</v>
      </c>
      <c r="T1373">
        <f>(((I1373/60)/60)/24)+DATE(1970,1,1)</f>
        <v>42131.758587962962</v>
      </c>
      <c r="U1373">
        <f>YEAR(S:S)</f>
        <v>2015</v>
      </c>
    </row>
    <row r="1374" spans="1:21" ht="16" x14ac:dyDescent="0.2">
      <c r="A1374">
        <v>1372</v>
      </c>
      <c r="B1374" s="8" t="s">
        <v>2</v>
      </c>
      <c r="C1374" s="3" t="s">
        <v>1379</v>
      </c>
      <c r="D1374" s="5">
        <v>500</v>
      </c>
      <c r="E1374" s="7">
        <v>3684</v>
      </c>
      <c r="F1374" t="s">
        <v>4115</v>
      </c>
      <c r="G1374" s="1" t="s">
        <v>4119</v>
      </c>
      <c r="H1374" t="s">
        <v>4121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" t="s">
        <v>4181</v>
      </c>
      <c r="O1374">
        <f>ROUND(E1374/D1374*100,0)</f>
        <v>737</v>
      </c>
      <c r="P1374">
        <f>ROUND(E1374/L1374,2)</f>
        <v>230.25</v>
      </c>
      <c r="Q1374" s="9" t="s">
        <v>4181</v>
      </c>
      <c r="R1374" t="s">
        <v>4195</v>
      </c>
      <c r="S1374">
        <f>(((J1374/60)/60)/24)+DATE(1970,1,1)</f>
        <v>41072.739953703705</v>
      </c>
      <c r="T1374">
        <f>(((I1374/60)/60)/24)+DATE(1970,1,1)</f>
        <v>41102.739953703705</v>
      </c>
      <c r="U1374">
        <f>YEAR(S:S)</f>
        <v>2012</v>
      </c>
    </row>
    <row r="1375" spans="1:21" ht="32" x14ac:dyDescent="0.2">
      <c r="A1375">
        <v>1373</v>
      </c>
      <c r="B1375" s="8" t="s">
        <v>2</v>
      </c>
      <c r="C1375" s="3" t="s">
        <v>1380</v>
      </c>
      <c r="D1375" s="5">
        <v>10000</v>
      </c>
      <c r="E1375" s="7">
        <v>3674</v>
      </c>
      <c r="F1375" t="s">
        <v>4115</v>
      </c>
      <c r="G1375" s="1" t="s">
        <v>4119</v>
      </c>
      <c r="H1375" t="s">
        <v>4121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" t="s">
        <v>4181</v>
      </c>
      <c r="O1375">
        <f>ROUND(E1375/D1375*100,0)</f>
        <v>37</v>
      </c>
      <c r="P1375">
        <f>ROUND(E1375/L1375,2)</f>
        <v>70.650000000000006</v>
      </c>
      <c r="Q1375" s="9" t="s">
        <v>4181</v>
      </c>
      <c r="R1375" t="s">
        <v>4195</v>
      </c>
      <c r="S1375">
        <f>(((J1375/60)/60)/24)+DATE(1970,1,1)</f>
        <v>42704.95177083333</v>
      </c>
      <c r="T1375">
        <f>(((I1375/60)/60)/24)+DATE(1970,1,1)</f>
        <v>42734.95177083333</v>
      </c>
      <c r="U1375">
        <f>YEAR(S:S)</f>
        <v>2016</v>
      </c>
    </row>
    <row r="1376" spans="1:21" ht="48" x14ac:dyDescent="0.2">
      <c r="A1376">
        <v>1374</v>
      </c>
      <c r="B1376" s="8" t="s">
        <v>2</v>
      </c>
      <c r="C1376" s="3" t="s">
        <v>1381</v>
      </c>
      <c r="D1376" s="5">
        <v>1500</v>
      </c>
      <c r="E1376" s="7">
        <v>3670</v>
      </c>
      <c r="F1376" t="s">
        <v>4115</v>
      </c>
      <c r="G1376" s="1" t="s">
        <v>4119</v>
      </c>
      <c r="H1376" t="s">
        <v>4121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" t="s">
        <v>4181</v>
      </c>
      <c r="O1376">
        <f>ROUND(E1376/D1376*100,0)</f>
        <v>245</v>
      </c>
      <c r="P1376">
        <f>ROUND(E1376/L1376,2)</f>
        <v>55.61</v>
      </c>
      <c r="Q1376" s="9" t="s">
        <v>4181</v>
      </c>
      <c r="R1376" t="s">
        <v>4195</v>
      </c>
      <c r="S1376">
        <f>(((J1376/60)/60)/24)+DATE(1970,1,1)</f>
        <v>42424.161898148144</v>
      </c>
      <c r="T1376">
        <f>(((I1376/60)/60)/24)+DATE(1970,1,1)</f>
        <v>42454.12023148148</v>
      </c>
      <c r="U1376">
        <f>YEAR(S:S)</f>
        <v>2016</v>
      </c>
    </row>
    <row r="1377" spans="1:21" ht="48" x14ac:dyDescent="0.2">
      <c r="A1377">
        <v>1375</v>
      </c>
      <c r="B1377" s="8" t="s">
        <v>2</v>
      </c>
      <c r="C1377" s="3" t="s">
        <v>1382</v>
      </c>
      <c r="D1377" s="5">
        <v>4000</v>
      </c>
      <c r="E1377" s="7">
        <v>3660</v>
      </c>
      <c r="F1377" t="s">
        <v>4115</v>
      </c>
      <c r="G1377" s="1" t="s">
        <v>4119</v>
      </c>
      <c r="H1377" t="s">
        <v>4124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" t="s">
        <v>4181</v>
      </c>
      <c r="O1377">
        <f>ROUND(E1377/D1377*100,0)</f>
        <v>92</v>
      </c>
      <c r="P1377">
        <f>ROUND(E1377/L1377,2)</f>
        <v>33.58</v>
      </c>
      <c r="Q1377" s="9" t="s">
        <v>4181</v>
      </c>
      <c r="R1377" t="s">
        <v>4195</v>
      </c>
      <c r="S1377">
        <f>(((J1377/60)/60)/24)+DATE(1970,1,1)</f>
        <v>42720.066192129627</v>
      </c>
      <c r="T1377">
        <f>(((I1377/60)/60)/24)+DATE(1970,1,1)</f>
        <v>42750.066192129627</v>
      </c>
      <c r="U1377">
        <f>YEAR(S:S)</f>
        <v>2016</v>
      </c>
    </row>
    <row r="1378" spans="1:21" ht="32" x14ac:dyDescent="0.2">
      <c r="A1378">
        <v>1376</v>
      </c>
      <c r="B1378" s="8" t="s">
        <v>2</v>
      </c>
      <c r="C1378" s="3" t="s">
        <v>1383</v>
      </c>
      <c r="D1378" s="5">
        <v>3700</v>
      </c>
      <c r="E1378" s="7">
        <v>3659</v>
      </c>
      <c r="F1378" t="s">
        <v>4115</v>
      </c>
      <c r="G1378" s="1" t="s">
        <v>4119</v>
      </c>
      <c r="H1378" t="s">
        <v>4122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" t="s">
        <v>4181</v>
      </c>
      <c r="O1378">
        <f>ROUND(E1378/D1378*100,0)</f>
        <v>99</v>
      </c>
      <c r="P1378">
        <f>ROUND(E1378/L1378,2)</f>
        <v>21.78</v>
      </c>
      <c r="Q1378" s="9" t="s">
        <v>4181</v>
      </c>
      <c r="R1378" t="s">
        <v>4195</v>
      </c>
      <c r="S1378">
        <f>(((J1378/60)/60)/24)+DATE(1970,1,1)</f>
        <v>42677.669050925921</v>
      </c>
      <c r="T1378">
        <f>(((I1378/60)/60)/24)+DATE(1970,1,1)</f>
        <v>42707.710717592592</v>
      </c>
      <c r="U1378">
        <f>YEAR(S:S)</f>
        <v>2016</v>
      </c>
    </row>
    <row r="1379" spans="1:21" ht="48" x14ac:dyDescent="0.2">
      <c r="A1379">
        <v>1377</v>
      </c>
      <c r="B1379" s="8" t="s">
        <v>2</v>
      </c>
      <c r="C1379" s="3" t="s">
        <v>1384</v>
      </c>
      <c r="D1379" s="5">
        <v>1300</v>
      </c>
      <c r="E1379" s="7">
        <v>3655</v>
      </c>
      <c r="F1379" t="s">
        <v>4115</v>
      </c>
      <c r="G1379" s="1" t="s">
        <v>4119</v>
      </c>
      <c r="H1379" t="s">
        <v>4121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" t="s">
        <v>4181</v>
      </c>
      <c r="O1379">
        <f>ROUND(E1379/D1379*100,0)</f>
        <v>281</v>
      </c>
      <c r="P1379">
        <f>ROUND(E1379/L1379,2)</f>
        <v>117.9</v>
      </c>
      <c r="Q1379" s="9" t="s">
        <v>4181</v>
      </c>
      <c r="R1379" t="s">
        <v>4195</v>
      </c>
      <c r="S1379">
        <f>(((J1379/60)/60)/24)+DATE(1970,1,1)</f>
        <v>42747.219560185185</v>
      </c>
      <c r="T1379">
        <f>(((I1379/60)/60)/24)+DATE(1970,1,1)</f>
        <v>42769.174305555556</v>
      </c>
      <c r="U1379">
        <f>YEAR(S:S)</f>
        <v>2017</v>
      </c>
    </row>
    <row r="1380" spans="1:21" ht="16" x14ac:dyDescent="0.2">
      <c r="A1380">
        <v>1378</v>
      </c>
      <c r="B1380" s="8" t="s">
        <v>2</v>
      </c>
      <c r="C1380" s="3" t="s">
        <v>1385</v>
      </c>
      <c r="D1380" s="5">
        <v>2000</v>
      </c>
      <c r="E1380" s="7">
        <v>3641</v>
      </c>
      <c r="F1380" t="s">
        <v>4115</v>
      </c>
      <c r="G1380" s="1" t="s">
        <v>4119</v>
      </c>
      <c r="H1380" t="s">
        <v>4122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" t="s">
        <v>4181</v>
      </c>
      <c r="O1380">
        <f>ROUND(E1380/D1380*100,0)</f>
        <v>182</v>
      </c>
      <c r="P1380">
        <f>ROUND(E1380/L1380,2)</f>
        <v>27.38</v>
      </c>
      <c r="Q1380" s="9" t="s">
        <v>4181</v>
      </c>
      <c r="R1380" t="s">
        <v>4195</v>
      </c>
      <c r="S1380">
        <f>(((J1380/60)/60)/24)+DATE(1970,1,1)</f>
        <v>42568.759374999994</v>
      </c>
      <c r="T1380">
        <f>(((I1380/60)/60)/24)+DATE(1970,1,1)</f>
        <v>42583.759374999994</v>
      </c>
      <c r="U1380">
        <f>YEAR(S:S)</f>
        <v>2016</v>
      </c>
    </row>
    <row r="1381" spans="1:21" ht="32" x14ac:dyDescent="0.2">
      <c r="A1381">
        <v>1379</v>
      </c>
      <c r="B1381" s="8" t="s">
        <v>2</v>
      </c>
      <c r="C1381" s="3" t="s">
        <v>1386</v>
      </c>
      <c r="D1381" s="5">
        <v>10000</v>
      </c>
      <c r="E1381" s="7">
        <v>3638</v>
      </c>
      <c r="F1381" t="s">
        <v>4115</v>
      </c>
      <c r="G1381" s="1" t="s">
        <v>4119</v>
      </c>
      <c r="H1381" t="s">
        <v>4121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" t="s">
        <v>4181</v>
      </c>
      <c r="O1381">
        <f>ROUND(E1381/D1381*100,0)</f>
        <v>36</v>
      </c>
      <c r="P1381">
        <f>ROUND(E1381/L1381,2)</f>
        <v>24.09</v>
      </c>
      <c r="Q1381" s="9" t="s">
        <v>4181</v>
      </c>
      <c r="R1381" t="s">
        <v>4195</v>
      </c>
      <c r="S1381">
        <f>(((J1381/60)/60)/24)+DATE(1970,1,1)</f>
        <v>42130.491620370376</v>
      </c>
      <c r="T1381">
        <f>(((I1381/60)/60)/24)+DATE(1970,1,1)</f>
        <v>42160.491620370376</v>
      </c>
      <c r="U1381">
        <f>YEAR(S:S)</f>
        <v>2015</v>
      </c>
    </row>
    <row r="1382" spans="1:21" ht="32" x14ac:dyDescent="0.2">
      <c r="A1382">
        <v>1380</v>
      </c>
      <c r="B1382" s="8" t="s">
        <v>2</v>
      </c>
      <c r="C1382" s="3" t="s">
        <v>1387</v>
      </c>
      <c r="D1382" s="5">
        <v>25</v>
      </c>
      <c r="E1382" s="7">
        <v>3636</v>
      </c>
      <c r="F1382" t="s">
        <v>4115</v>
      </c>
      <c r="G1382" s="1" t="s">
        <v>4119</v>
      </c>
      <c r="H1382" t="s">
        <v>4121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" t="s">
        <v>4181</v>
      </c>
      <c r="O1382">
        <f>ROUND(E1382/D1382*100,0)</f>
        <v>14544</v>
      </c>
      <c r="P1382">
        <f>ROUND(E1382/L1382,2)</f>
        <v>727.2</v>
      </c>
      <c r="Q1382" s="9" t="s">
        <v>4181</v>
      </c>
      <c r="R1382" t="s">
        <v>4195</v>
      </c>
      <c r="S1382">
        <f>(((J1382/60)/60)/24)+DATE(1970,1,1)</f>
        <v>42141.762800925921</v>
      </c>
      <c r="T1382">
        <f>(((I1382/60)/60)/24)+DATE(1970,1,1)</f>
        <v>42164.083333333328</v>
      </c>
      <c r="U1382">
        <f>YEAR(S:S)</f>
        <v>2015</v>
      </c>
    </row>
    <row r="1383" spans="1:21" ht="48" x14ac:dyDescent="0.2">
      <c r="A1383">
        <v>1381</v>
      </c>
      <c r="B1383" s="8" t="s">
        <v>2</v>
      </c>
      <c r="C1383" s="3" t="s">
        <v>1388</v>
      </c>
      <c r="D1383" s="5">
        <v>5000</v>
      </c>
      <c r="E1383" s="7">
        <v>3600</v>
      </c>
      <c r="F1383" t="s">
        <v>4115</v>
      </c>
      <c r="G1383" s="1" t="s">
        <v>4119</v>
      </c>
      <c r="H1383" t="s">
        <v>4121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" t="s">
        <v>4181</v>
      </c>
      <c r="O1383">
        <f>ROUND(E1383/D1383*100,0)</f>
        <v>72</v>
      </c>
      <c r="P1383">
        <f>ROUND(E1383/L1383,2)</f>
        <v>49.32</v>
      </c>
      <c r="Q1383" s="9" t="s">
        <v>4181</v>
      </c>
      <c r="R1383" t="s">
        <v>4195</v>
      </c>
      <c r="S1383">
        <f>(((J1383/60)/60)/24)+DATE(1970,1,1)</f>
        <v>42703.214409722219</v>
      </c>
      <c r="T1383">
        <f>(((I1383/60)/60)/24)+DATE(1970,1,1)</f>
        <v>42733.214409722219</v>
      </c>
      <c r="U1383">
        <f>YEAR(S:S)</f>
        <v>2016</v>
      </c>
    </row>
    <row r="1384" spans="1:21" ht="48" x14ac:dyDescent="0.2">
      <c r="A1384">
        <v>1382</v>
      </c>
      <c r="B1384" s="8" t="s">
        <v>2</v>
      </c>
      <c r="C1384" s="3" t="s">
        <v>1389</v>
      </c>
      <c r="D1384" s="5">
        <v>8000</v>
      </c>
      <c r="E1384" s="7">
        <v>3600</v>
      </c>
      <c r="F1384" t="s">
        <v>4115</v>
      </c>
      <c r="G1384" s="1" t="s">
        <v>4119</v>
      </c>
      <c r="H1384" t="s">
        <v>4121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" t="s">
        <v>4181</v>
      </c>
      <c r="O1384">
        <f>ROUND(E1384/D1384*100,0)</f>
        <v>45</v>
      </c>
      <c r="P1384">
        <f>ROUND(E1384/L1384,2)</f>
        <v>24.32</v>
      </c>
      <c r="Q1384" s="9" t="s">
        <v>4181</v>
      </c>
      <c r="R1384" t="s">
        <v>4195</v>
      </c>
      <c r="S1384">
        <f>(((J1384/60)/60)/24)+DATE(1970,1,1)</f>
        <v>41370.800185185188</v>
      </c>
      <c r="T1384">
        <f>(((I1384/60)/60)/24)+DATE(1970,1,1)</f>
        <v>41400.800185185188</v>
      </c>
      <c r="U1384">
        <f>YEAR(S:S)</f>
        <v>2013</v>
      </c>
    </row>
    <row r="1385" spans="1:21" ht="48" x14ac:dyDescent="0.2">
      <c r="A1385">
        <v>1383</v>
      </c>
      <c r="B1385" s="8" t="s">
        <v>2</v>
      </c>
      <c r="C1385" s="3" t="s">
        <v>1390</v>
      </c>
      <c r="D1385" s="5">
        <v>2200</v>
      </c>
      <c r="E1385" s="7">
        <v>3598</v>
      </c>
      <c r="F1385" t="s">
        <v>4115</v>
      </c>
      <c r="G1385" s="1" t="s">
        <v>4119</v>
      </c>
      <c r="H1385" t="s">
        <v>4126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" t="s">
        <v>4181</v>
      </c>
      <c r="O1385">
        <f>ROUND(E1385/D1385*100,0)</f>
        <v>164</v>
      </c>
      <c r="P1385">
        <f>ROUND(E1385/L1385,2)</f>
        <v>38.69</v>
      </c>
      <c r="Q1385" s="9" t="s">
        <v>4181</v>
      </c>
      <c r="R1385" t="s">
        <v>4195</v>
      </c>
      <c r="S1385">
        <f>(((J1385/60)/60)/24)+DATE(1970,1,1)</f>
        <v>42707.074976851851</v>
      </c>
      <c r="T1385">
        <f>(((I1385/60)/60)/24)+DATE(1970,1,1)</f>
        <v>42727.074976851851</v>
      </c>
      <c r="U1385">
        <f>YEAR(S:S)</f>
        <v>2016</v>
      </c>
    </row>
    <row r="1386" spans="1:21" ht="48" x14ac:dyDescent="0.2">
      <c r="A1386">
        <v>1384</v>
      </c>
      <c r="B1386" s="8" t="s">
        <v>2</v>
      </c>
      <c r="C1386" s="3" t="s">
        <v>1391</v>
      </c>
      <c r="D1386" s="5">
        <v>3500</v>
      </c>
      <c r="E1386" s="7">
        <v>3590</v>
      </c>
      <c r="F1386" t="s">
        <v>4115</v>
      </c>
      <c r="G1386" s="1" t="s">
        <v>4119</v>
      </c>
      <c r="H1386" t="s">
        <v>4121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" t="s">
        <v>4181</v>
      </c>
      <c r="O1386">
        <f>ROUND(E1386/D1386*100,0)</f>
        <v>103</v>
      </c>
      <c r="P1386">
        <f>ROUND(E1386/L1386,2)</f>
        <v>56.98</v>
      </c>
      <c r="Q1386" s="9" t="s">
        <v>4181</v>
      </c>
      <c r="R1386" t="s">
        <v>4195</v>
      </c>
      <c r="S1386">
        <f>(((J1386/60)/60)/24)+DATE(1970,1,1)</f>
        <v>42160.735208333332</v>
      </c>
      <c r="T1386">
        <f>(((I1386/60)/60)/24)+DATE(1970,1,1)</f>
        <v>42190.735208333332</v>
      </c>
      <c r="U1386">
        <f>YEAR(S:S)</f>
        <v>2015</v>
      </c>
    </row>
    <row r="1387" spans="1:21" ht="48" x14ac:dyDescent="0.2">
      <c r="A1387">
        <v>1385</v>
      </c>
      <c r="B1387" s="8" t="s">
        <v>2</v>
      </c>
      <c r="C1387" s="3" t="s">
        <v>1392</v>
      </c>
      <c r="D1387" s="5">
        <v>8000</v>
      </c>
      <c r="E1387" s="7">
        <v>3575</v>
      </c>
      <c r="F1387" t="s">
        <v>4115</v>
      </c>
      <c r="G1387" s="1" t="s">
        <v>4119</v>
      </c>
      <c r="H1387" t="s">
        <v>4124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" t="s">
        <v>4181</v>
      </c>
      <c r="O1387">
        <f>ROUND(E1387/D1387*100,0)</f>
        <v>45</v>
      </c>
      <c r="P1387">
        <f>ROUND(E1387/L1387,2)</f>
        <v>26.68</v>
      </c>
      <c r="Q1387" s="9" t="s">
        <v>4181</v>
      </c>
      <c r="R1387" t="s">
        <v>4195</v>
      </c>
      <c r="S1387">
        <f>(((J1387/60)/60)/24)+DATE(1970,1,1)</f>
        <v>42433.688900462963</v>
      </c>
      <c r="T1387">
        <f>(((I1387/60)/60)/24)+DATE(1970,1,1)</f>
        <v>42489.507638888885</v>
      </c>
      <c r="U1387">
        <f>YEAR(S:S)</f>
        <v>2016</v>
      </c>
    </row>
    <row r="1388" spans="1:21" ht="32" x14ac:dyDescent="0.2">
      <c r="A1388">
        <v>1386</v>
      </c>
      <c r="B1388" s="8" t="s">
        <v>2</v>
      </c>
      <c r="C1388" s="3" t="s">
        <v>1393</v>
      </c>
      <c r="D1388" s="5">
        <v>400</v>
      </c>
      <c r="E1388" s="7">
        <v>3572.12</v>
      </c>
      <c r="F1388" t="s">
        <v>4115</v>
      </c>
      <c r="G1388" s="1" t="s">
        <v>4119</v>
      </c>
      <c r="H1388" t="s">
        <v>4121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" t="s">
        <v>4181</v>
      </c>
      <c r="O1388">
        <f>ROUND(E1388/D1388*100,0)</f>
        <v>893</v>
      </c>
      <c r="P1388">
        <f>ROUND(E1388/L1388,2)</f>
        <v>255.15</v>
      </c>
      <c r="Q1388" s="9" t="s">
        <v>4181</v>
      </c>
      <c r="R1388" t="s">
        <v>4195</v>
      </c>
      <c r="S1388">
        <f>(((J1388/60)/60)/24)+DATE(1970,1,1)</f>
        <v>42184.646863425922</v>
      </c>
      <c r="T1388">
        <f>(((I1388/60)/60)/24)+DATE(1970,1,1)</f>
        <v>42214.646863425922</v>
      </c>
      <c r="U1388">
        <f>YEAR(S:S)</f>
        <v>2015</v>
      </c>
    </row>
    <row r="1389" spans="1:21" ht="48" x14ac:dyDescent="0.2">
      <c r="A1389">
        <v>1387</v>
      </c>
      <c r="B1389" s="8" t="s">
        <v>2</v>
      </c>
      <c r="C1389" s="3" t="s">
        <v>1394</v>
      </c>
      <c r="D1389" s="5">
        <v>4000</v>
      </c>
      <c r="E1389" s="7">
        <v>3562</v>
      </c>
      <c r="F1389" t="s">
        <v>4115</v>
      </c>
      <c r="G1389" s="1" t="s">
        <v>4119</v>
      </c>
      <c r="H1389" t="s">
        <v>4121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" t="s">
        <v>4181</v>
      </c>
      <c r="O1389">
        <f>ROUND(E1389/D1389*100,0)</f>
        <v>89</v>
      </c>
      <c r="P1389">
        <f>ROUND(E1389/L1389,2)</f>
        <v>45.67</v>
      </c>
      <c r="Q1389" s="9" t="s">
        <v>4181</v>
      </c>
      <c r="R1389" t="s">
        <v>4195</v>
      </c>
      <c r="S1389">
        <f>(((J1389/60)/60)/24)+DATE(1970,1,1)</f>
        <v>42126.92123842593</v>
      </c>
      <c r="T1389">
        <f>(((I1389/60)/60)/24)+DATE(1970,1,1)</f>
        <v>42158.1875</v>
      </c>
      <c r="U1389">
        <f>YEAR(S:S)</f>
        <v>2015</v>
      </c>
    </row>
    <row r="1390" spans="1:21" ht="48" x14ac:dyDescent="0.2">
      <c r="A1390">
        <v>1388</v>
      </c>
      <c r="B1390" s="8" t="s">
        <v>2</v>
      </c>
      <c r="C1390" s="3" t="s">
        <v>1395</v>
      </c>
      <c r="D1390" s="5">
        <v>5000</v>
      </c>
      <c r="E1390" s="7">
        <v>3555</v>
      </c>
      <c r="F1390" t="s">
        <v>4115</v>
      </c>
      <c r="G1390" s="1" t="s">
        <v>4119</v>
      </c>
      <c r="H1390" t="s">
        <v>4121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" t="s">
        <v>4181</v>
      </c>
      <c r="O1390">
        <f>ROUND(E1390/D1390*100,0)</f>
        <v>71</v>
      </c>
      <c r="P1390">
        <f>ROUND(E1390/L1390,2)</f>
        <v>31.74</v>
      </c>
      <c r="Q1390" s="9" t="s">
        <v>4181</v>
      </c>
      <c r="R1390" t="s">
        <v>4195</v>
      </c>
      <c r="S1390">
        <f>(((J1390/60)/60)/24)+DATE(1970,1,1)</f>
        <v>42634.614780092597</v>
      </c>
      <c r="T1390">
        <f>(((I1390/60)/60)/24)+DATE(1970,1,1)</f>
        <v>42660.676388888889</v>
      </c>
      <c r="U1390">
        <f>YEAR(S:S)</f>
        <v>2016</v>
      </c>
    </row>
    <row r="1391" spans="1:21" ht="32" x14ac:dyDescent="0.2">
      <c r="A1391">
        <v>1389</v>
      </c>
      <c r="B1391" s="8" t="s">
        <v>2</v>
      </c>
      <c r="C1391" s="3" t="s">
        <v>1396</v>
      </c>
      <c r="D1391" s="5">
        <v>500</v>
      </c>
      <c r="E1391" s="7">
        <v>3550</v>
      </c>
      <c r="F1391" t="s">
        <v>4115</v>
      </c>
      <c r="G1391" s="1" t="s">
        <v>4119</v>
      </c>
      <c r="H1391" t="s">
        <v>4122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" t="s">
        <v>4181</v>
      </c>
      <c r="O1391">
        <f>ROUND(E1391/D1391*100,0)</f>
        <v>710</v>
      </c>
      <c r="P1391">
        <f>ROUND(E1391/L1391,2)</f>
        <v>104.41</v>
      </c>
      <c r="Q1391" s="9" t="s">
        <v>4181</v>
      </c>
      <c r="R1391" t="s">
        <v>4195</v>
      </c>
      <c r="S1391">
        <f>(((J1391/60)/60)/24)+DATE(1970,1,1)</f>
        <v>42565.480983796297</v>
      </c>
      <c r="T1391">
        <f>(((I1391/60)/60)/24)+DATE(1970,1,1)</f>
        <v>42595.480983796297</v>
      </c>
      <c r="U1391">
        <f>YEAR(S:S)</f>
        <v>2016</v>
      </c>
    </row>
    <row r="1392" spans="1:21" ht="48" x14ac:dyDescent="0.2">
      <c r="A1392">
        <v>1390</v>
      </c>
      <c r="B1392" s="8" t="s">
        <v>2</v>
      </c>
      <c r="C1392" s="3" t="s">
        <v>1397</v>
      </c>
      <c r="D1392" s="5">
        <v>2800</v>
      </c>
      <c r="E1392" s="7">
        <v>3550</v>
      </c>
      <c r="F1392" t="s">
        <v>4115</v>
      </c>
      <c r="G1392" s="1" t="s">
        <v>4119</v>
      </c>
      <c r="H1392" t="s">
        <v>4121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" t="s">
        <v>4181</v>
      </c>
      <c r="O1392">
        <f>ROUND(E1392/D1392*100,0)</f>
        <v>127</v>
      </c>
      <c r="P1392">
        <f>ROUND(E1392/L1392,2)</f>
        <v>186.84</v>
      </c>
      <c r="Q1392" s="9" t="s">
        <v>4181</v>
      </c>
      <c r="R1392" t="s">
        <v>4195</v>
      </c>
      <c r="S1392">
        <f>(((J1392/60)/60)/24)+DATE(1970,1,1)</f>
        <v>42087.803310185183</v>
      </c>
      <c r="T1392">
        <f>(((I1392/60)/60)/24)+DATE(1970,1,1)</f>
        <v>42121.716666666667</v>
      </c>
      <c r="U1392">
        <f>YEAR(S:S)</f>
        <v>2015</v>
      </c>
    </row>
    <row r="1393" spans="1:21" ht="48" x14ac:dyDescent="0.2">
      <c r="A1393">
        <v>1391</v>
      </c>
      <c r="B1393" s="8" t="s">
        <v>2</v>
      </c>
      <c r="C1393" s="3" t="s">
        <v>1398</v>
      </c>
      <c r="D1393" s="5">
        <v>500</v>
      </c>
      <c r="E1393" s="7">
        <v>3540</v>
      </c>
      <c r="F1393" t="s">
        <v>4115</v>
      </c>
      <c r="G1393" s="1" t="s">
        <v>4119</v>
      </c>
      <c r="H1393" t="s">
        <v>4121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" t="s">
        <v>4181</v>
      </c>
      <c r="O1393">
        <f>ROUND(E1393/D1393*100,0)</f>
        <v>708</v>
      </c>
      <c r="P1393">
        <f>ROUND(E1393/L1393,2)</f>
        <v>272.31</v>
      </c>
      <c r="Q1393" s="9" t="s">
        <v>4181</v>
      </c>
      <c r="R1393" t="s">
        <v>4195</v>
      </c>
      <c r="S1393">
        <f>(((J1393/60)/60)/24)+DATE(1970,1,1)</f>
        <v>42193.650671296295</v>
      </c>
      <c r="T1393">
        <f>(((I1393/60)/60)/24)+DATE(1970,1,1)</f>
        <v>42238.207638888889</v>
      </c>
      <c r="U1393">
        <f>YEAR(S:S)</f>
        <v>2015</v>
      </c>
    </row>
    <row r="1394" spans="1:21" ht="48" x14ac:dyDescent="0.2">
      <c r="A1394">
        <v>1392</v>
      </c>
      <c r="B1394" s="8" t="s">
        <v>2</v>
      </c>
      <c r="C1394" s="3" t="s">
        <v>1399</v>
      </c>
      <c r="D1394" s="5">
        <v>2500</v>
      </c>
      <c r="E1394" s="7">
        <v>3535</v>
      </c>
      <c r="F1394" t="s">
        <v>4115</v>
      </c>
      <c r="G1394" s="1" t="s">
        <v>4119</v>
      </c>
      <c r="H1394" t="s">
        <v>4121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" t="s">
        <v>4181</v>
      </c>
      <c r="O1394">
        <f>ROUND(E1394/D1394*100,0)</f>
        <v>141</v>
      </c>
      <c r="P1394">
        <f>ROUND(E1394/L1394,2)</f>
        <v>33.99</v>
      </c>
      <c r="Q1394" s="9" t="s">
        <v>4181</v>
      </c>
      <c r="R1394" t="s">
        <v>4195</v>
      </c>
      <c r="S1394">
        <f>(((J1394/60)/60)/24)+DATE(1970,1,1)</f>
        <v>42401.154930555553</v>
      </c>
      <c r="T1394">
        <f>(((I1394/60)/60)/24)+DATE(1970,1,1)</f>
        <v>42432.154930555553</v>
      </c>
      <c r="U1394">
        <f>YEAR(S:S)</f>
        <v>2016</v>
      </c>
    </row>
    <row r="1395" spans="1:21" ht="16" x14ac:dyDescent="0.2">
      <c r="A1395">
        <v>1393</v>
      </c>
      <c r="B1395" s="8" t="s">
        <v>2</v>
      </c>
      <c r="C1395" s="3" t="s">
        <v>1400</v>
      </c>
      <c r="D1395" s="5">
        <v>10000</v>
      </c>
      <c r="E1395" s="7">
        <v>3531</v>
      </c>
      <c r="F1395" t="s">
        <v>4115</v>
      </c>
      <c r="G1395" s="1" t="s">
        <v>4119</v>
      </c>
      <c r="H1395" t="s">
        <v>4121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" t="s">
        <v>4181</v>
      </c>
      <c r="O1395">
        <f>ROUND(E1395/D1395*100,0)</f>
        <v>35</v>
      </c>
      <c r="P1395">
        <f>ROUND(E1395/L1395,2)</f>
        <v>67.900000000000006</v>
      </c>
      <c r="Q1395" s="9" t="s">
        <v>4181</v>
      </c>
      <c r="R1395" t="s">
        <v>4195</v>
      </c>
      <c r="S1395">
        <f>(((J1395/60)/60)/24)+DATE(1970,1,1)</f>
        <v>42553.681979166664</v>
      </c>
      <c r="T1395">
        <f>(((I1395/60)/60)/24)+DATE(1970,1,1)</f>
        <v>42583.681979166664</v>
      </c>
      <c r="U1395">
        <f>YEAR(S:S)</f>
        <v>2016</v>
      </c>
    </row>
    <row r="1396" spans="1:21" ht="48" x14ac:dyDescent="0.2">
      <c r="A1396">
        <v>1394</v>
      </c>
      <c r="B1396" s="8" t="s">
        <v>2</v>
      </c>
      <c r="C1396" s="3" t="s">
        <v>1401</v>
      </c>
      <c r="D1396" s="5">
        <v>750</v>
      </c>
      <c r="E1396" s="7">
        <v>3530</v>
      </c>
      <c r="F1396" t="s">
        <v>4115</v>
      </c>
      <c r="G1396" s="1" t="s">
        <v>4119</v>
      </c>
      <c r="H1396" t="s">
        <v>4121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" t="s">
        <v>4181</v>
      </c>
      <c r="O1396">
        <f>ROUND(E1396/D1396*100,0)</f>
        <v>471</v>
      </c>
      <c r="P1396">
        <f>ROUND(E1396/L1396,2)</f>
        <v>207.65</v>
      </c>
      <c r="Q1396" s="9" t="s">
        <v>4181</v>
      </c>
      <c r="R1396" t="s">
        <v>4195</v>
      </c>
      <c r="S1396">
        <f>(((J1396/60)/60)/24)+DATE(1970,1,1)</f>
        <v>42752.144976851851</v>
      </c>
      <c r="T1396">
        <f>(((I1396/60)/60)/24)+DATE(1970,1,1)</f>
        <v>42795.125</v>
      </c>
      <c r="U1396">
        <f>YEAR(S:S)</f>
        <v>2017</v>
      </c>
    </row>
    <row r="1397" spans="1:21" ht="16" x14ac:dyDescent="0.2">
      <c r="A1397">
        <v>1395</v>
      </c>
      <c r="B1397" s="8" t="s">
        <v>2</v>
      </c>
      <c r="C1397" s="3" t="s">
        <v>1402</v>
      </c>
      <c r="D1397" s="5">
        <v>3500</v>
      </c>
      <c r="E1397" s="7">
        <v>3530</v>
      </c>
      <c r="F1397" t="s">
        <v>4115</v>
      </c>
      <c r="G1397" s="1" t="s">
        <v>4119</v>
      </c>
      <c r="H1397" t="s">
        <v>4121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" t="s">
        <v>4181</v>
      </c>
      <c r="O1397">
        <f>ROUND(E1397/D1397*100,0)</f>
        <v>101</v>
      </c>
      <c r="P1397">
        <f>ROUND(E1397/L1397,2)</f>
        <v>43.05</v>
      </c>
      <c r="Q1397" s="9" t="s">
        <v>4181</v>
      </c>
      <c r="R1397" t="s">
        <v>4195</v>
      </c>
      <c r="S1397">
        <f>(((J1397/60)/60)/24)+DATE(1970,1,1)</f>
        <v>42719.90834490741</v>
      </c>
      <c r="T1397">
        <f>(((I1397/60)/60)/24)+DATE(1970,1,1)</f>
        <v>42749.90834490741</v>
      </c>
      <c r="U1397">
        <f>YEAR(S:S)</f>
        <v>2016</v>
      </c>
    </row>
    <row r="1398" spans="1:21" ht="48" x14ac:dyDescent="0.2">
      <c r="A1398">
        <v>1396</v>
      </c>
      <c r="B1398" s="8" t="s">
        <v>2</v>
      </c>
      <c r="C1398" s="3" t="s">
        <v>1403</v>
      </c>
      <c r="D1398" s="5">
        <v>6000</v>
      </c>
      <c r="E1398" s="7">
        <v>3526</v>
      </c>
      <c r="F1398" t="s">
        <v>4115</v>
      </c>
      <c r="G1398" s="1" t="s">
        <v>4119</v>
      </c>
      <c r="H1398" t="s">
        <v>4121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" t="s">
        <v>4181</v>
      </c>
      <c r="O1398">
        <f>ROUND(E1398/D1398*100,0)</f>
        <v>59</v>
      </c>
      <c r="P1398">
        <f>ROUND(E1398/L1398,2)</f>
        <v>48.3</v>
      </c>
      <c r="Q1398" s="9" t="s">
        <v>4181</v>
      </c>
      <c r="R1398" t="s">
        <v>4195</v>
      </c>
      <c r="S1398">
        <f>(((J1398/60)/60)/24)+DATE(1970,1,1)</f>
        <v>42018.99863425926</v>
      </c>
      <c r="T1398">
        <f>(((I1398/60)/60)/24)+DATE(1970,1,1)</f>
        <v>42048.99863425926</v>
      </c>
      <c r="U1398">
        <f>YEAR(S:S)</f>
        <v>2015</v>
      </c>
    </row>
    <row r="1399" spans="1:21" ht="48" x14ac:dyDescent="0.2">
      <c r="A1399">
        <v>1397</v>
      </c>
      <c r="B1399" s="8" t="s">
        <v>2</v>
      </c>
      <c r="C1399" s="3" t="s">
        <v>1404</v>
      </c>
      <c r="D1399" s="5">
        <v>10000</v>
      </c>
      <c r="E1399" s="7">
        <v>3514</v>
      </c>
      <c r="F1399" t="s">
        <v>4115</v>
      </c>
      <c r="G1399" s="1" t="s">
        <v>4119</v>
      </c>
      <c r="H1399" t="s">
        <v>4121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" t="s">
        <v>4181</v>
      </c>
      <c r="O1399">
        <f>ROUND(E1399/D1399*100,0)</f>
        <v>35</v>
      </c>
      <c r="P1399">
        <f>ROUND(E1399/L1399,2)</f>
        <v>22.24</v>
      </c>
      <c r="Q1399" s="9" t="s">
        <v>4181</v>
      </c>
      <c r="R1399" t="s">
        <v>4195</v>
      </c>
      <c r="S1399">
        <f>(((J1399/60)/60)/24)+DATE(1970,1,1)</f>
        <v>42640.917939814812</v>
      </c>
      <c r="T1399">
        <f>(((I1399/60)/60)/24)+DATE(1970,1,1)</f>
        <v>42670.888194444444</v>
      </c>
      <c r="U1399">
        <f>YEAR(S:S)</f>
        <v>2016</v>
      </c>
    </row>
    <row r="1400" spans="1:21" ht="48" x14ac:dyDescent="0.2">
      <c r="A1400">
        <v>1398</v>
      </c>
      <c r="B1400" s="8" t="s">
        <v>2</v>
      </c>
      <c r="C1400" s="3" t="s">
        <v>1405</v>
      </c>
      <c r="D1400" s="5">
        <v>4400</v>
      </c>
      <c r="E1400" s="7">
        <v>3510</v>
      </c>
      <c r="F1400" t="s">
        <v>4115</v>
      </c>
      <c r="G1400" s="1" t="s">
        <v>4119</v>
      </c>
      <c r="H1400" t="s">
        <v>4121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" t="s">
        <v>4181</v>
      </c>
      <c r="O1400">
        <f>ROUND(E1400/D1400*100,0)</f>
        <v>80</v>
      </c>
      <c r="P1400">
        <f>ROUND(E1400/L1400,2)</f>
        <v>54</v>
      </c>
      <c r="Q1400" s="9" t="s">
        <v>4181</v>
      </c>
      <c r="R1400" t="s">
        <v>4195</v>
      </c>
      <c r="S1400">
        <f>(((J1400/60)/60)/24)+DATE(1970,1,1)</f>
        <v>42526.874236111107</v>
      </c>
      <c r="T1400">
        <f>(((I1400/60)/60)/24)+DATE(1970,1,1)</f>
        <v>42556.874236111107</v>
      </c>
      <c r="U1400">
        <f>YEAR(S:S)</f>
        <v>2016</v>
      </c>
    </row>
    <row r="1401" spans="1:21" ht="48" x14ac:dyDescent="0.2">
      <c r="A1401">
        <v>1399</v>
      </c>
      <c r="B1401" s="8" t="s">
        <v>2</v>
      </c>
      <c r="C1401" s="3" t="s">
        <v>1406</v>
      </c>
      <c r="D1401" s="5">
        <v>9000</v>
      </c>
      <c r="E1401" s="7">
        <v>3508</v>
      </c>
      <c r="F1401" t="s">
        <v>4115</v>
      </c>
      <c r="G1401" s="1" t="s">
        <v>4119</v>
      </c>
      <c r="H1401" t="s">
        <v>4121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" t="s">
        <v>4181</v>
      </c>
      <c r="O1401">
        <f>ROUND(E1401/D1401*100,0)</f>
        <v>39</v>
      </c>
      <c r="P1401">
        <f>ROUND(E1401/L1401,2)</f>
        <v>19.07</v>
      </c>
      <c r="Q1401" s="9" t="s">
        <v>4181</v>
      </c>
      <c r="R1401" t="s">
        <v>4195</v>
      </c>
      <c r="S1401">
        <f>(((J1401/60)/60)/24)+DATE(1970,1,1)</f>
        <v>41889.004317129627</v>
      </c>
      <c r="T1401">
        <f>(((I1401/60)/60)/24)+DATE(1970,1,1)</f>
        <v>41919.004317129627</v>
      </c>
      <c r="U1401">
        <f>YEAR(S:S)</f>
        <v>2014</v>
      </c>
    </row>
    <row r="1402" spans="1:21" ht="48" x14ac:dyDescent="0.2">
      <c r="A1402">
        <v>1400</v>
      </c>
      <c r="B1402" s="8" t="s">
        <v>2</v>
      </c>
      <c r="C1402" s="3" t="s">
        <v>1407</v>
      </c>
      <c r="D1402" s="5">
        <v>350</v>
      </c>
      <c r="E1402" s="7">
        <v>3506</v>
      </c>
      <c r="F1402" t="s">
        <v>4115</v>
      </c>
      <c r="G1402" s="1" t="s">
        <v>4119</v>
      </c>
      <c r="H1402" t="s">
        <v>4122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" t="s">
        <v>4181</v>
      </c>
      <c r="O1402">
        <f>ROUND(E1402/D1402*100,0)</f>
        <v>1002</v>
      </c>
      <c r="P1402">
        <f>ROUND(E1402/L1402,2)</f>
        <v>103.12</v>
      </c>
      <c r="Q1402" s="9" t="s">
        <v>4181</v>
      </c>
      <c r="R1402" t="s">
        <v>4195</v>
      </c>
      <c r="S1402">
        <f>(((J1402/60)/60)/24)+DATE(1970,1,1)</f>
        <v>42498.341122685189</v>
      </c>
      <c r="T1402">
        <f>(((I1402/60)/60)/24)+DATE(1970,1,1)</f>
        <v>42533.229166666672</v>
      </c>
      <c r="U1402">
        <f>YEAR(S:S)</f>
        <v>2016</v>
      </c>
    </row>
    <row r="1403" spans="1:21" ht="48" x14ac:dyDescent="0.2">
      <c r="A1403">
        <v>1401</v>
      </c>
      <c r="B1403" s="8" t="s">
        <v>2</v>
      </c>
      <c r="C1403" s="3" t="s">
        <v>1408</v>
      </c>
      <c r="D1403" s="5">
        <v>2500</v>
      </c>
      <c r="E1403" s="7">
        <v>3501.52</v>
      </c>
      <c r="F1403" t="s">
        <v>4115</v>
      </c>
      <c r="G1403" s="1" t="s">
        <v>4119</v>
      </c>
      <c r="H1403" t="s">
        <v>4121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" t="s">
        <v>4181</v>
      </c>
      <c r="O1403">
        <f>ROUND(E1403/D1403*100,0)</f>
        <v>140</v>
      </c>
      <c r="P1403">
        <f>ROUND(E1403/L1403,2)</f>
        <v>14.59</v>
      </c>
      <c r="Q1403" s="9" t="s">
        <v>4181</v>
      </c>
      <c r="R1403" t="s">
        <v>4195</v>
      </c>
      <c r="S1403">
        <f>(((J1403/60)/60)/24)+DATE(1970,1,1)</f>
        <v>41399.99622685185</v>
      </c>
      <c r="T1403">
        <f>(((I1403/60)/60)/24)+DATE(1970,1,1)</f>
        <v>41420.99622685185</v>
      </c>
      <c r="U1403">
        <f>YEAR(S:S)</f>
        <v>2013</v>
      </c>
    </row>
    <row r="1404" spans="1:21" ht="48" x14ac:dyDescent="0.2">
      <c r="A1404">
        <v>1402</v>
      </c>
      <c r="B1404" s="8" t="s">
        <v>2</v>
      </c>
      <c r="C1404" s="3" t="s">
        <v>1409</v>
      </c>
      <c r="D1404" s="5">
        <v>2500</v>
      </c>
      <c r="E1404" s="7">
        <v>3500</v>
      </c>
      <c r="F1404" t="s">
        <v>4115</v>
      </c>
      <c r="G1404" s="1" t="s">
        <v>4119</v>
      </c>
      <c r="H1404" t="s">
        <v>4122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" t="s">
        <v>4181</v>
      </c>
      <c r="O1404">
        <f>ROUND(E1404/D1404*100,0)</f>
        <v>140</v>
      </c>
      <c r="P1404">
        <f>ROUND(E1404/L1404,2)</f>
        <v>30.97</v>
      </c>
      <c r="Q1404" s="9" t="s">
        <v>4181</v>
      </c>
      <c r="R1404" t="s">
        <v>4195</v>
      </c>
      <c r="S1404">
        <f>(((J1404/60)/60)/24)+DATE(1970,1,1)</f>
        <v>42065.053368055553</v>
      </c>
      <c r="T1404">
        <f>(((I1404/60)/60)/24)+DATE(1970,1,1)</f>
        <v>42125.011701388896</v>
      </c>
      <c r="U1404">
        <f>YEAR(S:S)</f>
        <v>2015</v>
      </c>
    </row>
    <row r="1405" spans="1:21" ht="48" x14ac:dyDescent="0.2">
      <c r="A1405">
        <v>1403</v>
      </c>
      <c r="B1405" s="8" t="s">
        <v>2</v>
      </c>
      <c r="C1405" s="3" t="s">
        <v>1410</v>
      </c>
      <c r="D1405" s="5">
        <v>4000</v>
      </c>
      <c r="E1405" s="7">
        <v>3500</v>
      </c>
      <c r="F1405" t="s">
        <v>4115</v>
      </c>
      <c r="G1405" s="1" t="s">
        <v>4119</v>
      </c>
      <c r="H1405" t="s">
        <v>4121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" t="s">
        <v>4181</v>
      </c>
      <c r="O1405">
        <f>ROUND(E1405/D1405*100,0)</f>
        <v>88</v>
      </c>
      <c r="P1405">
        <f>ROUND(E1405/L1405,2)</f>
        <v>53.03</v>
      </c>
      <c r="Q1405" s="9" t="s">
        <v>4181</v>
      </c>
      <c r="R1405" t="s">
        <v>4195</v>
      </c>
      <c r="S1405">
        <f>(((J1405/60)/60)/24)+DATE(1970,1,1)</f>
        <v>41451.062905092593</v>
      </c>
      <c r="T1405">
        <f>(((I1405/60)/60)/24)+DATE(1970,1,1)</f>
        <v>41481.062905092593</v>
      </c>
      <c r="U1405">
        <f>YEAR(S:S)</f>
        <v>2013</v>
      </c>
    </row>
    <row r="1406" spans="1:21" ht="48" x14ac:dyDescent="0.2">
      <c r="A1406">
        <v>1404</v>
      </c>
      <c r="B1406" s="8" t="s">
        <v>2</v>
      </c>
      <c r="C1406" s="3" t="s">
        <v>1411</v>
      </c>
      <c r="D1406" s="5">
        <v>14500</v>
      </c>
      <c r="E1406" s="7">
        <v>3500</v>
      </c>
      <c r="F1406" t="s">
        <v>4117</v>
      </c>
      <c r="G1406" s="1" t="s">
        <v>4119</v>
      </c>
      <c r="H1406" t="s">
        <v>4122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" t="s">
        <v>4181</v>
      </c>
      <c r="O1406">
        <f>ROUND(E1406/D1406*100,0)</f>
        <v>24</v>
      </c>
      <c r="P1406">
        <f>ROUND(E1406/L1406,2)</f>
        <v>700</v>
      </c>
      <c r="Q1406" s="9" t="s">
        <v>4181</v>
      </c>
      <c r="R1406" t="s">
        <v>4206</v>
      </c>
      <c r="S1406">
        <f>(((J1406/60)/60)/24)+DATE(1970,1,1)</f>
        <v>42032.510243055556</v>
      </c>
      <c r="T1406">
        <f>(((I1406/60)/60)/24)+DATE(1970,1,1)</f>
        <v>42057.510243055556</v>
      </c>
      <c r="U1406">
        <f>YEAR(S:S)</f>
        <v>2015</v>
      </c>
    </row>
    <row r="1407" spans="1:21" ht="32" x14ac:dyDescent="0.2">
      <c r="A1407">
        <v>1405</v>
      </c>
      <c r="B1407" s="8" t="s">
        <v>2</v>
      </c>
      <c r="C1407" s="3" t="s">
        <v>1412</v>
      </c>
      <c r="D1407" s="5">
        <v>25000</v>
      </c>
      <c r="E1407" s="7">
        <v>3499</v>
      </c>
      <c r="F1407" t="s">
        <v>4117</v>
      </c>
      <c r="G1407" s="1" t="s">
        <v>4119</v>
      </c>
      <c r="H1407" t="s">
        <v>4121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" t="s">
        <v>4181</v>
      </c>
      <c r="O1407">
        <f>ROUND(E1407/D1407*100,0)</f>
        <v>14</v>
      </c>
      <c r="P1407">
        <f>ROUND(E1407/L1407,2)</f>
        <v>205.82</v>
      </c>
      <c r="Q1407" s="9" t="s">
        <v>4181</v>
      </c>
      <c r="R1407" t="s">
        <v>4206</v>
      </c>
      <c r="S1407">
        <f>(((J1407/60)/60)/24)+DATE(1970,1,1)</f>
        <v>41941.680567129632</v>
      </c>
      <c r="T1407">
        <f>(((I1407/60)/60)/24)+DATE(1970,1,1)</f>
        <v>41971.722233796296</v>
      </c>
      <c r="U1407">
        <f>YEAR(S:S)</f>
        <v>2014</v>
      </c>
    </row>
    <row r="1408" spans="1:21" ht="16" x14ac:dyDescent="0.2">
      <c r="A1408">
        <v>1406</v>
      </c>
      <c r="B1408" s="8" t="s">
        <v>2</v>
      </c>
      <c r="C1408" s="3" t="s">
        <v>1413</v>
      </c>
      <c r="D1408" s="5">
        <v>12000</v>
      </c>
      <c r="E1408" s="7">
        <v>3486</v>
      </c>
      <c r="F1408" t="s">
        <v>4117</v>
      </c>
      <c r="G1408" s="1" t="s">
        <v>4119</v>
      </c>
      <c r="H1408" t="s">
        <v>4124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" t="s">
        <v>4181</v>
      </c>
      <c r="O1408">
        <f>ROUND(E1408/D1408*100,0)</f>
        <v>29</v>
      </c>
      <c r="P1408">
        <f>ROUND(E1408/L1408,2)</f>
        <v>1162</v>
      </c>
      <c r="Q1408" s="9" t="s">
        <v>4181</v>
      </c>
      <c r="R1408" t="s">
        <v>4206</v>
      </c>
      <c r="S1408">
        <f>(((J1408/60)/60)/24)+DATE(1970,1,1)</f>
        <v>42297.432951388888</v>
      </c>
      <c r="T1408">
        <f>(((I1408/60)/60)/24)+DATE(1970,1,1)</f>
        <v>42350.416666666672</v>
      </c>
      <c r="U1408">
        <f>YEAR(S:S)</f>
        <v>2015</v>
      </c>
    </row>
    <row r="1409" spans="1:21" ht="48" x14ac:dyDescent="0.2">
      <c r="A1409">
        <v>1407</v>
      </c>
      <c r="B1409" s="8" t="s">
        <v>2</v>
      </c>
      <c r="C1409" s="3" t="s">
        <v>1414</v>
      </c>
      <c r="D1409" s="5">
        <v>3000</v>
      </c>
      <c r="E1409" s="7">
        <v>3485</v>
      </c>
      <c r="F1409" t="s">
        <v>4117</v>
      </c>
      <c r="G1409" s="1" t="s">
        <v>4119</v>
      </c>
      <c r="H1409" t="s">
        <v>4121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" t="s">
        <v>4181</v>
      </c>
      <c r="O1409">
        <f>ROUND(E1409/D1409*100,0)</f>
        <v>116</v>
      </c>
      <c r="P1409">
        <f>ROUND(E1409/L1409,2)</f>
        <v>1742.5</v>
      </c>
      <c r="Q1409" s="9" t="s">
        <v>4181</v>
      </c>
      <c r="R1409" t="s">
        <v>4206</v>
      </c>
      <c r="S1409">
        <f>(((J1409/60)/60)/24)+DATE(1970,1,1)</f>
        <v>41838.536782407406</v>
      </c>
      <c r="T1409">
        <f>(((I1409/60)/60)/24)+DATE(1970,1,1)</f>
        <v>41863.536782407406</v>
      </c>
      <c r="U1409">
        <f>YEAR(S:S)</f>
        <v>2014</v>
      </c>
    </row>
    <row r="1410" spans="1:21" ht="48" x14ac:dyDescent="0.2">
      <c r="A1410">
        <v>1408</v>
      </c>
      <c r="B1410" s="8" t="s">
        <v>2</v>
      </c>
      <c r="C1410" s="3" t="s">
        <v>1415</v>
      </c>
      <c r="D1410" s="5">
        <v>1000</v>
      </c>
      <c r="E1410" s="7">
        <v>3470</v>
      </c>
      <c r="F1410" t="s">
        <v>4117</v>
      </c>
      <c r="G1410" s="1" t="s">
        <v>4119</v>
      </c>
      <c r="H1410" t="s">
        <v>4122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" t="s">
        <v>4181</v>
      </c>
      <c r="O1410">
        <f>ROUND(E1410/D1410*100,0)</f>
        <v>347</v>
      </c>
      <c r="P1410">
        <f>ROUND(E1410/L1410,2)</f>
        <v>578.33000000000004</v>
      </c>
      <c r="Q1410" s="9" t="s">
        <v>4181</v>
      </c>
      <c r="R1410" t="s">
        <v>4206</v>
      </c>
      <c r="S1410">
        <f>(((J1410/60)/60)/24)+DATE(1970,1,1)</f>
        <v>42291.872175925921</v>
      </c>
      <c r="T1410">
        <f>(((I1410/60)/60)/24)+DATE(1970,1,1)</f>
        <v>42321.913842592592</v>
      </c>
      <c r="U1410">
        <f>YEAR(S:S)</f>
        <v>2015</v>
      </c>
    </row>
    <row r="1411" spans="1:21" ht="48" x14ac:dyDescent="0.2">
      <c r="A1411">
        <v>1409</v>
      </c>
      <c r="B1411" s="8" t="s">
        <v>2</v>
      </c>
      <c r="C1411" s="3" t="s">
        <v>1416</v>
      </c>
      <c r="D1411" s="5">
        <v>4000</v>
      </c>
      <c r="E1411" s="7">
        <v>3466</v>
      </c>
      <c r="F1411" t="s">
        <v>4117</v>
      </c>
      <c r="G1411" s="1" t="s">
        <v>4119</v>
      </c>
      <c r="H1411" t="s">
        <v>4121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" t="s">
        <v>4181</v>
      </c>
      <c r="O1411">
        <f>ROUND(E1411/D1411*100,0)</f>
        <v>87</v>
      </c>
      <c r="P1411" t="e">
        <f>ROUND(E1411/L1411,2)</f>
        <v>#DIV/0!</v>
      </c>
      <c r="Q1411" s="9" t="s">
        <v>4181</v>
      </c>
      <c r="R1411" t="s">
        <v>4206</v>
      </c>
      <c r="S1411">
        <f>(((J1411/60)/60)/24)+DATE(1970,1,1)</f>
        <v>41945.133506944447</v>
      </c>
      <c r="T1411">
        <f>(((I1411/60)/60)/24)+DATE(1970,1,1)</f>
        <v>42005.175173611111</v>
      </c>
      <c r="U1411">
        <f>YEAR(S:S)</f>
        <v>2014</v>
      </c>
    </row>
    <row r="1412" spans="1:21" ht="48" x14ac:dyDescent="0.2">
      <c r="A1412">
        <v>1410</v>
      </c>
      <c r="B1412" s="8" t="s">
        <v>2</v>
      </c>
      <c r="C1412" s="3" t="s">
        <v>1417</v>
      </c>
      <c r="D1412" s="5">
        <v>6000</v>
      </c>
      <c r="E1412" s="7">
        <v>3466</v>
      </c>
      <c r="F1412" t="s">
        <v>4117</v>
      </c>
      <c r="G1412" s="1" t="s">
        <v>4119</v>
      </c>
      <c r="H1412" t="s">
        <v>4124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" t="s">
        <v>4181</v>
      </c>
      <c r="O1412">
        <f>ROUND(E1412/D1412*100,0)</f>
        <v>58</v>
      </c>
      <c r="P1412">
        <f>ROUND(E1412/L1412,2)</f>
        <v>3466</v>
      </c>
      <c r="Q1412" s="9" t="s">
        <v>4181</v>
      </c>
      <c r="R1412" t="s">
        <v>4206</v>
      </c>
      <c r="S1412">
        <f>(((J1412/60)/60)/24)+DATE(1970,1,1)</f>
        <v>42479.318518518514</v>
      </c>
      <c r="T1412">
        <f>(((I1412/60)/60)/24)+DATE(1970,1,1)</f>
        <v>42524.318518518514</v>
      </c>
      <c r="U1412">
        <f>YEAR(S:S)</f>
        <v>2016</v>
      </c>
    </row>
    <row r="1413" spans="1:21" ht="48" x14ac:dyDescent="0.2">
      <c r="A1413">
        <v>1411</v>
      </c>
      <c r="B1413" s="8" t="s">
        <v>2</v>
      </c>
      <c r="C1413" s="3" t="s">
        <v>1418</v>
      </c>
      <c r="D1413" s="5">
        <v>3000</v>
      </c>
      <c r="E1413" s="7">
        <v>3465.32</v>
      </c>
      <c r="F1413" t="s">
        <v>4117</v>
      </c>
      <c r="G1413" s="1" t="s">
        <v>4119</v>
      </c>
      <c r="H1413" t="s">
        <v>4122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" t="s">
        <v>4181</v>
      </c>
      <c r="O1413">
        <f>ROUND(E1413/D1413*100,0)</f>
        <v>116</v>
      </c>
      <c r="P1413">
        <f>ROUND(E1413/L1413,2)</f>
        <v>1155.1099999999999</v>
      </c>
      <c r="Q1413" s="9" t="s">
        <v>4181</v>
      </c>
      <c r="R1413" t="s">
        <v>4206</v>
      </c>
      <c r="S1413">
        <f>(((J1413/60)/60)/24)+DATE(1970,1,1)</f>
        <v>42013.059027777781</v>
      </c>
      <c r="T1413">
        <f>(((I1413/60)/60)/24)+DATE(1970,1,1)</f>
        <v>42041.059027777781</v>
      </c>
      <c r="U1413">
        <f>YEAR(S:S)</f>
        <v>2015</v>
      </c>
    </row>
    <row r="1414" spans="1:21" ht="32" x14ac:dyDescent="0.2">
      <c r="A1414">
        <v>1412</v>
      </c>
      <c r="B1414" s="8" t="s">
        <v>2</v>
      </c>
      <c r="C1414" s="3" t="s">
        <v>1419</v>
      </c>
      <c r="D1414" s="5">
        <v>7000</v>
      </c>
      <c r="E1414" s="7">
        <v>3465</v>
      </c>
      <c r="F1414" t="s">
        <v>4117</v>
      </c>
      <c r="G1414" s="1" t="s">
        <v>4119</v>
      </c>
      <c r="H1414" t="s">
        <v>4121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" t="s">
        <v>4181</v>
      </c>
      <c r="O1414">
        <f>ROUND(E1414/D1414*100,0)</f>
        <v>50</v>
      </c>
      <c r="P1414">
        <f>ROUND(E1414/L1414,2)</f>
        <v>266.54000000000002</v>
      </c>
      <c r="Q1414" s="9" t="s">
        <v>4181</v>
      </c>
      <c r="R1414" t="s">
        <v>4206</v>
      </c>
      <c r="S1414">
        <f>(((J1414/60)/60)/24)+DATE(1970,1,1)</f>
        <v>41947.063645833332</v>
      </c>
      <c r="T1414">
        <f>(((I1414/60)/60)/24)+DATE(1970,1,1)</f>
        <v>41977.063645833332</v>
      </c>
      <c r="U1414">
        <f>YEAR(S:S)</f>
        <v>2014</v>
      </c>
    </row>
    <row r="1415" spans="1:21" ht="48" x14ac:dyDescent="0.2">
      <c r="A1415">
        <v>1413</v>
      </c>
      <c r="B1415" s="8" t="s">
        <v>2</v>
      </c>
      <c r="C1415" s="3" t="s">
        <v>1420</v>
      </c>
      <c r="D1415" s="5">
        <v>2000</v>
      </c>
      <c r="E1415" s="7">
        <v>3460</v>
      </c>
      <c r="F1415" t="s">
        <v>4117</v>
      </c>
      <c r="G1415" s="1" t="s">
        <v>4119</v>
      </c>
      <c r="H1415" t="s">
        <v>4124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" t="s">
        <v>4181</v>
      </c>
      <c r="O1415">
        <f>ROUND(E1415/D1415*100,0)</f>
        <v>173</v>
      </c>
      <c r="P1415">
        <f>ROUND(E1415/L1415,2)</f>
        <v>3460</v>
      </c>
      <c r="Q1415" s="9" t="s">
        <v>4181</v>
      </c>
      <c r="R1415" t="s">
        <v>4206</v>
      </c>
      <c r="S1415">
        <f>(((J1415/60)/60)/24)+DATE(1970,1,1)</f>
        <v>42360.437152777777</v>
      </c>
      <c r="T1415">
        <f>(((I1415/60)/60)/24)+DATE(1970,1,1)</f>
        <v>42420.437152777777</v>
      </c>
      <c r="U1415">
        <f>YEAR(S:S)</f>
        <v>2015</v>
      </c>
    </row>
    <row r="1416" spans="1:21" ht="48" x14ac:dyDescent="0.2">
      <c r="A1416">
        <v>1414</v>
      </c>
      <c r="B1416" s="8" t="s">
        <v>2</v>
      </c>
      <c r="C1416" s="3" t="s">
        <v>1421</v>
      </c>
      <c r="D1416" s="5">
        <v>500</v>
      </c>
      <c r="E1416" s="7">
        <v>3453.69</v>
      </c>
      <c r="F1416" t="s">
        <v>4117</v>
      </c>
      <c r="G1416" s="1" t="s">
        <v>4119</v>
      </c>
      <c r="H1416" t="s">
        <v>4121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" t="s">
        <v>4181</v>
      </c>
      <c r="O1416">
        <f>ROUND(E1416/D1416*100,0)</f>
        <v>691</v>
      </c>
      <c r="P1416">
        <f>ROUND(E1416/L1416,2)</f>
        <v>3453.69</v>
      </c>
      <c r="Q1416" s="9" t="s">
        <v>4181</v>
      </c>
      <c r="R1416" t="s">
        <v>4206</v>
      </c>
      <c r="S1416">
        <f>(((J1416/60)/60)/24)+DATE(1970,1,1)</f>
        <v>42708.25309027778</v>
      </c>
      <c r="T1416">
        <f>(((I1416/60)/60)/24)+DATE(1970,1,1)</f>
        <v>42738.25309027778</v>
      </c>
      <c r="U1416">
        <f>YEAR(S:S)</f>
        <v>2016</v>
      </c>
    </row>
    <row r="1417" spans="1:21" ht="48" x14ac:dyDescent="0.2">
      <c r="A1417">
        <v>1415</v>
      </c>
      <c r="B1417" s="8" t="s">
        <v>2</v>
      </c>
      <c r="C1417" s="3" t="s">
        <v>1422</v>
      </c>
      <c r="D1417" s="5">
        <v>4400</v>
      </c>
      <c r="E1417" s="7">
        <v>3449</v>
      </c>
      <c r="F1417" t="s">
        <v>4117</v>
      </c>
      <c r="G1417" s="1" t="s">
        <v>4119</v>
      </c>
      <c r="H1417" t="s">
        <v>4121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" t="s">
        <v>4181</v>
      </c>
      <c r="O1417">
        <f>ROUND(E1417/D1417*100,0)</f>
        <v>78</v>
      </c>
      <c r="P1417">
        <f>ROUND(E1417/L1417,2)</f>
        <v>383.22</v>
      </c>
      <c r="Q1417" s="9" t="s">
        <v>4181</v>
      </c>
      <c r="R1417" t="s">
        <v>4206</v>
      </c>
      <c r="S1417">
        <f>(((J1417/60)/60)/24)+DATE(1970,1,1)</f>
        <v>42192.675821759258</v>
      </c>
      <c r="T1417">
        <f>(((I1417/60)/60)/24)+DATE(1970,1,1)</f>
        <v>42232.675821759258</v>
      </c>
      <c r="U1417">
        <f>YEAR(S:S)</f>
        <v>2015</v>
      </c>
    </row>
    <row r="1418" spans="1:21" ht="48" x14ac:dyDescent="0.2">
      <c r="A1418">
        <v>1416</v>
      </c>
      <c r="B1418" s="8" t="s">
        <v>2</v>
      </c>
      <c r="C1418" s="3" t="s">
        <v>1423</v>
      </c>
      <c r="D1418" s="5">
        <v>50000</v>
      </c>
      <c r="E1418" s="7">
        <v>3441</v>
      </c>
      <c r="F1418" t="s">
        <v>4117</v>
      </c>
      <c r="G1418" s="1" t="s">
        <v>4119</v>
      </c>
      <c r="H1418" t="s">
        <v>4121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" t="s">
        <v>4181</v>
      </c>
      <c r="O1418">
        <f>ROUND(E1418/D1418*100,0)</f>
        <v>7</v>
      </c>
      <c r="P1418" t="e">
        <f>ROUND(E1418/L1418,2)</f>
        <v>#DIV/0!</v>
      </c>
      <c r="Q1418" s="9" t="s">
        <v>4181</v>
      </c>
      <c r="R1418" t="s">
        <v>4206</v>
      </c>
      <c r="S1418">
        <f>(((J1418/60)/60)/24)+DATE(1970,1,1)</f>
        <v>42299.926145833335</v>
      </c>
      <c r="T1418">
        <f>(((I1418/60)/60)/24)+DATE(1970,1,1)</f>
        <v>42329.967812499999</v>
      </c>
      <c r="U1418">
        <f>YEAR(S:S)</f>
        <v>2015</v>
      </c>
    </row>
    <row r="1419" spans="1:21" ht="48" x14ac:dyDescent="0.2">
      <c r="A1419">
        <v>1417</v>
      </c>
      <c r="B1419" s="8" t="s">
        <v>2</v>
      </c>
      <c r="C1419" s="3" t="s">
        <v>1424</v>
      </c>
      <c r="D1419" s="5">
        <v>4500</v>
      </c>
      <c r="E1419" s="7">
        <v>3440</v>
      </c>
      <c r="F1419" t="s">
        <v>4117</v>
      </c>
      <c r="G1419" s="1" t="s">
        <v>4119</v>
      </c>
      <c r="H1419" t="s">
        <v>4121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" t="s">
        <v>4181</v>
      </c>
      <c r="O1419">
        <f>ROUND(E1419/D1419*100,0)</f>
        <v>76</v>
      </c>
      <c r="P1419">
        <f>ROUND(E1419/L1419,2)</f>
        <v>1720</v>
      </c>
      <c r="Q1419" s="9" t="s">
        <v>4181</v>
      </c>
      <c r="R1419" t="s">
        <v>4206</v>
      </c>
      <c r="S1419">
        <f>(((J1419/60)/60)/24)+DATE(1970,1,1)</f>
        <v>42232.15016203704</v>
      </c>
      <c r="T1419">
        <f>(((I1419/60)/60)/24)+DATE(1970,1,1)</f>
        <v>42262.465972222228</v>
      </c>
      <c r="U1419">
        <f>YEAR(S:S)</f>
        <v>2015</v>
      </c>
    </row>
    <row r="1420" spans="1:21" ht="64" x14ac:dyDescent="0.2">
      <c r="A1420">
        <v>1418</v>
      </c>
      <c r="B1420" s="8" t="s">
        <v>2</v>
      </c>
      <c r="C1420" s="3" t="s">
        <v>1425</v>
      </c>
      <c r="D1420" s="5">
        <v>3000</v>
      </c>
      <c r="E1420" s="7">
        <v>3432</v>
      </c>
      <c r="F1420" t="s">
        <v>4117</v>
      </c>
      <c r="G1420" s="1" t="s">
        <v>4119</v>
      </c>
      <c r="H1420" t="s">
        <v>4124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" t="s">
        <v>4181</v>
      </c>
      <c r="O1420">
        <f>ROUND(E1420/D1420*100,0)</f>
        <v>114</v>
      </c>
      <c r="P1420">
        <f>ROUND(E1420/L1420,2)</f>
        <v>3432</v>
      </c>
      <c r="Q1420" s="9" t="s">
        <v>4181</v>
      </c>
      <c r="R1420" t="s">
        <v>4206</v>
      </c>
      <c r="S1420">
        <f>(((J1420/60)/60)/24)+DATE(1970,1,1)</f>
        <v>42395.456412037034</v>
      </c>
      <c r="T1420">
        <f>(((I1420/60)/60)/24)+DATE(1970,1,1)</f>
        <v>42425.456412037034</v>
      </c>
      <c r="U1420">
        <f>YEAR(S:S)</f>
        <v>2016</v>
      </c>
    </row>
    <row r="1421" spans="1:21" ht="48" x14ac:dyDescent="0.2">
      <c r="A1421">
        <v>1419</v>
      </c>
      <c r="B1421" s="8" t="s">
        <v>2</v>
      </c>
      <c r="C1421" s="3" t="s">
        <v>1426</v>
      </c>
      <c r="D1421" s="5">
        <v>6300</v>
      </c>
      <c r="E1421" s="7">
        <v>3419</v>
      </c>
      <c r="F1421" t="s">
        <v>4117</v>
      </c>
      <c r="G1421" s="1" t="s">
        <v>4119</v>
      </c>
      <c r="H1421" t="s">
        <v>4121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" t="s">
        <v>4181</v>
      </c>
      <c r="O1421">
        <f>ROUND(E1421/D1421*100,0)</f>
        <v>54</v>
      </c>
      <c r="P1421">
        <f>ROUND(E1421/L1421,2)</f>
        <v>341.9</v>
      </c>
      <c r="Q1421" s="9" t="s">
        <v>4181</v>
      </c>
      <c r="R1421" t="s">
        <v>4206</v>
      </c>
      <c r="S1421">
        <f>(((J1421/60)/60)/24)+DATE(1970,1,1)</f>
        <v>42622.456238425926</v>
      </c>
      <c r="T1421">
        <f>(((I1421/60)/60)/24)+DATE(1970,1,1)</f>
        <v>42652.456238425926</v>
      </c>
      <c r="U1421">
        <f>YEAR(S:S)</f>
        <v>2016</v>
      </c>
    </row>
    <row r="1422" spans="1:21" ht="16" x14ac:dyDescent="0.2">
      <c r="A1422">
        <v>1420</v>
      </c>
      <c r="B1422" s="8" t="s">
        <v>2</v>
      </c>
      <c r="C1422" s="3" t="s">
        <v>1427</v>
      </c>
      <c r="D1422" s="5">
        <v>110</v>
      </c>
      <c r="E1422" s="7">
        <v>3417</v>
      </c>
      <c r="F1422" t="s">
        <v>4117</v>
      </c>
      <c r="G1422" s="1" t="s">
        <v>4119</v>
      </c>
      <c r="H1422" t="s">
        <v>4121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" t="s">
        <v>4181</v>
      </c>
      <c r="O1422">
        <f>ROUND(E1422/D1422*100,0)</f>
        <v>3106</v>
      </c>
      <c r="P1422">
        <f>ROUND(E1422/L1422,2)</f>
        <v>1139</v>
      </c>
      <c r="Q1422" s="9" t="s">
        <v>4181</v>
      </c>
      <c r="R1422" t="s">
        <v>4206</v>
      </c>
      <c r="S1422">
        <f>(((J1422/60)/60)/24)+DATE(1970,1,1)</f>
        <v>42524.667662037042</v>
      </c>
      <c r="T1422">
        <f>(((I1422/60)/60)/24)+DATE(1970,1,1)</f>
        <v>42549.667662037042</v>
      </c>
      <c r="U1422">
        <f>YEAR(S:S)</f>
        <v>2016</v>
      </c>
    </row>
    <row r="1423" spans="1:21" ht="48" x14ac:dyDescent="0.2">
      <c r="A1423">
        <v>1421</v>
      </c>
      <c r="B1423" s="8" t="s">
        <v>2</v>
      </c>
      <c r="C1423" s="3" t="s">
        <v>1428</v>
      </c>
      <c r="D1423" s="5">
        <v>200000</v>
      </c>
      <c r="E1423" s="7">
        <v>3415</v>
      </c>
      <c r="F1423" t="s">
        <v>4117</v>
      </c>
      <c r="G1423" s="1" t="s">
        <v>4119</v>
      </c>
      <c r="H1423" t="s">
        <v>4130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" t="s">
        <v>4181</v>
      </c>
      <c r="O1423">
        <f>ROUND(E1423/D1423*100,0)</f>
        <v>2</v>
      </c>
      <c r="P1423">
        <f>ROUND(E1423/L1423,2)</f>
        <v>1707.5</v>
      </c>
      <c r="Q1423" s="9" t="s">
        <v>4181</v>
      </c>
      <c r="R1423" t="s">
        <v>4206</v>
      </c>
      <c r="S1423">
        <f>(((J1423/60)/60)/24)+DATE(1970,1,1)</f>
        <v>42013.915613425925</v>
      </c>
      <c r="T1423">
        <f>(((I1423/60)/60)/24)+DATE(1970,1,1)</f>
        <v>42043.915613425925</v>
      </c>
      <c r="U1423">
        <f>YEAR(S:S)</f>
        <v>2015</v>
      </c>
    </row>
    <row r="1424" spans="1:21" ht="48" x14ac:dyDescent="0.2">
      <c r="A1424">
        <v>1422</v>
      </c>
      <c r="B1424" s="8" t="s">
        <v>2</v>
      </c>
      <c r="C1424" s="3" t="s">
        <v>1429</v>
      </c>
      <c r="D1424" s="5">
        <v>25000</v>
      </c>
      <c r="E1424" s="7">
        <v>3410</v>
      </c>
      <c r="F1424" t="s">
        <v>4117</v>
      </c>
      <c r="G1424" s="1" t="s">
        <v>4119</v>
      </c>
      <c r="H1424" t="s">
        <v>4125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" t="s">
        <v>4181</v>
      </c>
      <c r="O1424">
        <f>ROUND(E1424/D1424*100,0)</f>
        <v>14</v>
      </c>
      <c r="P1424">
        <f>ROUND(E1424/L1424,2)</f>
        <v>1705</v>
      </c>
      <c r="Q1424" s="9" t="s">
        <v>4181</v>
      </c>
      <c r="R1424" t="s">
        <v>4206</v>
      </c>
      <c r="S1424">
        <f>(((J1424/60)/60)/24)+DATE(1970,1,1)</f>
        <v>42604.239629629628</v>
      </c>
      <c r="T1424">
        <f>(((I1424/60)/60)/24)+DATE(1970,1,1)</f>
        <v>42634.239629629628</v>
      </c>
      <c r="U1424">
        <f>YEAR(S:S)</f>
        <v>2016</v>
      </c>
    </row>
    <row r="1425" spans="1:21" ht="48" x14ac:dyDescent="0.2">
      <c r="A1425">
        <v>1423</v>
      </c>
      <c r="B1425" s="8" t="s">
        <v>2</v>
      </c>
      <c r="C1425" s="3" t="s">
        <v>1430</v>
      </c>
      <c r="D1425" s="5">
        <v>30000</v>
      </c>
      <c r="E1425" s="7">
        <v>3407</v>
      </c>
      <c r="F1425" t="s">
        <v>4117</v>
      </c>
      <c r="G1425" s="1" t="s">
        <v>4119</v>
      </c>
      <c r="H1425" t="s">
        <v>4123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" t="s">
        <v>4181</v>
      </c>
      <c r="O1425">
        <f>ROUND(E1425/D1425*100,0)</f>
        <v>11</v>
      </c>
      <c r="P1425">
        <f>ROUND(E1425/L1425,2)</f>
        <v>3407</v>
      </c>
      <c r="Q1425" s="9" t="s">
        <v>4181</v>
      </c>
      <c r="R1425" t="s">
        <v>4206</v>
      </c>
      <c r="S1425">
        <f>(((J1425/60)/60)/24)+DATE(1970,1,1)</f>
        <v>42340.360312500001</v>
      </c>
      <c r="T1425">
        <f>(((I1425/60)/60)/24)+DATE(1970,1,1)</f>
        <v>42370.360312500001</v>
      </c>
      <c r="U1425">
        <f>YEAR(S:S)</f>
        <v>2015</v>
      </c>
    </row>
    <row r="1426" spans="1:21" ht="48" x14ac:dyDescent="0.2">
      <c r="A1426">
        <v>1424</v>
      </c>
      <c r="B1426" s="8" t="s">
        <v>2</v>
      </c>
      <c r="C1426" s="3" t="s">
        <v>1431</v>
      </c>
      <c r="D1426" s="5">
        <v>7500</v>
      </c>
      <c r="E1426" s="7">
        <v>3407</v>
      </c>
      <c r="F1426" t="s">
        <v>4117</v>
      </c>
      <c r="G1426" s="1" t="s">
        <v>4119</v>
      </c>
      <c r="H1426" t="s">
        <v>4121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" t="s">
        <v>4181</v>
      </c>
      <c r="O1426">
        <f>ROUND(E1426/D1426*100,0)</f>
        <v>45</v>
      </c>
      <c r="P1426">
        <f>ROUND(E1426/L1426,2)</f>
        <v>243.36</v>
      </c>
      <c r="Q1426" s="9" t="s">
        <v>4181</v>
      </c>
      <c r="R1426" t="s">
        <v>4206</v>
      </c>
      <c r="S1426">
        <f>(((J1426/60)/60)/24)+DATE(1970,1,1)</f>
        <v>42676.717615740738</v>
      </c>
      <c r="T1426">
        <f>(((I1426/60)/60)/24)+DATE(1970,1,1)</f>
        <v>42689.759282407409</v>
      </c>
      <c r="U1426">
        <f>YEAR(S:S)</f>
        <v>2016</v>
      </c>
    </row>
    <row r="1427" spans="1:21" ht="48" x14ac:dyDescent="0.2">
      <c r="A1427">
        <v>1425</v>
      </c>
      <c r="B1427" s="8" t="s">
        <v>2</v>
      </c>
      <c r="C1427" s="3" t="s">
        <v>1432</v>
      </c>
      <c r="D1427" s="5">
        <v>13000</v>
      </c>
      <c r="E1427" s="7">
        <v>3405</v>
      </c>
      <c r="F1427" t="s">
        <v>4117</v>
      </c>
      <c r="G1427" s="1" t="s">
        <v>4119</v>
      </c>
      <c r="H1427" t="s">
        <v>4121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" t="s">
        <v>4181</v>
      </c>
      <c r="O1427">
        <f>ROUND(E1427/D1427*100,0)</f>
        <v>26</v>
      </c>
      <c r="P1427" t="e">
        <f>ROUND(E1427/L1427,2)</f>
        <v>#DIV/0!</v>
      </c>
      <c r="Q1427" s="9" t="s">
        <v>4181</v>
      </c>
      <c r="R1427" t="s">
        <v>4206</v>
      </c>
      <c r="S1427">
        <f>(((J1427/60)/60)/24)+DATE(1970,1,1)</f>
        <v>42093.131469907406</v>
      </c>
      <c r="T1427">
        <f>(((I1427/60)/60)/24)+DATE(1970,1,1)</f>
        <v>42123.131469907406</v>
      </c>
      <c r="U1427">
        <f>YEAR(S:S)</f>
        <v>2015</v>
      </c>
    </row>
    <row r="1428" spans="1:21" ht="48" x14ac:dyDescent="0.2">
      <c r="A1428">
        <v>1426</v>
      </c>
      <c r="B1428" s="8" t="s">
        <v>2</v>
      </c>
      <c r="C1428" s="3" t="s">
        <v>1433</v>
      </c>
      <c r="D1428" s="5">
        <v>1000</v>
      </c>
      <c r="E1428" s="7">
        <v>3400</v>
      </c>
      <c r="F1428" t="s">
        <v>4117</v>
      </c>
      <c r="G1428" s="1" t="s">
        <v>4119</v>
      </c>
      <c r="H1428" t="s">
        <v>4124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" t="s">
        <v>4181</v>
      </c>
      <c r="O1428">
        <f>ROUND(E1428/D1428*100,0)</f>
        <v>340</v>
      </c>
      <c r="P1428" t="e">
        <f>ROUND(E1428/L1428,2)</f>
        <v>#DIV/0!</v>
      </c>
      <c r="Q1428" s="9" t="s">
        <v>4181</v>
      </c>
      <c r="R1428" t="s">
        <v>4206</v>
      </c>
      <c r="S1428">
        <f>(((J1428/60)/60)/24)+DATE(1970,1,1)</f>
        <v>42180.390277777777</v>
      </c>
      <c r="T1428">
        <f>(((I1428/60)/60)/24)+DATE(1970,1,1)</f>
        <v>42240.390277777777</v>
      </c>
      <c r="U1428">
        <f>YEAR(S:S)</f>
        <v>2015</v>
      </c>
    </row>
    <row r="1429" spans="1:21" ht="48" x14ac:dyDescent="0.2">
      <c r="A1429">
        <v>1427</v>
      </c>
      <c r="B1429" s="8" t="s">
        <v>2</v>
      </c>
      <c r="C1429" s="3" t="s">
        <v>1434</v>
      </c>
      <c r="D1429" s="5">
        <v>5000</v>
      </c>
      <c r="E1429" s="7">
        <v>3400</v>
      </c>
      <c r="F1429" t="s">
        <v>4117</v>
      </c>
      <c r="G1429" s="1" t="s">
        <v>4119</v>
      </c>
      <c r="H1429" t="s">
        <v>4124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" t="s">
        <v>4181</v>
      </c>
      <c r="O1429">
        <f>ROUND(E1429/D1429*100,0)</f>
        <v>68</v>
      </c>
      <c r="P1429">
        <f>ROUND(E1429/L1429,2)</f>
        <v>850</v>
      </c>
      <c r="Q1429" s="9" t="s">
        <v>4181</v>
      </c>
      <c r="R1429" t="s">
        <v>4206</v>
      </c>
      <c r="S1429">
        <f>(((J1429/60)/60)/24)+DATE(1970,1,1)</f>
        <v>42601.851678240739</v>
      </c>
      <c r="T1429">
        <f>(((I1429/60)/60)/24)+DATE(1970,1,1)</f>
        <v>42631.851678240739</v>
      </c>
      <c r="U1429">
        <f>YEAR(S:S)</f>
        <v>2016</v>
      </c>
    </row>
    <row r="1430" spans="1:21" ht="48" x14ac:dyDescent="0.2">
      <c r="A1430">
        <v>1428</v>
      </c>
      <c r="B1430" s="8" t="s">
        <v>2</v>
      </c>
      <c r="C1430" s="3" t="s">
        <v>1435</v>
      </c>
      <c r="D1430" s="5">
        <v>1000</v>
      </c>
      <c r="E1430" s="7">
        <v>3398.1</v>
      </c>
      <c r="F1430" t="s">
        <v>4117</v>
      </c>
      <c r="G1430" s="1" t="s">
        <v>4119</v>
      </c>
      <c r="H1430" t="s">
        <v>4124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" t="s">
        <v>4181</v>
      </c>
      <c r="O1430">
        <f>ROUND(E1430/D1430*100,0)</f>
        <v>340</v>
      </c>
      <c r="P1430">
        <f>ROUND(E1430/L1430,2)</f>
        <v>1132.7</v>
      </c>
      <c r="Q1430" s="9" t="s">
        <v>4181</v>
      </c>
      <c r="R1430" t="s">
        <v>4206</v>
      </c>
      <c r="S1430">
        <f>(((J1430/60)/60)/24)+DATE(1970,1,1)</f>
        <v>42432.379826388889</v>
      </c>
      <c r="T1430">
        <f>(((I1430/60)/60)/24)+DATE(1970,1,1)</f>
        <v>42462.338159722218</v>
      </c>
      <c r="U1430">
        <f>YEAR(S:S)</f>
        <v>2016</v>
      </c>
    </row>
    <row r="1431" spans="1:21" ht="32" x14ac:dyDescent="0.2">
      <c r="A1431">
        <v>1429</v>
      </c>
      <c r="B1431" s="8" t="s">
        <v>2</v>
      </c>
      <c r="C1431" s="3" t="s">
        <v>1436</v>
      </c>
      <c r="D1431" s="5">
        <v>10000</v>
      </c>
      <c r="E1431" s="7">
        <v>3397</v>
      </c>
      <c r="F1431" t="s">
        <v>4117</v>
      </c>
      <c r="G1431" s="1" t="s">
        <v>4119</v>
      </c>
      <c r="H1431" t="s">
        <v>4121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" t="s">
        <v>4181</v>
      </c>
      <c r="O1431">
        <f>ROUND(E1431/D1431*100,0)</f>
        <v>34</v>
      </c>
      <c r="P1431" t="e">
        <f>ROUND(E1431/L1431,2)</f>
        <v>#DIV/0!</v>
      </c>
      <c r="Q1431" s="9" t="s">
        <v>4181</v>
      </c>
      <c r="R1431" t="s">
        <v>4206</v>
      </c>
      <c r="S1431">
        <f>(((J1431/60)/60)/24)+DATE(1970,1,1)</f>
        <v>42074.060671296291</v>
      </c>
      <c r="T1431">
        <f>(((I1431/60)/60)/24)+DATE(1970,1,1)</f>
        <v>42104.060671296291</v>
      </c>
      <c r="U1431">
        <f>YEAR(S:S)</f>
        <v>2015</v>
      </c>
    </row>
    <row r="1432" spans="1:21" ht="48" x14ac:dyDescent="0.2">
      <c r="A1432">
        <v>1430</v>
      </c>
      <c r="B1432" s="8" t="s">
        <v>2</v>
      </c>
      <c r="C1432" s="3" t="s">
        <v>1437</v>
      </c>
      <c r="D1432" s="5">
        <v>5000</v>
      </c>
      <c r="E1432" s="7">
        <v>3395</v>
      </c>
      <c r="F1432" t="s">
        <v>4117</v>
      </c>
      <c r="G1432" s="1" t="s">
        <v>4119</v>
      </c>
      <c r="H1432" t="s">
        <v>4121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" t="s">
        <v>4181</v>
      </c>
      <c r="O1432">
        <f>ROUND(E1432/D1432*100,0)</f>
        <v>68</v>
      </c>
      <c r="P1432">
        <f>ROUND(E1432/L1432,2)</f>
        <v>679</v>
      </c>
      <c r="Q1432" s="9" t="s">
        <v>4181</v>
      </c>
      <c r="R1432" t="s">
        <v>4206</v>
      </c>
      <c r="S1432">
        <f>(((J1432/60)/60)/24)+DATE(1970,1,1)</f>
        <v>41961.813518518517</v>
      </c>
      <c r="T1432">
        <f>(((I1432/60)/60)/24)+DATE(1970,1,1)</f>
        <v>41992.813518518517</v>
      </c>
      <c r="U1432">
        <f>YEAR(S:S)</f>
        <v>2014</v>
      </c>
    </row>
    <row r="1433" spans="1:21" ht="48" x14ac:dyDescent="0.2">
      <c r="A1433">
        <v>1431</v>
      </c>
      <c r="B1433" s="8" t="s">
        <v>2</v>
      </c>
      <c r="C1433" s="3" t="s">
        <v>1438</v>
      </c>
      <c r="D1433" s="5">
        <v>17000</v>
      </c>
      <c r="E1433" s="7">
        <v>3392</v>
      </c>
      <c r="F1433" t="s">
        <v>4117</v>
      </c>
      <c r="G1433" s="1" t="s">
        <v>4119</v>
      </c>
      <c r="H1433" t="s">
        <v>4121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" t="s">
        <v>4181</v>
      </c>
      <c r="O1433">
        <f>ROUND(E1433/D1433*100,0)</f>
        <v>20</v>
      </c>
      <c r="P1433">
        <f>ROUND(E1433/L1433,2)</f>
        <v>72.17</v>
      </c>
      <c r="Q1433" s="9" t="s">
        <v>4181</v>
      </c>
      <c r="R1433" t="s">
        <v>4206</v>
      </c>
      <c r="S1433">
        <f>(((J1433/60)/60)/24)+DATE(1970,1,1)</f>
        <v>42304.210833333331</v>
      </c>
      <c r="T1433">
        <f>(((I1433/60)/60)/24)+DATE(1970,1,1)</f>
        <v>42334.252500000002</v>
      </c>
      <c r="U1433">
        <f>YEAR(S:S)</f>
        <v>2015</v>
      </c>
    </row>
    <row r="1434" spans="1:21" ht="48" x14ac:dyDescent="0.2">
      <c r="A1434">
        <v>1432</v>
      </c>
      <c r="B1434" s="8" t="s">
        <v>2</v>
      </c>
      <c r="C1434" s="3" t="s">
        <v>1439</v>
      </c>
      <c r="D1434" s="5">
        <v>40000</v>
      </c>
      <c r="E1434" s="7">
        <v>3390</v>
      </c>
      <c r="F1434" t="s">
        <v>4117</v>
      </c>
      <c r="G1434" s="1" t="s">
        <v>4119</v>
      </c>
      <c r="H1434" t="s">
        <v>4121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" t="s">
        <v>4181</v>
      </c>
      <c r="O1434">
        <f>ROUND(E1434/D1434*100,0)</f>
        <v>8</v>
      </c>
      <c r="P1434" t="e">
        <f>ROUND(E1434/L1434,2)</f>
        <v>#DIV/0!</v>
      </c>
      <c r="Q1434" s="9" t="s">
        <v>4181</v>
      </c>
      <c r="R1434" t="s">
        <v>4206</v>
      </c>
      <c r="S1434">
        <f>(((J1434/60)/60)/24)+DATE(1970,1,1)</f>
        <v>42175.780416666668</v>
      </c>
      <c r="T1434">
        <f>(((I1434/60)/60)/24)+DATE(1970,1,1)</f>
        <v>42205.780416666668</v>
      </c>
      <c r="U1434">
        <f>YEAR(S:S)</f>
        <v>2015</v>
      </c>
    </row>
    <row r="1435" spans="1:21" ht="48" x14ac:dyDescent="0.2">
      <c r="A1435">
        <v>1433</v>
      </c>
      <c r="B1435" s="8" t="s">
        <v>2</v>
      </c>
      <c r="C1435" s="3" t="s">
        <v>1440</v>
      </c>
      <c r="D1435" s="5">
        <v>12000</v>
      </c>
      <c r="E1435" s="7">
        <v>3385</v>
      </c>
      <c r="F1435" t="s">
        <v>4117</v>
      </c>
      <c r="G1435" s="1" t="s">
        <v>4119</v>
      </c>
      <c r="H1435" t="s">
        <v>4124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" t="s">
        <v>4181</v>
      </c>
      <c r="O1435">
        <f>ROUND(E1435/D1435*100,0)</f>
        <v>28</v>
      </c>
      <c r="P1435">
        <f>ROUND(E1435/L1435,2)</f>
        <v>338.5</v>
      </c>
      <c r="Q1435" s="9" t="s">
        <v>4181</v>
      </c>
      <c r="R1435" t="s">
        <v>4206</v>
      </c>
      <c r="S1435">
        <f>(((J1435/60)/60)/24)+DATE(1970,1,1)</f>
        <v>42673.625868055555</v>
      </c>
      <c r="T1435">
        <f>(((I1435/60)/60)/24)+DATE(1970,1,1)</f>
        <v>42714.458333333328</v>
      </c>
      <c r="U1435">
        <f>YEAR(S:S)</f>
        <v>2016</v>
      </c>
    </row>
    <row r="1436" spans="1:21" ht="48" x14ac:dyDescent="0.2">
      <c r="A1436">
        <v>1434</v>
      </c>
      <c r="B1436" s="8" t="s">
        <v>2</v>
      </c>
      <c r="C1436" s="3" t="s">
        <v>1441</v>
      </c>
      <c r="D1436" s="5">
        <v>82000</v>
      </c>
      <c r="E1436" s="7">
        <v>3385</v>
      </c>
      <c r="F1436" t="s">
        <v>4117</v>
      </c>
      <c r="G1436" s="1" t="s">
        <v>4119</v>
      </c>
      <c r="H1436" t="s">
        <v>4128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" t="s">
        <v>4181</v>
      </c>
      <c r="O1436">
        <f>ROUND(E1436/D1436*100,0)</f>
        <v>4</v>
      </c>
      <c r="P1436">
        <f>ROUND(E1436/L1436,2)</f>
        <v>307.73</v>
      </c>
      <c r="Q1436" s="9" t="s">
        <v>4181</v>
      </c>
      <c r="R1436" t="s">
        <v>4206</v>
      </c>
      <c r="S1436">
        <f>(((J1436/60)/60)/24)+DATE(1970,1,1)</f>
        <v>42142.767106481479</v>
      </c>
      <c r="T1436">
        <f>(((I1436/60)/60)/24)+DATE(1970,1,1)</f>
        <v>42163.625</v>
      </c>
      <c r="U1436">
        <f>YEAR(S:S)</f>
        <v>2015</v>
      </c>
    </row>
    <row r="1437" spans="1:21" ht="32" x14ac:dyDescent="0.2">
      <c r="A1437">
        <v>1435</v>
      </c>
      <c r="B1437" s="8" t="s">
        <v>2</v>
      </c>
      <c r="C1437" s="3" t="s">
        <v>1442</v>
      </c>
      <c r="D1437" s="5">
        <v>15000</v>
      </c>
      <c r="E1437" s="7">
        <v>3383</v>
      </c>
      <c r="F1437" t="s">
        <v>4117</v>
      </c>
      <c r="G1437" s="1" t="s">
        <v>4119</v>
      </c>
      <c r="H1437" t="s">
        <v>4124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" t="s">
        <v>4181</v>
      </c>
      <c r="O1437">
        <f>ROUND(E1437/D1437*100,0)</f>
        <v>23</v>
      </c>
      <c r="P1437">
        <f>ROUND(E1437/L1437,2)</f>
        <v>1691.5</v>
      </c>
      <c r="Q1437" s="9" t="s">
        <v>4181</v>
      </c>
      <c r="R1437" t="s">
        <v>4206</v>
      </c>
      <c r="S1437">
        <f>(((J1437/60)/60)/24)+DATE(1970,1,1)</f>
        <v>42258.780324074076</v>
      </c>
      <c r="T1437">
        <f>(((I1437/60)/60)/24)+DATE(1970,1,1)</f>
        <v>42288.780324074076</v>
      </c>
      <c r="U1437">
        <f>YEAR(S:S)</f>
        <v>2015</v>
      </c>
    </row>
    <row r="1438" spans="1:21" ht="48" x14ac:dyDescent="0.2">
      <c r="A1438">
        <v>1436</v>
      </c>
      <c r="B1438" s="8" t="s">
        <v>2</v>
      </c>
      <c r="C1438" s="3" t="s">
        <v>1443</v>
      </c>
      <c r="D1438" s="5">
        <v>10000</v>
      </c>
      <c r="E1438" s="7">
        <v>3380</v>
      </c>
      <c r="F1438" t="s">
        <v>4117</v>
      </c>
      <c r="G1438" s="1" t="s">
        <v>4119</v>
      </c>
      <c r="H1438" t="s">
        <v>4124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" t="s">
        <v>4181</v>
      </c>
      <c r="O1438">
        <f>ROUND(E1438/D1438*100,0)</f>
        <v>34</v>
      </c>
      <c r="P1438">
        <f>ROUND(E1438/L1438,2)</f>
        <v>1690</v>
      </c>
      <c r="Q1438" s="9" t="s">
        <v>4181</v>
      </c>
      <c r="R1438" t="s">
        <v>4206</v>
      </c>
      <c r="S1438">
        <f>(((J1438/60)/60)/24)+DATE(1970,1,1)</f>
        <v>42391.35019675926</v>
      </c>
      <c r="T1438">
        <f>(((I1438/60)/60)/24)+DATE(1970,1,1)</f>
        <v>42421.35019675926</v>
      </c>
      <c r="U1438">
        <f>YEAR(S:S)</f>
        <v>2016</v>
      </c>
    </row>
    <row r="1439" spans="1:21" ht="48" x14ac:dyDescent="0.2">
      <c r="A1439">
        <v>1437</v>
      </c>
      <c r="B1439" s="8" t="s">
        <v>2</v>
      </c>
      <c r="C1439" s="3" t="s">
        <v>1444</v>
      </c>
      <c r="D1439" s="5">
        <v>3000</v>
      </c>
      <c r="E1439" s="7">
        <v>3372.25</v>
      </c>
      <c r="F1439" t="s">
        <v>4117</v>
      </c>
      <c r="G1439" s="1" t="s">
        <v>4119</v>
      </c>
      <c r="H1439" t="s">
        <v>4121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" t="s">
        <v>4181</v>
      </c>
      <c r="O1439">
        <f>ROUND(E1439/D1439*100,0)</f>
        <v>112</v>
      </c>
      <c r="P1439">
        <f>ROUND(E1439/L1439,2)</f>
        <v>153.28</v>
      </c>
      <c r="Q1439" s="9" t="s">
        <v>4181</v>
      </c>
      <c r="R1439" t="s">
        <v>4206</v>
      </c>
      <c r="S1439">
        <f>(((J1439/60)/60)/24)+DATE(1970,1,1)</f>
        <v>41796.531701388885</v>
      </c>
      <c r="T1439">
        <f>(((I1439/60)/60)/24)+DATE(1970,1,1)</f>
        <v>41833.207638888889</v>
      </c>
      <c r="U1439">
        <f>YEAR(S:S)</f>
        <v>2014</v>
      </c>
    </row>
    <row r="1440" spans="1:21" ht="48" x14ac:dyDescent="0.2">
      <c r="A1440">
        <v>1438</v>
      </c>
      <c r="B1440" s="8" t="s">
        <v>2</v>
      </c>
      <c r="C1440" s="3" t="s">
        <v>1445</v>
      </c>
      <c r="D1440" s="5">
        <v>20000</v>
      </c>
      <c r="E1440" s="7">
        <v>3368</v>
      </c>
      <c r="F1440" t="s">
        <v>4117</v>
      </c>
      <c r="G1440" s="1" t="s">
        <v>4119</v>
      </c>
      <c r="H1440" t="s">
        <v>4128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" t="s">
        <v>4181</v>
      </c>
      <c r="O1440">
        <f>ROUND(E1440/D1440*100,0)</f>
        <v>17</v>
      </c>
      <c r="P1440">
        <f>ROUND(E1440/L1440,2)</f>
        <v>421</v>
      </c>
      <c r="Q1440" s="9" t="s">
        <v>4181</v>
      </c>
      <c r="R1440" t="s">
        <v>4206</v>
      </c>
      <c r="S1440">
        <f>(((J1440/60)/60)/24)+DATE(1970,1,1)</f>
        <v>42457.871516203704</v>
      </c>
      <c r="T1440">
        <f>(((I1440/60)/60)/24)+DATE(1970,1,1)</f>
        <v>42487.579861111109</v>
      </c>
      <c r="U1440">
        <f>YEAR(S:S)</f>
        <v>2016</v>
      </c>
    </row>
    <row r="1441" spans="1:21" ht="48" x14ac:dyDescent="0.2">
      <c r="A1441">
        <v>1439</v>
      </c>
      <c r="B1441" s="8" t="s">
        <v>2</v>
      </c>
      <c r="C1441" s="3" t="s">
        <v>1446</v>
      </c>
      <c r="D1441" s="5">
        <v>2725</v>
      </c>
      <c r="E1441" s="7">
        <v>3366</v>
      </c>
      <c r="F1441" t="s">
        <v>4117</v>
      </c>
      <c r="G1441" s="1" t="s">
        <v>4119</v>
      </c>
      <c r="H1441" t="s">
        <v>4126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" t="s">
        <v>4181</v>
      </c>
      <c r="O1441">
        <f>ROUND(E1441/D1441*100,0)</f>
        <v>124</v>
      </c>
      <c r="P1441">
        <f>ROUND(E1441/L1441,2)</f>
        <v>561</v>
      </c>
      <c r="Q1441" s="9" t="s">
        <v>4181</v>
      </c>
      <c r="R1441" t="s">
        <v>4206</v>
      </c>
      <c r="S1441">
        <f>(((J1441/60)/60)/24)+DATE(1970,1,1)</f>
        <v>42040.829872685179</v>
      </c>
      <c r="T1441">
        <f>(((I1441/60)/60)/24)+DATE(1970,1,1)</f>
        <v>42070.829872685179</v>
      </c>
      <c r="U1441">
        <f>YEAR(S:S)</f>
        <v>2015</v>
      </c>
    </row>
    <row r="1442" spans="1:21" ht="48" x14ac:dyDescent="0.2">
      <c r="A1442">
        <v>1440</v>
      </c>
      <c r="B1442" s="8" t="s">
        <v>2</v>
      </c>
      <c r="C1442" s="3" t="s">
        <v>1447</v>
      </c>
      <c r="D1442" s="5">
        <v>13000</v>
      </c>
      <c r="E1442" s="7">
        <v>3363</v>
      </c>
      <c r="F1442" t="s">
        <v>4117</v>
      </c>
      <c r="G1442" s="1" t="s">
        <v>4119</v>
      </c>
      <c r="H1442" t="s">
        <v>4124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" t="s">
        <v>4181</v>
      </c>
      <c r="O1442">
        <f>ROUND(E1442/D1442*100,0)</f>
        <v>26</v>
      </c>
      <c r="P1442">
        <f>ROUND(E1442/L1442,2)</f>
        <v>3363</v>
      </c>
      <c r="Q1442" s="9" t="s">
        <v>4181</v>
      </c>
      <c r="R1442" t="s">
        <v>4206</v>
      </c>
      <c r="S1442">
        <f>(((J1442/60)/60)/24)+DATE(1970,1,1)</f>
        <v>42486.748414351852</v>
      </c>
      <c r="T1442">
        <f>(((I1442/60)/60)/24)+DATE(1970,1,1)</f>
        <v>42516.748414351852</v>
      </c>
      <c r="U1442">
        <f>YEAR(S:S)</f>
        <v>2016</v>
      </c>
    </row>
    <row r="1443" spans="1:21" ht="48" x14ac:dyDescent="0.2">
      <c r="A1443">
        <v>1441</v>
      </c>
      <c r="B1443" s="8" t="s">
        <v>2</v>
      </c>
      <c r="C1443" s="3" t="s">
        <v>1448</v>
      </c>
      <c r="D1443" s="5">
        <v>180000</v>
      </c>
      <c r="E1443" s="7">
        <v>3360.72</v>
      </c>
      <c r="F1443" t="s">
        <v>4117</v>
      </c>
      <c r="G1443" s="1" t="s">
        <v>4119</v>
      </c>
      <c r="H1443" t="s">
        <v>4122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" t="s">
        <v>4181</v>
      </c>
      <c r="O1443">
        <f>ROUND(E1443/D1443*100,0)</f>
        <v>2</v>
      </c>
      <c r="P1443">
        <f>ROUND(E1443/L1443,2)</f>
        <v>1120.24</v>
      </c>
      <c r="Q1443" s="9" t="s">
        <v>4181</v>
      </c>
      <c r="R1443" t="s">
        <v>4206</v>
      </c>
      <c r="S1443">
        <f>(((J1443/60)/60)/24)+DATE(1970,1,1)</f>
        <v>42198.765844907408</v>
      </c>
      <c r="T1443">
        <f>(((I1443/60)/60)/24)+DATE(1970,1,1)</f>
        <v>42258.765844907408</v>
      </c>
      <c r="U1443">
        <f>YEAR(S:S)</f>
        <v>2015</v>
      </c>
    </row>
    <row r="1444" spans="1:21" ht="48" x14ac:dyDescent="0.2">
      <c r="A1444">
        <v>1442</v>
      </c>
      <c r="B1444" s="8" t="s">
        <v>2</v>
      </c>
      <c r="C1444" s="3" t="s">
        <v>1449</v>
      </c>
      <c r="D1444" s="5">
        <v>1500</v>
      </c>
      <c r="E1444" s="7">
        <v>3353</v>
      </c>
      <c r="F1444" t="s">
        <v>4117</v>
      </c>
      <c r="G1444" s="1" t="s">
        <v>4119</v>
      </c>
      <c r="H1444" t="s">
        <v>4121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" t="s">
        <v>4181</v>
      </c>
      <c r="O1444">
        <f>ROUND(E1444/D1444*100,0)</f>
        <v>224</v>
      </c>
      <c r="P1444" t="e">
        <f>ROUND(E1444/L1444,2)</f>
        <v>#DIV/0!</v>
      </c>
      <c r="Q1444" s="9" t="s">
        <v>4181</v>
      </c>
      <c r="R1444" t="s">
        <v>4206</v>
      </c>
      <c r="S1444">
        <f>(((J1444/60)/60)/24)+DATE(1970,1,1)</f>
        <v>42485.64534722222</v>
      </c>
      <c r="T1444">
        <f>(((I1444/60)/60)/24)+DATE(1970,1,1)</f>
        <v>42515.64534722222</v>
      </c>
      <c r="U1444">
        <f>YEAR(S:S)</f>
        <v>2016</v>
      </c>
    </row>
    <row r="1445" spans="1:21" ht="48" x14ac:dyDescent="0.2">
      <c r="A1445">
        <v>1443</v>
      </c>
      <c r="B1445" s="8" t="s">
        <v>2</v>
      </c>
      <c r="C1445" s="3" t="s">
        <v>1450</v>
      </c>
      <c r="D1445" s="5">
        <v>13000</v>
      </c>
      <c r="E1445" s="7">
        <v>3350</v>
      </c>
      <c r="F1445" t="s">
        <v>4117</v>
      </c>
      <c r="G1445" s="1" t="s">
        <v>4119</v>
      </c>
      <c r="H1445" t="s">
        <v>4124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" t="s">
        <v>4181</v>
      </c>
      <c r="O1445">
        <f>ROUND(E1445/D1445*100,0)</f>
        <v>26</v>
      </c>
      <c r="P1445" t="e">
        <f>ROUND(E1445/L1445,2)</f>
        <v>#DIV/0!</v>
      </c>
      <c r="Q1445" s="9" t="s">
        <v>4181</v>
      </c>
      <c r="R1445" t="s">
        <v>4206</v>
      </c>
      <c r="S1445">
        <f>(((J1445/60)/60)/24)+DATE(1970,1,1)</f>
        <v>42707.926030092596</v>
      </c>
      <c r="T1445">
        <f>(((I1445/60)/60)/24)+DATE(1970,1,1)</f>
        <v>42737.926030092596</v>
      </c>
      <c r="U1445">
        <f>YEAR(S:S)</f>
        <v>2016</v>
      </c>
    </row>
    <row r="1446" spans="1:21" ht="32" x14ac:dyDescent="0.2">
      <c r="A1446">
        <v>1444</v>
      </c>
      <c r="B1446" s="8" t="s">
        <v>2</v>
      </c>
      <c r="C1446" s="3" t="s">
        <v>1451</v>
      </c>
      <c r="D1446" s="5">
        <v>4950</v>
      </c>
      <c r="E1446" s="7">
        <v>3350</v>
      </c>
      <c r="F1446" t="s">
        <v>4117</v>
      </c>
      <c r="G1446" s="1" t="s">
        <v>4119</v>
      </c>
      <c r="H1446" t="s">
        <v>4124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" t="s">
        <v>4181</v>
      </c>
      <c r="O1446">
        <f>ROUND(E1446/D1446*100,0)</f>
        <v>68</v>
      </c>
      <c r="P1446" t="e">
        <f>ROUND(E1446/L1446,2)</f>
        <v>#DIV/0!</v>
      </c>
      <c r="Q1446" s="9" t="s">
        <v>4181</v>
      </c>
      <c r="R1446" t="s">
        <v>4206</v>
      </c>
      <c r="S1446">
        <f>(((J1446/60)/60)/24)+DATE(1970,1,1)</f>
        <v>42199.873402777783</v>
      </c>
      <c r="T1446">
        <f>(((I1446/60)/60)/24)+DATE(1970,1,1)</f>
        <v>42259.873402777783</v>
      </c>
      <c r="U1446">
        <f>YEAR(S:S)</f>
        <v>2015</v>
      </c>
    </row>
    <row r="1447" spans="1:21" ht="48" x14ac:dyDescent="0.2">
      <c r="A1447">
        <v>1445</v>
      </c>
      <c r="B1447" s="8" t="s">
        <v>2</v>
      </c>
      <c r="C1447" s="3" t="s">
        <v>1452</v>
      </c>
      <c r="D1447" s="5">
        <v>130000</v>
      </c>
      <c r="E1447" s="7">
        <v>3350</v>
      </c>
      <c r="F1447" t="s">
        <v>4117</v>
      </c>
      <c r="G1447" s="1" t="s">
        <v>4119</v>
      </c>
      <c r="H1447" t="s">
        <v>4124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" t="s">
        <v>4181</v>
      </c>
      <c r="O1447">
        <f>ROUND(E1447/D1447*100,0)</f>
        <v>3</v>
      </c>
      <c r="P1447" t="e">
        <f>ROUND(E1447/L1447,2)</f>
        <v>#DIV/0!</v>
      </c>
      <c r="Q1447" s="9" t="s">
        <v>4181</v>
      </c>
      <c r="R1447" t="s">
        <v>4206</v>
      </c>
      <c r="S1447">
        <f>(((J1447/60)/60)/24)+DATE(1970,1,1)</f>
        <v>42139.542303240742</v>
      </c>
      <c r="T1447">
        <f>(((I1447/60)/60)/24)+DATE(1970,1,1)</f>
        <v>42169.542303240742</v>
      </c>
      <c r="U1447">
        <f>YEAR(S:S)</f>
        <v>2015</v>
      </c>
    </row>
    <row r="1448" spans="1:21" ht="48" x14ac:dyDescent="0.2">
      <c r="A1448">
        <v>1446</v>
      </c>
      <c r="B1448" s="8" t="s">
        <v>2</v>
      </c>
      <c r="C1448" s="3" t="s">
        <v>1453</v>
      </c>
      <c r="D1448" s="5">
        <v>900</v>
      </c>
      <c r="E1448" s="7">
        <v>3335</v>
      </c>
      <c r="F1448" t="s">
        <v>4117</v>
      </c>
      <c r="G1448" s="1" t="s">
        <v>4119</v>
      </c>
      <c r="H1448" t="s">
        <v>4124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" t="s">
        <v>4181</v>
      </c>
      <c r="O1448">
        <f>ROUND(E1448/D1448*100,0)</f>
        <v>371</v>
      </c>
      <c r="P1448" t="e">
        <f>ROUND(E1448/L1448,2)</f>
        <v>#DIV/0!</v>
      </c>
      <c r="Q1448" s="9" t="s">
        <v>4181</v>
      </c>
      <c r="R1448" t="s">
        <v>4206</v>
      </c>
      <c r="S1448">
        <f>(((J1448/60)/60)/24)+DATE(1970,1,1)</f>
        <v>42461.447662037041</v>
      </c>
      <c r="T1448">
        <f>(((I1448/60)/60)/24)+DATE(1970,1,1)</f>
        <v>42481.447662037041</v>
      </c>
      <c r="U1448">
        <f>YEAR(S:S)</f>
        <v>2016</v>
      </c>
    </row>
    <row r="1449" spans="1:21" ht="32" x14ac:dyDescent="0.2">
      <c r="A1449">
        <v>1447</v>
      </c>
      <c r="B1449" s="8" t="s">
        <v>2</v>
      </c>
      <c r="C1449" s="3" t="s">
        <v>1454</v>
      </c>
      <c r="D1449" s="5">
        <v>500000</v>
      </c>
      <c r="E1449" s="7">
        <v>3330</v>
      </c>
      <c r="F1449" t="s">
        <v>4117</v>
      </c>
      <c r="G1449" s="1" t="s">
        <v>4119</v>
      </c>
      <c r="H1449" t="s">
        <v>4121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" t="s">
        <v>4181</v>
      </c>
      <c r="O1449">
        <f>ROUND(E1449/D1449*100,0)</f>
        <v>1</v>
      </c>
      <c r="P1449">
        <f>ROUND(E1449/L1449,2)</f>
        <v>1110</v>
      </c>
      <c r="Q1449" s="9" t="s">
        <v>4181</v>
      </c>
      <c r="R1449" t="s">
        <v>4206</v>
      </c>
      <c r="S1449">
        <f>(((J1449/60)/60)/24)+DATE(1970,1,1)</f>
        <v>42529.730717592596</v>
      </c>
      <c r="T1449">
        <f>(((I1449/60)/60)/24)+DATE(1970,1,1)</f>
        <v>42559.730717592596</v>
      </c>
      <c r="U1449">
        <f>YEAR(S:S)</f>
        <v>2016</v>
      </c>
    </row>
    <row r="1450" spans="1:21" ht="48" x14ac:dyDescent="0.2">
      <c r="A1450">
        <v>1448</v>
      </c>
      <c r="B1450" s="8" t="s">
        <v>2</v>
      </c>
      <c r="C1450" s="3" t="s">
        <v>1455</v>
      </c>
      <c r="D1450" s="5">
        <v>200000</v>
      </c>
      <c r="E1450" s="7">
        <v>3321.25</v>
      </c>
      <c r="F1450" t="s">
        <v>4117</v>
      </c>
      <c r="G1450" s="1" t="s">
        <v>4119</v>
      </c>
      <c r="H1450" t="s">
        <v>4123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" t="s">
        <v>4181</v>
      </c>
      <c r="O1450">
        <f>ROUND(E1450/D1450*100,0)</f>
        <v>2</v>
      </c>
      <c r="P1450" t="e">
        <f>ROUND(E1450/L1450,2)</f>
        <v>#DIV/0!</v>
      </c>
      <c r="Q1450" s="9" t="s">
        <v>4181</v>
      </c>
      <c r="R1450" t="s">
        <v>4206</v>
      </c>
      <c r="S1450">
        <f>(((J1450/60)/60)/24)+DATE(1970,1,1)</f>
        <v>42115.936550925922</v>
      </c>
      <c r="T1450">
        <f>(((I1450/60)/60)/24)+DATE(1970,1,1)</f>
        <v>42146.225694444445</v>
      </c>
      <c r="U1450">
        <f>YEAR(S:S)</f>
        <v>2015</v>
      </c>
    </row>
    <row r="1451" spans="1:21" ht="48" x14ac:dyDescent="0.2">
      <c r="A1451">
        <v>1449</v>
      </c>
      <c r="B1451" s="8" t="s">
        <v>2</v>
      </c>
      <c r="C1451" s="3" t="s">
        <v>1456</v>
      </c>
      <c r="D1451" s="5">
        <v>8888</v>
      </c>
      <c r="E1451" s="7">
        <v>3320</v>
      </c>
      <c r="F1451" t="s">
        <v>4117</v>
      </c>
      <c r="G1451" s="1" t="s">
        <v>4119</v>
      </c>
      <c r="H1451" t="s">
        <v>4121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" t="s">
        <v>4181</v>
      </c>
      <c r="O1451">
        <f>ROUND(E1451/D1451*100,0)</f>
        <v>37</v>
      </c>
      <c r="P1451" t="e">
        <f>ROUND(E1451/L1451,2)</f>
        <v>#DIV/0!</v>
      </c>
      <c r="Q1451" s="9" t="s">
        <v>4181</v>
      </c>
      <c r="R1451" t="s">
        <v>4206</v>
      </c>
      <c r="S1451">
        <f>(((J1451/60)/60)/24)+DATE(1970,1,1)</f>
        <v>42086.811400462961</v>
      </c>
      <c r="T1451">
        <f>(((I1451/60)/60)/24)+DATE(1970,1,1)</f>
        <v>42134.811400462961</v>
      </c>
      <c r="U1451">
        <f>YEAR(S:S)</f>
        <v>2015</v>
      </c>
    </row>
    <row r="1452" spans="1:21" ht="48" x14ac:dyDescent="0.2">
      <c r="A1452">
        <v>1450</v>
      </c>
      <c r="B1452" s="8" t="s">
        <v>2</v>
      </c>
      <c r="C1452" s="3" t="s">
        <v>1457</v>
      </c>
      <c r="D1452" s="5">
        <v>100000</v>
      </c>
      <c r="E1452" s="7">
        <v>3319</v>
      </c>
      <c r="F1452" t="s">
        <v>4117</v>
      </c>
      <c r="G1452" s="1" t="s">
        <v>4119</v>
      </c>
      <c r="H1452" t="s">
        <v>4121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" t="s">
        <v>4181</v>
      </c>
      <c r="O1452">
        <f>ROUND(E1452/D1452*100,0)</f>
        <v>3</v>
      </c>
      <c r="P1452">
        <f>ROUND(E1452/L1452,2)</f>
        <v>3319</v>
      </c>
      <c r="Q1452" s="9" t="s">
        <v>4181</v>
      </c>
      <c r="R1452" t="s">
        <v>4206</v>
      </c>
      <c r="S1452">
        <f>(((J1452/60)/60)/24)+DATE(1970,1,1)</f>
        <v>42390.171261574069</v>
      </c>
      <c r="T1452">
        <f>(((I1452/60)/60)/24)+DATE(1970,1,1)</f>
        <v>42420.171261574069</v>
      </c>
      <c r="U1452">
        <f>YEAR(S:S)</f>
        <v>2016</v>
      </c>
    </row>
    <row r="1453" spans="1:21" ht="32" x14ac:dyDescent="0.2">
      <c r="A1453">
        <v>1451</v>
      </c>
      <c r="B1453" s="8" t="s">
        <v>2</v>
      </c>
      <c r="C1453" s="3" t="s">
        <v>1458</v>
      </c>
      <c r="D1453" s="5">
        <v>18950</v>
      </c>
      <c r="E1453" s="7">
        <v>3319</v>
      </c>
      <c r="F1453" t="s">
        <v>4116</v>
      </c>
      <c r="G1453" s="1" t="s">
        <v>4119</v>
      </c>
      <c r="H1453" t="s">
        <v>4121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" t="s">
        <v>4181</v>
      </c>
      <c r="O1453">
        <f>ROUND(E1453/D1453*100,0)</f>
        <v>18</v>
      </c>
      <c r="P1453">
        <f>ROUND(E1453/L1453,2)</f>
        <v>1659.5</v>
      </c>
      <c r="Q1453" s="9" t="s">
        <v>4181</v>
      </c>
      <c r="R1453" t="s">
        <v>4206</v>
      </c>
      <c r="S1453">
        <f>(((J1453/60)/60)/24)+DATE(1970,1,1)</f>
        <v>41931.959016203706</v>
      </c>
      <c r="T1453">
        <f>(((I1453/60)/60)/24)+DATE(1970,1,1)</f>
        <v>41962.00068287037</v>
      </c>
      <c r="U1453">
        <f>YEAR(S:S)</f>
        <v>2014</v>
      </c>
    </row>
    <row r="1454" spans="1:21" ht="32" x14ac:dyDescent="0.2">
      <c r="A1454">
        <v>1452</v>
      </c>
      <c r="B1454" s="8" t="s">
        <v>2</v>
      </c>
      <c r="C1454" s="3" t="s">
        <v>1459</v>
      </c>
      <c r="D1454" s="5">
        <v>14000</v>
      </c>
      <c r="E1454" s="7">
        <v>3318</v>
      </c>
      <c r="F1454" t="s">
        <v>4116</v>
      </c>
      <c r="G1454" s="1" t="s">
        <v>4119</v>
      </c>
      <c r="H1454" t="s">
        <v>4121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" t="s">
        <v>4181</v>
      </c>
      <c r="O1454">
        <f>ROUND(E1454/D1454*100,0)</f>
        <v>24</v>
      </c>
      <c r="P1454" t="e">
        <f>ROUND(E1454/L1454,2)</f>
        <v>#DIV/0!</v>
      </c>
      <c r="Q1454" s="9" t="s">
        <v>4181</v>
      </c>
      <c r="R1454" t="s">
        <v>4206</v>
      </c>
      <c r="S1454">
        <f>(((J1454/60)/60)/24)+DATE(1970,1,1)</f>
        <v>41818.703275462962</v>
      </c>
      <c r="T1454">
        <f>(((I1454/60)/60)/24)+DATE(1970,1,1)</f>
        <v>41848.703275462962</v>
      </c>
      <c r="U1454">
        <f>YEAR(S:S)</f>
        <v>2014</v>
      </c>
    </row>
    <row r="1455" spans="1:21" ht="48" x14ac:dyDescent="0.2">
      <c r="A1455">
        <v>1453</v>
      </c>
      <c r="B1455" s="8" t="s">
        <v>2</v>
      </c>
      <c r="C1455" s="3" t="s">
        <v>1460</v>
      </c>
      <c r="D1455" s="5">
        <v>25000</v>
      </c>
      <c r="E1455" s="7">
        <v>3317</v>
      </c>
      <c r="F1455" t="s">
        <v>4116</v>
      </c>
      <c r="G1455" s="1" t="s">
        <v>4119</v>
      </c>
      <c r="H1455" t="s">
        <v>4124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" t="s">
        <v>4181</v>
      </c>
      <c r="O1455">
        <f>ROUND(E1455/D1455*100,0)</f>
        <v>13</v>
      </c>
      <c r="P1455" t="e">
        <f>ROUND(E1455/L1455,2)</f>
        <v>#DIV/0!</v>
      </c>
      <c r="Q1455" s="9" t="s">
        <v>4181</v>
      </c>
      <c r="R1455" t="s">
        <v>4206</v>
      </c>
      <c r="S1455">
        <f>(((J1455/60)/60)/24)+DATE(1970,1,1)</f>
        <v>42795.696145833332</v>
      </c>
      <c r="T1455">
        <f>(((I1455/60)/60)/24)+DATE(1970,1,1)</f>
        <v>42840.654479166667</v>
      </c>
      <c r="U1455">
        <f>YEAR(S:S)</f>
        <v>2017</v>
      </c>
    </row>
    <row r="1456" spans="1:21" ht="48" x14ac:dyDescent="0.2">
      <c r="A1456">
        <v>1454</v>
      </c>
      <c r="B1456" s="8" t="s">
        <v>2</v>
      </c>
      <c r="C1456" s="3" t="s">
        <v>1461</v>
      </c>
      <c r="D1456" s="5">
        <v>1750</v>
      </c>
      <c r="E1456" s="7">
        <v>3315</v>
      </c>
      <c r="F1456" t="s">
        <v>4116</v>
      </c>
      <c r="G1456" s="1" t="s">
        <v>4119</v>
      </c>
      <c r="H1456" t="s">
        <v>4124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" t="s">
        <v>4181</v>
      </c>
      <c r="O1456">
        <f>ROUND(E1456/D1456*100,0)</f>
        <v>189</v>
      </c>
      <c r="P1456">
        <f>ROUND(E1456/L1456,2)</f>
        <v>3315</v>
      </c>
      <c r="Q1456" s="9" t="s">
        <v>4181</v>
      </c>
      <c r="R1456" t="s">
        <v>4206</v>
      </c>
      <c r="S1456">
        <f>(((J1456/60)/60)/24)+DATE(1970,1,1)</f>
        <v>42463.866666666669</v>
      </c>
      <c r="T1456">
        <f>(((I1456/60)/60)/24)+DATE(1970,1,1)</f>
        <v>42484.915972222225</v>
      </c>
      <c r="U1456">
        <f>YEAR(S:S)</f>
        <v>2016</v>
      </c>
    </row>
    <row r="1457" spans="1:21" ht="48" x14ac:dyDescent="0.2">
      <c r="A1457">
        <v>1455</v>
      </c>
      <c r="B1457" s="8" t="s">
        <v>2</v>
      </c>
      <c r="C1457" s="3" t="s">
        <v>1462</v>
      </c>
      <c r="D1457" s="5">
        <v>15000</v>
      </c>
      <c r="E1457" s="7">
        <v>3315</v>
      </c>
      <c r="F1457" t="s">
        <v>4116</v>
      </c>
      <c r="G1457" s="1" t="s">
        <v>4119</v>
      </c>
      <c r="H1457" t="s">
        <v>4121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" t="s">
        <v>4181</v>
      </c>
      <c r="O1457">
        <f>ROUND(E1457/D1457*100,0)</f>
        <v>22</v>
      </c>
      <c r="P1457">
        <f>ROUND(E1457/L1457,2)</f>
        <v>473.57</v>
      </c>
      <c r="Q1457" s="9" t="s">
        <v>4181</v>
      </c>
      <c r="R1457" t="s">
        <v>4206</v>
      </c>
      <c r="S1457">
        <f>(((J1457/60)/60)/24)+DATE(1970,1,1)</f>
        <v>41832.672685185185</v>
      </c>
      <c r="T1457">
        <f>(((I1457/60)/60)/24)+DATE(1970,1,1)</f>
        <v>41887.568749999999</v>
      </c>
      <c r="U1457">
        <f>YEAR(S:S)</f>
        <v>2014</v>
      </c>
    </row>
    <row r="1458" spans="1:21" ht="16" x14ac:dyDescent="0.2">
      <c r="A1458">
        <v>1456</v>
      </c>
      <c r="B1458" s="8" t="s">
        <v>2</v>
      </c>
      <c r="C1458" s="3" t="s">
        <v>1463</v>
      </c>
      <c r="D1458" s="5">
        <v>5000</v>
      </c>
      <c r="E1458" s="7">
        <v>3307</v>
      </c>
      <c r="F1458" t="s">
        <v>4116</v>
      </c>
      <c r="G1458" s="1" t="s">
        <v>4119</v>
      </c>
      <c r="H1458" t="s">
        <v>4124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" t="s">
        <v>4181</v>
      </c>
      <c r="O1458">
        <f>ROUND(E1458/D1458*100,0)</f>
        <v>66</v>
      </c>
      <c r="P1458">
        <f>ROUND(E1458/L1458,2)</f>
        <v>1102.33</v>
      </c>
      <c r="Q1458" s="9" t="s">
        <v>4181</v>
      </c>
      <c r="R1458" t="s">
        <v>4206</v>
      </c>
      <c r="S1458">
        <f>(((J1458/60)/60)/24)+DATE(1970,1,1)</f>
        <v>42708.668576388889</v>
      </c>
      <c r="T1458">
        <f>(((I1458/60)/60)/24)+DATE(1970,1,1)</f>
        <v>42738.668576388889</v>
      </c>
      <c r="U1458">
        <f>YEAR(S:S)</f>
        <v>2016</v>
      </c>
    </row>
    <row r="1459" spans="1:21" ht="32" x14ac:dyDescent="0.2">
      <c r="A1459">
        <v>1457</v>
      </c>
      <c r="B1459" s="8" t="s">
        <v>2</v>
      </c>
      <c r="C1459" s="3" t="s">
        <v>1464</v>
      </c>
      <c r="D1459" s="5">
        <v>6000</v>
      </c>
      <c r="E1459" s="7">
        <v>3305</v>
      </c>
      <c r="F1459" t="s">
        <v>4116</v>
      </c>
      <c r="G1459" s="1" t="s">
        <v>4119</v>
      </c>
      <c r="H1459" t="s">
        <v>4121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" t="s">
        <v>4181</v>
      </c>
      <c r="O1459">
        <f>ROUND(E1459/D1459*100,0)</f>
        <v>55</v>
      </c>
      <c r="P1459" t="e">
        <f>ROUND(E1459/L1459,2)</f>
        <v>#DIV/0!</v>
      </c>
      <c r="Q1459" s="9" t="s">
        <v>4181</v>
      </c>
      <c r="R1459" t="s">
        <v>4206</v>
      </c>
      <c r="S1459">
        <f>(((J1459/60)/60)/24)+DATE(1970,1,1)</f>
        <v>42289.89634259259</v>
      </c>
      <c r="T1459">
        <f>(((I1459/60)/60)/24)+DATE(1970,1,1)</f>
        <v>42319.938009259262</v>
      </c>
      <c r="U1459">
        <f>YEAR(S:S)</f>
        <v>2015</v>
      </c>
    </row>
    <row r="1460" spans="1:21" ht="48" x14ac:dyDescent="0.2">
      <c r="A1460">
        <v>1458</v>
      </c>
      <c r="B1460" s="8" t="s">
        <v>2</v>
      </c>
      <c r="C1460" s="3" t="s">
        <v>1465</v>
      </c>
      <c r="D1460" s="5">
        <v>5000</v>
      </c>
      <c r="E1460" s="7">
        <v>3294.01</v>
      </c>
      <c r="F1460" t="s">
        <v>4116</v>
      </c>
      <c r="G1460" s="1" t="s">
        <v>4119</v>
      </c>
      <c r="H1460" t="s">
        <v>4121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" t="s">
        <v>4181</v>
      </c>
      <c r="O1460">
        <f>ROUND(E1460/D1460*100,0)</f>
        <v>66</v>
      </c>
      <c r="P1460" t="e">
        <f>ROUND(E1460/L1460,2)</f>
        <v>#DIV/0!</v>
      </c>
      <c r="Q1460" s="9" t="s">
        <v>4181</v>
      </c>
      <c r="R1460" t="s">
        <v>4206</v>
      </c>
      <c r="S1460">
        <f>(((J1460/60)/60)/24)+DATE(1970,1,1)</f>
        <v>41831.705555555556</v>
      </c>
      <c r="T1460">
        <f>(((I1460/60)/60)/24)+DATE(1970,1,1)</f>
        <v>41862.166666666664</v>
      </c>
      <c r="U1460">
        <f>YEAR(S:S)</f>
        <v>2014</v>
      </c>
    </row>
    <row r="1461" spans="1:21" ht="48" x14ac:dyDescent="0.2">
      <c r="A1461">
        <v>1459</v>
      </c>
      <c r="B1461" s="8" t="s">
        <v>2</v>
      </c>
      <c r="C1461" s="3" t="s">
        <v>1466</v>
      </c>
      <c r="D1461" s="5">
        <v>37000</v>
      </c>
      <c r="E1461" s="7">
        <v>3292</v>
      </c>
      <c r="F1461" t="s">
        <v>4116</v>
      </c>
      <c r="G1461" s="1" t="s">
        <v>4119</v>
      </c>
      <c r="H1461" t="s">
        <v>4128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" t="s">
        <v>4181</v>
      </c>
      <c r="O1461">
        <f>ROUND(E1461/D1461*100,0)</f>
        <v>9</v>
      </c>
      <c r="P1461" t="e">
        <f>ROUND(E1461/L1461,2)</f>
        <v>#DIV/0!</v>
      </c>
      <c r="Q1461" s="9" t="s">
        <v>4181</v>
      </c>
      <c r="R1461" t="s">
        <v>4206</v>
      </c>
      <c r="S1461">
        <f>(((J1461/60)/60)/24)+DATE(1970,1,1)</f>
        <v>42312.204814814817</v>
      </c>
      <c r="T1461">
        <f>(((I1461/60)/60)/24)+DATE(1970,1,1)</f>
        <v>42340.725694444445</v>
      </c>
      <c r="U1461">
        <f>YEAR(S:S)</f>
        <v>2015</v>
      </c>
    </row>
    <row r="1462" spans="1:21" ht="48" x14ac:dyDescent="0.2">
      <c r="A1462">
        <v>1460</v>
      </c>
      <c r="B1462" s="8" t="s">
        <v>2</v>
      </c>
      <c r="C1462" s="3" t="s">
        <v>1467</v>
      </c>
      <c r="D1462" s="5">
        <v>25000000</v>
      </c>
      <c r="E1462" s="7">
        <v>3289</v>
      </c>
      <c r="F1462" t="s">
        <v>4116</v>
      </c>
      <c r="G1462" s="1" t="s">
        <v>4119</v>
      </c>
      <c r="H1462" t="s">
        <v>4121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" t="s">
        <v>4181</v>
      </c>
      <c r="O1462">
        <f>ROUND(E1462/D1462*100,0)</f>
        <v>0</v>
      </c>
      <c r="P1462" t="e">
        <f>ROUND(E1462/L1462,2)</f>
        <v>#DIV/0!</v>
      </c>
      <c r="Q1462" s="9" t="s">
        <v>4181</v>
      </c>
      <c r="R1462" t="s">
        <v>4206</v>
      </c>
      <c r="S1462">
        <f>(((J1462/60)/60)/24)+DATE(1970,1,1)</f>
        <v>41915.896967592591</v>
      </c>
      <c r="T1462">
        <f>(((I1462/60)/60)/24)+DATE(1970,1,1)</f>
        <v>41973.989583333328</v>
      </c>
      <c r="U1462">
        <f>YEAR(S:S)</f>
        <v>2014</v>
      </c>
    </row>
    <row r="1463" spans="1:21" ht="32" x14ac:dyDescent="0.2">
      <c r="A1463">
        <v>1461</v>
      </c>
      <c r="B1463" s="8" t="s">
        <v>2</v>
      </c>
      <c r="C1463" s="3" t="s">
        <v>1468</v>
      </c>
      <c r="D1463" s="5">
        <v>15000</v>
      </c>
      <c r="E1463" s="7">
        <v>3275</v>
      </c>
      <c r="F1463" t="s">
        <v>4115</v>
      </c>
      <c r="G1463" s="1" t="s">
        <v>4119</v>
      </c>
      <c r="H1463" t="s">
        <v>4121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" t="s">
        <v>4181</v>
      </c>
      <c r="O1463">
        <f>ROUND(E1463/D1463*100,0)</f>
        <v>22</v>
      </c>
      <c r="P1463">
        <f>ROUND(E1463/L1463,2)</f>
        <v>9.6300000000000008</v>
      </c>
      <c r="Q1463" s="9" t="s">
        <v>4181</v>
      </c>
      <c r="R1463" t="s">
        <v>4207</v>
      </c>
      <c r="S1463">
        <f>(((J1463/60)/60)/24)+DATE(1970,1,1)</f>
        <v>41899.645300925928</v>
      </c>
      <c r="T1463">
        <f>(((I1463/60)/60)/24)+DATE(1970,1,1)</f>
        <v>41933</v>
      </c>
      <c r="U1463">
        <f>YEAR(S:S)</f>
        <v>2014</v>
      </c>
    </row>
    <row r="1464" spans="1:21" ht="32" x14ac:dyDescent="0.2">
      <c r="A1464">
        <v>1462</v>
      </c>
      <c r="B1464" s="8" t="s">
        <v>2</v>
      </c>
      <c r="C1464" s="3" t="s">
        <v>1469</v>
      </c>
      <c r="D1464" s="5">
        <v>4000</v>
      </c>
      <c r="E1464" s="7">
        <v>3275</v>
      </c>
      <c r="F1464" t="s">
        <v>4115</v>
      </c>
      <c r="G1464" s="1" t="s">
        <v>4119</v>
      </c>
      <c r="H1464" t="s">
        <v>4121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" t="s">
        <v>4181</v>
      </c>
      <c r="O1464">
        <f>ROUND(E1464/D1464*100,0)</f>
        <v>82</v>
      </c>
      <c r="P1464">
        <f>ROUND(E1464/L1464,2)</f>
        <v>21.83</v>
      </c>
      <c r="Q1464" s="9" t="s">
        <v>4181</v>
      </c>
      <c r="R1464" t="s">
        <v>4207</v>
      </c>
      <c r="S1464">
        <f>(((J1464/60)/60)/24)+DATE(1970,1,1)</f>
        <v>41344.662858796299</v>
      </c>
      <c r="T1464">
        <f>(((I1464/60)/60)/24)+DATE(1970,1,1)</f>
        <v>41374.662858796299</v>
      </c>
      <c r="U1464">
        <f>YEAR(S:S)</f>
        <v>2013</v>
      </c>
    </row>
    <row r="1465" spans="1:21" ht="48" x14ac:dyDescent="0.2">
      <c r="A1465">
        <v>1463</v>
      </c>
      <c r="B1465" s="8" t="s">
        <v>2</v>
      </c>
      <c r="C1465" s="3" t="s">
        <v>1470</v>
      </c>
      <c r="D1465" s="5">
        <v>600</v>
      </c>
      <c r="E1465" s="7">
        <v>3275</v>
      </c>
      <c r="F1465" t="s">
        <v>4115</v>
      </c>
      <c r="G1465" s="1" t="s">
        <v>4119</v>
      </c>
      <c r="H1465" t="s">
        <v>4121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" t="s">
        <v>4181</v>
      </c>
      <c r="O1465">
        <f>ROUND(E1465/D1465*100,0)</f>
        <v>546</v>
      </c>
      <c r="P1465">
        <f>ROUND(E1465/L1465,2)</f>
        <v>131</v>
      </c>
      <c r="Q1465" s="9" t="s">
        <v>4181</v>
      </c>
      <c r="R1465" t="s">
        <v>4207</v>
      </c>
      <c r="S1465">
        <f>(((J1465/60)/60)/24)+DATE(1970,1,1)</f>
        <v>41326.911319444444</v>
      </c>
      <c r="T1465">
        <f>(((I1465/60)/60)/24)+DATE(1970,1,1)</f>
        <v>41371.869652777779</v>
      </c>
      <c r="U1465">
        <f>YEAR(S:S)</f>
        <v>2013</v>
      </c>
    </row>
    <row r="1466" spans="1:21" ht="16" x14ac:dyDescent="0.2">
      <c r="A1466">
        <v>1464</v>
      </c>
      <c r="B1466" s="8" t="s">
        <v>2</v>
      </c>
      <c r="C1466" s="3" t="s">
        <v>1471</v>
      </c>
      <c r="D1466" s="5">
        <v>5000</v>
      </c>
      <c r="E1466" s="7">
        <v>3273</v>
      </c>
      <c r="F1466" t="s">
        <v>4115</v>
      </c>
      <c r="G1466" s="1" t="s">
        <v>4119</v>
      </c>
      <c r="H1466" t="s">
        <v>4121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" t="s">
        <v>4181</v>
      </c>
      <c r="O1466">
        <f>ROUND(E1466/D1466*100,0)</f>
        <v>65</v>
      </c>
      <c r="P1466">
        <f>ROUND(E1466/L1466,2)</f>
        <v>13.99</v>
      </c>
      <c r="Q1466" s="9" t="s">
        <v>4181</v>
      </c>
      <c r="R1466" t="s">
        <v>4207</v>
      </c>
      <c r="S1466">
        <f>(((J1466/60)/60)/24)+DATE(1970,1,1)</f>
        <v>41291.661550925928</v>
      </c>
      <c r="T1466">
        <f>(((I1466/60)/60)/24)+DATE(1970,1,1)</f>
        <v>41321.661550925928</v>
      </c>
      <c r="U1466">
        <f>YEAR(S:S)</f>
        <v>2013</v>
      </c>
    </row>
    <row r="1467" spans="1:21" ht="48" x14ac:dyDescent="0.2">
      <c r="A1467">
        <v>1465</v>
      </c>
      <c r="B1467" s="8" t="s">
        <v>2</v>
      </c>
      <c r="C1467" s="3" t="s">
        <v>1472</v>
      </c>
      <c r="D1467" s="5">
        <v>30000</v>
      </c>
      <c r="E1467" s="7">
        <v>3271</v>
      </c>
      <c r="F1467" t="s">
        <v>4115</v>
      </c>
      <c r="G1467" s="1" t="s">
        <v>4119</v>
      </c>
      <c r="H1467" t="s">
        <v>4121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" t="s">
        <v>4181</v>
      </c>
      <c r="O1467">
        <f>ROUND(E1467/D1467*100,0)</f>
        <v>11</v>
      </c>
      <c r="P1467">
        <f>ROUND(E1467/L1467,2)</f>
        <v>1.26</v>
      </c>
      <c r="Q1467" s="9" t="s">
        <v>4181</v>
      </c>
      <c r="R1467" t="s">
        <v>4207</v>
      </c>
      <c r="S1467">
        <f>(((J1467/60)/60)/24)+DATE(1970,1,1)</f>
        <v>40959.734398148146</v>
      </c>
      <c r="T1467">
        <f>(((I1467/60)/60)/24)+DATE(1970,1,1)</f>
        <v>40990.125</v>
      </c>
      <c r="U1467">
        <f>YEAR(S:S)</f>
        <v>2012</v>
      </c>
    </row>
    <row r="1468" spans="1:21" ht="48" x14ac:dyDescent="0.2">
      <c r="A1468">
        <v>1466</v>
      </c>
      <c r="B1468" s="8" t="s">
        <v>2</v>
      </c>
      <c r="C1468" s="3" t="s">
        <v>1473</v>
      </c>
      <c r="D1468" s="5">
        <v>16000</v>
      </c>
      <c r="E1468" s="7">
        <v>3270</v>
      </c>
      <c r="F1468" t="s">
        <v>4115</v>
      </c>
      <c r="G1468" s="1" t="s">
        <v>4119</v>
      </c>
      <c r="H1468" t="s">
        <v>4121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" t="s">
        <v>4181</v>
      </c>
      <c r="O1468">
        <f>ROUND(E1468/D1468*100,0)</f>
        <v>20</v>
      </c>
      <c r="P1468">
        <f>ROUND(E1468/L1468,2)</f>
        <v>13.19</v>
      </c>
      <c r="Q1468" s="9" t="s">
        <v>4181</v>
      </c>
      <c r="R1468" t="s">
        <v>4207</v>
      </c>
      <c r="S1468">
        <f>(((J1468/60)/60)/24)+DATE(1970,1,1)</f>
        <v>42340.172060185185</v>
      </c>
      <c r="T1468">
        <f>(((I1468/60)/60)/24)+DATE(1970,1,1)</f>
        <v>42381.208333333328</v>
      </c>
      <c r="U1468">
        <f>YEAR(S:S)</f>
        <v>2015</v>
      </c>
    </row>
    <row r="1469" spans="1:21" ht="32" x14ac:dyDescent="0.2">
      <c r="A1469">
        <v>1467</v>
      </c>
      <c r="B1469" s="8" t="s">
        <v>2</v>
      </c>
      <c r="C1469" s="3" t="s">
        <v>1474</v>
      </c>
      <c r="D1469" s="5">
        <v>40000</v>
      </c>
      <c r="E1469" s="7">
        <v>3258</v>
      </c>
      <c r="F1469" t="s">
        <v>4115</v>
      </c>
      <c r="G1469" s="1" t="s">
        <v>4119</v>
      </c>
      <c r="H1469" t="s">
        <v>4121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" t="s">
        <v>4181</v>
      </c>
      <c r="O1469">
        <f>ROUND(E1469/D1469*100,0)</f>
        <v>8</v>
      </c>
      <c r="P1469">
        <f>ROUND(E1469/L1469,2)</f>
        <v>5.43</v>
      </c>
      <c r="Q1469" s="9" t="s">
        <v>4181</v>
      </c>
      <c r="R1469" t="s">
        <v>4207</v>
      </c>
      <c r="S1469">
        <f>(((J1469/60)/60)/24)+DATE(1970,1,1)</f>
        <v>40933.80190972222</v>
      </c>
      <c r="T1469">
        <f>(((I1469/60)/60)/24)+DATE(1970,1,1)</f>
        <v>40993.760243055556</v>
      </c>
      <c r="U1469">
        <f>YEAR(S:S)</f>
        <v>2012</v>
      </c>
    </row>
    <row r="1470" spans="1:21" ht="48" x14ac:dyDescent="0.2">
      <c r="A1470">
        <v>1468</v>
      </c>
      <c r="B1470" s="8" t="s">
        <v>2</v>
      </c>
      <c r="C1470" s="3" t="s">
        <v>1475</v>
      </c>
      <c r="D1470" s="5">
        <v>9500</v>
      </c>
      <c r="E1470" s="7">
        <v>3258</v>
      </c>
      <c r="F1470" t="s">
        <v>4115</v>
      </c>
      <c r="G1470" s="1" t="s">
        <v>4119</v>
      </c>
      <c r="H1470" t="s">
        <v>4121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" t="s">
        <v>4181</v>
      </c>
      <c r="O1470">
        <f>ROUND(E1470/D1470*100,0)</f>
        <v>34</v>
      </c>
      <c r="P1470">
        <f>ROUND(E1470/L1470,2)</f>
        <v>11.12</v>
      </c>
      <c r="Q1470" s="9" t="s">
        <v>4181</v>
      </c>
      <c r="R1470" t="s">
        <v>4207</v>
      </c>
      <c r="S1470">
        <f>(((J1470/60)/60)/24)+DATE(1970,1,1)</f>
        <v>40646.014456018522</v>
      </c>
      <c r="T1470">
        <f>(((I1470/60)/60)/24)+DATE(1970,1,1)</f>
        <v>40706.014456018522</v>
      </c>
      <c r="U1470">
        <f>YEAR(S:S)</f>
        <v>2011</v>
      </c>
    </row>
    <row r="1471" spans="1:21" ht="32" x14ac:dyDescent="0.2">
      <c r="A1471">
        <v>1469</v>
      </c>
      <c r="B1471" s="8" t="s">
        <v>2</v>
      </c>
      <c r="C1471" s="3" t="s">
        <v>1476</v>
      </c>
      <c r="D1471" s="5">
        <v>44250</v>
      </c>
      <c r="E1471" s="7">
        <v>3255</v>
      </c>
      <c r="F1471" t="s">
        <v>4115</v>
      </c>
      <c r="G1471" s="1" t="s">
        <v>4119</v>
      </c>
      <c r="H1471" t="s">
        <v>4121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" t="s">
        <v>4181</v>
      </c>
      <c r="O1471">
        <f>ROUND(E1471/D1471*100,0)</f>
        <v>7</v>
      </c>
      <c r="P1471">
        <f>ROUND(E1471/L1471,2)</f>
        <v>10.14</v>
      </c>
      <c r="Q1471" s="9" t="s">
        <v>4181</v>
      </c>
      <c r="R1471" t="s">
        <v>4207</v>
      </c>
      <c r="S1471">
        <f>(((J1471/60)/60)/24)+DATE(1970,1,1)</f>
        <v>41290.598483796297</v>
      </c>
      <c r="T1471">
        <f>(((I1471/60)/60)/24)+DATE(1970,1,1)</f>
        <v>41320.598483796297</v>
      </c>
      <c r="U1471">
        <f>YEAR(S:S)</f>
        <v>2013</v>
      </c>
    </row>
    <row r="1472" spans="1:21" ht="48" x14ac:dyDescent="0.2">
      <c r="A1472">
        <v>1470</v>
      </c>
      <c r="B1472" s="8" t="s">
        <v>2</v>
      </c>
      <c r="C1472" s="3" t="s">
        <v>1477</v>
      </c>
      <c r="D1472" s="5">
        <v>1500</v>
      </c>
      <c r="E1472" s="7">
        <v>3255</v>
      </c>
      <c r="F1472" t="s">
        <v>4115</v>
      </c>
      <c r="G1472" s="1" t="s">
        <v>4119</v>
      </c>
      <c r="H1472" t="s">
        <v>4121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" t="s">
        <v>4181</v>
      </c>
      <c r="O1472">
        <f>ROUND(E1472/D1472*100,0)</f>
        <v>217</v>
      </c>
      <c r="P1472">
        <f>ROUND(E1472/L1472,2)</f>
        <v>40.19</v>
      </c>
      <c r="Q1472" s="9" t="s">
        <v>4181</v>
      </c>
      <c r="R1472" t="s">
        <v>4207</v>
      </c>
      <c r="S1472">
        <f>(((J1472/60)/60)/24)+DATE(1970,1,1)</f>
        <v>41250.827118055553</v>
      </c>
      <c r="T1472">
        <f>(((I1472/60)/60)/24)+DATE(1970,1,1)</f>
        <v>41271.827118055553</v>
      </c>
      <c r="U1472">
        <f>YEAR(S:S)</f>
        <v>2012</v>
      </c>
    </row>
    <row r="1473" spans="1:21" ht="48" x14ac:dyDescent="0.2">
      <c r="A1473">
        <v>1471</v>
      </c>
      <c r="B1473" s="8" t="s">
        <v>2</v>
      </c>
      <c r="C1473" s="3" t="s">
        <v>1478</v>
      </c>
      <c r="D1473" s="5">
        <v>32000</v>
      </c>
      <c r="E1473" s="7">
        <v>3250</v>
      </c>
      <c r="F1473" t="s">
        <v>4115</v>
      </c>
      <c r="G1473" s="1" t="s">
        <v>4119</v>
      </c>
      <c r="H1473" t="s">
        <v>4121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" t="s">
        <v>4181</v>
      </c>
      <c r="O1473">
        <f>ROUND(E1473/D1473*100,0)</f>
        <v>10</v>
      </c>
      <c r="P1473">
        <f>ROUND(E1473/L1473,2)</f>
        <v>9.48</v>
      </c>
      <c r="Q1473" s="9" t="s">
        <v>4181</v>
      </c>
      <c r="R1473" t="s">
        <v>4207</v>
      </c>
      <c r="S1473">
        <f>(((J1473/60)/60)/24)+DATE(1970,1,1)</f>
        <v>42073.957569444443</v>
      </c>
      <c r="T1473">
        <f>(((I1473/60)/60)/24)+DATE(1970,1,1)</f>
        <v>42103.957569444443</v>
      </c>
      <c r="U1473">
        <f>YEAR(S:S)</f>
        <v>2015</v>
      </c>
    </row>
    <row r="1474" spans="1:21" ht="48" x14ac:dyDescent="0.2">
      <c r="A1474">
        <v>1472</v>
      </c>
      <c r="B1474" s="8" t="s">
        <v>2</v>
      </c>
      <c r="C1474" s="3" t="s">
        <v>1479</v>
      </c>
      <c r="D1474" s="5">
        <v>25000</v>
      </c>
      <c r="E1474" s="7">
        <v>3236</v>
      </c>
      <c r="F1474" t="s">
        <v>4115</v>
      </c>
      <c r="G1474" s="1" t="s">
        <v>4119</v>
      </c>
      <c r="H1474" t="s">
        <v>4121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" t="s">
        <v>4181</v>
      </c>
      <c r="O1474">
        <f>ROUND(E1474/D1474*100,0)</f>
        <v>13</v>
      </c>
      <c r="P1474">
        <f>ROUND(E1474/L1474,2)</f>
        <v>9.6300000000000008</v>
      </c>
      <c r="Q1474" s="9" t="s">
        <v>4181</v>
      </c>
      <c r="R1474" t="s">
        <v>4207</v>
      </c>
      <c r="S1474">
        <f>(((J1474/60)/60)/24)+DATE(1970,1,1)</f>
        <v>41533.542858796296</v>
      </c>
      <c r="T1474">
        <f>(((I1474/60)/60)/24)+DATE(1970,1,1)</f>
        <v>41563.542858796296</v>
      </c>
      <c r="U1474">
        <f>YEAR(S:S)</f>
        <v>2013</v>
      </c>
    </row>
    <row r="1475" spans="1:21" ht="16" x14ac:dyDescent="0.2">
      <c r="A1475">
        <v>1473</v>
      </c>
      <c r="B1475" s="8" t="s">
        <v>2</v>
      </c>
      <c r="C1475" s="3" t="s">
        <v>1480</v>
      </c>
      <c r="D1475" s="5">
        <v>1500</v>
      </c>
      <c r="E1475" s="7">
        <v>3231</v>
      </c>
      <c r="F1475" t="s">
        <v>4115</v>
      </c>
      <c r="G1475" s="1" t="s">
        <v>4119</v>
      </c>
      <c r="H1475" t="s">
        <v>4121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" t="s">
        <v>4181</v>
      </c>
      <c r="O1475">
        <f>ROUND(E1475/D1475*100,0)</f>
        <v>215</v>
      </c>
      <c r="P1475">
        <f>ROUND(E1475/L1475,2)</f>
        <v>68.739999999999995</v>
      </c>
      <c r="Q1475" s="9" t="s">
        <v>4181</v>
      </c>
      <c r="R1475" t="s">
        <v>4207</v>
      </c>
      <c r="S1475">
        <f>(((J1475/60)/60)/24)+DATE(1970,1,1)</f>
        <v>40939.979618055557</v>
      </c>
      <c r="T1475">
        <f>(((I1475/60)/60)/24)+DATE(1970,1,1)</f>
        <v>40969.979618055557</v>
      </c>
      <c r="U1475">
        <f>YEAR(S:S)</f>
        <v>2012</v>
      </c>
    </row>
    <row r="1476" spans="1:21" ht="48" x14ac:dyDescent="0.2">
      <c r="A1476">
        <v>1474</v>
      </c>
      <c r="B1476" s="8" t="s">
        <v>2</v>
      </c>
      <c r="C1476" s="3" t="s">
        <v>1481</v>
      </c>
      <c r="D1476" s="5">
        <v>3000</v>
      </c>
      <c r="E1476" s="7">
        <v>3226</v>
      </c>
      <c r="F1476" t="s">
        <v>4115</v>
      </c>
      <c r="G1476" s="1" t="s">
        <v>4119</v>
      </c>
      <c r="H1476" t="s">
        <v>4121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" t="s">
        <v>4181</v>
      </c>
      <c r="O1476">
        <f>ROUND(E1476/D1476*100,0)</f>
        <v>108</v>
      </c>
      <c r="P1476">
        <f>ROUND(E1476/L1476,2)</f>
        <v>42.45</v>
      </c>
      <c r="Q1476" s="9" t="s">
        <v>4181</v>
      </c>
      <c r="R1476" t="s">
        <v>4207</v>
      </c>
      <c r="S1476">
        <f>(((J1476/60)/60)/24)+DATE(1970,1,1)</f>
        <v>41500.727916666663</v>
      </c>
      <c r="T1476">
        <f>(((I1476/60)/60)/24)+DATE(1970,1,1)</f>
        <v>41530.727916666663</v>
      </c>
      <c r="U1476">
        <f>YEAR(S:S)</f>
        <v>2013</v>
      </c>
    </row>
    <row r="1477" spans="1:21" ht="48" x14ac:dyDescent="0.2">
      <c r="A1477">
        <v>1475</v>
      </c>
      <c r="B1477" s="8" t="s">
        <v>2</v>
      </c>
      <c r="C1477" s="3" t="s">
        <v>1482</v>
      </c>
      <c r="D1477" s="5">
        <v>15000</v>
      </c>
      <c r="E1477" s="7">
        <v>3226</v>
      </c>
      <c r="F1477" t="s">
        <v>4115</v>
      </c>
      <c r="G1477" s="1" t="s">
        <v>4119</v>
      </c>
      <c r="H1477" t="s">
        <v>4121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" t="s">
        <v>4181</v>
      </c>
      <c r="O1477">
        <f>ROUND(E1477/D1477*100,0)</f>
        <v>22</v>
      </c>
      <c r="P1477">
        <f>ROUND(E1477/L1477,2)</f>
        <v>7.32</v>
      </c>
      <c r="Q1477" s="9" t="s">
        <v>4181</v>
      </c>
      <c r="R1477" t="s">
        <v>4207</v>
      </c>
      <c r="S1477">
        <f>(((J1477/60)/60)/24)+DATE(1970,1,1)</f>
        <v>41960.722951388889</v>
      </c>
      <c r="T1477">
        <f>(((I1477/60)/60)/24)+DATE(1970,1,1)</f>
        <v>41993.207638888889</v>
      </c>
      <c r="U1477">
        <f>YEAR(S:S)</f>
        <v>2014</v>
      </c>
    </row>
    <row r="1478" spans="1:21" ht="32" x14ac:dyDescent="0.2">
      <c r="A1478">
        <v>1476</v>
      </c>
      <c r="B1478" s="8" t="s">
        <v>2</v>
      </c>
      <c r="C1478" s="3" t="s">
        <v>1483</v>
      </c>
      <c r="D1478" s="5">
        <v>6000</v>
      </c>
      <c r="E1478" s="7">
        <v>3225</v>
      </c>
      <c r="F1478" t="s">
        <v>4115</v>
      </c>
      <c r="G1478" s="1" t="s">
        <v>4119</v>
      </c>
      <c r="H1478" t="s">
        <v>4121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" t="s">
        <v>4181</v>
      </c>
      <c r="O1478">
        <f>ROUND(E1478/D1478*100,0)</f>
        <v>54</v>
      </c>
      <c r="P1478">
        <f>ROUND(E1478/L1478,2)</f>
        <v>3.52</v>
      </c>
      <c r="Q1478" s="9" t="s">
        <v>4181</v>
      </c>
      <c r="R1478" t="s">
        <v>4207</v>
      </c>
      <c r="S1478">
        <f>(((J1478/60)/60)/24)+DATE(1970,1,1)</f>
        <v>40766.041921296295</v>
      </c>
      <c r="T1478">
        <f>(((I1478/60)/60)/24)+DATE(1970,1,1)</f>
        <v>40796.041921296295</v>
      </c>
      <c r="U1478">
        <f>YEAR(S:S)</f>
        <v>2011</v>
      </c>
    </row>
    <row r="1479" spans="1:21" ht="48" x14ac:dyDescent="0.2">
      <c r="A1479">
        <v>1477</v>
      </c>
      <c r="B1479" s="8" t="s">
        <v>2</v>
      </c>
      <c r="C1479" s="3" t="s">
        <v>1484</v>
      </c>
      <c r="D1479" s="5">
        <v>30000</v>
      </c>
      <c r="E1479" s="7">
        <v>3223</v>
      </c>
      <c r="F1479" t="s">
        <v>4115</v>
      </c>
      <c r="G1479" s="1" t="s">
        <v>4119</v>
      </c>
      <c r="H1479" t="s">
        <v>4121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" t="s">
        <v>4181</v>
      </c>
      <c r="O1479">
        <f>ROUND(E1479/D1479*100,0)</f>
        <v>11</v>
      </c>
      <c r="P1479">
        <f>ROUND(E1479/L1479,2)</f>
        <v>8.73</v>
      </c>
      <c r="Q1479" s="9" t="s">
        <v>4181</v>
      </c>
      <c r="R1479" t="s">
        <v>4207</v>
      </c>
      <c r="S1479">
        <f>(((J1479/60)/60)/24)+DATE(1970,1,1)</f>
        <v>40840.615787037037</v>
      </c>
      <c r="T1479">
        <f>(((I1479/60)/60)/24)+DATE(1970,1,1)</f>
        <v>40900.125</v>
      </c>
      <c r="U1479">
        <f>YEAR(S:S)</f>
        <v>2011</v>
      </c>
    </row>
    <row r="1480" spans="1:21" ht="48" x14ac:dyDescent="0.2">
      <c r="A1480">
        <v>1478</v>
      </c>
      <c r="B1480" s="8" t="s">
        <v>2</v>
      </c>
      <c r="C1480" s="3" t="s">
        <v>1485</v>
      </c>
      <c r="D1480" s="5">
        <v>50000</v>
      </c>
      <c r="E1480" s="7">
        <v>3222</v>
      </c>
      <c r="F1480" t="s">
        <v>4115</v>
      </c>
      <c r="G1480" s="1" t="s">
        <v>4119</v>
      </c>
      <c r="H1480" t="s">
        <v>4121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" t="s">
        <v>4181</v>
      </c>
      <c r="O1480">
        <f>ROUND(E1480/D1480*100,0)</f>
        <v>6</v>
      </c>
      <c r="P1480">
        <f>ROUND(E1480/L1480,2)</f>
        <v>0.16</v>
      </c>
      <c r="Q1480" s="9" t="s">
        <v>4181</v>
      </c>
      <c r="R1480" t="s">
        <v>4207</v>
      </c>
      <c r="S1480">
        <f>(((J1480/60)/60)/24)+DATE(1970,1,1)</f>
        <v>41394.871678240743</v>
      </c>
      <c r="T1480">
        <f>(((I1480/60)/60)/24)+DATE(1970,1,1)</f>
        <v>41408.871678240743</v>
      </c>
      <c r="U1480">
        <f>YEAR(S:S)</f>
        <v>2013</v>
      </c>
    </row>
    <row r="1481" spans="1:21" ht="48" x14ac:dyDescent="0.2">
      <c r="A1481">
        <v>1479</v>
      </c>
      <c r="B1481" s="8" t="s">
        <v>2</v>
      </c>
      <c r="C1481" s="3" t="s">
        <v>1486</v>
      </c>
      <c r="D1481" s="5">
        <v>1600</v>
      </c>
      <c r="E1481" s="7">
        <v>3221</v>
      </c>
      <c r="F1481" t="s">
        <v>4115</v>
      </c>
      <c r="G1481" s="1" t="s">
        <v>4119</v>
      </c>
      <c r="H1481" t="s">
        <v>4121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" t="s">
        <v>4181</v>
      </c>
      <c r="O1481">
        <f>ROUND(E1481/D1481*100,0)</f>
        <v>201</v>
      </c>
      <c r="P1481">
        <f>ROUND(E1481/L1481,2)</f>
        <v>45.37</v>
      </c>
      <c r="Q1481" s="9" t="s">
        <v>4181</v>
      </c>
      <c r="R1481" t="s">
        <v>4207</v>
      </c>
      <c r="S1481">
        <f>(((J1481/60)/60)/24)+DATE(1970,1,1)</f>
        <v>41754.745243055557</v>
      </c>
      <c r="T1481">
        <f>(((I1481/60)/60)/24)+DATE(1970,1,1)</f>
        <v>41769.165972222225</v>
      </c>
      <c r="U1481">
        <f>YEAR(S:S)</f>
        <v>2014</v>
      </c>
    </row>
    <row r="1482" spans="1:21" ht="48" x14ac:dyDescent="0.2">
      <c r="A1482">
        <v>1480</v>
      </c>
      <c r="B1482" s="8" t="s">
        <v>2</v>
      </c>
      <c r="C1482" s="3" t="s">
        <v>1487</v>
      </c>
      <c r="D1482" s="5">
        <v>50000</v>
      </c>
      <c r="E1482" s="7">
        <v>3211</v>
      </c>
      <c r="F1482" t="s">
        <v>4115</v>
      </c>
      <c r="G1482" s="1" t="s">
        <v>4119</v>
      </c>
      <c r="H1482" t="s">
        <v>4121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" t="s">
        <v>4181</v>
      </c>
      <c r="O1482">
        <f>ROUND(E1482/D1482*100,0)</f>
        <v>6</v>
      </c>
      <c r="P1482">
        <f>ROUND(E1482/L1482,2)</f>
        <v>5.0599999999999996</v>
      </c>
      <c r="Q1482" s="9" t="s">
        <v>4181</v>
      </c>
      <c r="R1482" t="s">
        <v>4207</v>
      </c>
      <c r="S1482">
        <f>(((J1482/60)/60)/24)+DATE(1970,1,1)</f>
        <v>41464.934016203704</v>
      </c>
      <c r="T1482">
        <f>(((I1482/60)/60)/24)+DATE(1970,1,1)</f>
        <v>41481.708333333336</v>
      </c>
      <c r="U1482">
        <f>YEAR(S:S)</f>
        <v>2013</v>
      </c>
    </row>
    <row r="1483" spans="1:21" ht="48" x14ac:dyDescent="0.2">
      <c r="A1483">
        <v>1481</v>
      </c>
      <c r="B1483" s="8" t="s">
        <v>2</v>
      </c>
      <c r="C1483" s="3" t="s">
        <v>1488</v>
      </c>
      <c r="D1483" s="5">
        <v>5000</v>
      </c>
      <c r="E1483" s="7">
        <v>3211</v>
      </c>
      <c r="F1483" t="s">
        <v>4117</v>
      </c>
      <c r="G1483" s="1" t="s">
        <v>4119</v>
      </c>
      <c r="H1483" t="s">
        <v>4126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" t="s">
        <v>4181</v>
      </c>
      <c r="O1483">
        <f>ROUND(E1483/D1483*100,0)</f>
        <v>64</v>
      </c>
      <c r="P1483">
        <f>ROUND(E1483/L1483,2)</f>
        <v>535.16999999999996</v>
      </c>
      <c r="Q1483" s="9" t="s">
        <v>4181</v>
      </c>
      <c r="R1483" t="s">
        <v>4194</v>
      </c>
      <c r="S1483">
        <f>(((J1483/60)/60)/24)+DATE(1970,1,1)</f>
        <v>41550.922974537039</v>
      </c>
      <c r="T1483">
        <f>(((I1483/60)/60)/24)+DATE(1970,1,1)</f>
        <v>41580.922974537039</v>
      </c>
      <c r="U1483">
        <f>YEAR(S:S)</f>
        <v>2013</v>
      </c>
    </row>
    <row r="1484" spans="1:21" ht="48" x14ac:dyDescent="0.2">
      <c r="A1484">
        <v>1482</v>
      </c>
      <c r="B1484" s="8" t="s">
        <v>2</v>
      </c>
      <c r="C1484" s="3" t="s">
        <v>1489</v>
      </c>
      <c r="D1484" s="5">
        <v>5000</v>
      </c>
      <c r="E1484" s="7">
        <v>3210</v>
      </c>
      <c r="F1484" t="s">
        <v>4117</v>
      </c>
      <c r="G1484" s="1" t="s">
        <v>4119</v>
      </c>
      <c r="H1484" t="s">
        <v>4121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" t="s">
        <v>4181</v>
      </c>
      <c r="O1484">
        <f>ROUND(E1484/D1484*100,0)</f>
        <v>64</v>
      </c>
      <c r="P1484">
        <f>ROUND(E1484/L1484,2)</f>
        <v>3210</v>
      </c>
      <c r="Q1484" s="9" t="s">
        <v>4181</v>
      </c>
      <c r="R1484" t="s">
        <v>4194</v>
      </c>
      <c r="S1484">
        <f>(((J1484/60)/60)/24)+DATE(1970,1,1)</f>
        <v>41136.85805555556</v>
      </c>
      <c r="T1484">
        <f>(((I1484/60)/60)/24)+DATE(1970,1,1)</f>
        <v>41159.32708333333</v>
      </c>
      <c r="U1484">
        <f>YEAR(S:S)</f>
        <v>2012</v>
      </c>
    </row>
    <row r="1485" spans="1:21" ht="48" x14ac:dyDescent="0.2">
      <c r="A1485">
        <v>1483</v>
      </c>
      <c r="B1485" s="8" t="s">
        <v>2</v>
      </c>
      <c r="C1485" s="3" t="s">
        <v>1490</v>
      </c>
      <c r="D1485" s="5">
        <v>7000</v>
      </c>
      <c r="E1485" s="7">
        <v>3205</v>
      </c>
      <c r="F1485" t="s">
        <v>4117</v>
      </c>
      <c r="G1485" s="1" t="s">
        <v>4119</v>
      </c>
      <c r="H1485" t="s">
        <v>4121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" t="s">
        <v>4181</v>
      </c>
      <c r="O1485">
        <f>ROUND(E1485/D1485*100,0)</f>
        <v>46</v>
      </c>
      <c r="P1485">
        <f>ROUND(E1485/L1485,2)</f>
        <v>1602.5</v>
      </c>
      <c r="Q1485" s="9" t="s">
        <v>4181</v>
      </c>
      <c r="R1485" t="s">
        <v>4194</v>
      </c>
      <c r="S1485">
        <f>(((J1485/60)/60)/24)+DATE(1970,1,1)</f>
        <v>42548.192997685182</v>
      </c>
      <c r="T1485">
        <f>(((I1485/60)/60)/24)+DATE(1970,1,1)</f>
        <v>42573.192997685182</v>
      </c>
      <c r="U1485">
        <f>YEAR(S:S)</f>
        <v>2016</v>
      </c>
    </row>
    <row r="1486" spans="1:21" ht="16" x14ac:dyDescent="0.2">
      <c r="A1486">
        <v>1484</v>
      </c>
      <c r="B1486" s="8" t="s">
        <v>2</v>
      </c>
      <c r="C1486" s="3" t="s">
        <v>1491</v>
      </c>
      <c r="D1486" s="5">
        <v>2000</v>
      </c>
      <c r="E1486" s="7">
        <v>3201</v>
      </c>
      <c r="F1486" t="s">
        <v>4117</v>
      </c>
      <c r="G1486" s="1" t="s">
        <v>4119</v>
      </c>
      <c r="H1486" t="s">
        <v>4121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" t="s">
        <v>4181</v>
      </c>
      <c r="O1486">
        <f>ROUND(E1486/D1486*100,0)</f>
        <v>160</v>
      </c>
      <c r="P1486" t="e">
        <f>ROUND(E1486/L1486,2)</f>
        <v>#DIV/0!</v>
      </c>
      <c r="Q1486" s="9" t="s">
        <v>4181</v>
      </c>
      <c r="R1486" t="s">
        <v>4194</v>
      </c>
      <c r="S1486">
        <f>(((J1486/60)/60)/24)+DATE(1970,1,1)</f>
        <v>41053.200960648144</v>
      </c>
      <c r="T1486">
        <f>(((I1486/60)/60)/24)+DATE(1970,1,1)</f>
        <v>41111.618750000001</v>
      </c>
      <c r="U1486">
        <f>YEAR(S:S)</f>
        <v>2012</v>
      </c>
    </row>
    <row r="1487" spans="1:21" ht="48" x14ac:dyDescent="0.2">
      <c r="A1487">
        <v>1485</v>
      </c>
      <c r="B1487" s="8" t="s">
        <v>2</v>
      </c>
      <c r="C1487" s="3" t="s">
        <v>1492</v>
      </c>
      <c r="D1487" s="5">
        <v>6700</v>
      </c>
      <c r="E1487" s="7">
        <v>3200</v>
      </c>
      <c r="F1487" t="s">
        <v>4117</v>
      </c>
      <c r="G1487" s="1" t="s">
        <v>4119</v>
      </c>
      <c r="H1487" t="s">
        <v>4121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" t="s">
        <v>4181</v>
      </c>
      <c r="O1487">
        <f>ROUND(E1487/D1487*100,0)</f>
        <v>48</v>
      </c>
      <c r="P1487">
        <f>ROUND(E1487/L1487,2)</f>
        <v>1066.67</v>
      </c>
      <c r="Q1487" s="9" t="s">
        <v>4181</v>
      </c>
      <c r="R1487" t="s">
        <v>4194</v>
      </c>
      <c r="S1487">
        <f>(((J1487/60)/60)/24)+DATE(1970,1,1)</f>
        <v>42130.795983796299</v>
      </c>
      <c r="T1487">
        <f>(((I1487/60)/60)/24)+DATE(1970,1,1)</f>
        <v>42175.795983796299</v>
      </c>
      <c r="U1487">
        <f>YEAR(S:S)</f>
        <v>2015</v>
      </c>
    </row>
    <row r="1488" spans="1:21" ht="48" x14ac:dyDescent="0.2">
      <c r="A1488">
        <v>1486</v>
      </c>
      <c r="B1488" s="8" t="s">
        <v>2</v>
      </c>
      <c r="C1488" s="3" t="s">
        <v>1493</v>
      </c>
      <c r="D1488" s="5">
        <v>20000</v>
      </c>
      <c r="E1488" s="7">
        <v>3200</v>
      </c>
      <c r="F1488" t="s">
        <v>4117</v>
      </c>
      <c r="G1488" s="1" t="s">
        <v>4119</v>
      </c>
      <c r="H1488" t="s">
        <v>4121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" t="s">
        <v>4181</v>
      </c>
      <c r="O1488">
        <f>ROUND(E1488/D1488*100,0)</f>
        <v>16</v>
      </c>
      <c r="P1488">
        <f>ROUND(E1488/L1488,2)</f>
        <v>1066.67</v>
      </c>
      <c r="Q1488" s="9" t="s">
        <v>4181</v>
      </c>
      <c r="R1488" t="s">
        <v>4194</v>
      </c>
      <c r="S1488">
        <f>(((J1488/60)/60)/24)+DATE(1970,1,1)</f>
        <v>42032.168530092589</v>
      </c>
      <c r="T1488">
        <f>(((I1488/60)/60)/24)+DATE(1970,1,1)</f>
        <v>42062.168530092589</v>
      </c>
      <c r="U1488">
        <f>YEAR(S:S)</f>
        <v>2015</v>
      </c>
    </row>
    <row r="1489" spans="1:21" ht="48" x14ac:dyDescent="0.2">
      <c r="A1489">
        <v>1487</v>
      </c>
      <c r="B1489" s="8" t="s">
        <v>2</v>
      </c>
      <c r="C1489" s="3" t="s">
        <v>1494</v>
      </c>
      <c r="D1489" s="5">
        <v>10000</v>
      </c>
      <c r="E1489" s="7">
        <v>3195</v>
      </c>
      <c r="F1489" t="s">
        <v>4117</v>
      </c>
      <c r="G1489" s="1" t="s">
        <v>4119</v>
      </c>
      <c r="H1489" t="s">
        <v>4121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" t="s">
        <v>4181</v>
      </c>
      <c r="O1489">
        <f>ROUND(E1489/D1489*100,0)</f>
        <v>32</v>
      </c>
      <c r="P1489" t="e">
        <f>ROUND(E1489/L1489,2)</f>
        <v>#DIV/0!</v>
      </c>
      <c r="Q1489" s="9" t="s">
        <v>4181</v>
      </c>
      <c r="R1489" t="s">
        <v>4194</v>
      </c>
      <c r="S1489">
        <f>(((J1489/60)/60)/24)+DATE(1970,1,1)</f>
        <v>42554.917488425926</v>
      </c>
      <c r="T1489">
        <f>(((I1489/60)/60)/24)+DATE(1970,1,1)</f>
        <v>42584.917488425926</v>
      </c>
      <c r="U1489">
        <f>YEAR(S:S)</f>
        <v>2016</v>
      </c>
    </row>
    <row r="1490" spans="1:21" ht="48" x14ac:dyDescent="0.2">
      <c r="A1490">
        <v>1488</v>
      </c>
      <c r="B1490" s="8" t="s">
        <v>2</v>
      </c>
      <c r="C1490" s="3" t="s">
        <v>1495</v>
      </c>
      <c r="D1490" s="5">
        <v>15000</v>
      </c>
      <c r="E1490" s="7">
        <v>3190</v>
      </c>
      <c r="F1490" t="s">
        <v>4117</v>
      </c>
      <c r="G1490" s="1" t="s">
        <v>4119</v>
      </c>
      <c r="H1490" t="s">
        <v>4123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" t="s">
        <v>4181</v>
      </c>
      <c r="O1490">
        <f>ROUND(E1490/D1490*100,0)</f>
        <v>21</v>
      </c>
      <c r="P1490">
        <f>ROUND(E1490/L1490,2)</f>
        <v>531.66999999999996</v>
      </c>
      <c r="Q1490" s="9" t="s">
        <v>4181</v>
      </c>
      <c r="R1490" t="s">
        <v>4194</v>
      </c>
      <c r="S1490">
        <f>(((J1490/60)/60)/24)+DATE(1970,1,1)</f>
        <v>41614.563194444447</v>
      </c>
      <c r="T1490">
        <f>(((I1490/60)/60)/24)+DATE(1970,1,1)</f>
        <v>41644.563194444447</v>
      </c>
      <c r="U1490">
        <f>YEAR(S:S)</f>
        <v>2013</v>
      </c>
    </row>
    <row r="1491" spans="1:21" ht="48" x14ac:dyDescent="0.2">
      <c r="A1491">
        <v>1489</v>
      </c>
      <c r="B1491" s="8" t="s">
        <v>2</v>
      </c>
      <c r="C1491" s="3" t="s">
        <v>1496</v>
      </c>
      <c r="D1491" s="5">
        <v>5000</v>
      </c>
      <c r="E1491" s="7">
        <v>3186</v>
      </c>
      <c r="F1491" t="s">
        <v>4117</v>
      </c>
      <c r="G1491" s="1" t="s">
        <v>4119</v>
      </c>
      <c r="H1491" t="s">
        <v>4121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" t="s">
        <v>4181</v>
      </c>
      <c r="O1491">
        <f>ROUND(E1491/D1491*100,0)</f>
        <v>64</v>
      </c>
      <c r="P1491" t="e">
        <f>ROUND(E1491/L1491,2)</f>
        <v>#DIV/0!</v>
      </c>
      <c r="Q1491" s="9" t="s">
        <v>4181</v>
      </c>
      <c r="R1491" t="s">
        <v>4194</v>
      </c>
      <c r="S1491">
        <f>(((J1491/60)/60)/24)+DATE(1970,1,1)</f>
        <v>41198.611712962964</v>
      </c>
      <c r="T1491">
        <f>(((I1491/60)/60)/24)+DATE(1970,1,1)</f>
        <v>41228.653379629628</v>
      </c>
      <c r="U1491">
        <f>YEAR(S:S)</f>
        <v>2012</v>
      </c>
    </row>
    <row r="1492" spans="1:21" ht="48" x14ac:dyDescent="0.2">
      <c r="A1492">
        <v>1490</v>
      </c>
      <c r="B1492" s="8" t="s">
        <v>2</v>
      </c>
      <c r="C1492" s="3" t="s">
        <v>1497</v>
      </c>
      <c r="D1492" s="5">
        <v>2900</v>
      </c>
      <c r="E1492" s="7">
        <v>3185</v>
      </c>
      <c r="F1492" t="s">
        <v>4117</v>
      </c>
      <c r="G1492" s="1" t="s">
        <v>4119</v>
      </c>
      <c r="H1492" t="s">
        <v>4121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" t="s">
        <v>4181</v>
      </c>
      <c r="O1492">
        <f>ROUND(E1492/D1492*100,0)</f>
        <v>110</v>
      </c>
      <c r="P1492">
        <f>ROUND(E1492/L1492,2)</f>
        <v>167.63</v>
      </c>
      <c r="Q1492" s="9" t="s">
        <v>4181</v>
      </c>
      <c r="R1492" t="s">
        <v>4194</v>
      </c>
      <c r="S1492">
        <f>(((J1492/60)/60)/24)+DATE(1970,1,1)</f>
        <v>41520.561041666668</v>
      </c>
      <c r="T1492">
        <f>(((I1492/60)/60)/24)+DATE(1970,1,1)</f>
        <v>41549.561041666668</v>
      </c>
      <c r="U1492">
        <f>YEAR(S:S)</f>
        <v>2013</v>
      </c>
    </row>
    <row r="1493" spans="1:21" ht="32" x14ac:dyDescent="0.2">
      <c r="A1493">
        <v>1491</v>
      </c>
      <c r="B1493" s="8" t="s">
        <v>2</v>
      </c>
      <c r="C1493" s="3" t="s">
        <v>1498</v>
      </c>
      <c r="D1493" s="5">
        <v>1200</v>
      </c>
      <c r="E1493" s="7">
        <v>3178</v>
      </c>
      <c r="F1493" t="s">
        <v>4117</v>
      </c>
      <c r="G1493" s="1" t="s">
        <v>4119</v>
      </c>
      <c r="H1493" t="s">
        <v>4121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" t="s">
        <v>4181</v>
      </c>
      <c r="O1493">
        <f>ROUND(E1493/D1493*100,0)</f>
        <v>265</v>
      </c>
      <c r="P1493">
        <f>ROUND(E1493/L1493,2)</f>
        <v>3178</v>
      </c>
      <c r="Q1493" s="9" t="s">
        <v>4181</v>
      </c>
      <c r="R1493" t="s">
        <v>4194</v>
      </c>
      <c r="S1493">
        <f>(((J1493/60)/60)/24)+DATE(1970,1,1)</f>
        <v>41991.713460648149</v>
      </c>
      <c r="T1493">
        <f>(((I1493/60)/60)/24)+DATE(1970,1,1)</f>
        <v>42050.651388888888</v>
      </c>
      <c r="U1493">
        <f>YEAR(S:S)</f>
        <v>2014</v>
      </c>
    </row>
    <row r="1494" spans="1:21" ht="48" x14ac:dyDescent="0.2">
      <c r="A1494">
        <v>1492</v>
      </c>
      <c r="B1494" s="8" t="s">
        <v>2</v>
      </c>
      <c r="C1494" s="3" t="s">
        <v>1499</v>
      </c>
      <c r="D1494" s="5">
        <v>4000</v>
      </c>
      <c r="E1494" s="7">
        <v>3175</v>
      </c>
      <c r="F1494" t="s">
        <v>4117</v>
      </c>
      <c r="G1494" s="1" t="s">
        <v>4119</v>
      </c>
      <c r="H1494" t="s">
        <v>4121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" t="s">
        <v>4181</v>
      </c>
      <c r="O1494">
        <f>ROUND(E1494/D1494*100,0)</f>
        <v>79</v>
      </c>
      <c r="P1494">
        <f>ROUND(E1494/L1494,2)</f>
        <v>1587.5</v>
      </c>
      <c r="Q1494" s="9" t="s">
        <v>4181</v>
      </c>
      <c r="R1494" t="s">
        <v>4194</v>
      </c>
      <c r="S1494">
        <f>(((J1494/60)/60)/24)+DATE(1970,1,1)</f>
        <v>40682.884791666671</v>
      </c>
      <c r="T1494">
        <f>(((I1494/60)/60)/24)+DATE(1970,1,1)</f>
        <v>40712.884791666671</v>
      </c>
      <c r="U1494">
        <f>YEAR(S:S)</f>
        <v>2011</v>
      </c>
    </row>
    <row r="1495" spans="1:21" ht="32" x14ac:dyDescent="0.2">
      <c r="A1495">
        <v>1493</v>
      </c>
      <c r="B1495" s="8" t="s">
        <v>2</v>
      </c>
      <c r="C1495" s="3" t="s">
        <v>1500</v>
      </c>
      <c r="D1495" s="5">
        <v>2400</v>
      </c>
      <c r="E1495" s="7">
        <v>3172</v>
      </c>
      <c r="F1495" t="s">
        <v>4117</v>
      </c>
      <c r="G1495" s="1" t="s">
        <v>4119</v>
      </c>
      <c r="H1495" t="s">
        <v>4121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" t="s">
        <v>4181</v>
      </c>
      <c r="O1495">
        <f>ROUND(E1495/D1495*100,0)</f>
        <v>132</v>
      </c>
      <c r="P1495" t="e">
        <f>ROUND(E1495/L1495,2)</f>
        <v>#DIV/0!</v>
      </c>
      <c r="Q1495" s="9" t="s">
        <v>4181</v>
      </c>
      <c r="R1495" t="s">
        <v>4194</v>
      </c>
      <c r="S1495">
        <f>(((J1495/60)/60)/24)+DATE(1970,1,1)</f>
        <v>41411.866608796299</v>
      </c>
      <c r="T1495">
        <f>(((I1495/60)/60)/24)+DATE(1970,1,1)</f>
        <v>41441.866608796299</v>
      </c>
      <c r="U1495">
        <f>YEAR(S:S)</f>
        <v>2013</v>
      </c>
    </row>
    <row r="1496" spans="1:21" ht="48" x14ac:dyDescent="0.2">
      <c r="A1496">
        <v>1494</v>
      </c>
      <c r="B1496" s="8" t="s">
        <v>2</v>
      </c>
      <c r="C1496" s="3" t="s">
        <v>1501</v>
      </c>
      <c r="D1496" s="5">
        <v>5000</v>
      </c>
      <c r="E1496" s="7">
        <v>3171</v>
      </c>
      <c r="F1496" t="s">
        <v>4117</v>
      </c>
      <c r="G1496" s="1" t="s">
        <v>4119</v>
      </c>
      <c r="H1496" t="s">
        <v>4121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" t="s">
        <v>4181</v>
      </c>
      <c r="O1496">
        <f>ROUND(E1496/D1496*100,0)</f>
        <v>63</v>
      </c>
      <c r="P1496">
        <f>ROUND(E1496/L1496,2)</f>
        <v>288.27</v>
      </c>
      <c r="Q1496" s="9" t="s">
        <v>4181</v>
      </c>
      <c r="R1496" t="s">
        <v>4194</v>
      </c>
      <c r="S1496">
        <f>(((J1496/60)/60)/24)+DATE(1970,1,1)</f>
        <v>42067.722372685181</v>
      </c>
      <c r="T1496">
        <f>(((I1496/60)/60)/24)+DATE(1970,1,1)</f>
        <v>42097.651388888888</v>
      </c>
      <c r="U1496">
        <f>YEAR(S:S)</f>
        <v>2015</v>
      </c>
    </row>
    <row r="1497" spans="1:21" ht="32" x14ac:dyDescent="0.2">
      <c r="A1497">
        <v>1495</v>
      </c>
      <c r="B1497" s="8" t="s">
        <v>2</v>
      </c>
      <c r="C1497" s="3" t="s">
        <v>1502</v>
      </c>
      <c r="D1497" s="5">
        <v>2000</v>
      </c>
      <c r="E1497" s="7">
        <v>3170</v>
      </c>
      <c r="F1497" t="s">
        <v>4117</v>
      </c>
      <c r="G1497" s="1" t="s">
        <v>4119</v>
      </c>
      <c r="H1497" t="s">
        <v>4121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" t="s">
        <v>4181</v>
      </c>
      <c r="O1497">
        <f>ROUND(E1497/D1497*100,0)</f>
        <v>159</v>
      </c>
      <c r="P1497" t="e">
        <f>ROUND(E1497/L1497,2)</f>
        <v>#DIV/0!</v>
      </c>
      <c r="Q1497" s="9" t="s">
        <v>4181</v>
      </c>
      <c r="R1497" t="s">
        <v>4194</v>
      </c>
      <c r="S1497">
        <f>(((J1497/60)/60)/24)+DATE(1970,1,1)</f>
        <v>40752.789710648147</v>
      </c>
      <c r="T1497">
        <f>(((I1497/60)/60)/24)+DATE(1970,1,1)</f>
        <v>40782.789710648147</v>
      </c>
      <c r="U1497">
        <f>YEAR(S:S)</f>
        <v>2011</v>
      </c>
    </row>
    <row r="1498" spans="1:21" ht="48" x14ac:dyDescent="0.2">
      <c r="A1498">
        <v>1496</v>
      </c>
      <c r="B1498" s="8" t="s">
        <v>2</v>
      </c>
      <c r="C1498" s="3" t="s">
        <v>1503</v>
      </c>
      <c r="D1498" s="5">
        <v>1500</v>
      </c>
      <c r="E1498" s="7">
        <v>3160</v>
      </c>
      <c r="F1498" t="s">
        <v>4117</v>
      </c>
      <c r="G1498" s="1" t="s">
        <v>4119</v>
      </c>
      <c r="H1498" t="s">
        <v>4121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" t="s">
        <v>4181</v>
      </c>
      <c r="O1498">
        <f>ROUND(E1498/D1498*100,0)</f>
        <v>211</v>
      </c>
      <c r="P1498" t="e">
        <f>ROUND(E1498/L1498,2)</f>
        <v>#DIV/0!</v>
      </c>
      <c r="Q1498" s="9" t="s">
        <v>4181</v>
      </c>
      <c r="R1498" t="s">
        <v>4194</v>
      </c>
      <c r="S1498">
        <f>(((J1498/60)/60)/24)+DATE(1970,1,1)</f>
        <v>41838.475219907406</v>
      </c>
      <c r="T1498">
        <f>(((I1498/60)/60)/24)+DATE(1970,1,1)</f>
        <v>41898.475219907406</v>
      </c>
      <c r="U1498">
        <f>YEAR(S:S)</f>
        <v>2014</v>
      </c>
    </row>
    <row r="1499" spans="1:21" ht="48" x14ac:dyDescent="0.2">
      <c r="A1499">
        <v>1497</v>
      </c>
      <c r="B1499" s="8" t="s">
        <v>2</v>
      </c>
      <c r="C1499" s="3" t="s">
        <v>1504</v>
      </c>
      <c r="D1499" s="5">
        <v>15000</v>
      </c>
      <c r="E1499" s="7">
        <v>3158</v>
      </c>
      <c r="F1499" t="s">
        <v>4117</v>
      </c>
      <c r="G1499" s="1" t="s">
        <v>4119</v>
      </c>
      <c r="H1499" t="s">
        <v>4121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" t="s">
        <v>4181</v>
      </c>
      <c r="O1499">
        <f>ROUND(E1499/D1499*100,0)</f>
        <v>21</v>
      </c>
      <c r="P1499">
        <f>ROUND(E1499/L1499,2)</f>
        <v>3158</v>
      </c>
      <c r="Q1499" s="9" t="s">
        <v>4181</v>
      </c>
      <c r="R1499" t="s">
        <v>4194</v>
      </c>
      <c r="S1499">
        <f>(((J1499/60)/60)/24)+DATE(1970,1,1)</f>
        <v>41444.64261574074</v>
      </c>
      <c r="T1499">
        <f>(((I1499/60)/60)/24)+DATE(1970,1,1)</f>
        <v>41486.821527777778</v>
      </c>
      <c r="U1499">
        <f>YEAR(S:S)</f>
        <v>2013</v>
      </c>
    </row>
    <row r="1500" spans="1:21" ht="48" x14ac:dyDescent="0.2">
      <c r="A1500">
        <v>1498</v>
      </c>
      <c r="B1500" s="8" t="s">
        <v>2</v>
      </c>
      <c r="C1500" s="3" t="s">
        <v>1505</v>
      </c>
      <c r="D1500" s="5">
        <v>3000</v>
      </c>
      <c r="E1500" s="7">
        <v>3155</v>
      </c>
      <c r="F1500" t="s">
        <v>4117</v>
      </c>
      <c r="G1500" s="1" t="s">
        <v>4119</v>
      </c>
      <c r="H1500" t="s">
        <v>4121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" t="s">
        <v>4181</v>
      </c>
      <c r="O1500">
        <f>ROUND(E1500/D1500*100,0)</f>
        <v>105</v>
      </c>
      <c r="P1500">
        <f>ROUND(E1500/L1500,2)</f>
        <v>1051.67</v>
      </c>
      <c r="Q1500" s="9" t="s">
        <v>4181</v>
      </c>
      <c r="R1500" t="s">
        <v>4194</v>
      </c>
      <c r="S1500">
        <f>(((J1500/60)/60)/24)+DATE(1970,1,1)</f>
        <v>41840.983541666668</v>
      </c>
      <c r="T1500">
        <f>(((I1500/60)/60)/24)+DATE(1970,1,1)</f>
        <v>41885.983541666668</v>
      </c>
      <c r="U1500">
        <f>YEAR(S:S)</f>
        <v>2014</v>
      </c>
    </row>
    <row r="1501" spans="1:21" ht="48" x14ac:dyDescent="0.2">
      <c r="A1501">
        <v>1499</v>
      </c>
      <c r="B1501" s="8" t="s">
        <v>2</v>
      </c>
      <c r="C1501" s="3" t="s">
        <v>1506</v>
      </c>
      <c r="D1501" s="5">
        <v>2000</v>
      </c>
      <c r="E1501" s="7">
        <v>3150</v>
      </c>
      <c r="F1501" t="s">
        <v>4117</v>
      </c>
      <c r="G1501" s="1" t="s">
        <v>4119</v>
      </c>
      <c r="H1501" t="s">
        <v>4121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" t="s">
        <v>4181</v>
      </c>
      <c r="O1501">
        <f>ROUND(E1501/D1501*100,0)</f>
        <v>158</v>
      </c>
      <c r="P1501">
        <f>ROUND(E1501/L1501,2)</f>
        <v>3150</v>
      </c>
      <c r="Q1501" s="9" t="s">
        <v>4181</v>
      </c>
      <c r="R1501" t="s">
        <v>4194</v>
      </c>
      <c r="S1501">
        <f>(((J1501/60)/60)/24)+DATE(1970,1,1)</f>
        <v>42527.007326388892</v>
      </c>
      <c r="T1501">
        <f>(((I1501/60)/60)/24)+DATE(1970,1,1)</f>
        <v>42587.007326388892</v>
      </c>
      <c r="U1501">
        <f>YEAR(S:S)</f>
        <v>2016</v>
      </c>
    </row>
    <row r="1502" spans="1:21" ht="48" x14ac:dyDescent="0.2">
      <c r="A1502">
        <v>1500</v>
      </c>
      <c r="B1502" s="8" t="s">
        <v>2</v>
      </c>
      <c r="C1502" s="3" t="s">
        <v>1507</v>
      </c>
      <c r="D1502" s="5">
        <v>2800</v>
      </c>
      <c r="E1502" s="7">
        <v>3148</v>
      </c>
      <c r="F1502" t="s">
        <v>4117</v>
      </c>
      <c r="G1502" s="1" t="s">
        <v>4119</v>
      </c>
      <c r="H1502" t="s">
        <v>4121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" t="s">
        <v>4181</v>
      </c>
      <c r="O1502">
        <f>ROUND(E1502/D1502*100,0)</f>
        <v>112</v>
      </c>
      <c r="P1502">
        <f>ROUND(E1502/L1502,2)</f>
        <v>209.87</v>
      </c>
      <c r="Q1502" s="9" t="s">
        <v>4181</v>
      </c>
      <c r="R1502" t="s">
        <v>4194</v>
      </c>
      <c r="S1502">
        <f>(((J1502/60)/60)/24)+DATE(1970,1,1)</f>
        <v>41365.904594907406</v>
      </c>
      <c r="T1502">
        <f>(((I1502/60)/60)/24)+DATE(1970,1,1)</f>
        <v>41395.904594907406</v>
      </c>
      <c r="U1502">
        <f>YEAR(S:S)</f>
        <v>2013</v>
      </c>
    </row>
    <row r="1503" spans="1:21" ht="32" x14ac:dyDescent="0.2">
      <c r="A1503">
        <v>1501</v>
      </c>
      <c r="B1503" s="8" t="s">
        <v>2</v>
      </c>
      <c r="C1503" s="3" t="s">
        <v>1508</v>
      </c>
      <c r="D1503" s="5">
        <v>52000</v>
      </c>
      <c r="E1503" s="7">
        <v>3145</v>
      </c>
      <c r="F1503" t="s">
        <v>4115</v>
      </c>
      <c r="G1503" s="1" t="s">
        <v>4119</v>
      </c>
      <c r="H1503" t="s">
        <v>4126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" t="s">
        <v>4181</v>
      </c>
      <c r="O1503">
        <f>ROUND(E1503/D1503*100,0)</f>
        <v>6</v>
      </c>
      <c r="P1503">
        <f>ROUND(E1503/L1503,2)</f>
        <v>3.55</v>
      </c>
      <c r="Q1503" s="9" t="s">
        <v>4181</v>
      </c>
      <c r="R1503" t="s">
        <v>4204</v>
      </c>
      <c r="S1503">
        <f>(((J1503/60)/60)/24)+DATE(1970,1,1)</f>
        <v>42163.583599537036</v>
      </c>
      <c r="T1503">
        <f>(((I1503/60)/60)/24)+DATE(1970,1,1)</f>
        <v>42193.583599537036</v>
      </c>
      <c r="U1503">
        <f>YEAR(S:S)</f>
        <v>2015</v>
      </c>
    </row>
    <row r="1504" spans="1:21" ht="48" x14ac:dyDescent="0.2">
      <c r="A1504">
        <v>1502</v>
      </c>
      <c r="B1504" s="8" t="s">
        <v>2</v>
      </c>
      <c r="C1504" s="3" t="s">
        <v>1509</v>
      </c>
      <c r="D1504" s="5">
        <v>22000</v>
      </c>
      <c r="E1504" s="7">
        <v>3135</v>
      </c>
      <c r="F1504" t="s">
        <v>4115</v>
      </c>
      <c r="G1504" s="1" t="s">
        <v>4119</v>
      </c>
      <c r="H1504" t="s">
        <v>4122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" t="s">
        <v>4181</v>
      </c>
      <c r="O1504">
        <f>ROUND(E1504/D1504*100,0)</f>
        <v>14</v>
      </c>
      <c r="P1504">
        <f>ROUND(E1504/L1504,2)</f>
        <v>9.5299999999999994</v>
      </c>
      <c r="Q1504" s="9" t="s">
        <v>4181</v>
      </c>
      <c r="R1504" t="s">
        <v>4204</v>
      </c>
      <c r="S1504">
        <f>(((J1504/60)/60)/24)+DATE(1970,1,1)</f>
        <v>42426.542592592596</v>
      </c>
      <c r="T1504">
        <f>(((I1504/60)/60)/24)+DATE(1970,1,1)</f>
        <v>42454.916666666672</v>
      </c>
      <c r="U1504">
        <f>YEAR(S:S)</f>
        <v>2016</v>
      </c>
    </row>
    <row r="1505" spans="1:21" ht="48" x14ac:dyDescent="0.2">
      <c r="A1505">
        <v>1503</v>
      </c>
      <c r="B1505" s="8" t="s">
        <v>2</v>
      </c>
      <c r="C1505" s="3" t="s">
        <v>1510</v>
      </c>
      <c r="D1505" s="5">
        <v>3750</v>
      </c>
      <c r="E1505" s="7">
        <v>3133</v>
      </c>
      <c r="F1505" t="s">
        <v>4115</v>
      </c>
      <c r="G1505" s="1" t="s">
        <v>4119</v>
      </c>
      <c r="H1505" t="s">
        <v>4124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" t="s">
        <v>4181</v>
      </c>
      <c r="O1505">
        <f>ROUND(E1505/D1505*100,0)</f>
        <v>84</v>
      </c>
      <c r="P1505">
        <f>ROUND(E1505/L1505,2)</f>
        <v>44.13</v>
      </c>
      <c r="Q1505" s="9" t="s">
        <v>4181</v>
      </c>
      <c r="R1505" t="s">
        <v>4204</v>
      </c>
      <c r="S1505">
        <f>(((J1505/60)/60)/24)+DATE(1970,1,1)</f>
        <v>42606.347233796296</v>
      </c>
      <c r="T1505">
        <f>(((I1505/60)/60)/24)+DATE(1970,1,1)</f>
        <v>42666.347233796296</v>
      </c>
      <c r="U1505">
        <f>YEAR(S:S)</f>
        <v>2016</v>
      </c>
    </row>
    <row r="1506" spans="1:21" ht="32" x14ac:dyDescent="0.2">
      <c r="A1506">
        <v>1504</v>
      </c>
      <c r="B1506" s="8" t="s">
        <v>2</v>
      </c>
      <c r="C1506" s="3" t="s">
        <v>1511</v>
      </c>
      <c r="D1506" s="5">
        <v>6500</v>
      </c>
      <c r="E1506" s="7">
        <v>3132.63</v>
      </c>
      <c r="F1506" t="s">
        <v>4115</v>
      </c>
      <c r="G1506" s="1" t="s">
        <v>4119</v>
      </c>
      <c r="H1506" t="s">
        <v>4122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" t="s">
        <v>4181</v>
      </c>
      <c r="O1506">
        <f>ROUND(E1506/D1506*100,0)</f>
        <v>48</v>
      </c>
      <c r="P1506">
        <f>ROUND(E1506/L1506,2)</f>
        <v>11.65</v>
      </c>
      <c r="Q1506" s="9" t="s">
        <v>4181</v>
      </c>
      <c r="R1506" t="s">
        <v>4204</v>
      </c>
      <c r="S1506">
        <f>(((J1506/60)/60)/24)+DATE(1970,1,1)</f>
        <v>41772.657685185186</v>
      </c>
      <c r="T1506">
        <f>(((I1506/60)/60)/24)+DATE(1970,1,1)</f>
        <v>41800.356249999997</v>
      </c>
      <c r="U1506">
        <f>YEAR(S:S)</f>
        <v>2014</v>
      </c>
    </row>
    <row r="1507" spans="1:21" ht="48" x14ac:dyDescent="0.2">
      <c r="A1507">
        <v>1505</v>
      </c>
      <c r="B1507" s="8" t="s">
        <v>2</v>
      </c>
      <c r="C1507" s="3" t="s">
        <v>1512</v>
      </c>
      <c r="D1507" s="5">
        <v>16000</v>
      </c>
      <c r="E1507" s="7">
        <v>3125</v>
      </c>
      <c r="F1507" t="s">
        <v>4115</v>
      </c>
      <c r="G1507" s="1" t="s">
        <v>4119</v>
      </c>
      <c r="H1507" t="s">
        <v>4124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" t="s">
        <v>4181</v>
      </c>
      <c r="O1507">
        <f>ROUND(E1507/D1507*100,0)</f>
        <v>20</v>
      </c>
      <c r="P1507">
        <f>ROUND(E1507/L1507,2)</f>
        <v>9.06</v>
      </c>
      <c r="Q1507" s="9" t="s">
        <v>4181</v>
      </c>
      <c r="R1507" t="s">
        <v>4204</v>
      </c>
      <c r="S1507">
        <f>(((J1507/60)/60)/24)+DATE(1970,1,1)</f>
        <v>42414.44332175926</v>
      </c>
      <c r="T1507">
        <f>(((I1507/60)/60)/24)+DATE(1970,1,1)</f>
        <v>42451.834027777775</v>
      </c>
      <c r="U1507">
        <f>YEAR(S:S)</f>
        <v>2016</v>
      </c>
    </row>
    <row r="1508" spans="1:21" ht="48" x14ac:dyDescent="0.2">
      <c r="A1508">
        <v>1506</v>
      </c>
      <c r="B1508" s="8" t="s">
        <v>2</v>
      </c>
      <c r="C1508" s="3" t="s">
        <v>1513</v>
      </c>
      <c r="D1508" s="5">
        <v>1500</v>
      </c>
      <c r="E1508" s="7">
        <v>3122</v>
      </c>
      <c r="F1508" t="s">
        <v>4115</v>
      </c>
      <c r="G1508" s="1" t="s">
        <v>4119</v>
      </c>
      <c r="H1508" t="s">
        <v>4122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" t="s">
        <v>4181</v>
      </c>
      <c r="O1508">
        <f>ROUND(E1508/D1508*100,0)</f>
        <v>208</v>
      </c>
      <c r="P1508">
        <f>ROUND(E1508/L1508,2)</f>
        <v>72.599999999999994</v>
      </c>
      <c r="Q1508" s="9" t="s">
        <v>4181</v>
      </c>
      <c r="R1508" t="s">
        <v>4204</v>
      </c>
      <c r="S1508">
        <f>(((J1508/60)/60)/24)+DATE(1970,1,1)</f>
        <v>41814.785925925928</v>
      </c>
      <c r="T1508">
        <f>(((I1508/60)/60)/24)+DATE(1970,1,1)</f>
        <v>41844.785925925928</v>
      </c>
      <c r="U1508">
        <f>YEAR(S:S)</f>
        <v>2014</v>
      </c>
    </row>
    <row r="1509" spans="1:21" ht="48" x14ac:dyDescent="0.2">
      <c r="A1509">
        <v>1507</v>
      </c>
      <c r="B1509" s="8" t="s">
        <v>2</v>
      </c>
      <c r="C1509" s="3" t="s">
        <v>1514</v>
      </c>
      <c r="D1509" s="5">
        <v>1200</v>
      </c>
      <c r="E1509" s="7">
        <v>3120</v>
      </c>
      <c r="F1509" t="s">
        <v>4115</v>
      </c>
      <c r="G1509" s="1" t="s">
        <v>4119</v>
      </c>
      <c r="H1509" t="s">
        <v>4121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" t="s">
        <v>4181</v>
      </c>
      <c r="O1509">
        <f>ROUND(E1509/D1509*100,0)</f>
        <v>260</v>
      </c>
      <c r="P1509">
        <f>ROUND(E1509/L1509,2)</f>
        <v>94.55</v>
      </c>
      <c r="Q1509" s="9" t="s">
        <v>4181</v>
      </c>
      <c r="R1509" t="s">
        <v>4204</v>
      </c>
      <c r="S1509">
        <f>(((J1509/60)/60)/24)+DATE(1970,1,1)</f>
        <v>40254.450335648151</v>
      </c>
      <c r="T1509">
        <f>(((I1509/60)/60)/24)+DATE(1970,1,1)</f>
        <v>40313.340277777781</v>
      </c>
      <c r="U1509">
        <f>YEAR(S:S)</f>
        <v>2010</v>
      </c>
    </row>
    <row r="1510" spans="1:21" ht="48" x14ac:dyDescent="0.2">
      <c r="A1510">
        <v>1508</v>
      </c>
      <c r="B1510" s="8" t="s">
        <v>2</v>
      </c>
      <c r="C1510" s="3" t="s">
        <v>1515</v>
      </c>
      <c r="D1510" s="5">
        <v>18500</v>
      </c>
      <c r="E1510" s="7">
        <v>3120</v>
      </c>
      <c r="F1510" t="s">
        <v>4115</v>
      </c>
      <c r="G1510" s="1" t="s">
        <v>4119</v>
      </c>
      <c r="H1510" t="s">
        <v>4121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" t="s">
        <v>4181</v>
      </c>
      <c r="O1510">
        <f>ROUND(E1510/D1510*100,0)</f>
        <v>17</v>
      </c>
      <c r="P1510">
        <f>ROUND(E1510/L1510,2)</f>
        <v>14.79</v>
      </c>
      <c r="Q1510" s="9" t="s">
        <v>4181</v>
      </c>
      <c r="R1510" t="s">
        <v>4204</v>
      </c>
      <c r="S1510">
        <f>(((J1510/60)/60)/24)+DATE(1970,1,1)</f>
        <v>41786.614363425928</v>
      </c>
      <c r="T1510">
        <f>(((I1510/60)/60)/24)+DATE(1970,1,1)</f>
        <v>41817.614363425928</v>
      </c>
      <c r="U1510">
        <f>YEAR(S:S)</f>
        <v>2014</v>
      </c>
    </row>
    <row r="1511" spans="1:21" ht="48" x14ac:dyDescent="0.2">
      <c r="A1511">
        <v>1509</v>
      </c>
      <c r="B1511" s="8" t="s">
        <v>2</v>
      </c>
      <c r="C1511" s="3" t="s">
        <v>1516</v>
      </c>
      <c r="D1511" s="5">
        <v>17500</v>
      </c>
      <c r="E1511" s="7">
        <v>3105</v>
      </c>
      <c r="F1511" t="s">
        <v>4115</v>
      </c>
      <c r="G1511" s="1" t="s">
        <v>4119</v>
      </c>
      <c r="H1511" t="s">
        <v>4124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" t="s">
        <v>4181</v>
      </c>
      <c r="O1511">
        <f>ROUND(E1511/D1511*100,0)</f>
        <v>18</v>
      </c>
      <c r="P1511">
        <f>ROUND(E1511/L1511,2)</f>
        <v>15.84</v>
      </c>
      <c r="Q1511" s="9" t="s">
        <v>4181</v>
      </c>
      <c r="R1511" t="s">
        <v>4204</v>
      </c>
      <c r="S1511">
        <f>(((J1511/60)/60)/24)+DATE(1970,1,1)</f>
        <v>42751.533391203702</v>
      </c>
      <c r="T1511">
        <f>(((I1511/60)/60)/24)+DATE(1970,1,1)</f>
        <v>42780.957638888889</v>
      </c>
      <c r="U1511">
        <f>YEAR(S:S)</f>
        <v>2017</v>
      </c>
    </row>
    <row r="1512" spans="1:21" ht="48" x14ac:dyDescent="0.2">
      <c r="A1512">
        <v>1510</v>
      </c>
      <c r="B1512" s="8" t="s">
        <v>2</v>
      </c>
      <c r="C1512" s="3" t="s">
        <v>1517</v>
      </c>
      <c r="D1512" s="5">
        <v>16000</v>
      </c>
      <c r="E1512" s="7">
        <v>3105</v>
      </c>
      <c r="F1512" t="s">
        <v>4115</v>
      </c>
      <c r="G1512" s="1" t="s">
        <v>4119</v>
      </c>
      <c r="H1512" t="s">
        <v>4122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" t="s">
        <v>4181</v>
      </c>
      <c r="O1512">
        <f>ROUND(E1512/D1512*100,0)</f>
        <v>19</v>
      </c>
      <c r="P1512">
        <f>ROUND(E1512/L1512,2)</f>
        <v>7.67</v>
      </c>
      <c r="Q1512" s="9" t="s">
        <v>4181</v>
      </c>
      <c r="R1512" t="s">
        <v>4204</v>
      </c>
      <c r="S1512">
        <f>(((J1512/60)/60)/24)+DATE(1970,1,1)</f>
        <v>41809.385162037033</v>
      </c>
      <c r="T1512">
        <f>(((I1512/60)/60)/24)+DATE(1970,1,1)</f>
        <v>41839.385162037033</v>
      </c>
      <c r="U1512">
        <f>YEAR(S:S)</f>
        <v>2014</v>
      </c>
    </row>
    <row r="1513" spans="1:21" ht="48" x14ac:dyDescent="0.2">
      <c r="A1513">
        <v>1511</v>
      </c>
      <c r="B1513" s="8" t="s">
        <v>2</v>
      </c>
      <c r="C1513" s="3" t="s">
        <v>1518</v>
      </c>
      <c r="D1513" s="5">
        <v>14000</v>
      </c>
      <c r="E1513" s="7">
        <v>3100</v>
      </c>
      <c r="F1513" t="s">
        <v>4115</v>
      </c>
      <c r="G1513" s="1" t="s">
        <v>4119</v>
      </c>
      <c r="H1513" t="s">
        <v>4121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" t="s">
        <v>4181</v>
      </c>
      <c r="O1513">
        <f>ROUND(E1513/D1513*100,0)</f>
        <v>22</v>
      </c>
      <c r="P1513">
        <f>ROUND(E1513/L1513,2)</f>
        <v>15.05</v>
      </c>
      <c r="Q1513" s="9" t="s">
        <v>4181</v>
      </c>
      <c r="R1513" t="s">
        <v>4204</v>
      </c>
      <c r="S1513">
        <f>(((J1513/60)/60)/24)+DATE(1970,1,1)</f>
        <v>42296.583379629628</v>
      </c>
      <c r="T1513">
        <f>(((I1513/60)/60)/24)+DATE(1970,1,1)</f>
        <v>42326.625046296293</v>
      </c>
      <c r="U1513">
        <f>YEAR(S:S)</f>
        <v>2015</v>
      </c>
    </row>
    <row r="1514" spans="1:21" ht="48" x14ac:dyDescent="0.2">
      <c r="A1514">
        <v>1512</v>
      </c>
      <c r="B1514" s="8" t="s">
        <v>2</v>
      </c>
      <c r="C1514" s="3" t="s">
        <v>1519</v>
      </c>
      <c r="D1514" s="5">
        <v>3500</v>
      </c>
      <c r="E1514" s="7">
        <v>3100</v>
      </c>
      <c r="F1514" t="s">
        <v>4115</v>
      </c>
      <c r="G1514" s="1" t="s">
        <v>4119</v>
      </c>
      <c r="H1514" t="s">
        <v>4121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" t="s">
        <v>4181</v>
      </c>
      <c r="O1514">
        <f>ROUND(E1514/D1514*100,0)</f>
        <v>89</v>
      </c>
      <c r="P1514">
        <f>ROUND(E1514/L1514,2)</f>
        <v>9.25</v>
      </c>
      <c r="Q1514" s="9" t="s">
        <v>4181</v>
      </c>
      <c r="R1514" t="s">
        <v>4204</v>
      </c>
      <c r="S1514">
        <f>(((J1514/60)/60)/24)+DATE(1970,1,1)</f>
        <v>42741.684479166666</v>
      </c>
      <c r="T1514">
        <f>(((I1514/60)/60)/24)+DATE(1970,1,1)</f>
        <v>42771.684479166666</v>
      </c>
      <c r="U1514">
        <f>YEAR(S:S)</f>
        <v>2017</v>
      </c>
    </row>
    <row r="1515" spans="1:21" ht="48" x14ac:dyDescent="0.2">
      <c r="A1515">
        <v>1513</v>
      </c>
      <c r="B1515" s="8" t="s">
        <v>2</v>
      </c>
      <c r="C1515" s="3" t="s">
        <v>1520</v>
      </c>
      <c r="D1515" s="5">
        <v>8000</v>
      </c>
      <c r="E1515" s="7">
        <v>3100</v>
      </c>
      <c r="F1515" t="s">
        <v>4115</v>
      </c>
      <c r="G1515" s="1" t="s">
        <v>4119</v>
      </c>
      <c r="H1515" t="s">
        <v>4122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" t="s">
        <v>4181</v>
      </c>
      <c r="O1515">
        <f>ROUND(E1515/D1515*100,0)</f>
        <v>39</v>
      </c>
      <c r="P1515">
        <f>ROUND(E1515/L1515,2)</f>
        <v>14.42</v>
      </c>
      <c r="Q1515" s="9" t="s">
        <v>4181</v>
      </c>
      <c r="R1515" t="s">
        <v>4204</v>
      </c>
      <c r="S1515">
        <f>(((J1515/60)/60)/24)+DATE(1970,1,1)</f>
        <v>41806.637337962966</v>
      </c>
      <c r="T1515">
        <f>(((I1515/60)/60)/24)+DATE(1970,1,1)</f>
        <v>41836.637337962966</v>
      </c>
      <c r="U1515">
        <f>YEAR(S:S)</f>
        <v>2014</v>
      </c>
    </row>
    <row r="1516" spans="1:21" ht="48" x14ac:dyDescent="0.2">
      <c r="A1516">
        <v>1514</v>
      </c>
      <c r="B1516" s="8" t="s">
        <v>2</v>
      </c>
      <c r="C1516" s="3" t="s">
        <v>1521</v>
      </c>
      <c r="D1516" s="5">
        <v>25000</v>
      </c>
      <c r="E1516" s="7">
        <v>3100</v>
      </c>
      <c r="F1516" t="s">
        <v>4115</v>
      </c>
      <c r="G1516" s="1" t="s">
        <v>4119</v>
      </c>
      <c r="H1516" t="s">
        <v>4121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" t="s">
        <v>4181</v>
      </c>
      <c r="O1516">
        <f>ROUND(E1516/D1516*100,0)</f>
        <v>12</v>
      </c>
      <c r="P1516">
        <f>ROUND(E1516/L1516,2)</f>
        <v>17.61</v>
      </c>
      <c r="Q1516" s="9" t="s">
        <v>4181</v>
      </c>
      <c r="R1516" t="s">
        <v>4204</v>
      </c>
      <c r="S1516">
        <f>(((J1516/60)/60)/24)+DATE(1970,1,1)</f>
        <v>42234.597685185188</v>
      </c>
      <c r="T1516">
        <f>(((I1516/60)/60)/24)+DATE(1970,1,1)</f>
        <v>42274.597685185188</v>
      </c>
      <c r="U1516">
        <f>YEAR(S:S)</f>
        <v>2015</v>
      </c>
    </row>
    <row r="1517" spans="1:21" ht="48" x14ac:dyDescent="0.2">
      <c r="A1517">
        <v>1515</v>
      </c>
      <c r="B1517" s="8" t="s">
        <v>2</v>
      </c>
      <c r="C1517" s="3" t="s">
        <v>1522</v>
      </c>
      <c r="D1517" s="5">
        <v>300000</v>
      </c>
      <c r="E1517" s="7">
        <v>3095.11</v>
      </c>
      <c r="F1517" t="s">
        <v>4115</v>
      </c>
      <c r="G1517" s="1" t="s">
        <v>4119</v>
      </c>
      <c r="H1517" t="s">
        <v>4129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" t="s">
        <v>4181</v>
      </c>
      <c r="O1517">
        <f>ROUND(E1517/D1517*100,0)</f>
        <v>1</v>
      </c>
      <c r="P1517">
        <f>ROUND(E1517/L1517,2)</f>
        <v>5.58</v>
      </c>
      <c r="Q1517" s="9" t="s">
        <v>4181</v>
      </c>
      <c r="R1517" t="s">
        <v>4204</v>
      </c>
      <c r="S1517">
        <f>(((J1517/60)/60)/24)+DATE(1970,1,1)</f>
        <v>42415.253437499996</v>
      </c>
      <c r="T1517">
        <f>(((I1517/60)/60)/24)+DATE(1970,1,1)</f>
        <v>42445.211770833332</v>
      </c>
      <c r="U1517">
        <f>YEAR(S:S)</f>
        <v>2016</v>
      </c>
    </row>
    <row r="1518" spans="1:21" ht="48" x14ac:dyDescent="0.2">
      <c r="A1518">
        <v>1516</v>
      </c>
      <c r="B1518" s="8" t="s">
        <v>2</v>
      </c>
      <c r="C1518" s="3" t="s">
        <v>1523</v>
      </c>
      <c r="D1518" s="5">
        <v>17000</v>
      </c>
      <c r="E1518" s="7">
        <v>3084</v>
      </c>
      <c r="F1518" t="s">
        <v>4115</v>
      </c>
      <c r="G1518" s="1" t="s">
        <v>4119</v>
      </c>
      <c r="H1518" t="s">
        <v>4121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" t="s">
        <v>4181</v>
      </c>
      <c r="O1518">
        <f>ROUND(E1518/D1518*100,0)</f>
        <v>18</v>
      </c>
      <c r="P1518">
        <f>ROUND(E1518/L1518,2)</f>
        <v>26.59</v>
      </c>
      <c r="Q1518" s="9" t="s">
        <v>4181</v>
      </c>
      <c r="R1518" t="s">
        <v>4204</v>
      </c>
      <c r="S1518">
        <f>(((J1518/60)/60)/24)+DATE(1970,1,1)</f>
        <v>42619.466342592597</v>
      </c>
      <c r="T1518">
        <f>(((I1518/60)/60)/24)+DATE(1970,1,1)</f>
        <v>42649.583333333328</v>
      </c>
      <c r="U1518">
        <f>YEAR(S:S)</f>
        <v>2016</v>
      </c>
    </row>
    <row r="1519" spans="1:21" ht="48" x14ac:dyDescent="0.2">
      <c r="A1519">
        <v>1517</v>
      </c>
      <c r="B1519" s="8" t="s">
        <v>2</v>
      </c>
      <c r="C1519" s="3" t="s">
        <v>1524</v>
      </c>
      <c r="D1519" s="5">
        <v>15000</v>
      </c>
      <c r="E1519" s="7">
        <v>3081</v>
      </c>
      <c r="F1519" t="s">
        <v>4115</v>
      </c>
      <c r="G1519" s="1" t="s">
        <v>4119</v>
      </c>
      <c r="H1519" t="s">
        <v>4121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" t="s">
        <v>4181</v>
      </c>
      <c r="O1519">
        <f>ROUND(E1519/D1519*100,0)</f>
        <v>21</v>
      </c>
      <c r="P1519">
        <f>ROUND(E1519/L1519,2)</f>
        <v>5.01</v>
      </c>
      <c r="Q1519" s="9" t="s">
        <v>4181</v>
      </c>
      <c r="R1519" t="s">
        <v>4204</v>
      </c>
      <c r="S1519">
        <f>(((J1519/60)/60)/24)+DATE(1970,1,1)</f>
        <v>41948.56658564815</v>
      </c>
      <c r="T1519">
        <f>(((I1519/60)/60)/24)+DATE(1970,1,1)</f>
        <v>41979.25</v>
      </c>
      <c r="U1519">
        <f>YEAR(S:S)</f>
        <v>2014</v>
      </c>
    </row>
    <row r="1520" spans="1:21" ht="32" x14ac:dyDescent="0.2">
      <c r="A1520">
        <v>1518</v>
      </c>
      <c r="B1520" s="8" t="s">
        <v>2</v>
      </c>
      <c r="C1520" s="3" t="s">
        <v>1525</v>
      </c>
      <c r="D1520" s="5">
        <v>15000</v>
      </c>
      <c r="E1520" s="7">
        <v>3080</v>
      </c>
      <c r="F1520" t="s">
        <v>4115</v>
      </c>
      <c r="G1520" s="1" t="s">
        <v>4119</v>
      </c>
      <c r="H1520" t="s">
        <v>4121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" t="s">
        <v>4181</v>
      </c>
      <c r="O1520">
        <f>ROUND(E1520/D1520*100,0)</f>
        <v>21</v>
      </c>
      <c r="P1520">
        <f>ROUND(E1520/L1520,2)</f>
        <v>13.05</v>
      </c>
      <c r="Q1520" s="9" t="s">
        <v>4181</v>
      </c>
      <c r="R1520" t="s">
        <v>4204</v>
      </c>
      <c r="S1520">
        <f>(((J1520/60)/60)/24)+DATE(1970,1,1)</f>
        <v>41760.8200462963</v>
      </c>
      <c r="T1520">
        <f>(((I1520/60)/60)/24)+DATE(1970,1,1)</f>
        <v>41790.8200462963</v>
      </c>
      <c r="U1520">
        <f>YEAR(S:S)</f>
        <v>2014</v>
      </c>
    </row>
    <row r="1521" spans="1:21" ht="48" x14ac:dyDescent="0.2">
      <c r="A1521">
        <v>1519</v>
      </c>
      <c r="B1521" s="8" t="s">
        <v>2</v>
      </c>
      <c r="C1521" s="3" t="s">
        <v>1526</v>
      </c>
      <c r="D1521" s="5">
        <v>9000</v>
      </c>
      <c r="E1521" s="7">
        <v>3080</v>
      </c>
      <c r="F1521" t="s">
        <v>4115</v>
      </c>
      <c r="G1521" s="1" t="s">
        <v>4119</v>
      </c>
      <c r="H1521" t="s">
        <v>4121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" t="s">
        <v>4181</v>
      </c>
      <c r="O1521">
        <f>ROUND(E1521/D1521*100,0)</f>
        <v>34</v>
      </c>
      <c r="P1521">
        <f>ROUND(E1521/L1521,2)</f>
        <v>21.24</v>
      </c>
      <c r="Q1521" s="9" t="s">
        <v>4181</v>
      </c>
      <c r="R1521" t="s">
        <v>4204</v>
      </c>
      <c r="S1521">
        <f>(((J1521/60)/60)/24)+DATE(1970,1,1)</f>
        <v>41782.741701388892</v>
      </c>
      <c r="T1521">
        <f>(((I1521/60)/60)/24)+DATE(1970,1,1)</f>
        <v>41810.915972222225</v>
      </c>
      <c r="U1521">
        <f>YEAR(S:S)</f>
        <v>2014</v>
      </c>
    </row>
    <row r="1522" spans="1:21" ht="32" x14ac:dyDescent="0.2">
      <c r="A1522">
        <v>1520</v>
      </c>
      <c r="B1522" s="8" t="s">
        <v>2</v>
      </c>
      <c r="C1522" s="3" t="s">
        <v>1527</v>
      </c>
      <c r="D1522" s="5">
        <v>18000</v>
      </c>
      <c r="E1522" s="7">
        <v>3067</v>
      </c>
      <c r="F1522" t="s">
        <v>4115</v>
      </c>
      <c r="G1522" s="1" t="s">
        <v>4119</v>
      </c>
      <c r="H1522" t="s">
        <v>4121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" t="s">
        <v>4181</v>
      </c>
      <c r="O1522">
        <f>ROUND(E1522/D1522*100,0)</f>
        <v>17</v>
      </c>
      <c r="P1522">
        <f>ROUND(E1522/L1522,2)</f>
        <v>18.37</v>
      </c>
      <c r="Q1522" s="9" t="s">
        <v>4181</v>
      </c>
      <c r="R1522" t="s">
        <v>4204</v>
      </c>
      <c r="S1522">
        <f>(((J1522/60)/60)/24)+DATE(1970,1,1)</f>
        <v>41955.857789351852</v>
      </c>
      <c r="T1522">
        <f>(((I1522/60)/60)/24)+DATE(1970,1,1)</f>
        <v>41992.166666666672</v>
      </c>
      <c r="U1522">
        <f>YEAR(S:S)</f>
        <v>2014</v>
      </c>
    </row>
    <row r="1523" spans="1:21" ht="48" x14ac:dyDescent="0.2">
      <c r="A1523">
        <v>1521</v>
      </c>
      <c r="B1523" s="8" t="s">
        <v>2</v>
      </c>
      <c r="C1523" s="3" t="s">
        <v>1528</v>
      </c>
      <c r="D1523" s="5">
        <v>37500</v>
      </c>
      <c r="E1523" s="7">
        <v>3062</v>
      </c>
      <c r="F1523" t="s">
        <v>4115</v>
      </c>
      <c r="G1523" s="1" t="s">
        <v>4119</v>
      </c>
      <c r="H1523" t="s">
        <v>4121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" t="s">
        <v>4181</v>
      </c>
      <c r="O1523">
        <f>ROUND(E1523/D1523*100,0)</f>
        <v>8</v>
      </c>
      <c r="P1523">
        <f>ROUND(E1523/L1523,2)</f>
        <v>13.03</v>
      </c>
      <c r="Q1523" s="9" t="s">
        <v>4181</v>
      </c>
      <c r="R1523" t="s">
        <v>4204</v>
      </c>
      <c r="S1523">
        <f>(((J1523/60)/60)/24)+DATE(1970,1,1)</f>
        <v>42493.167719907404</v>
      </c>
      <c r="T1523">
        <f>(((I1523/60)/60)/24)+DATE(1970,1,1)</f>
        <v>42528.167719907404</v>
      </c>
      <c r="U1523">
        <f>YEAR(S:S)</f>
        <v>2016</v>
      </c>
    </row>
    <row r="1524" spans="1:21" ht="48" x14ac:dyDescent="0.2">
      <c r="A1524">
        <v>1522</v>
      </c>
      <c r="B1524" s="8" t="s">
        <v>2</v>
      </c>
      <c r="C1524" s="3" t="s">
        <v>1529</v>
      </c>
      <c r="D1524" s="5">
        <v>43500</v>
      </c>
      <c r="E1524" s="7">
        <v>3061</v>
      </c>
      <c r="F1524" t="s">
        <v>4115</v>
      </c>
      <c r="G1524" s="1" t="s">
        <v>4119</v>
      </c>
      <c r="H1524" t="s">
        <v>4121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" t="s">
        <v>4181</v>
      </c>
      <c r="O1524">
        <f>ROUND(E1524/D1524*100,0)</f>
        <v>7</v>
      </c>
      <c r="P1524">
        <f>ROUND(E1524/L1524,2)</f>
        <v>6.77</v>
      </c>
      <c r="Q1524" s="9" t="s">
        <v>4181</v>
      </c>
      <c r="R1524" t="s">
        <v>4204</v>
      </c>
      <c r="S1524">
        <f>(((J1524/60)/60)/24)+DATE(1970,1,1)</f>
        <v>41899.830312500002</v>
      </c>
      <c r="T1524">
        <f>(((I1524/60)/60)/24)+DATE(1970,1,1)</f>
        <v>41929.830312500002</v>
      </c>
      <c r="U1524">
        <f>YEAR(S:S)</f>
        <v>2014</v>
      </c>
    </row>
    <row r="1525" spans="1:21" ht="48" x14ac:dyDescent="0.2">
      <c r="A1525">
        <v>1523</v>
      </c>
      <c r="B1525" s="8" t="s">
        <v>2</v>
      </c>
      <c r="C1525" s="3" t="s">
        <v>1530</v>
      </c>
      <c r="D1525" s="5">
        <v>18500</v>
      </c>
      <c r="E1525" s="7">
        <v>3060.22</v>
      </c>
      <c r="F1525" t="s">
        <v>4115</v>
      </c>
      <c r="G1525" s="1" t="s">
        <v>4119</v>
      </c>
      <c r="H1525" t="s">
        <v>4121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" t="s">
        <v>4181</v>
      </c>
      <c r="O1525">
        <f>ROUND(E1525/D1525*100,0)</f>
        <v>17</v>
      </c>
      <c r="P1525">
        <f>ROUND(E1525/L1525,2)</f>
        <v>12.7</v>
      </c>
      <c r="Q1525" s="9" t="s">
        <v>4181</v>
      </c>
      <c r="R1525" t="s">
        <v>4204</v>
      </c>
      <c r="S1525">
        <f>(((J1525/60)/60)/24)+DATE(1970,1,1)</f>
        <v>41964.751342592594</v>
      </c>
      <c r="T1525">
        <f>(((I1525/60)/60)/24)+DATE(1970,1,1)</f>
        <v>41996</v>
      </c>
      <c r="U1525">
        <f>YEAR(S:S)</f>
        <v>2014</v>
      </c>
    </row>
    <row r="1526" spans="1:21" ht="48" x14ac:dyDescent="0.2">
      <c r="A1526">
        <v>1524</v>
      </c>
      <c r="B1526" s="8" t="s">
        <v>2</v>
      </c>
      <c r="C1526" s="3" t="s">
        <v>1531</v>
      </c>
      <c r="D1526" s="5">
        <v>3000</v>
      </c>
      <c r="E1526" s="7">
        <v>3060</v>
      </c>
      <c r="F1526" t="s">
        <v>4115</v>
      </c>
      <c r="G1526" s="1" t="s">
        <v>4119</v>
      </c>
      <c r="H1526" t="s">
        <v>4130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" t="s">
        <v>4181</v>
      </c>
      <c r="O1526">
        <f>ROUND(E1526/D1526*100,0)</f>
        <v>102</v>
      </c>
      <c r="P1526">
        <f>ROUND(E1526/L1526,2)</f>
        <v>109.29</v>
      </c>
      <c r="Q1526" s="9" t="s">
        <v>4181</v>
      </c>
      <c r="R1526" t="s">
        <v>4204</v>
      </c>
      <c r="S1526">
        <f>(((J1526/60)/60)/24)+DATE(1970,1,1)</f>
        <v>42756.501041666663</v>
      </c>
      <c r="T1526">
        <f>(((I1526/60)/60)/24)+DATE(1970,1,1)</f>
        <v>42786.501041666663</v>
      </c>
      <c r="U1526">
        <f>YEAR(S:S)</f>
        <v>2017</v>
      </c>
    </row>
    <row r="1527" spans="1:21" ht="48" x14ac:dyDescent="0.2">
      <c r="A1527">
        <v>1525</v>
      </c>
      <c r="B1527" s="8" t="s">
        <v>2</v>
      </c>
      <c r="C1527" s="3" t="s">
        <v>1532</v>
      </c>
      <c r="D1527" s="5">
        <v>2600</v>
      </c>
      <c r="E1527" s="7">
        <v>3058</v>
      </c>
      <c r="F1527" t="s">
        <v>4115</v>
      </c>
      <c r="G1527" s="1" t="s">
        <v>4119</v>
      </c>
      <c r="H1527" t="s">
        <v>4121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" t="s">
        <v>4181</v>
      </c>
      <c r="O1527">
        <f>ROUND(E1527/D1527*100,0)</f>
        <v>118</v>
      </c>
      <c r="P1527">
        <f>ROUND(E1527/L1527,2)</f>
        <v>21.84</v>
      </c>
      <c r="Q1527" s="9" t="s">
        <v>4181</v>
      </c>
      <c r="R1527" t="s">
        <v>4204</v>
      </c>
      <c r="S1527">
        <f>(((J1527/60)/60)/24)+DATE(1970,1,1)</f>
        <v>42570.702986111108</v>
      </c>
      <c r="T1527">
        <f>(((I1527/60)/60)/24)+DATE(1970,1,1)</f>
        <v>42600.702986111108</v>
      </c>
      <c r="U1527">
        <f>YEAR(S:S)</f>
        <v>2016</v>
      </c>
    </row>
    <row r="1528" spans="1:21" ht="48" x14ac:dyDescent="0.2">
      <c r="A1528">
        <v>1526</v>
      </c>
      <c r="B1528" s="8" t="s">
        <v>2</v>
      </c>
      <c r="C1528" s="3" t="s">
        <v>1533</v>
      </c>
      <c r="D1528" s="5">
        <v>23000</v>
      </c>
      <c r="E1528" s="7">
        <v>3055</v>
      </c>
      <c r="F1528" t="s">
        <v>4115</v>
      </c>
      <c r="G1528" s="1" t="s">
        <v>4119</v>
      </c>
      <c r="H1528" t="s">
        <v>4121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" t="s">
        <v>4181</v>
      </c>
      <c r="O1528">
        <f>ROUND(E1528/D1528*100,0)</f>
        <v>13</v>
      </c>
      <c r="P1528">
        <f>ROUND(E1528/L1528,2)</f>
        <v>10.91</v>
      </c>
      <c r="Q1528" s="9" t="s">
        <v>4181</v>
      </c>
      <c r="R1528" t="s">
        <v>4204</v>
      </c>
      <c r="S1528">
        <f>(((J1528/60)/60)/24)+DATE(1970,1,1)</f>
        <v>42339.276006944448</v>
      </c>
      <c r="T1528">
        <f>(((I1528/60)/60)/24)+DATE(1970,1,1)</f>
        <v>42388.276006944448</v>
      </c>
      <c r="U1528">
        <f>YEAR(S:S)</f>
        <v>2015</v>
      </c>
    </row>
    <row r="1529" spans="1:21" ht="32" x14ac:dyDescent="0.2">
      <c r="A1529">
        <v>1527</v>
      </c>
      <c r="B1529" s="8" t="s">
        <v>2</v>
      </c>
      <c r="C1529" s="3" t="s">
        <v>1534</v>
      </c>
      <c r="D1529" s="5">
        <v>3500</v>
      </c>
      <c r="E1529" s="7">
        <v>3055</v>
      </c>
      <c r="F1529" t="s">
        <v>4115</v>
      </c>
      <c r="G1529" s="1" t="s">
        <v>4119</v>
      </c>
      <c r="H1529" t="s">
        <v>4121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" t="s">
        <v>4181</v>
      </c>
      <c r="O1529">
        <f>ROUND(E1529/D1529*100,0)</f>
        <v>87</v>
      </c>
      <c r="P1529">
        <f>ROUND(E1529/L1529,2)</f>
        <v>43.64</v>
      </c>
      <c r="Q1529" s="9" t="s">
        <v>4181</v>
      </c>
      <c r="R1529" t="s">
        <v>4204</v>
      </c>
      <c r="S1529">
        <f>(((J1529/60)/60)/24)+DATE(1970,1,1)</f>
        <v>42780.600532407407</v>
      </c>
      <c r="T1529">
        <f>(((I1529/60)/60)/24)+DATE(1970,1,1)</f>
        <v>42808.558865740735</v>
      </c>
      <c r="U1529">
        <f>YEAR(S:S)</f>
        <v>2017</v>
      </c>
    </row>
    <row r="1530" spans="1:21" ht="32" x14ac:dyDescent="0.2">
      <c r="A1530">
        <v>1528</v>
      </c>
      <c r="B1530" s="8" t="s">
        <v>2</v>
      </c>
      <c r="C1530" s="3" t="s">
        <v>1535</v>
      </c>
      <c r="D1530" s="5">
        <v>3000</v>
      </c>
      <c r="E1530" s="7">
        <v>3048</v>
      </c>
      <c r="F1530" t="s">
        <v>4115</v>
      </c>
      <c r="G1530" s="1" t="s">
        <v>4119</v>
      </c>
      <c r="H1530" t="s">
        <v>4121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" t="s">
        <v>4181</v>
      </c>
      <c r="O1530">
        <f>ROUND(E1530/D1530*100,0)</f>
        <v>102</v>
      </c>
      <c r="P1530">
        <f>ROUND(E1530/L1530,2)</f>
        <v>19.05</v>
      </c>
      <c r="Q1530" s="9" t="s">
        <v>4181</v>
      </c>
      <c r="R1530" t="s">
        <v>4204</v>
      </c>
      <c r="S1530">
        <f>(((J1530/60)/60)/24)+DATE(1970,1,1)</f>
        <v>42736.732893518521</v>
      </c>
      <c r="T1530">
        <f>(((I1530/60)/60)/24)+DATE(1970,1,1)</f>
        <v>42767</v>
      </c>
      <c r="U1530">
        <f>YEAR(S:S)</f>
        <v>2017</v>
      </c>
    </row>
    <row r="1531" spans="1:21" ht="32" x14ac:dyDescent="0.2">
      <c r="A1531">
        <v>1529</v>
      </c>
      <c r="B1531" s="8" t="s">
        <v>2</v>
      </c>
      <c r="C1531" s="3" t="s">
        <v>1536</v>
      </c>
      <c r="D1531" s="5">
        <v>19000</v>
      </c>
      <c r="E1531" s="7">
        <v>3046</v>
      </c>
      <c r="F1531" t="s">
        <v>4115</v>
      </c>
      <c r="G1531" s="1" t="s">
        <v>4119</v>
      </c>
      <c r="H1531" t="s">
        <v>4121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" t="s">
        <v>4181</v>
      </c>
      <c r="O1531">
        <f>ROUND(E1531/D1531*100,0)</f>
        <v>16</v>
      </c>
      <c r="P1531">
        <f>ROUND(E1531/L1531,2)</f>
        <v>21.6</v>
      </c>
      <c r="Q1531" s="9" t="s">
        <v>4181</v>
      </c>
      <c r="R1531" t="s">
        <v>4204</v>
      </c>
      <c r="S1531">
        <f>(((J1531/60)/60)/24)+DATE(1970,1,1)</f>
        <v>42052.628703703704</v>
      </c>
      <c r="T1531">
        <f>(((I1531/60)/60)/24)+DATE(1970,1,1)</f>
        <v>42082.587037037039</v>
      </c>
      <c r="U1531">
        <f>YEAR(S:S)</f>
        <v>2015</v>
      </c>
    </row>
    <row r="1532" spans="1:21" ht="48" x14ac:dyDescent="0.2">
      <c r="A1532">
        <v>1530</v>
      </c>
      <c r="B1532" s="8" t="s">
        <v>2</v>
      </c>
      <c r="C1532" s="3" t="s">
        <v>1537</v>
      </c>
      <c r="D1532" s="5">
        <v>35000</v>
      </c>
      <c r="E1532" s="7">
        <v>3045</v>
      </c>
      <c r="F1532" t="s">
        <v>4115</v>
      </c>
      <c r="G1532" s="1" t="s">
        <v>4119</v>
      </c>
      <c r="H1532" t="s">
        <v>4121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" t="s">
        <v>4181</v>
      </c>
      <c r="O1532">
        <f>ROUND(E1532/D1532*100,0)</f>
        <v>9</v>
      </c>
      <c r="P1532">
        <f>ROUND(E1532/L1532,2)</f>
        <v>3.48</v>
      </c>
      <c r="Q1532" s="9" t="s">
        <v>4181</v>
      </c>
      <c r="R1532" t="s">
        <v>4204</v>
      </c>
      <c r="S1532">
        <f>(((J1532/60)/60)/24)+DATE(1970,1,1)</f>
        <v>42275.767303240747</v>
      </c>
      <c r="T1532">
        <f>(((I1532/60)/60)/24)+DATE(1970,1,1)</f>
        <v>42300.767303240747</v>
      </c>
      <c r="U1532">
        <f>YEAR(S:S)</f>
        <v>2015</v>
      </c>
    </row>
    <row r="1533" spans="1:21" ht="48" x14ac:dyDescent="0.2">
      <c r="A1533">
        <v>1531</v>
      </c>
      <c r="B1533" s="8" t="s">
        <v>2</v>
      </c>
      <c r="C1533" s="3" t="s">
        <v>1538</v>
      </c>
      <c r="D1533" s="5">
        <v>2350</v>
      </c>
      <c r="E1533" s="7">
        <v>3045</v>
      </c>
      <c r="F1533" t="s">
        <v>4115</v>
      </c>
      <c r="G1533" s="1" t="s">
        <v>4119</v>
      </c>
      <c r="H1533" t="s">
        <v>4121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" t="s">
        <v>4181</v>
      </c>
      <c r="O1533">
        <f>ROUND(E1533/D1533*100,0)</f>
        <v>130</v>
      </c>
      <c r="P1533">
        <f>ROUND(E1533/L1533,2)</f>
        <v>41.71</v>
      </c>
      <c r="Q1533" s="9" t="s">
        <v>4181</v>
      </c>
      <c r="R1533" t="s">
        <v>4204</v>
      </c>
      <c r="S1533">
        <f>(((J1533/60)/60)/24)+DATE(1970,1,1)</f>
        <v>41941.802384259259</v>
      </c>
      <c r="T1533">
        <f>(((I1533/60)/60)/24)+DATE(1970,1,1)</f>
        <v>41974.125</v>
      </c>
      <c r="U1533">
        <f>YEAR(S:S)</f>
        <v>2014</v>
      </c>
    </row>
    <row r="1534" spans="1:21" ht="48" x14ac:dyDescent="0.2">
      <c r="A1534">
        <v>1532</v>
      </c>
      <c r="B1534" s="8" t="s">
        <v>2</v>
      </c>
      <c r="C1534" s="3" t="s">
        <v>1539</v>
      </c>
      <c r="D1534" s="5">
        <v>5000</v>
      </c>
      <c r="E1534" s="7">
        <v>3045</v>
      </c>
      <c r="F1534" t="s">
        <v>4115</v>
      </c>
      <c r="G1534" s="1" t="s">
        <v>4119</v>
      </c>
      <c r="H1534" t="s">
        <v>4123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" t="s">
        <v>4181</v>
      </c>
      <c r="O1534">
        <f>ROUND(E1534/D1534*100,0)</f>
        <v>61</v>
      </c>
      <c r="P1534">
        <f>ROUND(E1534/L1534,2)</f>
        <v>10.36</v>
      </c>
      <c r="Q1534" s="9" t="s">
        <v>4181</v>
      </c>
      <c r="R1534" t="s">
        <v>4204</v>
      </c>
      <c r="S1534">
        <f>(((J1534/60)/60)/24)+DATE(1970,1,1)</f>
        <v>42391.475289351853</v>
      </c>
      <c r="T1534">
        <f>(((I1534/60)/60)/24)+DATE(1970,1,1)</f>
        <v>42415.625</v>
      </c>
      <c r="U1534">
        <f>YEAR(S:S)</f>
        <v>2016</v>
      </c>
    </row>
    <row r="1535" spans="1:21" ht="32" x14ac:dyDescent="0.2">
      <c r="A1535">
        <v>1533</v>
      </c>
      <c r="B1535" s="8" t="s">
        <v>2</v>
      </c>
      <c r="C1535" s="3" t="s">
        <v>1540</v>
      </c>
      <c r="D1535" s="5">
        <v>45000</v>
      </c>
      <c r="E1535" s="7">
        <v>3036</v>
      </c>
      <c r="F1535" t="s">
        <v>4115</v>
      </c>
      <c r="G1535" s="1" t="s">
        <v>4119</v>
      </c>
      <c r="H1535" t="s">
        <v>4121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" t="s">
        <v>4181</v>
      </c>
      <c r="O1535">
        <f>ROUND(E1535/D1535*100,0)</f>
        <v>7</v>
      </c>
      <c r="P1535">
        <f>ROUND(E1535/L1535,2)</f>
        <v>4.0999999999999996</v>
      </c>
      <c r="Q1535" s="9" t="s">
        <v>4181</v>
      </c>
      <c r="R1535" t="s">
        <v>4204</v>
      </c>
      <c r="S1535">
        <f>(((J1535/60)/60)/24)+DATE(1970,1,1)</f>
        <v>42443.00204861111</v>
      </c>
      <c r="T1535">
        <f>(((I1535/60)/60)/24)+DATE(1970,1,1)</f>
        <v>42492.165972222225</v>
      </c>
      <c r="U1535">
        <f>YEAR(S:S)</f>
        <v>2016</v>
      </c>
    </row>
    <row r="1536" spans="1:21" ht="48" x14ac:dyDescent="0.2">
      <c r="A1536">
        <v>1534</v>
      </c>
      <c r="B1536" s="8" t="s">
        <v>2</v>
      </c>
      <c r="C1536" s="3" t="s">
        <v>1541</v>
      </c>
      <c r="D1536" s="5">
        <v>7500</v>
      </c>
      <c r="E1536" s="7">
        <v>3035.05</v>
      </c>
      <c r="F1536" t="s">
        <v>4115</v>
      </c>
      <c r="G1536" s="1" t="s">
        <v>4119</v>
      </c>
      <c r="H1536" t="s">
        <v>4121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" t="s">
        <v>4181</v>
      </c>
      <c r="O1536">
        <f>ROUND(E1536/D1536*100,0)</f>
        <v>40</v>
      </c>
      <c r="P1536">
        <f>ROUND(E1536/L1536,2)</f>
        <v>8.23</v>
      </c>
      <c r="Q1536" s="9" t="s">
        <v>4181</v>
      </c>
      <c r="R1536" t="s">
        <v>4204</v>
      </c>
      <c r="S1536">
        <f>(((J1536/60)/60)/24)+DATE(1970,1,1)</f>
        <v>42221.67432870371</v>
      </c>
      <c r="T1536">
        <f>(((I1536/60)/60)/24)+DATE(1970,1,1)</f>
        <v>42251.67432870371</v>
      </c>
      <c r="U1536">
        <f>YEAR(S:S)</f>
        <v>2015</v>
      </c>
    </row>
    <row r="1537" spans="1:21" ht="48" x14ac:dyDescent="0.2">
      <c r="A1537">
        <v>1535</v>
      </c>
      <c r="B1537" s="8" t="s">
        <v>2</v>
      </c>
      <c r="C1537" s="3" t="s">
        <v>1542</v>
      </c>
      <c r="D1537" s="5">
        <v>4000</v>
      </c>
      <c r="E1537" s="7">
        <v>3035</v>
      </c>
      <c r="F1537" t="s">
        <v>4115</v>
      </c>
      <c r="G1537" s="1" t="s">
        <v>4119</v>
      </c>
      <c r="H1537" t="s">
        <v>4121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" t="s">
        <v>4181</v>
      </c>
      <c r="O1537">
        <f>ROUND(E1537/D1537*100,0)</f>
        <v>76</v>
      </c>
      <c r="P1537">
        <f>ROUND(E1537/L1537,2)</f>
        <v>27.59</v>
      </c>
      <c r="Q1537" s="9" t="s">
        <v>4181</v>
      </c>
      <c r="R1537" t="s">
        <v>4204</v>
      </c>
      <c r="S1537">
        <f>(((J1537/60)/60)/24)+DATE(1970,1,1)</f>
        <v>42484.829062500001</v>
      </c>
      <c r="T1537">
        <f>(((I1537/60)/60)/24)+DATE(1970,1,1)</f>
        <v>42513.916666666672</v>
      </c>
      <c r="U1537">
        <f>YEAR(S:S)</f>
        <v>2016</v>
      </c>
    </row>
    <row r="1538" spans="1:21" ht="48" x14ac:dyDescent="0.2">
      <c r="A1538">
        <v>1536</v>
      </c>
      <c r="B1538" s="8" t="s">
        <v>2</v>
      </c>
      <c r="C1538" s="3" t="s">
        <v>1543</v>
      </c>
      <c r="D1538" s="5">
        <v>12000</v>
      </c>
      <c r="E1538" s="7">
        <v>3035</v>
      </c>
      <c r="F1538" t="s">
        <v>4115</v>
      </c>
      <c r="G1538" s="1" t="s">
        <v>4119</v>
      </c>
      <c r="H1538" t="s">
        <v>4121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" t="s">
        <v>4181</v>
      </c>
      <c r="O1538">
        <f>ROUND(E1538/D1538*100,0)</f>
        <v>25</v>
      </c>
      <c r="P1538">
        <f>ROUND(E1538/L1538,2)</f>
        <v>6.67</v>
      </c>
      <c r="Q1538" s="9" t="s">
        <v>4181</v>
      </c>
      <c r="R1538" t="s">
        <v>4204</v>
      </c>
      <c r="S1538">
        <f>(((J1538/60)/60)/24)+DATE(1970,1,1)</f>
        <v>42213.802199074074</v>
      </c>
      <c r="T1538">
        <f>(((I1538/60)/60)/24)+DATE(1970,1,1)</f>
        <v>42243.802199074074</v>
      </c>
      <c r="U1538">
        <f>YEAR(S:S)</f>
        <v>2015</v>
      </c>
    </row>
    <row r="1539" spans="1:21" ht="48" x14ac:dyDescent="0.2">
      <c r="A1539">
        <v>1537</v>
      </c>
      <c r="B1539" s="8" t="s">
        <v>2</v>
      </c>
      <c r="C1539" s="3" t="s">
        <v>1544</v>
      </c>
      <c r="D1539" s="5">
        <v>12000</v>
      </c>
      <c r="E1539" s="7">
        <v>3035</v>
      </c>
      <c r="F1539" t="s">
        <v>4115</v>
      </c>
      <c r="G1539" s="1" t="s">
        <v>4119</v>
      </c>
      <c r="H1539" t="s">
        <v>4124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" t="s">
        <v>4181</v>
      </c>
      <c r="O1539">
        <f>ROUND(E1539/D1539*100,0)</f>
        <v>25</v>
      </c>
      <c r="P1539">
        <f>ROUND(E1539/L1539,2)</f>
        <v>13.55</v>
      </c>
      <c r="Q1539" s="9" t="s">
        <v>4181</v>
      </c>
      <c r="R1539" t="s">
        <v>4204</v>
      </c>
      <c r="S1539">
        <f>(((J1539/60)/60)/24)+DATE(1970,1,1)</f>
        <v>42552.315127314811</v>
      </c>
      <c r="T1539">
        <f>(((I1539/60)/60)/24)+DATE(1970,1,1)</f>
        <v>42588.75</v>
      </c>
      <c r="U1539">
        <f>YEAR(S:S)</f>
        <v>2016</v>
      </c>
    </row>
    <row r="1540" spans="1:21" ht="48" x14ac:dyDescent="0.2">
      <c r="A1540">
        <v>1538</v>
      </c>
      <c r="B1540" s="8" t="s">
        <v>2</v>
      </c>
      <c r="C1540" s="3" t="s">
        <v>1545</v>
      </c>
      <c r="D1540" s="5">
        <v>7000</v>
      </c>
      <c r="E1540" s="7">
        <v>3034</v>
      </c>
      <c r="F1540" t="s">
        <v>4115</v>
      </c>
      <c r="G1540" s="1" t="s">
        <v>4119</v>
      </c>
      <c r="H1540" t="s">
        <v>4121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" t="s">
        <v>4181</v>
      </c>
      <c r="O1540">
        <f>ROUND(E1540/D1540*100,0)</f>
        <v>43</v>
      </c>
      <c r="P1540">
        <f>ROUND(E1540/L1540,2)</f>
        <v>65.959999999999994</v>
      </c>
      <c r="Q1540" s="9" t="s">
        <v>4181</v>
      </c>
      <c r="R1540" t="s">
        <v>4204</v>
      </c>
      <c r="S1540">
        <f>(((J1540/60)/60)/24)+DATE(1970,1,1)</f>
        <v>41981.782060185185</v>
      </c>
      <c r="T1540">
        <f>(((I1540/60)/60)/24)+DATE(1970,1,1)</f>
        <v>42026.782060185185</v>
      </c>
      <c r="U1540">
        <f>YEAR(S:S)</f>
        <v>2014</v>
      </c>
    </row>
    <row r="1541" spans="1:21" ht="48" x14ac:dyDescent="0.2">
      <c r="A1541">
        <v>1539</v>
      </c>
      <c r="B1541" s="8" t="s">
        <v>2</v>
      </c>
      <c r="C1541" s="3" t="s">
        <v>1546</v>
      </c>
      <c r="D1541" s="5">
        <v>20000</v>
      </c>
      <c r="E1541" s="7">
        <v>3030</v>
      </c>
      <c r="F1541" t="s">
        <v>4115</v>
      </c>
      <c r="G1541" s="1" t="s">
        <v>4119</v>
      </c>
      <c r="H1541" t="s">
        <v>4121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" t="s">
        <v>4181</v>
      </c>
      <c r="O1541">
        <f>ROUND(E1541/D1541*100,0)</f>
        <v>15</v>
      </c>
      <c r="P1541">
        <f>ROUND(E1541/L1541,2)</f>
        <v>10.67</v>
      </c>
      <c r="Q1541" s="9" t="s">
        <v>4181</v>
      </c>
      <c r="R1541" t="s">
        <v>4204</v>
      </c>
      <c r="S1541">
        <f>(((J1541/60)/60)/24)+DATE(1970,1,1)</f>
        <v>42705.919201388882</v>
      </c>
      <c r="T1541">
        <f>(((I1541/60)/60)/24)+DATE(1970,1,1)</f>
        <v>42738.919201388882</v>
      </c>
      <c r="U1541">
        <f>YEAR(S:S)</f>
        <v>2016</v>
      </c>
    </row>
    <row r="1542" spans="1:21" ht="48" x14ac:dyDescent="0.2">
      <c r="A1542">
        <v>1540</v>
      </c>
      <c r="B1542" s="8" t="s">
        <v>2</v>
      </c>
      <c r="C1542" s="3" t="s">
        <v>1547</v>
      </c>
      <c r="D1542" s="5">
        <v>15000</v>
      </c>
      <c r="E1542" s="7">
        <v>3030</v>
      </c>
      <c r="F1542" t="s">
        <v>4115</v>
      </c>
      <c r="G1542" s="1" t="s">
        <v>4119</v>
      </c>
      <c r="H1542" t="s">
        <v>4121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" t="s">
        <v>4181</v>
      </c>
      <c r="O1542">
        <f>ROUND(E1542/D1542*100,0)</f>
        <v>20</v>
      </c>
      <c r="P1542">
        <f>ROUND(E1542/L1542,2)</f>
        <v>30.92</v>
      </c>
      <c r="Q1542" s="9" t="s">
        <v>4181</v>
      </c>
      <c r="R1542" t="s">
        <v>4204</v>
      </c>
      <c r="S1542">
        <f>(((J1542/60)/60)/24)+DATE(1970,1,1)</f>
        <v>41939.00712962963</v>
      </c>
      <c r="T1542">
        <f>(((I1542/60)/60)/24)+DATE(1970,1,1)</f>
        <v>41969.052083333328</v>
      </c>
      <c r="U1542">
        <f>YEAR(S:S)</f>
        <v>2014</v>
      </c>
    </row>
    <row r="1543" spans="1:21" ht="48" x14ac:dyDescent="0.2">
      <c r="A1543">
        <v>1541</v>
      </c>
      <c r="B1543" s="8" t="s">
        <v>2</v>
      </c>
      <c r="C1543" s="3" t="s">
        <v>1548</v>
      </c>
      <c r="D1543" s="5">
        <v>18000</v>
      </c>
      <c r="E1543" s="7">
        <v>3030</v>
      </c>
      <c r="F1543" t="s">
        <v>4117</v>
      </c>
      <c r="G1543" s="1" t="s">
        <v>4119</v>
      </c>
      <c r="H1543" t="s">
        <v>4121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" t="s">
        <v>4181</v>
      </c>
      <c r="O1543">
        <f>ROUND(E1543/D1543*100,0)</f>
        <v>17</v>
      </c>
      <c r="P1543">
        <f>ROUND(E1543/L1543,2)</f>
        <v>1515</v>
      </c>
      <c r="Q1543" s="9" t="s">
        <v>4181</v>
      </c>
      <c r="R1543" t="s">
        <v>4208</v>
      </c>
      <c r="S1543">
        <f>(((J1543/60)/60)/24)+DATE(1970,1,1)</f>
        <v>41974.712245370371</v>
      </c>
      <c r="T1543">
        <f>(((I1543/60)/60)/24)+DATE(1970,1,1)</f>
        <v>42004.712245370371</v>
      </c>
      <c r="U1543">
        <f>YEAR(S:S)</f>
        <v>2014</v>
      </c>
    </row>
    <row r="1544" spans="1:21" ht="48" x14ac:dyDescent="0.2">
      <c r="A1544">
        <v>1542</v>
      </c>
      <c r="B1544" s="8" t="s">
        <v>2</v>
      </c>
      <c r="C1544" s="3" t="s">
        <v>1549</v>
      </c>
      <c r="D1544" s="5">
        <v>500</v>
      </c>
      <c r="E1544" s="7">
        <v>3025.66</v>
      </c>
      <c r="F1544" t="s">
        <v>4117</v>
      </c>
      <c r="G1544" s="1" t="s">
        <v>4119</v>
      </c>
      <c r="H1544" t="s">
        <v>4126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" t="s">
        <v>4181</v>
      </c>
      <c r="O1544">
        <f>ROUND(E1544/D1544*100,0)</f>
        <v>605</v>
      </c>
      <c r="P1544">
        <f>ROUND(E1544/L1544,2)</f>
        <v>3025.66</v>
      </c>
      <c r="Q1544" s="9" t="s">
        <v>4181</v>
      </c>
      <c r="R1544" t="s">
        <v>4208</v>
      </c>
      <c r="S1544">
        <f>(((J1544/60)/60)/24)+DATE(1970,1,1)</f>
        <v>42170.996527777781</v>
      </c>
      <c r="T1544">
        <f>(((I1544/60)/60)/24)+DATE(1970,1,1)</f>
        <v>42185.996527777781</v>
      </c>
      <c r="U1544">
        <f>YEAR(S:S)</f>
        <v>2015</v>
      </c>
    </row>
    <row r="1545" spans="1:21" ht="48" x14ac:dyDescent="0.2">
      <c r="A1545">
        <v>1543</v>
      </c>
      <c r="B1545" s="8" t="s">
        <v>2</v>
      </c>
      <c r="C1545" s="3" t="s">
        <v>1550</v>
      </c>
      <c r="D1545" s="5">
        <v>2250</v>
      </c>
      <c r="E1545" s="7">
        <v>3022</v>
      </c>
      <c r="F1545" t="s">
        <v>4117</v>
      </c>
      <c r="G1545" s="1" t="s">
        <v>4119</v>
      </c>
      <c r="H1545" t="s">
        <v>4121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" t="s">
        <v>4181</v>
      </c>
      <c r="O1545">
        <f>ROUND(E1545/D1545*100,0)</f>
        <v>134</v>
      </c>
      <c r="P1545">
        <f>ROUND(E1545/L1545,2)</f>
        <v>3022</v>
      </c>
      <c r="Q1545" s="9" t="s">
        <v>4181</v>
      </c>
      <c r="R1545" t="s">
        <v>4208</v>
      </c>
      <c r="S1545">
        <f>(((J1545/60)/60)/24)+DATE(1970,1,1)</f>
        <v>41935.509652777779</v>
      </c>
      <c r="T1545">
        <f>(((I1545/60)/60)/24)+DATE(1970,1,1)</f>
        <v>41965.551319444443</v>
      </c>
      <c r="U1545">
        <f>YEAR(S:S)</f>
        <v>2014</v>
      </c>
    </row>
    <row r="1546" spans="1:21" ht="48" x14ac:dyDescent="0.2">
      <c r="A1546">
        <v>1544</v>
      </c>
      <c r="B1546" s="8" t="s">
        <v>2</v>
      </c>
      <c r="C1546" s="3" t="s">
        <v>1551</v>
      </c>
      <c r="D1546" s="5">
        <v>1000</v>
      </c>
      <c r="E1546" s="7">
        <v>3017</v>
      </c>
      <c r="F1546" t="s">
        <v>4117</v>
      </c>
      <c r="G1546" s="1" t="s">
        <v>4119</v>
      </c>
      <c r="H1546" t="s">
        <v>4121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" t="s">
        <v>4181</v>
      </c>
      <c r="O1546">
        <f>ROUND(E1546/D1546*100,0)</f>
        <v>302</v>
      </c>
      <c r="P1546" t="e">
        <f>ROUND(E1546/L1546,2)</f>
        <v>#DIV/0!</v>
      </c>
      <c r="Q1546" s="9" t="s">
        <v>4181</v>
      </c>
      <c r="R1546" t="s">
        <v>4208</v>
      </c>
      <c r="S1546">
        <f>(((J1546/60)/60)/24)+DATE(1970,1,1)</f>
        <v>42053.051203703704</v>
      </c>
      <c r="T1546">
        <f>(((I1546/60)/60)/24)+DATE(1970,1,1)</f>
        <v>42095.012499999997</v>
      </c>
      <c r="U1546">
        <f>YEAR(S:S)</f>
        <v>2015</v>
      </c>
    </row>
    <row r="1547" spans="1:21" ht="48" x14ac:dyDescent="0.2">
      <c r="A1547">
        <v>1545</v>
      </c>
      <c r="B1547" s="8" t="s">
        <v>2</v>
      </c>
      <c r="C1547" s="3" t="s">
        <v>1552</v>
      </c>
      <c r="D1547" s="5">
        <v>3000</v>
      </c>
      <c r="E1547" s="7">
        <v>3017</v>
      </c>
      <c r="F1547" t="s">
        <v>4117</v>
      </c>
      <c r="G1547" s="1" t="s">
        <v>4119</v>
      </c>
      <c r="H1547" t="s">
        <v>4121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" t="s">
        <v>4181</v>
      </c>
      <c r="O1547">
        <f>ROUND(E1547/D1547*100,0)</f>
        <v>101</v>
      </c>
      <c r="P1547">
        <f>ROUND(E1547/L1547,2)</f>
        <v>3017</v>
      </c>
      <c r="Q1547" s="9" t="s">
        <v>4181</v>
      </c>
      <c r="R1547" t="s">
        <v>4208</v>
      </c>
      <c r="S1547">
        <f>(((J1547/60)/60)/24)+DATE(1970,1,1)</f>
        <v>42031.884652777779</v>
      </c>
      <c r="T1547">
        <f>(((I1547/60)/60)/24)+DATE(1970,1,1)</f>
        <v>42065.886111111111</v>
      </c>
      <c r="U1547">
        <f>YEAR(S:S)</f>
        <v>2015</v>
      </c>
    </row>
    <row r="1548" spans="1:21" ht="48" x14ac:dyDescent="0.2">
      <c r="A1548">
        <v>1546</v>
      </c>
      <c r="B1548" s="8" t="s">
        <v>2</v>
      </c>
      <c r="C1548" s="3" t="s">
        <v>1553</v>
      </c>
      <c r="D1548" s="5">
        <v>1000</v>
      </c>
      <c r="E1548" s="7">
        <v>3015.73</v>
      </c>
      <c r="F1548" t="s">
        <v>4117</v>
      </c>
      <c r="G1548" s="1" t="s">
        <v>4119</v>
      </c>
      <c r="H1548" t="s">
        <v>4122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" t="s">
        <v>4181</v>
      </c>
      <c r="O1548">
        <f>ROUND(E1548/D1548*100,0)</f>
        <v>302</v>
      </c>
      <c r="P1548">
        <f>ROUND(E1548/L1548,2)</f>
        <v>274.16000000000003</v>
      </c>
      <c r="Q1548" s="9" t="s">
        <v>4181</v>
      </c>
      <c r="R1548" t="s">
        <v>4208</v>
      </c>
      <c r="S1548">
        <f>(((J1548/60)/60)/24)+DATE(1970,1,1)</f>
        <v>41839.212951388887</v>
      </c>
      <c r="T1548">
        <f>(((I1548/60)/60)/24)+DATE(1970,1,1)</f>
        <v>41899.212951388887</v>
      </c>
      <c r="U1548">
        <f>YEAR(S:S)</f>
        <v>2014</v>
      </c>
    </row>
    <row r="1549" spans="1:21" ht="48" x14ac:dyDescent="0.2">
      <c r="A1549">
        <v>1547</v>
      </c>
      <c r="B1549" s="8" t="s">
        <v>2</v>
      </c>
      <c r="C1549" s="3" t="s">
        <v>1554</v>
      </c>
      <c r="D1549" s="5">
        <v>20</v>
      </c>
      <c r="E1549" s="7">
        <v>3015</v>
      </c>
      <c r="F1549" t="s">
        <v>4117</v>
      </c>
      <c r="G1549" s="1" t="s">
        <v>4119</v>
      </c>
      <c r="H1549" t="s">
        <v>4121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" t="s">
        <v>4181</v>
      </c>
      <c r="O1549">
        <f>ROUND(E1549/D1549*100,0)</f>
        <v>15075</v>
      </c>
      <c r="P1549" t="e">
        <f>ROUND(E1549/L1549,2)</f>
        <v>#DIV/0!</v>
      </c>
      <c r="Q1549" s="9" t="s">
        <v>4181</v>
      </c>
      <c r="R1549" t="s">
        <v>4208</v>
      </c>
      <c r="S1549">
        <f>(((J1549/60)/60)/24)+DATE(1970,1,1)</f>
        <v>42782.426875000005</v>
      </c>
      <c r="T1549">
        <f>(((I1549/60)/60)/24)+DATE(1970,1,1)</f>
        <v>42789.426875000005</v>
      </c>
      <c r="U1549">
        <f>YEAR(S:S)</f>
        <v>2017</v>
      </c>
    </row>
    <row r="1550" spans="1:21" ht="32" x14ac:dyDescent="0.2">
      <c r="A1550">
        <v>1548</v>
      </c>
      <c r="B1550" s="8" t="s">
        <v>2</v>
      </c>
      <c r="C1550" s="3" t="s">
        <v>1555</v>
      </c>
      <c r="D1550" s="5">
        <v>700</v>
      </c>
      <c r="E1550" s="7">
        <v>3015</v>
      </c>
      <c r="F1550" t="s">
        <v>4117</v>
      </c>
      <c r="G1550" s="1" t="s">
        <v>4119</v>
      </c>
      <c r="H1550" t="s">
        <v>4121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" t="s">
        <v>4181</v>
      </c>
      <c r="O1550">
        <f>ROUND(E1550/D1550*100,0)</f>
        <v>431</v>
      </c>
      <c r="P1550">
        <f>ROUND(E1550/L1550,2)</f>
        <v>3015</v>
      </c>
      <c r="Q1550" s="9" t="s">
        <v>4181</v>
      </c>
      <c r="R1550" t="s">
        <v>4208</v>
      </c>
      <c r="S1550">
        <f>(((J1550/60)/60)/24)+DATE(1970,1,1)</f>
        <v>42286.88217592593</v>
      </c>
      <c r="T1550">
        <f>(((I1550/60)/60)/24)+DATE(1970,1,1)</f>
        <v>42316.923842592587</v>
      </c>
      <c r="U1550">
        <f>YEAR(S:S)</f>
        <v>2015</v>
      </c>
    </row>
    <row r="1551" spans="1:21" ht="48" x14ac:dyDescent="0.2">
      <c r="A1551">
        <v>1549</v>
      </c>
      <c r="B1551" s="8" t="s">
        <v>2</v>
      </c>
      <c r="C1551" s="3" t="s">
        <v>1556</v>
      </c>
      <c r="D1551" s="5">
        <v>500</v>
      </c>
      <c r="E1551" s="7">
        <v>3014</v>
      </c>
      <c r="F1551" t="s">
        <v>4117</v>
      </c>
      <c r="G1551" s="1" t="s">
        <v>4119</v>
      </c>
      <c r="H1551" t="s">
        <v>4121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" t="s">
        <v>4181</v>
      </c>
      <c r="O1551">
        <f>ROUND(E1551/D1551*100,0)</f>
        <v>603</v>
      </c>
      <c r="P1551">
        <f>ROUND(E1551/L1551,2)</f>
        <v>502.33</v>
      </c>
      <c r="Q1551" s="9" t="s">
        <v>4181</v>
      </c>
      <c r="R1551" t="s">
        <v>4208</v>
      </c>
      <c r="S1551">
        <f>(((J1551/60)/60)/24)+DATE(1970,1,1)</f>
        <v>42281.136099537034</v>
      </c>
      <c r="T1551">
        <f>(((I1551/60)/60)/24)+DATE(1970,1,1)</f>
        <v>42311.177766203706</v>
      </c>
      <c r="U1551">
        <f>YEAR(S:S)</f>
        <v>2015</v>
      </c>
    </row>
    <row r="1552" spans="1:21" ht="48" x14ac:dyDescent="0.2">
      <c r="A1552">
        <v>1550</v>
      </c>
      <c r="B1552" s="8" t="s">
        <v>2</v>
      </c>
      <c r="C1552" s="3" t="s">
        <v>1557</v>
      </c>
      <c r="D1552" s="5">
        <v>750</v>
      </c>
      <c r="E1552" s="7">
        <v>3012</v>
      </c>
      <c r="F1552" t="s">
        <v>4117</v>
      </c>
      <c r="G1552" s="1" t="s">
        <v>4119</v>
      </c>
      <c r="H1552" t="s">
        <v>4122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" t="s">
        <v>4181</v>
      </c>
      <c r="O1552">
        <f>ROUND(E1552/D1552*100,0)</f>
        <v>402</v>
      </c>
      <c r="P1552">
        <f>ROUND(E1552/L1552,2)</f>
        <v>430.29</v>
      </c>
      <c r="Q1552" s="9" t="s">
        <v>4181</v>
      </c>
      <c r="R1552" t="s">
        <v>4208</v>
      </c>
      <c r="S1552">
        <f>(((J1552/60)/60)/24)+DATE(1970,1,1)</f>
        <v>42472.449467592596</v>
      </c>
      <c r="T1552">
        <f>(((I1552/60)/60)/24)+DATE(1970,1,1)</f>
        <v>42502.449467592596</v>
      </c>
      <c r="U1552">
        <f>YEAR(S:S)</f>
        <v>2016</v>
      </c>
    </row>
    <row r="1553" spans="1:21" ht="48" x14ac:dyDescent="0.2">
      <c r="A1553">
        <v>1551</v>
      </c>
      <c r="B1553" s="8" t="s">
        <v>2</v>
      </c>
      <c r="C1553" s="3" t="s">
        <v>1558</v>
      </c>
      <c r="D1553" s="5">
        <v>3500</v>
      </c>
      <c r="E1553" s="7">
        <v>3010.01</v>
      </c>
      <c r="F1553" t="s">
        <v>4117</v>
      </c>
      <c r="G1553" s="1" t="s">
        <v>4119</v>
      </c>
      <c r="H1553" t="s">
        <v>4121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" t="s">
        <v>4181</v>
      </c>
      <c r="O1553">
        <f>ROUND(E1553/D1553*100,0)</f>
        <v>86</v>
      </c>
      <c r="P1553" t="e">
        <f>ROUND(E1553/L1553,2)</f>
        <v>#DIV/0!</v>
      </c>
      <c r="Q1553" s="9" t="s">
        <v>4181</v>
      </c>
      <c r="R1553" t="s">
        <v>4208</v>
      </c>
      <c r="S1553">
        <f>(((J1553/60)/60)/24)+DATE(1970,1,1)</f>
        <v>42121.824525462958</v>
      </c>
      <c r="T1553">
        <f>(((I1553/60)/60)/24)+DATE(1970,1,1)</f>
        <v>42151.824525462958</v>
      </c>
      <c r="U1553">
        <f>YEAR(S:S)</f>
        <v>2015</v>
      </c>
    </row>
    <row r="1554" spans="1:21" ht="48" x14ac:dyDescent="0.2">
      <c r="A1554">
        <v>1552</v>
      </c>
      <c r="B1554" s="8" t="s">
        <v>2</v>
      </c>
      <c r="C1554" s="3" t="s">
        <v>1559</v>
      </c>
      <c r="D1554" s="5">
        <v>4300</v>
      </c>
      <c r="E1554" s="7">
        <v>3005</v>
      </c>
      <c r="F1554" t="s">
        <v>4117</v>
      </c>
      <c r="G1554" s="1" t="s">
        <v>4119</v>
      </c>
      <c r="H1554" t="s">
        <v>4121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" t="s">
        <v>4181</v>
      </c>
      <c r="O1554">
        <f>ROUND(E1554/D1554*100,0)</f>
        <v>70</v>
      </c>
      <c r="P1554">
        <f>ROUND(E1554/L1554,2)</f>
        <v>187.81</v>
      </c>
      <c r="Q1554" s="9" t="s">
        <v>4181</v>
      </c>
      <c r="R1554" t="s">
        <v>4208</v>
      </c>
      <c r="S1554">
        <f>(((J1554/60)/60)/24)+DATE(1970,1,1)</f>
        <v>41892.688750000001</v>
      </c>
      <c r="T1554">
        <f>(((I1554/60)/60)/24)+DATE(1970,1,1)</f>
        <v>41913.165972222225</v>
      </c>
      <c r="U1554">
        <f>YEAR(S:S)</f>
        <v>2014</v>
      </c>
    </row>
    <row r="1555" spans="1:21" ht="48" x14ac:dyDescent="0.2">
      <c r="A1555">
        <v>1553</v>
      </c>
      <c r="B1555" s="8" t="s">
        <v>2</v>
      </c>
      <c r="C1555" s="3" t="s">
        <v>1560</v>
      </c>
      <c r="D1555" s="5">
        <v>6000</v>
      </c>
      <c r="E1555" s="7">
        <v>3003</v>
      </c>
      <c r="F1555" t="s">
        <v>4117</v>
      </c>
      <c r="G1555" s="1" t="s">
        <v>4119</v>
      </c>
      <c r="H1555" t="s">
        <v>4121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" t="s">
        <v>4181</v>
      </c>
      <c r="O1555">
        <f>ROUND(E1555/D1555*100,0)</f>
        <v>50</v>
      </c>
      <c r="P1555" t="e">
        <f>ROUND(E1555/L1555,2)</f>
        <v>#DIV/0!</v>
      </c>
      <c r="Q1555" s="9" t="s">
        <v>4181</v>
      </c>
      <c r="R1555" t="s">
        <v>4208</v>
      </c>
      <c r="S1555">
        <f>(((J1555/60)/60)/24)+DATE(1970,1,1)</f>
        <v>42219.282951388886</v>
      </c>
      <c r="T1555">
        <f>(((I1555/60)/60)/24)+DATE(1970,1,1)</f>
        <v>42249.282951388886</v>
      </c>
      <c r="U1555">
        <f>YEAR(S:S)</f>
        <v>2015</v>
      </c>
    </row>
    <row r="1556" spans="1:21" ht="48" x14ac:dyDescent="0.2">
      <c r="A1556">
        <v>1554</v>
      </c>
      <c r="B1556" s="8" t="s">
        <v>2</v>
      </c>
      <c r="C1556" s="3" t="s">
        <v>1561</v>
      </c>
      <c r="D1556" s="5">
        <v>20000</v>
      </c>
      <c r="E1556" s="7">
        <v>3002</v>
      </c>
      <c r="F1556" t="s">
        <v>4117</v>
      </c>
      <c r="G1556" s="1" t="s">
        <v>4119</v>
      </c>
      <c r="H1556" t="s">
        <v>4123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" t="s">
        <v>4181</v>
      </c>
      <c r="O1556">
        <f>ROUND(E1556/D1556*100,0)</f>
        <v>15</v>
      </c>
      <c r="P1556" t="e">
        <f>ROUND(E1556/L1556,2)</f>
        <v>#DIV/0!</v>
      </c>
      <c r="Q1556" s="9" t="s">
        <v>4181</v>
      </c>
      <c r="R1556" t="s">
        <v>4208</v>
      </c>
      <c r="S1556">
        <f>(((J1556/60)/60)/24)+DATE(1970,1,1)</f>
        <v>42188.252199074079</v>
      </c>
      <c r="T1556">
        <f>(((I1556/60)/60)/24)+DATE(1970,1,1)</f>
        <v>42218.252199074079</v>
      </c>
      <c r="U1556">
        <f>YEAR(S:S)</f>
        <v>2015</v>
      </c>
    </row>
    <row r="1557" spans="1:21" ht="48" x14ac:dyDescent="0.2">
      <c r="A1557">
        <v>1555</v>
      </c>
      <c r="B1557" s="8" t="s">
        <v>2</v>
      </c>
      <c r="C1557" s="3" t="s">
        <v>1562</v>
      </c>
      <c r="D1557" s="5">
        <v>750</v>
      </c>
      <c r="E1557" s="7">
        <v>3001</v>
      </c>
      <c r="F1557" t="s">
        <v>4117</v>
      </c>
      <c r="G1557" s="1" t="s">
        <v>4119</v>
      </c>
      <c r="H1557" t="s">
        <v>4121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" t="s">
        <v>4181</v>
      </c>
      <c r="O1557">
        <f>ROUND(E1557/D1557*100,0)</f>
        <v>400</v>
      </c>
      <c r="P1557" t="e">
        <f>ROUND(E1557/L1557,2)</f>
        <v>#DIV/0!</v>
      </c>
      <c r="Q1557" s="9" t="s">
        <v>4181</v>
      </c>
      <c r="R1557" t="s">
        <v>4208</v>
      </c>
      <c r="S1557">
        <f>(((J1557/60)/60)/24)+DATE(1970,1,1)</f>
        <v>42241.613796296297</v>
      </c>
      <c r="T1557">
        <f>(((I1557/60)/60)/24)+DATE(1970,1,1)</f>
        <v>42264.708333333328</v>
      </c>
      <c r="U1557">
        <f>YEAR(S:S)</f>
        <v>2015</v>
      </c>
    </row>
    <row r="1558" spans="1:21" ht="48" x14ac:dyDescent="0.2">
      <c r="A1558">
        <v>1556</v>
      </c>
      <c r="B1558" s="8" t="s">
        <v>2</v>
      </c>
      <c r="C1558" s="3" t="s">
        <v>1563</v>
      </c>
      <c r="D1558" s="5">
        <v>1500</v>
      </c>
      <c r="E1558" s="7">
        <v>3000</v>
      </c>
      <c r="F1558" t="s">
        <v>4117</v>
      </c>
      <c r="G1558" s="1" t="s">
        <v>4119</v>
      </c>
      <c r="H1558" t="s">
        <v>4126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" t="s">
        <v>4181</v>
      </c>
      <c r="O1558">
        <f>ROUND(E1558/D1558*100,0)</f>
        <v>200</v>
      </c>
      <c r="P1558">
        <f>ROUND(E1558/L1558,2)</f>
        <v>250</v>
      </c>
      <c r="Q1558" s="9" t="s">
        <v>4181</v>
      </c>
      <c r="R1558" t="s">
        <v>4208</v>
      </c>
      <c r="S1558">
        <f>(((J1558/60)/60)/24)+DATE(1970,1,1)</f>
        <v>42525.153055555551</v>
      </c>
      <c r="T1558">
        <f>(((I1558/60)/60)/24)+DATE(1970,1,1)</f>
        <v>42555.153055555551</v>
      </c>
      <c r="U1558">
        <f>YEAR(S:S)</f>
        <v>2016</v>
      </c>
    </row>
    <row r="1559" spans="1:21" ht="48" x14ac:dyDescent="0.2">
      <c r="A1559">
        <v>1557</v>
      </c>
      <c r="B1559" s="8" t="s">
        <v>2</v>
      </c>
      <c r="C1559" s="3" t="s">
        <v>1564</v>
      </c>
      <c r="D1559" s="5">
        <v>2500</v>
      </c>
      <c r="E1559" s="7">
        <v>3000</v>
      </c>
      <c r="F1559" t="s">
        <v>4117</v>
      </c>
      <c r="G1559" s="1" t="s">
        <v>4119</v>
      </c>
      <c r="H1559" t="s">
        <v>4121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" t="s">
        <v>4181</v>
      </c>
      <c r="O1559">
        <f>ROUND(E1559/D1559*100,0)</f>
        <v>120</v>
      </c>
      <c r="P1559">
        <f>ROUND(E1559/L1559,2)</f>
        <v>3000</v>
      </c>
      <c r="Q1559" s="9" t="s">
        <v>4181</v>
      </c>
      <c r="R1559" t="s">
        <v>4208</v>
      </c>
      <c r="S1559">
        <f>(((J1559/60)/60)/24)+DATE(1970,1,1)</f>
        <v>41871.65315972222</v>
      </c>
      <c r="T1559">
        <f>(((I1559/60)/60)/24)+DATE(1970,1,1)</f>
        <v>41902.65315972222</v>
      </c>
      <c r="U1559">
        <f>YEAR(S:S)</f>
        <v>2014</v>
      </c>
    </row>
    <row r="1560" spans="1:21" ht="32" x14ac:dyDescent="0.2">
      <c r="A1560">
        <v>1558</v>
      </c>
      <c r="B1560" s="8" t="s">
        <v>2</v>
      </c>
      <c r="C1560" s="3" t="s">
        <v>1565</v>
      </c>
      <c r="D1560" s="5">
        <v>750</v>
      </c>
      <c r="E1560" s="7">
        <v>3000</v>
      </c>
      <c r="F1560" t="s">
        <v>4117</v>
      </c>
      <c r="G1560" s="1" t="s">
        <v>4119</v>
      </c>
      <c r="H1560" t="s">
        <v>4122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" t="s">
        <v>4181</v>
      </c>
      <c r="O1560">
        <f>ROUND(E1560/D1560*100,0)</f>
        <v>400</v>
      </c>
      <c r="P1560">
        <f>ROUND(E1560/L1560,2)</f>
        <v>1000</v>
      </c>
      <c r="Q1560" s="9" t="s">
        <v>4181</v>
      </c>
      <c r="R1560" t="s">
        <v>4208</v>
      </c>
      <c r="S1560">
        <f>(((J1560/60)/60)/24)+DATE(1970,1,1)</f>
        <v>42185.397673611107</v>
      </c>
      <c r="T1560">
        <f>(((I1560/60)/60)/24)+DATE(1970,1,1)</f>
        <v>42244.508333333331</v>
      </c>
      <c r="U1560">
        <f>YEAR(S:S)</f>
        <v>2015</v>
      </c>
    </row>
    <row r="1561" spans="1:21" ht="32" x14ac:dyDescent="0.2">
      <c r="A1561">
        <v>1559</v>
      </c>
      <c r="B1561" s="8" t="s">
        <v>2</v>
      </c>
      <c r="C1561" s="3" t="s">
        <v>1566</v>
      </c>
      <c r="D1561" s="5">
        <v>15000</v>
      </c>
      <c r="E1561" s="7">
        <v>3000</v>
      </c>
      <c r="F1561" t="s">
        <v>4117</v>
      </c>
      <c r="G1561" s="1" t="s">
        <v>4119</v>
      </c>
      <c r="H1561" t="s">
        <v>4121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" t="s">
        <v>4181</v>
      </c>
      <c r="O1561">
        <f>ROUND(E1561/D1561*100,0)</f>
        <v>20</v>
      </c>
      <c r="P1561">
        <f>ROUND(E1561/L1561,2)</f>
        <v>3000</v>
      </c>
      <c r="Q1561" s="9" t="s">
        <v>4181</v>
      </c>
      <c r="R1561" t="s">
        <v>4208</v>
      </c>
      <c r="S1561">
        <f>(((J1561/60)/60)/24)+DATE(1970,1,1)</f>
        <v>42108.05322916666</v>
      </c>
      <c r="T1561">
        <f>(((I1561/60)/60)/24)+DATE(1970,1,1)</f>
        <v>42123.05322916666</v>
      </c>
      <c r="U1561">
        <f>YEAR(S:S)</f>
        <v>2015</v>
      </c>
    </row>
    <row r="1562" spans="1:21" ht="48" x14ac:dyDescent="0.2">
      <c r="A1562">
        <v>1560</v>
      </c>
      <c r="B1562" s="8" t="s">
        <v>2</v>
      </c>
      <c r="C1562" s="3" t="s">
        <v>1567</v>
      </c>
      <c r="D1562" s="5">
        <v>2500</v>
      </c>
      <c r="E1562" s="7">
        <v>3000</v>
      </c>
      <c r="F1562" t="s">
        <v>4117</v>
      </c>
      <c r="G1562" s="1" t="s">
        <v>4119</v>
      </c>
      <c r="H1562" t="s">
        <v>4121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" t="s">
        <v>4181</v>
      </c>
      <c r="O1562">
        <f>ROUND(E1562/D1562*100,0)</f>
        <v>120</v>
      </c>
      <c r="P1562">
        <f>ROUND(E1562/L1562,2)</f>
        <v>750</v>
      </c>
      <c r="Q1562" s="9" t="s">
        <v>4181</v>
      </c>
      <c r="R1562" t="s">
        <v>4208</v>
      </c>
      <c r="S1562">
        <f>(((J1562/60)/60)/24)+DATE(1970,1,1)</f>
        <v>41936.020752314813</v>
      </c>
      <c r="T1562">
        <f>(((I1562/60)/60)/24)+DATE(1970,1,1)</f>
        <v>41956.062418981484</v>
      </c>
      <c r="U1562">
        <f>YEAR(S:S)</f>
        <v>2014</v>
      </c>
    </row>
    <row r="1563" spans="1:21" ht="48" x14ac:dyDescent="0.2">
      <c r="A1563">
        <v>1561</v>
      </c>
      <c r="B1563" s="8" t="s">
        <v>2</v>
      </c>
      <c r="C1563" s="3" t="s">
        <v>1568</v>
      </c>
      <c r="D1563" s="5">
        <v>10000</v>
      </c>
      <c r="E1563" s="7">
        <v>3000</v>
      </c>
      <c r="F1563" t="s">
        <v>4116</v>
      </c>
      <c r="G1563" s="1" t="s">
        <v>4119</v>
      </c>
      <c r="H1563" t="s">
        <v>4121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" t="s">
        <v>4181</v>
      </c>
      <c r="O1563">
        <f>ROUND(E1563/D1563*100,0)</f>
        <v>30</v>
      </c>
      <c r="P1563">
        <f>ROUND(E1563/L1563,2)</f>
        <v>3000</v>
      </c>
      <c r="Q1563" s="9" t="s">
        <v>4181</v>
      </c>
      <c r="R1563" t="s">
        <v>4209</v>
      </c>
      <c r="S1563">
        <f>(((J1563/60)/60)/24)+DATE(1970,1,1)</f>
        <v>41555.041701388887</v>
      </c>
      <c r="T1563">
        <f>(((I1563/60)/60)/24)+DATE(1970,1,1)</f>
        <v>41585.083368055559</v>
      </c>
      <c r="U1563">
        <f>YEAR(S:S)</f>
        <v>2013</v>
      </c>
    </row>
    <row r="1564" spans="1:21" ht="48" x14ac:dyDescent="0.2">
      <c r="A1564">
        <v>1562</v>
      </c>
      <c r="B1564" s="8" t="s">
        <v>2</v>
      </c>
      <c r="C1564" s="3" t="s">
        <v>1569</v>
      </c>
      <c r="D1564" s="5">
        <v>4000</v>
      </c>
      <c r="E1564" s="7">
        <v>3000</v>
      </c>
      <c r="F1564" t="s">
        <v>4116</v>
      </c>
      <c r="G1564" s="1" t="s">
        <v>4119</v>
      </c>
      <c r="H1564" t="s">
        <v>4121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" t="s">
        <v>4181</v>
      </c>
      <c r="O1564">
        <f>ROUND(E1564/D1564*100,0)</f>
        <v>75</v>
      </c>
      <c r="P1564" t="e">
        <f>ROUND(E1564/L1564,2)</f>
        <v>#DIV/0!</v>
      </c>
      <c r="Q1564" s="9" t="s">
        <v>4181</v>
      </c>
      <c r="R1564" t="s">
        <v>4209</v>
      </c>
      <c r="S1564">
        <f>(((J1564/60)/60)/24)+DATE(1970,1,1)</f>
        <v>40079.566157407404</v>
      </c>
      <c r="T1564">
        <f>(((I1564/60)/60)/24)+DATE(1970,1,1)</f>
        <v>40149.034722222219</v>
      </c>
      <c r="U1564">
        <f>YEAR(S:S)</f>
        <v>2009</v>
      </c>
    </row>
    <row r="1565" spans="1:21" ht="48" x14ac:dyDescent="0.2">
      <c r="A1565">
        <v>1563</v>
      </c>
      <c r="B1565" s="8" t="s">
        <v>2</v>
      </c>
      <c r="C1565" s="3" t="s">
        <v>1570</v>
      </c>
      <c r="D1565" s="5">
        <v>6000</v>
      </c>
      <c r="E1565" s="7">
        <v>3000</v>
      </c>
      <c r="F1565" t="s">
        <v>4116</v>
      </c>
      <c r="G1565" s="1" t="s">
        <v>4119</v>
      </c>
      <c r="H1565" t="s">
        <v>4122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" t="s">
        <v>4181</v>
      </c>
      <c r="O1565">
        <f>ROUND(E1565/D1565*100,0)</f>
        <v>50</v>
      </c>
      <c r="P1565">
        <f>ROUND(E1565/L1565,2)</f>
        <v>1500</v>
      </c>
      <c r="Q1565" s="9" t="s">
        <v>4181</v>
      </c>
      <c r="R1565" t="s">
        <v>4209</v>
      </c>
      <c r="S1565">
        <f>(((J1565/60)/60)/24)+DATE(1970,1,1)</f>
        <v>41652.742488425924</v>
      </c>
      <c r="T1565">
        <f>(((I1565/60)/60)/24)+DATE(1970,1,1)</f>
        <v>41712.700821759259</v>
      </c>
      <c r="U1565">
        <f>YEAR(S:S)</f>
        <v>2014</v>
      </c>
    </row>
    <row r="1566" spans="1:21" ht="48" x14ac:dyDescent="0.2">
      <c r="A1566">
        <v>1564</v>
      </c>
      <c r="B1566" s="8" t="s">
        <v>2</v>
      </c>
      <c r="C1566" s="3" t="s">
        <v>1571</v>
      </c>
      <c r="D1566" s="5">
        <v>10000</v>
      </c>
      <c r="E1566" s="7">
        <v>3000</v>
      </c>
      <c r="F1566" t="s">
        <v>4116</v>
      </c>
      <c r="G1566" s="1" t="s">
        <v>4119</v>
      </c>
      <c r="H1566" t="s">
        <v>4121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" t="s">
        <v>4181</v>
      </c>
      <c r="O1566">
        <f>ROUND(E1566/D1566*100,0)</f>
        <v>30</v>
      </c>
      <c r="P1566">
        <f>ROUND(E1566/L1566,2)</f>
        <v>3000</v>
      </c>
      <c r="Q1566" s="9" t="s">
        <v>4181</v>
      </c>
      <c r="R1566" t="s">
        <v>4209</v>
      </c>
      <c r="S1566">
        <f>(((J1566/60)/60)/24)+DATE(1970,1,1)</f>
        <v>42121.367002314815</v>
      </c>
      <c r="T1566">
        <f>(((I1566/60)/60)/24)+DATE(1970,1,1)</f>
        <v>42152.836805555555</v>
      </c>
      <c r="U1566">
        <f>YEAR(S:S)</f>
        <v>2015</v>
      </c>
    </row>
    <row r="1567" spans="1:21" ht="48" x14ac:dyDescent="0.2">
      <c r="A1567">
        <v>1565</v>
      </c>
      <c r="B1567" s="8" t="s">
        <v>2</v>
      </c>
      <c r="C1567" s="3" t="s">
        <v>1572</v>
      </c>
      <c r="D1567" s="5">
        <v>4000</v>
      </c>
      <c r="E1567" s="7">
        <v>2994</v>
      </c>
      <c r="F1567" t="s">
        <v>4116</v>
      </c>
      <c r="G1567" s="1" t="s">
        <v>4119</v>
      </c>
      <c r="H1567" t="s">
        <v>4121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" t="s">
        <v>4181</v>
      </c>
      <c r="O1567">
        <f>ROUND(E1567/D1567*100,0)</f>
        <v>75</v>
      </c>
      <c r="P1567">
        <f>ROUND(E1567/L1567,2)</f>
        <v>2994</v>
      </c>
      <c r="Q1567" s="9" t="s">
        <v>4181</v>
      </c>
      <c r="R1567" t="s">
        <v>4209</v>
      </c>
      <c r="S1567">
        <f>(((J1567/60)/60)/24)+DATE(1970,1,1)</f>
        <v>40672.729872685188</v>
      </c>
      <c r="T1567">
        <f>(((I1567/60)/60)/24)+DATE(1970,1,1)</f>
        <v>40702.729872685188</v>
      </c>
      <c r="U1567">
        <f>YEAR(S:S)</f>
        <v>2011</v>
      </c>
    </row>
    <row r="1568" spans="1:21" ht="48" x14ac:dyDescent="0.2">
      <c r="A1568">
        <v>1566</v>
      </c>
      <c r="B1568" s="8" t="s">
        <v>2</v>
      </c>
      <c r="C1568" s="3" t="s">
        <v>1573</v>
      </c>
      <c r="D1568" s="5">
        <v>30000</v>
      </c>
      <c r="E1568" s="7">
        <v>2993</v>
      </c>
      <c r="F1568" t="s">
        <v>4116</v>
      </c>
      <c r="G1568" s="1" t="s">
        <v>4119</v>
      </c>
      <c r="H1568" t="s">
        <v>4121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" t="s">
        <v>4181</v>
      </c>
      <c r="O1568">
        <f>ROUND(E1568/D1568*100,0)</f>
        <v>10</v>
      </c>
      <c r="P1568">
        <f>ROUND(E1568/L1568,2)</f>
        <v>50.73</v>
      </c>
      <c r="Q1568" s="9" t="s">
        <v>4181</v>
      </c>
      <c r="R1568" t="s">
        <v>4209</v>
      </c>
      <c r="S1568">
        <f>(((J1568/60)/60)/24)+DATE(1970,1,1)</f>
        <v>42549.916712962964</v>
      </c>
      <c r="T1568">
        <f>(((I1568/60)/60)/24)+DATE(1970,1,1)</f>
        <v>42578.916666666672</v>
      </c>
      <c r="U1568">
        <f>YEAR(S:S)</f>
        <v>2016</v>
      </c>
    </row>
    <row r="1569" spans="1:21" ht="48" x14ac:dyDescent="0.2">
      <c r="A1569">
        <v>1567</v>
      </c>
      <c r="B1569" s="8" t="s">
        <v>2</v>
      </c>
      <c r="C1569" s="3" t="s">
        <v>1574</v>
      </c>
      <c r="D1569" s="5">
        <v>8500</v>
      </c>
      <c r="E1569" s="7">
        <v>2990</v>
      </c>
      <c r="F1569" t="s">
        <v>4116</v>
      </c>
      <c r="G1569" s="1" t="s">
        <v>4119</v>
      </c>
      <c r="H1569" t="s">
        <v>4121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" t="s">
        <v>4181</v>
      </c>
      <c r="O1569">
        <f>ROUND(E1569/D1569*100,0)</f>
        <v>35</v>
      </c>
      <c r="P1569">
        <f>ROUND(E1569/L1569,2)</f>
        <v>230</v>
      </c>
      <c r="Q1569" s="9" t="s">
        <v>4181</v>
      </c>
      <c r="R1569" t="s">
        <v>4209</v>
      </c>
      <c r="S1569">
        <f>(((J1569/60)/60)/24)+DATE(1970,1,1)</f>
        <v>41671.936863425923</v>
      </c>
      <c r="T1569">
        <f>(((I1569/60)/60)/24)+DATE(1970,1,1)</f>
        <v>41687</v>
      </c>
      <c r="U1569">
        <f>YEAR(S:S)</f>
        <v>2014</v>
      </c>
    </row>
    <row r="1570" spans="1:21" ht="48" x14ac:dyDescent="0.2">
      <c r="A1570">
        <v>1568</v>
      </c>
      <c r="B1570" s="8" t="s">
        <v>2</v>
      </c>
      <c r="C1570" s="3" t="s">
        <v>1575</v>
      </c>
      <c r="D1570" s="5">
        <v>25000</v>
      </c>
      <c r="E1570" s="7">
        <v>2971</v>
      </c>
      <c r="F1570" t="s">
        <v>4116</v>
      </c>
      <c r="G1570" s="1" t="s">
        <v>4119</v>
      </c>
      <c r="H1570" t="s">
        <v>4121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" t="s">
        <v>4181</v>
      </c>
      <c r="O1570">
        <f>ROUND(E1570/D1570*100,0)</f>
        <v>12</v>
      </c>
      <c r="P1570">
        <f>ROUND(E1570/L1570,2)</f>
        <v>135.05000000000001</v>
      </c>
      <c r="Q1570" s="9" t="s">
        <v>4181</v>
      </c>
      <c r="R1570" t="s">
        <v>4209</v>
      </c>
      <c r="S1570">
        <f>(((J1570/60)/60)/24)+DATE(1970,1,1)</f>
        <v>41962.062326388885</v>
      </c>
      <c r="T1570">
        <f>(((I1570/60)/60)/24)+DATE(1970,1,1)</f>
        <v>41997.062326388885</v>
      </c>
      <c r="U1570">
        <f>YEAR(S:S)</f>
        <v>2014</v>
      </c>
    </row>
    <row r="1571" spans="1:21" ht="16" x14ac:dyDescent="0.2">
      <c r="A1571">
        <v>1569</v>
      </c>
      <c r="B1571" s="8" t="s">
        <v>2</v>
      </c>
      <c r="C1571" s="3" t="s">
        <v>1576</v>
      </c>
      <c r="D1571" s="5">
        <v>30000</v>
      </c>
      <c r="E1571" s="7">
        <v>2965</v>
      </c>
      <c r="F1571" t="s">
        <v>4116</v>
      </c>
      <c r="G1571" s="1" t="s">
        <v>4119</v>
      </c>
      <c r="H1571" t="s">
        <v>4121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" t="s">
        <v>4181</v>
      </c>
      <c r="O1571">
        <f>ROUND(E1571/D1571*100,0)</f>
        <v>10</v>
      </c>
      <c r="P1571" t="e">
        <f>ROUND(E1571/L1571,2)</f>
        <v>#DIV/0!</v>
      </c>
      <c r="Q1571" s="9" t="s">
        <v>4181</v>
      </c>
      <c r="R1571" t="s">
        <v>4209</v>
      </c>
      <c r="S1571">
        <f>(((J1571/60)/60)/24)+DATE(1970,1,1)</f>
        <v>41389.679560185185</v>
      </c>
      <c r="T1571">
        <f>(((I1571/60)/60)/24)+DATE(1970,1,1)</f>
        <v>41419.679560185185</v>
      </c>
      <c r="U1571">
        <f>YEAR(S:S)</f>
        <v>2013</v>
      </c>
    </row>
    <row r="1572" spans="1:21" ht="32" x14ac:dyDescent="0.2">
      <c r="A1572">
        <v>1570</v>
      </c>
      <c r="B1572" s="8" t="s">
        <v>2</v>
      </c>
      <c r="C1572" s="3" t="s">
        <v>1577</v>
      </c>
      <c r="D1572" s="5">
        <v>6000</v>
      </c>
      <c r="E1572" s="7">
        <v>2960</v>
      </c>
      <c r="F1572" t="s">
        <v>4116</v>
      </c>
      <c r="G1572" s="1" t="s">
        <v>4119</v>
      </c>
      <c r="H1572" t="s">
        <v>4121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" t="s">
        <v>4181</v>
      </c>
      <c r="O1572">
        <f>ROUND(E1572/D1572*100,0)</f>
        <v>49</v>
      </c>
      <c r="P1572">
        <f>ROUND(E1572/L1572,2)</f>
        <v>56.92</v>
      </c>
      <c r="Q1572" s="9" t="s">
        <v>4181</v>
      </c>
      <c r="R1572" t="s">
        <v>4209</v>
      </c>
      <c r="S1572">
        <f>(((J1572/60)/60)/24)+DATE(1970,1,1)</f>
        <v>42438.813449074078</v>
      </c>
      <c r="T1572">
        <f>(((I1572/60)/60)/24)+DATE(1970,1,1)</f>
        <v>42468.771782407406</v>
      </c>
      <c r="U1572">
        <f>YEAR(S:S)</f>
        <v>2016</v>
      </c>
    </row>
    <row r="1573" spans="1:21" ht="48" x14ac:dyDescent="0.2">
      <c r="A1573">
        <v>1571</v>
      </c>
      <c r="B1573" s="8" t="s">
        <v>2</v>
      </c>
      <c r="C1573" s="3" t="s">
        <v>1578</v>
      </c>
      <c r="D1573" s="5">
        <v>12100</v>
      </c>
      <c r="E1573" s="7">
        <v>2954</v>
      </c>
      <c r="F1573" t="s">
        <v>4116</v>
      </c>
      <c r="G1573" s="1" t="s">
        <v>4119</v>
      </c>
      <c r="H1573" t="s">
        <v>4122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" t="s">
        <v>4181</v>
      </c>
      <c r="O1573">
        <f>ROUND(E1573/D1573*100,0)</f>
        <v>24</v>
      </c>
      <c r="P1573">
        <f>ROUND(E1573/L1573,2)</f>
        <v>738.5</v>
      </c>
      <c r="Q1573" s="9" t="s">
        <v>4181</v>
      </c>
      <c r="R1573" t="s">
        <v>4209</v>
      </c>
      <c r="S1573">
        <f>(((J1573/60)/60)/24)+DATE(1970,1,1)</f>
        <v>42144.769479166673</v>
      </c>
      <c r="T1573">
        <f>(((I1573/60)/60)/24)+DATE(1970,1,1)</f>
        <v>42174.769479166673</v>
      </c>
      <c r="U1573">
        <f>YEAR(S:S)</f>
        <v>2015</v>
      </c>
    </row>
    <row r="1574" spans="1:21" ht="48" x14ac:dyDescent="0.2">
      <c r="A1574">
        <v>1572</v>
      </c>
      <c r="B1574" s="8" t="s">
        <v>2</v>
      </c>
      <c r="C1574" s="3" t="s">
        <v>1579</v>
      </c>
      <c r="D1574" s="5">
        <v>2500</v>
      </c>
      <c r="E1574" s="7">
        <v>2946</v>
      </c>
      <c r="F1574" t="s">
        <v>4116</v>
      </c>
      <c r="G1574" s="1" t="s">
        <v>4119</v>
      </c>
      <c r="H1574" t="s">
        <v>4122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" t="s">
        <v>4181</v>
      </c>
      <c r="O1574">
        <f>ROUND(E1574/D1574*100,0)</f>
        <v>118</v>
      </c>
      <c r="P1574">
        <f>ROUND(E1574/L1574,2)</f>
        <v>982</v>
      </c>
      <c r="Q1574" s="9" t="s">
        <v>4181</v>
      </c>
      <c r="R1574" t="s">
        <v>4209</v>
      </c>
      <c r="S1574">
        <f>(((J1574/60)/60)/24)+DATE(1970,1,1)</f>
        <v>42404.033090277779</v>
      </c>
      <c r="T1574">
        <f>(((I1574/60)/60)/24)+DATE(1970,1,1)</f>
        <v>42428.999305555553</v>
      </c>
      <c r="U1574">
        <f>YEAR(S:S)</f>
        <v>2016</v>
      </c>
    </row>
    <row r="1575" spans="1:21" ht="48" x14ac:dyDescent="0.2">
      <c r="A1575">
        <v>1573</v>
      </c>
      <c r="B1575" s="8" t="s">
        <v>2</v>
      </c>
      <c r="C1575" s="3" t="s">
        <v>1580</v>
      </c>
      <c r="D1575" s="5">
        <v>9000</v>
      </c>
      <c r="E1575" s="7">
        <v>2945</v>
      </c>
      <c r="F1575" t="s">
        <v>4116</v>
      </c>
      <c r="G1575" s="1" t="s">
        <v>4119</v>
      </c>
      <c r="H1575" t="s">
        <v>4126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" t="s">
        <v>4181</v>
      </c>
      <c r="O1575">
        <f>ROUND(E1575/D1575*100,0)</f>
        <v>33</v>
      </c>
      <c r="P1575">
        <f>ROUND(E1575/L1575,2)</f>
        <v>981.67</v>
      </c>
      <c r="Q1575" s="9" t="s">
        <v>4181</v>
      </c>
      <c r="R1575" t="s">
        <v>4209</v>
      </c>
      <c r="S1575">
        <f>(((J1575/60)/60)/24)+DATE(1970,1,1)</f>
        <v>42786.000023148154</v>
      </c>
      <c r="T1575">
        <f>(((I1575/60)/60)/24)+DATE(1970,1,1)</f>
        <v>42826.165972222225</v>
      </c>
      <c r="U1575">
        <f>YEAR(S:S)</f>
        <v>2017</v>
      </c>
    </row>
    <row r="1576" spans="1:21" ht="48" x14ac:dyDescent="0.2">
      <c r="A1576">
        <v>1574</v>
      </c>
      <c r="B1576" s="8" t="s">
        <v>2</v>
      </c>
      <c r="C1576" s="3" t="s">
        <v>1581</v>
      </c>
      <c r="D1576" s="5">
        <v>10000</v>
      </c>
      <c r="E1576" s="7">
        <v>2935</v>
      </c>
      <c r="F1576" t="s">
        <v>4116</v>
      </c>
      <c r="G1576" s="1" t="s">
        <v>4119</v>
      </c>
      <c r="H1576" t="s">
        <v>4121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" t="s">
        <v>4181</v>
      </c>
      <c r="O1576">
        <f>ROUND(E1576/D1576*100,0)</f>
        <v>29</v>
      </c>
      <c r="P1576">
        <f>ROUND(E1576/L1576,2)</f>
        <v>489.17</v>
      </c>
      <c r="Q1576" s="9" t="s">
        <v>4181</v>
      </c>
      <c r="R1576" t="s">
        <v>4209</v>
      </c>
      <c r="S1576">
        <f>(((J1576/60)/60)/24)+DATE(1970,1,1)</f>
        <v>42017.927418981482</v>
      </c>
      <c r="T1576">
        <f>(((I1576/60)/60)/24)+DATE(1970,1,1)</f>
        <v>42052.927418981482</v>
      </c>
      <c r="U1576">
        <f>YEAR(S:S)</f>
        <v>2015</v>
      </c>
    </row>
    <row r="1577" spans="1:21" ht="48" x14ac:dyDescent="0.2">
      <c r="A1577">
        <v>1575</v>
      </c>
      <c r="B1577" s="8" t="s">
        <v>2</v>
      </c>
      <c r="C1577" s="3" t="s">
        <v>1582</v>
      </c>
      <c r="D1577" s="5">
        <v>10000</v>
      </c>
      <c r="E1577" s="7">
        <v>2932</v>
      </c>
      <c r="F1577" t="s">
        <v>4116</v>
      </c>
      <c r="G1577" s="1" t="s">
        <v>4119</v>
      </c>
      <c r="H1577" t="s">
        <v>4121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" t="s">
        <v>4181</v>
      </c>
      <c r="O1577">
        <f>ROUND(E1577/D1577*100,0)</f>
        <v>29</v>
      </c>
      <c r="P1577">
        <f>ROUND(E1577/L1577,2)</f>
        <v>83.77</v>
      </c>
      <c r="Q1577" s="9" t="s">
        <v>4181</v>
      </c>
      <c r="R1577" t="s">
        <v>4209</v>
      </c>
      <c r="S1577">
        <f>(((J1577/60)/60)/24)+DATE(1970,1,1)</f>
        <v>41799.524259259262</v>
      </c>
      <c r="T1577">
        <f>(((I1577/60)/60)/24)+DATE(1970,1,1)</f>
        <v>41829.524259259262</v>
      </c>
      <c r="U1577">
        <f>YEAR(S:S)</f>
        <v>2014</v>
      </c>
    </row>
    <row r="1578" spans="1:21" ht="32" x14ac:dyDescent="0.2">
      <c r="A1578">
        <v>1576</v>
      </c>
      <c r="B1578" s="8" t="s">
        <v>2</v>
      </c>
      <c r="C1578" s="3" t="s">
        <v>1583</v>
      </c>
      <c r="D1578" s="5">
        <v>5000</v>
      </c>
      <c r="E1578" s="7">
        <v>2930.69</v>
      </c>
      <c r="F1578" t="s">
        <v>4116</v>
      </c>
      <c r="G1578" s="1" t="s">
        <v>4119</v>
      </c>
      <c r="H1578" t="s">
        <v>4121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" t="s">
        <v>4181</v>
      </c>
      <c r="O1578">
        <f>ROUND(E1578/D1578*100,0)</f>
        <v>59</v>
      </c>
      <c r="P1578">
        <f>ROUND(E1578/L1578,2)</f>
        <v>293.07</v>
      </c>
      <c r="Q1578" s="9" t="s">
        <v>4181</v>
      </c>
      <c r="R1578" t="s">
        <v>4209</v>
      </c>
      <c r="S1578">
        <f>(((J1578/60)/60)/24)+DATE(1970,1,1)</f>
        <v>42140.879259259258</v>
      </c>
      <c r="T1578">
        <f>(((I1578/60)/60)/24)+DATE(1970,1,1)</f>
        <v>42185.879259259258</v>
      </c>
      <c r="U1578">
        <f>YEAR(S:S)</f>
        <v>2015</v>
      </c>
    </row>
    <row r="1579" spans="1:21" ht="48" x14ac:dyDescent="0.2">
      <c r="A1579">
        <v>1577</v>
      </c>
      <c r="B1579" s="8" t="s">
        <v>2</v>
      </c>
      <c r="C1579" s="3" t="s">
        <v>1584</v>
      </c>
      <c r="D1579" s="5">
        <v>10000</v>
      </c>
      <c r="E1579" s="7">
        <v>2930</v>
      </c>
      <c r="F1579" t="s">
        <v>4116</v>
      </c>
      <c r="G1579" s="1" t="s">
        <v>4119</v>
      </c>
      <c r="H1579" t="s">
        <v>4121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" t="s">
        <v>4181</v>
      </c>
      <c r="O1579">
        <f>ROUND(E1579/D1579*100,0)</f>
        <v>29</v>
      </c>
      <c r="P1579">
        <f>ROUND(E1579/L1579,2)</f>
        <v>1465</v>
      </c>
      <c r="Q1579" s="9" t="s">
        <v>4181</v>
      </c>
      <c r="R1579" t="s">
        <v>4209</v>
      </c>
      <c r="S1579">
        <f>(((J1579/60)/60)/24)+DATE(1970,1,1)</f>
        <v>41054.847777777781</v>
      </c>
      <c r="T1579">
        <f>(((I1579/60)/60)/24)+DATE(1970,1,1)</f>
        <v>41114.847777777781</v>
      </c>
      <c r="U1579">
        <f>YEAR(S:S)</f>
        <v>2012</v>
      </c>
    </row>
    <row r="1580" spans="1:21" ht="64" x14ac:dyDescent="0.2">
      <c r="A1580">
        <v>1578</v>
      </c>
      <c r="B1580" s="8" t="s">
        <v>2</v>
      </c>
      <c r="C1580" s="3" t="s">
        <v>1585</v>
      </c>
      <c r="D1580" s="5">
        <v>1897</v>
      </c>
      <c r="E1580" s="7">
        <v>2929</v>
      </c>
      <c r="F1580" t="s">
        <v>4116</v>
      </c>
      <c r="G1580" s="1" t="s">
        <v>4119</v>
      </c>
      <c r="H1580" t="s">
        <v>4121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" t="s">
        <v>4181</v>
      </c>
      <c r="O1580">
        <f>ROUND(E1580/D1580*100,0)</f>
        <v>154</v>
      </c>
      <c r="P1580">
        <f>ROUND(E1580/L1580,2)</f>
        <v>732.25</v>
      </c>
      <c r="Q1580" s="9" t="s">
        <v>4181</v>
      </c>
      <c r="R1580" t="s">
        <v>4209</v>
      </c>
      <c r="S1580">
        <f>(((J1580/60)/60)/24)+DATE(1970,1,1)</f>
        <v>40399.065868055557</v>
      </c>
      <c r="T1580">
        <f>(((I1580/60)/60)/24)+DATE(1970,1,1)</f>
        <v>40423.083333333336</v>
      </c>
      <c r="U1580">
        <f>YEAR(S:S)</f>
        <v>2010</v>
      </c>
    </row>
    <row r="1581" spans="1:21" ht="32" x14ac:dyDescent="0.2">
      <c r="A1581">
        <v>1579</v>
      </c>
      <c r="B1581" s="8" t="s">
        <v>2</v>
      </c>
      <c r="C1581" s="3" t="s">
        <v>1586</v>
      </c>
      <c r="D1581" s="5">
        <v>3333</v>
      </c>
      <c r="E1581" s="7">
        <v>2925</v>
      </c>
      <c r="F1581" t="s">
        <v>4116</v>
      </c>
      <c r="G1581" s="1" t="s">
        <v>4119</v>
      </c>
      <c r="H1581" t="s">
        <v>4121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" t="s">
        <v>4181</v>
      </c>
      <c r="O1581">
        <f>ROUND(E1581/D1581*100,0)</f>
        <v>88</v>
      </c>
      <c r="P1581">
        <f>ROUND(E1581/L1581,2)</f>
        <v>1462.5</v>
      </c>
      <c r="Q1581" s="9" t="s">
        <v>4181</v>
      </c>
      <c r="R1581" t="s">
        <v>4209</v>
      </c>
      <c r="S1581">
        <f>(((J1581/60)/60)/24)+DATE(1970,1,1)</f>
        <v>41481.996423611112</v>
      </c>
      <c r="T1581">
        <f>(((I1581/60)/60)/24)+DATE(1970,1,1)</f>
        <v>41514.996423611112</v>
      </c>
      <c r="U1581">
        <f>YEAR(S:S)</f>
        <v>2013</v>
      </c>
    </row>
    <row r="1582" spans="1:21" ht="48" x14ac:dyDescent="0.2">
      <c r="A1582">
        <v>1580</v>
      </c>
      <c r="B1582" s="8" t="s">
        <v>2</v>
      </c>
      <c r="C1582" s="3" t="s">
        <v>1587</v>
      </c>
      <c r="D1582" s="5">
        <v>1750</v>
      </c>
      <c r="E1582" s="7">
        <v>2923</v>
      </c>
      <c r="F1582" t="s">
        <v>4116</v>
      </c>
      <c r="G1582" s="1" t="s">
        <v>4119</v>
      </c>
      <c r="H1582" t="s">
        <v>4121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" t="s">
        <v>4181</v>
      </c>
      <c r="O1582">
        <f>ROUND(E1582/D1582*100,0)</f>
        <v>167</v>
      </c>
      <c r="P1582" t="e">
        <f>ROUND(E1582/L1582,2)</f>
        <v>#DIV/0!</v>
      </c>
      <c r="Q1582" s="9" t="s">
        <v>4181</v>
      </c>
      <c r="R1582" t="s">
        <v>4209</v>
      </c>
      <c r="S1582">
        <f>(((J1582/60)/60)/24)+DATE(1970,1,1)</f>
        <v>40990.050069444449</v>
      </c>
      <c r="T1582">
        <f>(((I1582/60)/60)/24)+DATE(1970,1,1)</f>
        <v>41050.050069444449</v>
      </c>
      <c r="U1582">
        <f>YEAR(S:S)</f>
        <v>2012</v>
      </c>
    </row>
    <row r="1583" spans="1:21" ht="48" x14ac:dyDescent="0.2">
      <c r="A1583">
        <v>1581</v>
      </c>
      <c r="B1583" s="8" t="s">
        <v>2</v>
      </c>
      <c r="C1583" s="3" t="s">
        <v>1588</v>
      </c>
      <c r="D1583" s="5">
        <v>1000</v>
      </c>
      <c r="E1583" s="7">
        <v>2908</v>
      </c>
      <c r="F1583" t="s">
        <v>4117</v>
      </c>
      <c r="G1583" s="1" t="s">
        <v>4119</v>
      </c>
      <c r="H1583" t="s">
        <v>4122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" t="s">
        <v>4181</v>
      </c>
      <c r="O1583">
        <f>ROUND(E1583/D1583*100,0)</f>
        <v>291</v>
      </c>
      <c r="P1583">
        <f>ROUND(E1583/L1583,2)</f>
        <v>2908</v>
      </c>
      <c r="Q1583" s="9" t="s">
        <v>4181</v>
      </c>
      <c r="R1583" t="s">
        <v>4210</v>
      </c>
      <c r="S1583">
        <f>(((J1583/60)/60)/24)+DATE(1970,1,1)</f>
        <v>42325.448958333334</v>
      </c>
      <c r="T1583">
        <f>(((I1583/60)/60)/24)+DATE(1970,1,1)</f>
        <v>42357.448958333334</v>
      </c>
      <c r="U1583">
        <f>YEAR(S:S)</f>
        <v>2015</v>
      </c>
    </row>
    <row r="1584" spans="1:21" ht="32" x14ac:dyDescent="0.2">
      <c r="A1584">
        <v>1582</v>
      </c>
      <c r="B1584" s="8" t="s">
        <v>2</v>
      </c>
      <c r="C1584" s="3" t="s">
        <v>1589</v>
      </c>
      <c r="D1584" s="5">
        <v>1000</v>
      </c>
      <c r="E1584" s="7">
        <v>2889</v>
      </c>
      <c r="F1584" t="s">
        <v>4117</v>
      </c>
      <c r="G1584" s="1" t="s">
        <v>4119</v>
      </c>
      <c r="H1584" t="s">
        <v>4121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" t="s">
        <v>4181</v>
      </c>
      <c r="O1584">
        <f>ROUND(E1584/D1584*100,0)</f>
        <v>289</v>
      </c>
      <c r="P1584">
        <f>ROUND(E1584/L1584,2)</f>
        <v>963</v>
      </c>
      <c r="Q1584" s="9" t="s">
        <v>4181</v>
      </c>
      <c r="R1584" t="s">
        <v>4210</v>
      </c>
      <c r="S1584">
        <f>(((J1584/60)/60)/24)+DATE(1970,1,1)</f>
        <v>42246.789965277778</v>
      </c>
      <c r="T1584">
        <f>(((I1584/60)/60)/24)+DATE(1970,1,1)</f>
        <v>42303.888888888891</v>
      </c>
      <c r="U1584">
        <f>YEAR(S:S)</f>
        <v>2015</v>
      </c>
    </row>
    <row r="1585" spans="1:21" ht="48" x14ac:dyDescent="0.2">
      <c r="A1585">
        <v>1583</v>
      </c>
      <c r="B1585" s="8" t="s">
        <v>2</v>
      </c>
      <c r="C1585" s="3" t="s">
        <v>1590</v>
      </c>
      <c r="D1585" s="5">
        <v>20000</v>
      </c>
      <c r="E1585" s="7">
        <v>2885</v>
      </c>
      <c r="F1585" t="s">
        <v>4117</v>
      </c>
      <c r="G1585" s="1" t="s">
        <v>4119</v>
      </c>
      <c r="H1585" t="s">
        <v>4122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" t="s">
        <v>4181</v>
      </c>
      <c r="O1585">
        <f>ROUND(E1585/D1585*100,0)</f>
        <v>14</v>
      </c>
      <c r="P1585">
        <f>ROUND(E1585/L1585,2)</f>
        <v>2885</v>
      </c>
      <c r="Q1585" s="9" t="s">
        <v>4181</v>
      </c>
      <c r="R1585" t="s">
        <v>4210</v>
      </c>
      <c r="S1585">
        <f>(((J1585/60)/60)/24)+DATE(1970,1,1)</f>
        <v>41877.904988425929</v>
      </c>
      <c r="T1585">
        <f>(((I1585/60)/60)/24)+DATE(1970,1,1)</f>
        <v>41907.904988425929</v>
      </c>
      <c r="U1585">
        <f>YEAR(S:S)</f>
        <v>2014</v>
      </c>
    </row>
    <row r="1586" spans="1:21" ht="48" x14ac:dyDescent="0.2">
      <c r="A1586">
        <v>1584</v>
      </c>
      <c r="B1586" s="8" t="s">
        <v>2</v>
      </c>
      <c r="C1586" s="3" t="s">
        <v>1591</v>
      </c>
      <c r="D1586" s="5">
        <v>1200</v>
      </c>
      <c r="E1586" s="7">
        <v>2881</v>
      </c>
      <c r="F1586" t="s">
        <v>4117</v>
      </c>
      <c r="G1586" s="1" t="s">
        <v>4119</v>
      </c>
      <c r="H1586" t="s">
        <v>4121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" t="s">
        <v>4181</v>
      </c>
      <c r="O1586">
        <f>ROUND(E1586/D1586*100,0)</f>
        <v>240</v>
      </c>
      <c r="P1586" t="e">
        <f>ROUND(E1586/L1586,2)</f>
        <v>#DIV/0!</v>
      </c>
      <c r="Q1586" s="9" t="s">
        <v>4181</v>
      </c>
      <c r="R1586" t="s">
        <v>4210</v>
      </c>
      <c r="S1586">
        <f>(((J1586/60)/60)/24)+DATE(1970,1,1)</f>
        <v>41779.649317129632</v>
      </c>
      <c r="T1586">
        <f>(((I1586/60)/60)/24)+DATE(1970,1,1)</f>
        <v>41789.649317129632</v>
      </c>
      <c r="U1586">
        <f>YEAR(S:S)</f>
        <v>2014</v>
      </c>
    </row>
    <row r="1587" spans="1:21" ht="48" x14ac:dyDescent="0.2">
      <c r="A1587">
        <v>1585</v>
      </c>
      <c r="B1587" s="8" t="s">
        <v>2</v>
      </c>
      <c r="C1587" s="3" t="s">
        <v>1592</v>
      </c>
      <c r="D1587" s="5">
        <v>2000</v>
      </c>
      <c r="E1587" s="7">
        <v>2879</v>
      </c>
      <c r="F1587" t="s">
        <v>4117</v>
      </c>
      <c r="G1587" s="1" t="s">
        <v>4119</v>
      </c>
      <c r="H1587" t="s">
        <v>4126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" t="s">
        <v>4181</v>
      </c>
      <c r="O1587">
        <f>ROUND(E1587/D1587*100,0)</f>
        <v>144</v>
      </c>
      <c r="P1587">
        <f>ROUND(E1587/L1587,2)</f>
        <v>239.92</v>
      </c>
      <c r="Q1587" s="9" t="s">
        <v>4181</v>
      </c>
      <c r="R1587" t="s">
        <v>4210</v>
      </c>
      <c r="S1587">
        <f>(((J1587/60)/60)/24)+DATE(1970,1,1)</f>
        <v>42707.895462962959</v>
      </c>
      <c r="T1587">
        <f>(((I1587/60)/60)/24)+DATE(1970,1,1)</f>
        <v>42729.458333333328</v>
      </c>
      <c r="U1587">
        <f>YEAR(S:S)</f>
        <v>2016</v>
      </c>
    </row>
    <row r="1588" spans="1:21" ht="32" x14ac:dyDescent="0.2">
      <c r="A1588">
        <v>1586</v>
      </c>
      <c r="B1588" s="8" t="s">
        <v>2</v>
      </c>
      <c r="C1588" s="3" t="s">
        <v>1593</v>
      </c>
      <c r="D1588" s="5">
        <v>1500</v>
      </c>
      <c r="E1588" s="7">
        <v>2876</v>
      </c>
      <c r="F1588" t="s">
        <v>4117</v>
      </c>
      <c r="G1588" s="1" t="s">
        <v>4119</v>
      </c>
      <c r="H1588" t="s">
        <v>4121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" t="s">
        <v>4181</v>
      </c>
      <c r="O1588">
        <f>ROUND(E1588/D1588*100,0)</f>
        <v>192</v>
      </c>
      <c r="P1588" t="e">
        <f>ROUND(E1588/L1588,2)</f>
        <v>#DIV/0!</v>
      </c>
      <c r="Q1588" s="9" t="s">
        <v>4181</v>
      </c>
      <c r="R1588" t="s">
        <v>4210</v>
      </c>
      <c r="S1588">
        <f>(((J1588/60)/60)/24)+DATE(1970,1,1)</f>
        <v>42069.104421296302</v>
      </c>
      <c r="T1588">
        <f>(((I1588/60)/60)/24)+DATE(1970,1,1)</f>
        <v>42099.062754629631</v>
      </c>
      <c r="U1588">
        <f>YEAR(S:S)</f>
        <v>2015</v>
      </c>
    </row>
    <row r="1589" spans="1:21" ht="48" x14ac:dyDescent="0.2">
      <c r="A1589">
        <v>1587</v>
      </c>
      <c r="B1589" s="8" t="s">
        <v>2</v>
      </c>
      <c r="C1589" s="3" t="s">
        <v>1594</v>
      </c>
      <c r="D1589" s="5">
        <v>7500</v>
      </c>
      <c r="E1589" s="7">
        <v>2871</v>
      </c>
      <c r="F1589" t="s">
        <v>4117</v>
      </c>
      <c r="G1589" s="1" t="s">
        <v>4119</v>
      </c>
      <c r="H1589" t="s">
        <v>4121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" t="s">
        <v>4181</v>
      </c>
      <c r="O1589">
        <f>ROUND(E1589/D1589*100,0)</f>
        <v>38</v>
      </c>
      <c r="P1589">
        <f>ROUND(E1589/L1589,2)</f>
        <v>2871</v>
      </c>
      <c r="Q1589" s="9" t="s">
        <v>4181</v>
      </c>
      <c r="R1589" t="s">
        <v>4210</v>
      </c>
      <c r="S1589">
        <f>(((J1589/60)/60)/24)+DATE(1970,1,1)</f>
        <v>41956.950983796298</v>
      </c>
      <c r="T1589">
        <f>(((I1589/60)/60)/24)+DATE(1970,1,1)</f>
        <v>41986.950983796298</v>
      </c>
      <c r="U1589">
        <f>YEAR(S:S)</f>
        <v>2014</v>
      </c>
    </row>
    <row r="1590" spans="1:21" ht="32" x14ac:dyDescent="0.2">
      <c r="A1590">
        <v>1588</v>
      </c>
      <c r="B1590" s="8" t="s">
        <v>2</v>
      </c>
      <c r="C1590" s="3" t="s">
        <v>1595</v>
      </c>
      <c r="D1590" s="5">
        <v>516</v>
      </c>
      <c r="E1590" s="7">
        <v>2870</v>
      </c>
      <c r="F1590" t="s">
        <v>4117</v>
      </c>
      <c r="G1590" s="1" t="s">
        <v>4119</v>
      </c>
      <c r="H1590" t="s">
        <v>4121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" t="s">
        <v>4181</v>
      </c>
      <c r="O1590">
        <f>ROUND(E1590/D1590*100,0)</f>
        <v>556</v>
      </c>
      <c r="P1590" t="e">
        <f>ROUND(E1590/L1590,2)</f>
        <v>#DIV/0!</v>
      </c>
      <c r="Q1590" s="9" t="s">
        <v>4181</v>
      </c>
      <c r="R1590" t="s">
        <v>4210</v>
      </c>
      <c r="S1590">
        <f>(((J1590/60)/60)/24)+DATE(1970,1,1)</f>
        <v>42005.24998842593</v>
      </c>
      <c r="T1590">
        <f>(((I1590/60)/60)/24)+DATE(1970,1,1)</f>
        <v>42035.841666666667</v>
      </c>
      <c r="U1590">
        <f>YEAR(S:S)</f>
        <v>2015</v>
      </c>
    </row>
    <row r="1591" spans="1:21" ht="48" x14ac:dyDescent="0.2">
      <c r="A1591">
        <v>1589</v>
      </c>
      <c r="B1591" s="8" t="s">
        <v>2</v>
      </c>
      <c r="C1591" s="3" t="s">
        <v>1596</v>
      </c>
      <c r="D1591" s="5">
        <v>1200</v>
      </c>
      <c r="E1591" s="7">
        <v>2867.99</v>
      </c>
      <c r="F1591" t="s">
        <v>4117</v>
      </c>
      <c r="G1591" s="1" t="s">
        <v>4119</v>
      </c>
      <c r="H1591" t="s">
        <v>4121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" t="s">
        <v>4181</v>
      </c>
      <c r="O1591">
        <f>ROUND(E1591/D1591*100,0)</f>
        <v>239</v>
      </c>
      <c r="P1591" t="e">
        <f>ROUND(E1591/L1591,2)</f>
        <v>#DIV/0!</v>
      </c>
      <c r="Q1591" s="9" t="s">
        <v>4181</v>
      </c>
      <c r="R1591" t="s">
        <v>4210</v>
      </c>
      <c r="S1591">
        <f>(((J1591/60)/60)/24)+DATE(1970,1,1)</f>
        <v>42256.984791666662</v>
      </c>
      <c r="T1591">
        <f>(((I1591/60)/60)/24)+DATE(1970,1,1)</f>
        <v>42286.984791666662</v>
      </c>
      <c r="U1591">
        <f>YEAR(S:S)</f>
        <v>2015</v>
      </c>
    </row>
    <row r="1592" spans="1:21" ht="16" x14ac:dyDescent="0.2">
      <c r="A1592">
        <v>1590</v>
      </c>
      <c r="B1592" s="8" t="s">
        <v>2</v>
      </c>
      <c r="C1592" s="3" t="s">
        <v>1597</v>
      </c>
      <c r="D1592" s="5">
        <v>60000</v>
      </c>
      <c r="E1592" s="7">
        <v>2864</v>
      </c>
      <c r="F1592" t="s">
        <v>4117</v>
      </c>
      <c r="G1592" s="1" t="s">
        <v>4119</v>
      </c>
      <c r="H1592" t="s">
        <v>4124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" t="s">
        <v>4181</v>
      </c>
      <c r="O1592">
        <f>ROUND(E1592/D1592*100,0)</f>
        <v>5</v>
      </c>
      <c r="P1592">
        <f>ROUND(E1592/L1592,2)</f>
        <v>1432</v>
      </c>
      <c r="Q1592" s="9" t="s">
        <v>4181</v>
      </c>
      <c r="R1592" t="s">
        <v>4210</v>
      </c>
      <c r="S1592">
        <f>(((J1592/60)/60)/24)+DATE(1970,1,1)</f>
        <v>42240.857222222221</v>
      </c>
      <c r="T1592">
        <f>(((I1592/60)/60)/24)+DATE(1970,1,1)</f>
        <v>42270.857222222221</v>
      </c>
      <c r="U1592">
        <f>YEAR(S:S)</f>
        <v>2015</v>
      </c>
    </row>
    <row r="1593" spans="1:21" ht="48" x14ac:dyDescent="0.2">
      <c r="A1593">
        <v>1591</v>
      </c>
      <c r="B1593" s="8" t="s">
        <v>2</v>
      </c>
      <c r="C1593" s="3" t="s">
        <v>1598</v>
      </c>
      <c r="D1593" s="5">
        <v>14000</v>
      </c>
      <c r="E1593" s="7">
        <v>2857</v>
      </c>
      <c r="F1593" t="s">
        <v>4117</v>
      </c>
      <c r="G1593" s="1" t="s">
        <v>4119</v>
      </c>
      <c r="H1593" t="s">
        <v>4122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" t="s">
        <v>4181</v>
      </c>
      <c r="O1593">
        <f>ROUND(E1593/D1593*100,0)</f>
        <v>20</v>
      </c>
      <c r="P1593">
        <f>ROUND(E1593/L1593,2)</f>
        <v>31.05</v>
      </c>
      <c r="Q1593" s="9" t="s">
        <v>4181</v>
      </c>
      <c r="R1593" t="s">
        <v>4210</v>
      </c>
      <c r="S1593">
        <f>(((J1593/60)/60)/24)+DATE(1970,1,1)</f>
        <v>42433.726168981477</v>
      </c>
      <c r="T1593">
        <f>(((I1593/60)/60)/24)+DATE(1970,1,1)</f>
        <v>42463.68450231482</v>
      </c>
      <c r="U1593">
        <f>YEAR(S:S)</f>
        <v>2016</v>
      </c>
    </row>
    <row r="1594" spans="1:21" ht="32" x14ac:dyDescent="0.2">
      <c r="A1594">
        <v>1592</v>
      </c>
      <c r="B1594" s="8" t="s">
        <v>2</v>
      </c>
      <c r="C1594" s="3" t="s">
        <v>1599</v>
      </c>
      <c r="D1594" s="5">
        <v>25</v>
      </c>
      <c r="E1594" s="7">
        <v>2856</v>
      </c>
      <c r="F1594" t="s">
        <v>4117</v>
      </c>
      <c r="G1594" s="1" t="s">
        <v>4119</v>
      </c>
      <c r="H1594" t="s">
        <v>4121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" t="s">
        <v>4181</v>
      </c>
      <c r="O1594">
        <f>ROUND(E1594/D1594*100,0)</f>
        <v>11424</v>
      </c>
      <c r="P1594" t="e">
        <f>ROUND(E1594/L1594,2)</f>
        <v>#DIV/0!</v>
      </c>
      <c r="Q1594" s="9" t="s">
        <v>4181</v>
      </c>
      <c r="R1594" t="s">
        <v>4210</v>
      </c>
      <c r="S1594">
        <f>(((J1594/60)/60)/24)+DATE(1970,1,1)</f>
        <v>42046.072743055556</v>
      </c>
      <c r="T1594">
        <f>(((I1594/60)/60)/24)+DATE(1970,1,1)</f>
        <v>42091.031076388885</v>
      </c>
      <c r="U1594">
        <f>YEAR(S:S)</f>
        <v>2015</v>
      </c>
    </row>
    <row r="1595" spans="1:21" ht="32" x14ac:dyDescent="0.2">
      <c r="A1595">
        <v>1593</v>
      </c>
      <c r="B1595" s="8" t="s">
        <v>2</v>
      </c>
      <c r="C1595" s="3" t="s">
        <v>1600</v>
      </c>
      <c r="D1595" s="5">
        <v>22000</v>
      </c>
      <c r="E1595" s="7">
        <v>2842</v>
      </c>
      <c r="F1595" t="s">
        <v>4117</v>
      </c>
      <c r="G1595" s="1" t="s">
        <v>4119</v>
      </c>
      <c r="H1595" t="s">
        <v>4121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" t="s">
        <v>4181</v>
      </c>
      <c r="O1595">
        <f>ROUND(E1595/D1595*100,0)</f>
        <v>13</v>
      </c>
      <c r="P1595">
        <f>ROUND(E1595/L1595,2)</f>
        <v>947.33</v>
      </c>
      <c r="Q1595" s="9" t="s">
        <v>4181</v>
      </c>
      <c r="R1595" t="s">
        <v>4210</v>
      </c>
      <c r="S1595">
        <f>(((J1595/60)/60)/24)+DATE(1970,1,1)</f>
        <v>42033.845543981486</v>
      </c>
      <c r="T1595">
        <f>(((I1595/60)/60)/24)+DATE(1970,1,1)</f>
        <v>42063.845543981486</v>
      </c>
      <c r="U1595">
        <f>YEAR(S:S)</f>
        <v>2015</v>
      </c>
    </row>
    <row r="1596" spans="1:21" ht="32" x14ac:dyDescent="0.2">
      <c r="A1596">
        <v>1594</v>
      </c>
      <c r="B1596" s="8" t="s">
        <v>2</v>
      </c>
      <c r="C1596" s="3" t="s">
        <v>1601</v>
      </c>
      <c r="D1596" s="5">
        <v>1000</v>
      </c>
      <c r="E1596" s="7">
        <v>2842</v>
      </c>
      <c r="F1596" t="s">
        <v>4117</v>
      </c>
      <c r="G1596" s="1" t="s">
        <v>4119</v>
      </c>
      <c r="H1596" t="s">
        <v>4121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" t="s">
        <v>4181</v>
      </c>
      <c r="O1596">
        <f>ROUND(E1596/D1596*100,0)</f>
        <v>284</v>
      </c>
      <c r="P1596">
        <f>ROUND(E1596/L1596,2)</f>
        <v>284.2</v>
      </c>
      <c r="Q1596" s="9" t="s">
        <v>4181</v>
      </c>
      <c r="R1596" t="s">
        <v>4210</v>
      </c>
      <c r="S1596">
        <f>(((J1596/60)/60)/24)+DATE(1970,1,1)</f>
        <v>42445.712754629625</v>
      </c>
      <c r="T1596">
        <f>(((I1596/60)/60)/24)+DATE(1970,1,1)</f>
        <v>42505.681249999994</v>
      </c>
      <c r="U1596">
        <f>YEAR(S:S)</f>
        <v>2016</v>
      </c>
    </row>
    <row r="1597" spans="1:21" ht="48" x14ac:dyDescent="0.2">
      <c r="A1597">
        <v>1595</v>
      </c>
      <c r="B1597" s="8" t="s">
        <v>2</v>
      </c>
      <c r="C1597" s="3" t="s">
        <v>1602</v>
      </c>
      <c r="D1597" s="5">
        <v>100000</v>
      </c>
      <c r="E1597" s="7">
        <v>2841</v>
      </c>
      <c r="F1597" t="s">
        <v>4117</v>
      </c>
      <c r="G1597" s="1" t="s">
        <v>4119</v>
      </c>
      <c r="H1597" t="s">
        <v>4121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" t="s">
        <v>4181</v>
      </c>
      <c r="O1597">
        <f>ROUND(E1597/D1597*100,0)</f>
        <v>3</v>
      </c>
      <c r="P1597">
        <f>ROUND(E1597/L1597,2)</f>
        <v>405.86</v>
      </c>
      <c r="Q1597" s="9" t="s">
        <v>4181</v>
      </c>
      <c r="R1597" t="s">
        <v>4210</v>
      </c>
      <c r="S1597">
        <f>(((J1597/60)/60)/24)+DATE(1970,1,1)</f>
        <v>41780.050092592595</v>
      </c>
      <c r="T1597">
        <f>(((I1597/60)/60)/24)+DATE(1970,1,1)</f>
        <v>41808.842361111114</v>
      </c>
      <c r="U1597">
        <f>YEAR(S:S)</f>
        <v>2014</v>
      </c>
    </row>
    <row r="1598" spans="1:21" ht="32" x14ac:dyDescent="0.2">
      <c r="A1598">
        <v>1596</v>
      </c>
      <c r="B1598" s="8" t="s">
        <v>2</v>
      </c>
      <c r="C1598" s="3" t="s">
        <v>1603</v>
      </c>
      <c r="D1598" s="5">
        <v>3250</v>
      </c>
      <c r="E1598" s="7">
        <v>2836</v>
      </c>
      <c r="F1598" t="s">
        <v>4117</v>
      </c>
      <c r="G1598" s="1" t="s">
        <v>4119</v>
      </c>
      <c r="H1598" t="s">
        <v>4122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" t="s">
        <v>4181</v>
      </c>
      <c r="O1598">
        <f>ROUND(E1598/D1598*100,0)</f>
        <v>87</v>
      </c>
      <c r="P1598">
        <f>ROUND(E1598/L1598,2)</f>
        <v>945.33</v>
      </c>
      <c r="Q1598" s="9" t="s">
        <v>4181</v>
      </c>
      <c r="R1598" t="s">
        <v>4210</v>
      </c>
      <c r="S1598">
        <f>(((J1598/60)/60)/24)+DATE(1970,1,1)</f>
        <v>41941.430196759262</v>
      </c>
      <c r="T1598">
        <f>(((I1598/60)/60)/24)+DATE(1970,1,1)</f>
        <v>41986.471863425926</v>
      </c>
      <c r="U1598">
        <f>YEAR(S:S)</f>
        <v>2014</v>
      </c>
    </row>
    <row r="1599" spans="1:21" ht="48" x14ac:dyDescent="0.2">
      <c r="A1599">
        <v>1597</v>
      </c>
      <c r="B1599" s="8" t="s">
        <v>2</v>
      </c>
      <c r="C1599" s="3" t="s">
        <v>1604</v>
      </c>
      <c r="D1599" s="5">
        <v>15000</v>
      </c>
      <c r="E1599" s="7">
        <v>2835</v>
      </c>
      <c r="F1599" t="s">
        <v>4117</v>
      </c>
      <c r="G1599" s="1" t="s">
        <v>4119</v>
      </c>
      <c r="H1599" t="s">
        <v>4121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" t="s">
        <v>4181</v>
      </c>
      <c r="O1599">
        <f>ROUND(E1599/D1599*100,0)</f>
        <v>19</v>
      </c>
      <c r="P1599" t="e">
        <f>ROUND(E1599/L1599,2)</f>
        <v>#DIV/0!</v>
      </c>
      <c r="Q1599" s="9" t="s">
        <v>4181</v>
      </c>
      <c r="R1599" t="s">
        <v>4210</v>
      </c>
      <c r="S1599">
        <f>(((J1599/60)/60)/24)+DATE(1970,1,1)</f>
        <v>42603.354131944448</v>
      </c>
      <c r="T1599">
        <f>(((I1599/60)/60)/24)+DATE(1970,1,1)</f>
        <v>42633.354131944448</v>
      </c>
      <c r="U1599">
        <f>YEAR(S:S)</f>
        <v>2016</v>
      </c>
    </row>
    <row r="1600" spans="1:21" ht="48" x14ac:dyDescent="0.2">
      <c r="A1600">
        <v>1598</v>
      </c>
      <c r="B1600" s="8" t="s">
        <v>2</v>
      </c>
      <c r="C1600" s="3" t="s">
        <v>1605</v>
      </c>
      <c r="D1600" s="5">
        <v>800</v>
      </c>
      <c r="E1600" s="7">
        <v>2833</v>
      </c>
      <c r="F1600" t="s">
        <v>4117</v>
      </c>
      <c r="G1600" s="1" t="s">
        <v>4119</v>
      </c>
      <c r="H1600" t="s">
        <v>4121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" t="s">
        <v>4181</v>
      </c>
      <c r="O1600">
        <f>ROUND(E1600/D1600*100,0)</f>
        <v>354</v>
      </c>
      <c r="P1600">
        <f>ROUND(E1600/L1600,2)</f>
        <v>2833</v>
      </c>
      <c r="Q1600" s="9" t="s">
        <v>4181</v>
      </c>
      <c r="R1600" t="s">
        <v>4210</v>
      </c>
      <c r="S1600">
        <f>(((J1600/60)/60)/24)+DATE(1970,1,1)</f>
        <v>42151.667337962965</v>
      </c>
      <c r="T1600">
        <f>(((I1600/60)/60)/24)+DATE(1970,1,1)</f>
        <v>42211.667337962965</v>
      </c>
      <c r="U1600">
        <f>YEAR(S:S)</f>
        <v>2015</v>
      </c>
    </row>
    <row r="1601" spans="1:21" ht="48" x14ac:dyDescent="0.2">
      <c r="A1601">
        <v>1599</v>
      </c>
      <c r="B1601" s="8" t="s">
        <v>2</v>
      </c>
      <c r="C1601" s="3" t="s">
        <v>1606</v>
      </c>
      <c r="D1601" s="5">
        <v>500</v>
      </c>
      <c r="E1601" s="7">
        <v>2831</v>
      </c>
      <c r="F1601" t="s">
        <v>4117</v>
      </c>
      <c r="G1601" s="1" t="s">
        <v>4119</v>
      </c>
      <c r="H1601" t="s">
        <v>4122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" t="s">
        <v>4181</v>
      </c>
      <c r="O1601">
        <f>ROUND(E1601/D1601*100,0)</f>
        <v>566</v>
      </c>
      <c r="P1601" t="e">
        <f>ROUND(E1601/L1601,2)</f>
        <v>#DIV/0!</v>
      </c>
      <c r="Q1601" s="9" t="s">
        <v>4181</v>
      </c>
      <c r="R1601" t="s">
        <v>4210</v>
      </c>
      <c r="S1601">
        <f>(((J1601/60)/60)/24)+DATE(1970,1,1)</f>
        <v>42438.53907407407</v>
      </c>
      <c r="T1601">
        <f>(((I1601/60)/60)/24)+DATE(1970,1,1)</f>
        <v>42468.497407407413</v>
      </c>
      <c r="U1601">
        <f>YEAR(S:S)</f>
        <v>2016</v>
      </c>
    </row>
    <row r="1602" spans="1:21" ht="48" x14ac:dyDescent="0.2">
      <c r="A1602">
        <v>1600</v>
      </c>
      <c r="B1602" s="8" t="s">
        <v>2</v>
      </c>
      <c r="C1602" s="3" t="s">
        <v>1607</v>
      </c>
      <c r="D1602" s="5">
        <v>5000</v>
      </c>
      <c r="E1602" s="7">
        <v>2826.43</v>
      </c>
      <c r="F1602" t="s">
        <v>4117</v>
      </c>
      <c r="G1602" s="1" t="s">
        <v>4119</v>
      </c>
      <c r="H1602" t="s">
        <v>4121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" t="s">
        <v>4181</v>
      </c>
      <c r="O1602">
        <f>ROUND(E1602/D1602*100,0)</f>
        <v>57</v>
      </c>
      <c r="P1602">
        <f>ROUND(E1602/L1602,2)</f>
        <v>314.05</v>
      </c>
      <c r="Q1602" s="9" t="s">
        <v>4181</v>
      </c>
      <c r="R1602" t="s">
        <v>4210</v>
      </c>
      <c r="S1602">
        <f>(((J1602/60)/60)/24)+DATE(1970,1,1)</f>
        <v>41791.057314814818</v>
      </c>
      <c r="T1602">
        <f>(((I1602/60)/60)/24)+DATE(1970,1,1)</f>
        <v>41835.21597222222</v>
      </c>
      <c r="U1602">
        <f>YEAR(S:S)</f>
        <v>2014</v>
      </c>
    </row>
    <row r="1603" spans="1:21" ht="48" x14ac:dyDescent="0.2">
      <c r="A1603">
        <v>1601</v>
      </c>
      <c r="B1603" s="8" t="s">
        <v>2</v>
      </c>
      <c r="C1603" s="3" t="s">
        <v>1608</v>
      </c>
      <c r="D1603" s="5">
        <v>2500</v>
      </c>
      <c r="E1603" s="7">
        <v>2823</v>
      </c>
      <c r="F1603" t="s">
        <v>4115</v>
      </c>
      <c r="G1603" s="1" t="s">
        <v>4119</v>
      </c>
      <c r="H1603" t="s">
        <v>4121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" t="s">
        <v>4181</v>
      </c>
      <c r="O1603">
        <f>ROUND(E1603/D1603*100,0)</f>
        <v>113</v>
      </c>
      <c r="P1603">
        <f>ROUND(E1603/L1603,2)</f>
        <v>50.41</v>
      </c>
      <c r="Q1603" s="9" t="s">
        <v>4181</v>
      </c>
      <c r="R1603" t="s">
        <v>4195</v>
      </c>
      <c r="S1603">
        <f>(((J1603/60)/60)/24)+DATE(1970,1,1)</f>
        <v>40638.092974537038</v>
      </c>
      <c r="T1603">
        <f>(((I1603/60)/60)/24)+DATE(1970,1,1)</f>
        <v>40668.092974537038</v>
      </c>
      <c r="U1603">
        <f>YEAR(S:S)</f>
        <v>2011</v>
      </c>
    </row>
    <row r="1604" spans="1:21" ht="48" x14ac:dyDescent="0.2">
      <c r="A1604">
        <v>1602</v>
      </c>
      <c r="B1604" s="8" t="s">
        <v>2</v>
      </c>
      <c r="C1604" s="3" t="s">
        <v>1609</v>
      </c>
      <c r="D1604" s="5">
        <v>1500</v>
      </c>
      <c r="E1604" s="7">
        <v>2804.16</v>
      </c>
      <c r="F1604" t="s">
        <v>4115</v>
      </c>
      <c r="G1604" s="1" t="s">
        <v>4119</v>
      </c>
      <c r="H1604" t="s">
        <v>4121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" t="s">
        <v>4181</v>
      </c>
      <c r="O1604">
        <f>ROUND(E1604/D1604*100,0)</f>
        <v>187</v>
      </c>
      <c r="P1604">
        <f>ROUND(E1604/L1604,2)</f>
        <v>87.63</v>
      </c>
      <c r="Q1604" s="9" t="s">
        <v>4181</v>
      </c>
      <c r="R1604" t="s">
        <v>4195</v>
      </c>
      <c r="S1604">
        <f>(((J1604/60)/60)/24)+DATE(1970,1,1)</f>
        <v>40788.297650462962</v>
      </c>
      <c r="T1604">
        <f>(((I1604/60)/60)/24)+DATE(1970,1,1)</f>
        <v>40830.958333333336</v>
      </c>
      <c r="U1604">
        <f>YEAR(S:S)</f>
        <v>2011</v>
      </c>
    </row>
    <row r="1605" spans="1:21" ht="32" x14ac:dyDescent="0.2">
      <c r="A1605">
        <v>1603</v>
      </c>
      <c r="B1605" s="8" t="s">
        <v>2</v>
      </c>
      <c r="C1605" s="3" t="s">
        <v>1610</v>
      </c>
      <c r="D1605" s="5">
        <v>2000</v>
      </c>
      <c r="E1605" s="7">
        <v>2804</v>
      </c>
      <c r="F1605" t="s">
        <v>4115</v>
      </c>
      <c r="G1605" s="1" t="s">
        <v>4119</v>
      </c>
      <c r="H1605" t="s">
        <v>4121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" t="s">
        <v>4181</v>
      </c>
      <c r="O1605">
        <f>ROUND(E1605/D1605*100,0)</f>
        <v>140</v>
      </c>
      <c r="P1605">
        <f>ROUND(E1605/L1605,2)</f>
        <v>93.47</v>
      </c>
      <c r="Q1605" s="9" t="s">
        <v>4181</v>
      </c>
      <c r="R1605" t="s">
        <v>4195</v>
      </c>
      <c r="S1605">
        <f>(((J1605/60)/60)/24)+DATE(1970,1,1)</f>
        <v>40876.169664351852</v>
      </c>
      <c r="T1605">
        <f>(((I1605/60)/60)/24)+DATE(1970,1,1)</f>
        <v>40936.169664351852</v>
      </c>
      <c r="U1605">
        <f>YEAR(S:S)</f>
        <v>2011</v>
      </c>
    </row>
    <row r="1606" spans="1:21" ht="48" x14ac:dyDescent="0.2">
      <c r="A1606">
        <v>1604</v>
      </c>
      <c r="B1606" s="8" t="s">
        <v>2</v>
      </c>
      <c r="C1606" s="3" t="s">
        <v>1611</v>
      </c>
      <c r="D1606" s="5">
        <v>2800</v>
      </c>
      <c r="E1606" s="7">
        <v>2800</v>
      </c>
      <c r="F1606" t="s">
        <v>4115</v>
      </c>
      <c r="G1606" s="1" t="s">
        <v>4119</v>
      </c>
      <c r="H1606" t="s">
        <v>4121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" t="s">
        <v>4181</v>
      </c>
      <c r="O1606">
        <f>ROUND(E1606/D1606*100,0)</f>
        <v>100</v>
      </c>
      <c r="P1606">
        <f>ROUND(E1606/L1606,2)</f>
        <v>40</v>
      </c>
      <c r="Q1606" s="9" t="s">
        <v>4181</v>
      </c>
      <c r="R1606" t="s">
        <v>4195</v>
      </c>
      <c r="S1606">
        <f>(((J1606/60)/60)/24)+DATE(1970,1,1)</f>
        <v>40945.845312500001</v>
      </c>
      <c r="T1606">
        <f>(((I1606/60)/60)/24)+DATE(1970,1,1)</f>
        <v>40985.80364583333</v>
      </c>
      <c r="U1606">
        <f>YEAR(S:S)</f>
        <v>2012</v>
      </c>
    </row>
    <row r="1607" spans="1:21" ht="48" x14ac:dyDescent="0.2">
      <c r="A1607">
        <v>1605</v>
      </c>
      <c r="B1607" s="8" t="s">
        <v>2</v>
      </c>
      <c r="C1607" s="3" t="s">
        <v>1612</v>
      </c>
      <c r="D1607" s="5">
        <v>6000</v>
      </c>
      <c r="E1607" s="7">
        <v>2800</v>
      </c>
      <c r="F1607" t="s">
        <v>4115</v>
      </c>
      <c r="G1607" s="1" t="s">
        <v>4119</v>
      </c>
      <c r="H1607" t="s">
        <v>4121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" t="s">
        <v>4181</v>
      </c>
      <c r="O1607">
        <f>ROUND(E1607/D1607*100,0)</f>
        <v>47</v>
      </c>
      <c r="P1607">
        <f>ROUND(E1607/L1607,2)</f>
        <v>63.64</v>
      </c>
      <c r="Q1607" s="9" t="s">
        <v>4181</v>
      </c>
      <c r="R1607" t="s">
        <v>4195</v>
      </c>
      <c r="S1607">
        <f>(((J1607/60)/60)/24)+DATE(1970,1,1)</f>
        <v>40747.012881944444</v>
      </c>
      <c r="T1607">
        <f>(((I1607/60)/60)/24)+DATE(1970,1,1)</f>
        <v>40756.291666666664</v>
      </c>
      <c r="U1607">
        <f>YEAR(S:S)</f>
        <v>2011</v>
      </c>
    </row>
    <row r="1608" spans="1:21" ht="48" x14ac:dyDescent="0.2">
      <c r="A1608">
        <v>1606</v>
      </c>
      <c r="B1608" s="8" t="s">
        <v>2</v>
      </c>
      <c r="C1608" s="3" t="s">
        <v>1613</v>
      </c>
      <c r="D1608" s="5">
        <v>8000</v>
      </c>
      <c r="E1608" s="7">
        <v>2795</v>
      </c>
      <c r="F1608" t="s">
        <v>4115</v>
      </c>
      <c r="G1608" s="1" t="s">
        <v>4119</v>
      </c>
      <c r="H1608" t="s">
        <v>4121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" t="s">
        <v>4181</v>
      </c>
      <c r="O1608">
        <f>ROUND(E1608/D1608*100,0)</f>
        <v>35</v>
      </c>
      <c r="P1608">
        <f>ROUND(E1608/L1608,2)</f>
        <v>30.38</v>
      </c>
      <c r="Q1608" s="9" t="s">
        <v>4181</v>
      </c>
      <c r="R1608" t="s">
        <v>4195</v>
      </c>
      <c r="S1608">
        <f>(((J1608/60)/60)/24)+DATE(1970,1,1)</f>
        <v>40536.111550925925</v>
      </c>
      <c r="T1608">
        <f>(((I1608/60)/60)/24)+DATE(1970,1,1)</f>
        <v>40626.069884259261</v>
      </c>
      <c r="U1608">
        <f>YEAR(S:S)</f>
        <v>2010</v>
      </c>
    </row>
    <row r="1609" spans="1:21" ht="48" x14ac:dyDescent="0.2">
      <c r="A1609">
        <v>1607</v>
      </c>
      <c r="B1609" s="8" t="s">
        <v>2</v>
      </c>
      <c r="C1609" s="3" t="s">
        <v>1614</v>
      </c>
      <c r="D1609" s="5">
        <v>10000</v>
      </c>
      <c r="E1609" s="7">
        <v>2788</v>
      </c>
      <c r="F1609" t="s">
        <v>4115</v>
      </c>
      <c r="G1609" s="1" t="s">
        <v>4119</v>
      </c>
      <c r="H1609" t="s">
        <v>4121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" t="s">
        <v>4181</v>
      </c>
      <c r="O1609">
        <f>ROUND(E1609/D1609*100,0)</f>
        <v>28</v>
      </c>
      <c r="P1609">
        <f>ROUND(E1609/L1609,2)</f>
        <v>13.6</v>
      </c>
      <c r="Q1609" s="9" t="s">
        <v>4181</v>
      </c>
      <c r="R1609" t="s">
        <v>4195</v>
      </c>
      <c r="S1609">
        <f>(((J1609/60)/60)/24)+DATE(1970,1,1)</f>
        <v>41053.80846064815</v>
      </c>
      <c r="T1609">
        <f>(((I1609/60)/60)/24)+DATE(1970,1,1)</f>
        <v>41074.80846064815</v>
      </c>
      <c r="U1609">
        <f>YEAR(S:S)</f>
        <v>2012</v>
      </c>
    </row>
    <row r="1610" spans="1:21" ht="32" x14ac:dyDescent="0.2">
      <c r="A1610">
        <v>1608</v>
      </c>
      <c r="B1610" s="8" t="s">
        <v>2</v>
      </c>
      <c r="C1610" s="3" t="s">
        <v>1615</v>
      </c>
      <c r="D1610" s="5">
        <v>1200</v>
      </c>
      <c r="E1610" s="7">
        <v>2755</v>
      </c>
      <c r="F1610" t="s">
        <v>4115</v>
      </c>
      <c r="G1610" s="1" t="s">
        <v>4119</v>
      </c>
      <c r="H1610" t="s">
        <v>4121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" t="s">
        <v>4181</v>
      </c>
      <c r="O1610">
        <f>ROUND(E1610/D1610*100,0)</f>
        <v>230</v>
      </c>
      <c r="P1610">
        <f>ROUND(E1610/L1610,2)</f>
        <v>119.78</v>
      </c>
      <c r="Q1610" s="9" t="s">
        <v>4181</v>
      </c>
      <c r="R1610" t="s">
        <v>4195</v>
      </c>
      <c r="S1610">
        <f>(((J1610/60)/60)/24)+DATE(1970,1,1)</f>
        <v>41607.83085648148</v>
      </c>
      <c r="T1610">
        <f>(((I1610/60)/60)/24)+DATE(1970,1,1)</f>
        <v>41640.226388888892</v>
      </c>
      <c r="U1610">
        <f>YEAR(S:S)</f>
        <v>2013</v>
      </c>
    </row>
    <row r="1611" spans="1:21" ht="48" x14ac:dyDescent="0.2">
      <c r="A1611">
        <v>1609</v>
      </c>
      <c r="B1611" s="8" t="s">
        <v>2</v>
      </c>
      <c r="C1611" s="3" t="s">
        <v>1616</v>
      </c>
      <c r="D1611" s="5">
        <v>1500</v>
      </c>
      <c r="E1611" s="7">
        <v>2751</v>
      </c>
      <c r="F1611" t="s">
        <v>4115</v>
      </c>
      <c r="G1611" s="1" t="s">
        <v>4119</v>
      </c>
      <c r="H1611" t="s">
        <v>4121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" t="s">
        <v>4181</v>
      </c>
      <c r="O1611">
        <f>ROUND(E1611/D1611*100,0)</f>
        <v>183</v>
      </c>
      <c r="P1611">
        <f>ROUND(E1611/L1611,2)</f>
        <v>687.75</v>
      </c>
      <c r="Q1611" s="9" t="s">
        <v>4181</v>
      </c>
      <c r="R1611" t="s">
        <v>4195</v>
      </c>
      <c r="S1611">
        <f>(((J1611/60)/60)/24)+DATE(1970,1,1)</f>
        <v>40796.001261574071</v>
      </c>
      <c r="T1611">
        <f>(((I1611/60)/60)/24)+DATE(1970,1,1)</f>
        <v>40849.333333333336</v>
      </c>
      <c r="U1611">
        <f>YEAR(S:S)</f>
        <v>2011</v>
      </c>
    </row>
    <row r="1612" spans="1:21" ht="32" x14ac:dyDescent="0.2">
      <c r="A1612">
        <v>1610</v>
      </c>
      <c r="B1612" s="8" t="s">
        <v>2</v>
      </c>
      <c r="C1612" s="3" t="s">
        <v>1617</v>
      </c>
      <c r="D1612" s="5">
        <v>2000</v>
      </c>
      <c r="E1612" s="7">
        <v>2750</v>
      </c>
      <c r="F1612" t="s">
        <v>4115</v>
      </c>
      <c r="G1612" s="1" t="s">
        <v>4119</v>
      </c>
      <c r="H1612" t="s">
        <v>4121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" t="s">
        <v>4181</v>
      </c>
      <c r="O1612">
        <f>ROUND(E1612/D1612*100,0)</f>
        <v>138</v>
      </c>
      <c r="P1612">
        <f>ROUND(E1612/L1612,2)</f>
        <v>24.55</v>
      </c>
      <c r="Q1612" s="9" t="s">
        <v>4181</v>
      </c>
      <c r="R1612" t="s">
        <v>4195</v>
      </c>
      <c r="S1612">
        <f>(((J1612/60)/60)/24)+DATE(1970,1,1)</f>
        <v>41228.924884259257</v>
      </c>
      <c r="T1612">
        <f>(((I1612/60)/60)/24)+DATE(1970,1,1)</f>
        <v>41258.924884259257</v>
      </c>
      <c r="U1612">
        <f>YEAR(S:S)</f>
        <v>2012</v>
      </c>
    </row>
    <row r="1613" spans="1:21" ht="16" x14ac:dyDescent="0.2">
      <c r="A1613">
        <v>1611</v>
      </c>
      <c r="B1613" s="8" t="s">
        <v>2</v>
      </c>
      <c r="C1613" s="3" t="s">
        <v>1618</v>
      </c>
      <c r="D1613" s="5">
        <v>800</v>
      </c>
      <c r="E1613" s="7">
        <v>2746</v>
      </c>
      <c r="F1613" t="s">
        <v>4115</v>
      </c>
      <c r="G1613" s="1" t="s">
        <v>4119</v>
      </c>
      <c r="H1613" t="s">
        <v>4121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" t="s">
        <v>4181</v>
      </c>
      <c r="O1613">
        <f>ROUND(E1613/D1613*100,0)</f>
        <v>343</v>
      </c>
      <c r="P1613">
        <f>ROUND(E1613/L1613,2)</f>
        <v>101.7</v>
      </c>
      <c r="Q1613" s="9" t="s">
        <v>4181</v>
      </c>
      <c r="R1613" t="s">
        <v>4195</v>
      </c>
      <c r="S1613">
        <f>(((J1613/60)/60)/24)+DATE(1970,1,1)</f>
        <v>41409.00037037037</v>
      </c>
      <c r="T1613">
        <f>(((I1613/60)/60)/24)+DATE(1970,1,1)</f>
        <v>41430.00037037037</v>
      </c>
      <c r="U1613">
        <f>YEAR(S:S)</f>
        <v>2013</v>
      </c>
    </row>
    <row r="1614" spans="1:21" ht="32" x14ac:dyDescent="0.2">
      <c r="A1614">
        <v>1612</v>
      </c>
      <c r="B1614" s="8" t="s">
        <v>2</v>
      </c>
      <c r="C1614" s="3" t="s">
        <v>1619</v>
      </c>
      <c r="D1614" s="5">
        <v>500</v>
      </c>
      <c r="E1614" s="7">
        <v>2746</v>
      </c>
      <c r="F1614" t="s">
        <v>4115</v>
      </c>
      <c r="G1614" s="1" t="s">
        <v>4119</v>
      </c>
      <c r="H1614" t="s">
        <v>4121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" t="s">
        <v>4181</v>
      </c>
      <c r="O1614">
        <f>ROUND(E1614/D1614*100,0)</f>
        <v>549</v>
      </c>
      <c r="P1614">
        <f>ROUND(E1614/L1614,2)</f>
        <v>249.64</v>
      </c>
      <c r="Q1614" s="9" t="s">
        <v>4181</v>
      </c>
      <c r="R1614" t="s">
        <v>4195</v>
      </c>
      <c r="S1614">
        <f>(((J1614/60)/60)/24)+DATE(1970,1,1)</f>
        <v>41246.874814814815</v>
      </c>
      <c r="T1614">
        <f>(((I1614/60)/60)/24)+DATE(1970,1,1)</f>
        <v>41276.874814814815</v>
      </c>
      <c r="U1614">
        <f>YEAR(S:S)</f>
        <v>2012</v>
      </c>
    </row>
    <row r="1615" spans="1:21" ht="48" x14ac:dyDescent="0.2">
      <c r="A1615">
        <v>1613</v>
      </c>
      <c r="B1615" s="8" t="s">
        <v>2</v>
      </c>
      <c r="C1615" s="3" t="s">
        <v>1620</v>
      </c>
      <c r="D1615" s="5">
        <v>1000</v>
      </c>
      <c r="E1615" s="7">
        <v>2735</v>
      </c>
      <c r="F1615" t="s">
        <v>4115</v>
      </c>
      <c r="G1615" s="1" t="s">
        <v>4119</v>
      </c>
      <c r="H1615" t="s">
        <v>4121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" t="s">
        <v>4181</v>
      </c>
      <c r="O1615">
        <f>ROUND(E1615/D1615*100,0)</f>
        <v>274</v>
      </c>
      <c r="P1615">
        <f>ROUND(E1615/L1615,2)</f>
        <v>105.19</v>
      </c>
      <c r="Q1615" s="9" t="s">
        <v>4181</v>
      </c>
      <c r="R1615" t="s">
        <v>4195</v>
      </c>
      <c r="S1615">
        <f>(((J1615/60)/60)/24)+DATE(1970,1,1)</f>
        <v>41082.069467592592</v>
      </c>
      <c r="T1615">
        <f>(((I1615/60)/60)/24)+DATE(1970,1,1)</f>
        <v>41112.069467592592</v>
      </c>
      <c r="U1615">
        <f>YEAR(S:S)</f>
        <v>2012</v>
      </c>
    </row>
    <row r="1616" spans="1:21" ht="48" x14ac:dyDescent="0.2">
      <c r="A1616">
        <v>1614</v>
      </c>
      <c r="B1616" s="8" t="s">
        <v>2</v>
      </c>
      <c r="C1616" s="3" t="s">
        <v>1621</v>
      </c>
      <c r="D1616" s="5">
        <v>5000</v>
      </c>
      <c r="E1616" s="7">
        <v>2734.11</v>
      </c>
      <c r="F1616" t="s">
        <v>4115</v>
      </c>
      <c r="G1616" s="1" t="s">
        <v>4119</v>
      </c>
      <c r="H1616" t="s">
        <v>4121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" t="s">
        <v>4181</v>
      </c>
      <c r="O1616">
        <f>ROUND(E1616/D1616*100,0)</f>
        <v>55</v>
      </c>
      <c r="P1616">
        <f>ROUND(E1616/L1616,2)</f>
        <v>35.51</v>
      </c>
      <c r="Q1616" s="9" t="s">
        <v>4181</v>
      </c>
      <c r="R1616" t="s">
        <v>4195</v>
      </c>
      <c r="S1616">
        <f>(((J1616/60)/60)/24)+DATE(1970,1,1)</f>
        <v>41794.981122685182</v>
      </c>
      <c r="T1616">
        <f>(((I1616/60)/60)/24)+DATE(1970,1,1)</f>
        <v>41854.708333333336</v>
      </c>
      <c r="U1616">
        <f>YEAR(S:S)</f>
        <v>2014</v>
      </c>
    </row>
    <row r="1617" spans="1:21" ht="48" x14ac:dyDescent="0.2">
      <c r="A1617">
        <v>1615</v>
      </c>
      <c r="B1617" s="8" t="s">
        <v>2</v>
      </c>
      <c r="C1617" s="3" t="s">
        <v>1622</v>
      </c>
      <c r="D1617" s="5">
        <v>8000</v>
      </c>
      <c r="E1617" s="7">
        <v>2729</v>
      </c>
      <c r="F1617" t="s">
        <v>4115</v>
      </c>
      <c r="G1617" s="1" t="s">
        <v>4119</v>
      </c>
      <c r="H1617" t="s">
        <v>4121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" t="s">
        <v>4181</v>
      </c>
      <c r="O1617">
        <f>ROUND(E1617/D1617*100,0)</f>
        <v>34</v>
      </c>
      <c r="P1617">
        <f>ROUND(E1617/L1617,2)</f>
        <v>20.07</v>
      </c>
      <c r="Q1617" s="9" t="s">
        <v>4181</v>
      </c>
      <c r="R1617" t="s">
        <v>4195</v>
      </c>
      <c r="S1617">
        <f>(((J1617/60)/60)/24)+DATE(1970,1,1)</f>
        <v>40845.050879629627</v>
      </c>
      <c r="T1617">
        <f>(((I1617/60)/60)/24)+DATE(1970,1,1)</f>
        <v>40890.092546296299</v>
      </c>
      <c r="U1617">
        <f>YEAR(S:S)</f>
        <v>2011</v>
      </c>
    </row>
    <row r="1618" spans="1:21" ht="48" x14ac:dyDescent="0.2">
      <c r="A1618">
        <v>1616</v>
      </c>
      <c r="B1618" s="8" t="s">
        <v>2</v>
      </c>
      <c r="C1618" s="3" t="s">
        <v>1623</v>
      </c>
      <c r="D1618" s="5">
        <v>10000</v>
      </c>
      <c r="E1618" s="7">
        <v>2726</v>
      </c>
      <c r="F1618" t="s">
        <v>4115</v>
      </c>
      <c r="G1618" s="1" t="s">
        <v>4119</v>
      </c>
      <c r="H1618" t="s">
        <v>4121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" t="s">
        <v>4181</v>
      </c>
      <c r="O1618">
        <f>ROUND(E1618/D1618*100,0)</f>
        <v>27</v>
      </c>
      <c r="P1618">
        <f>ROUND(E1618/L1618,2)</f>
        <v>17.36</v>
      </c>
      <c r="Q1618" s="9" t="s">
        <v>4181</v>
      </c>
      <c r="R1618" t="s">
        <v>4195</v>
      </c>
      <c r="S1618">
        <f>(((J1618/60)/60)/24)+DATE(1970,1,1)</f>
        <v>41194.715520833335</v>
      </c>
      <c r="T1618">
        <f>(((I1618/60)/60)/24)+DATE(1970,1,1)</f>
        <v>41235.916666666664</v>
      </c>
      <c r="U1618">
        <f>YEAR(S:S)</f>
        <v>2012</v>
      </c>
    </row>
    <row r="1619" spans="1:21" ht="32" x14ac:dyDescent="0.2">
      <c r="A1619">
        <v>1617</v>
      </c>
      <c r="B1619" s="8" t="s">
        <v>2</v>
      </c>
      <c r="C1619" s="3" t="s">
        <v>1624</v>
      </c>
      <c r="D1619" s="5">
        <v>7000</v>
      </c>
      <c r="E1619" s="7">
        <v>2725</v>
      </c>
      <c r="F1619" t="s">
        <v>4115</v>
      </c>
      <c r="G1619" s="1" t="s">
        <v>4119</v>
      </c>
      <c r="H1619" t="s">
        <v>4121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" t="s">
        <v>4181</v>
      </c>
      <c r="O1619">
        <f>ROUND(E1619/D1619*100,0)</f>
        <v>39</v>
      </c>
      <c r="P1619">
        <f>ROUND(E1619/L1619,2)</f>
        <v>17.25</v>
      </c>
      <c r="Q1619" s="9" t="s">
        <v>4181</v>
      </c>
      <c r="R1619" t="s">
        <v>4195</v>
      </c>
      <c r="S1619">
        <f>(((J1619/60)/60)/24)+DATE(1970,1,1)</f>
        <v>41546.664212962962</v>
      </c>
      <c r="T1619">
        <f>(((I1619/60)/60)/24)+DATE(1970,1,1)</f>
        <v>41579.791666666664</v>
      </c>
      <c r="U1619">
        <f>YEAR(S:S)</f>
        <v>2013</v>
      </c>
    </row>
    <row r="1620" spans="1:21" ht="32" x14ac:dyDescent="0.2">
      <c r="A1620">
        <v>1618</v>
      </c>
      <c r="B1620" s="8" t="s">
        <v>2</v>
      </c>
      <c r="C1620" s="3" t="s">
        <v>1625</v>
      </c>
      <c r="D1620" s="5">
        <v>1500</v>
      </c>
      <c r="E1620" s="7">
        <v>2725</v>
      </c>
      <c r="F1620" t="s">
        <v>4115</v>
      </c>
      <c r="G1620" s="1" t="s">
        <v>4119</v>
      </c>
      <c r="H1620" t="s">
        <v>4121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" t="s">
        <v>4181</v>
      </c>
      <c r="O1620">
        <f>ROUND(E1620/D1620*100,0)</f>
        <v>182</v>
      </c>
      <c r="P1620">
        <f>ROUND(E1620/L1620,2)</f>
        <v>100.93</v>
      </c>
      <c r="Q1620" s="9" t="s">
        <v>4181</v>
      </c>
      <c r="R1620" t="s">
        <v>4195</v>
      </c>
      <c r="S1620">
        <f>(((J1620/60)/60)/24)+DATE(1970,1,1)</f>
        <v>41301.654340277775</v>
      </c>
      <c r="T1620">
        <f>(((I1620/60)/60)/24)+DATE(1970,1,1)</f>
        <v>41341.654340277775</v>
      </c>
      <c r="U1620">
        <f>YEAR(S:S)</f>
        <v>2013</v>
      </c>
    </row>
    <row r="1621" spans="1:21" ht="48" x14ac:dyDescent="0.2">
      <c r="A1621">
        <v>1619</v>
      </c>
      <c r="B1621" s="8" t="s">
        <v>2</v>
      </c>
      <c r="C1621" s="3" t="s">
        <v>1626</v>
      </c>
      <c r="D1621" s="5">
        <v>1500</v>
      </c>
      <c r="E1621" s="7">
        <v>2716</v>
      </c>
      <c r="F1621" t="s">
        <v>4115</v>
      </c>
      <c r="G1621" s="1" t="s">
        <v>4119</v>
      </c>
      <c r="H1621" t="s">
        <v>4121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" t="s">
        <v>4181</v>
      </c>
      <c r="O1621">
        <f>ROUND(E1621/D1621*100,0)</f>
        <v>181</v>
      </c>
      <c r="P1621">
        <f>ROUND(E1621/L1621,2)</f>
        <v>118.09</v>
      </c>
      <c r="Q1621" s="9" t="s">
        <v>4181</v>
      </c>
      <c r="R1621" t="s">
        <v>4195</v>
      </c>
      <c r="S1621">
        <f>(((J1621/60)/60)/24)+DATE(1970,1,1)</f>
        <v>41876.18618055556</v>
      </c>
      <c r="T1621">
        <f>(((I1621/60)/60)/24)+DATE(1970,1,1)</f>
        <v>41897.18618055556</v>
      </c>
      <c r="U1621">
        <f>YEAR(S:S)</f>
        <v>2014</v>
      </c>
    </row>
    <row r="1622" spans="1:21" ht="32" x14ac:dyDescent="0.2">
      <c r="A1622">
        <v>1620</v>
      </c>
      <c r="B1622" s="8" t="s">
        <v>2</v>
      </c>
      <c r="C1622" s="3" t="s">
        <v>1627</v>
      </c>
      <c r="D1622" s="5">
        <v>1000</v>
      </c>
      <c r="E1622" s="7">
        <v>2713</v>
      </c>
      <c r="F1622" t="s">
        <v>4115</v>
      </c>
      <c r="G1622" s="1" t="s">
        <v>4119</v>
      </c>
      <c r="H1622" t="s">
        <v>4121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" t="s">
        <v>4181</v>
      </c>
      <c r="O1622">
        <f>ROUND(E1622/D1622*100,0)</f>
        <v>271</v>
      </c>
      <c r="P1622">
        <f>ROUND(E1622/L1622,2)</f>
        <v>159.59</v>
      </c>
      <c r="Q1622" s="9" t="s">
        <v>4181</v>
      </c>
      <c r="R1622" t="s">
        <v>4195</v>
      </c>
      <c r="S1622">
        <f>(((J1622/60)/60)/24)+DATE(1970,1,1)</f>
        <v>41321.339583333334</v>
      </c>
      <c r="T1622">
        <f>(((I1622/60)/60)/24)+DATE(1970,1,1)</f>
        <v>41328.339583333334</v>
      </c>
      <c r="U1622">
        <f>YEAR(S:S)</f>
        <v>2013</v>
      </c>
    </row>
    <row r="1623" spans="1:21" ht="48" x14ac:dyDescent="0.2">
      <c r="A1623">
        <v>1621</v>
      </c>
      <c r="B1623" s="8" t="s">
        <v>2</v>
      </c>
      <c r="C1623" s="3" t="s">
        <v>1628</v>
      </c>
      <c r="D1623" s="5">
        <v>5000</v>
      </c>
      <c r="E1623" s="7">
        <v>2710</v>
      </c>
      <c r="F1623" t="s">
        <v>4115</v>
      </c>
      <c r="G1623" s="1" t="s">
        <v>4119</v>
      </c>
      <c r="H1623" t="s">
        <v>4121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" t="s">
        <v>4181</v>
      </c>
      <c r="O1623">
        <f>ROUND(E1623/D1623*100,0)</f>
        <v>54</v>
      </c>
      <c r="P1623">
        <f>ROUND(E1623/L1623,2)</f>
        <v>73.239999999999995</v>
      </c>
      <c r="Q1623" s="9" t="s">
        <v>4181</v>
      </c>
      <c r="R1623" t="s">
        <v>4195</v>
      </c>
      <c r="S1623">
        <f>(((J1623/60)/60)/24)+DATE(1970,1,1)</f>
        <v>41003.60665509259</v>
      </c>
      <c r="T1623">
        <f>(((I1623/60)/60)/24)+DATE(1970,1,1)</f>
        <v>41057.165972222225</v>
      </c>
      <c r="U1623">
        <f>YEAR(S:S)</f>
        <v>2012</v>
      </c>
    </row>
    <row r="1624" spans="1:21" ht="48" x14ac:dyDescent="0.2">
      <c r="A1624">
        <v>1622</v>
      </c>
      <c r="B1624" s="8" t="s">
        <v>2</v>
      </c>
      <c r="C1624" s="3" t="s">
        <v>1629</v>
      </c>
      <c r="D1624" s="5">
        <v>6900</v>
      </c>
      <c r="E1624" s="7">
        <v>2706.23</v>
      </c>
      <c r="F1624" t="s">
        <v>4115</v>
      </c>
      <c r="G1624" s="1" t="s">
        <v>4119</v>
      </c>
      <c r="H1624" t="s">
        <v>4121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" t="s">
        <v>4181</v>
      </c>
      <c r="O1624">
        <f>ROUND(E1624/D1624*100,0)</f>
        <v>39</v>
      </c>
      <c r="P1624">
        <f>ROUND(E1624/L1624,2)</f>
        <v>41.63</v>
      </c>
      <c r="Q1624" s="9" t="s">
        <v>4181</v>
      </c>
      <c r="R1624" t="s">
        <v>4195</v>
      </c>
      <c r="S1624">
        <f>(((J1624/60)/60)/24)+DATE(1970,1,1)</f>
        <v>41950.29483796296</v>
      </c>
      <c r="T1624">
        <f>(((I1624/60)/60)/24)+DATE(1970,1,1)</f>
        <v>41990.332638888889</v>
      </c>
      <c r="U1624">
        <f>YEAR(S:S)</f>
        <v>2014</v>
      </c>
    </row>
    <row r="1625" spans="1:21" ht="48" x14ac:dyDescent="0.2">
      <c r="A1625">
        <v>1623</v>
      </c>
      <c r="B1625" s="8" t="s">
        <v>2</v>
      </c>
      <c r="C1625" s="3" t="s">
        <v>1630</v>
      </c>
      <c r="D1625" s="5">
        <v>750</v>
      </c>
      <c r="E1625" s="7">
        <v>2705</v>
      </c>
      <c r="F1625" t="s">
        <v>4115</v>
      </c>
      <c r="G1625" s="1" t="s">
        <v>4119</v>
      </c>
      <c r="H1625" t="s">
        <v>4122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" t="s">
        <v>4181</v>
      </c>
      <c r="O1625">
        <f>ROUND(E1625/D1625*100,0)</f>
        <v>361</v>
      </c>
      <c r="P1625">
        <f>ROUND(E1625/L1625,2)</f>
        <v>150.28</v>
      </c>
      <c r="Q1625" s="9" t="s">
        <v>4181</v>
      </c>
      <c r="R1625" t="s">
        <v>4195</v>
      </c>
      <c r="S1625">
        <f>(((J1625/60)/60)/24)+DATE(1970,1,1)</f>
        <v>41453.688530092593</v>
      </c>
      <c r="T1625">
        <f>(((I1625/60)/60)/24)+DATE(1970,1,1)</f>
        <v>41513.688530092593</v>
      </c>
      <c r="U1625">
        <f>YEAR(S:S)</f>
        <v>2013</v>
      </c>
    </row>
    <row r="1626" spans="1:21" ht="32" x14ac:dyDescent="0.2">
      <c r="A1626">
        <v>1624</v>
      </c>
      <c r="B1626" s="8" t="s">
        <v>2</v>
      </c>
      <c r="C1626" s="3" t="s">
        <v>1631</v>
      </c>
      <c r="D1626" s="5">
        <v>1000</v>
      </c>
      <c r="E1626" s="7">
        <v>2700</v>
      </c>
      <c r="F1626" t="s">
        <v>4115</v>
      </c>
      <c r="G1626" s="1" t="s">
        <v>4119</v>
      </c>
      <c r="H1626" t="s">
        <v>4121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" t="s">
        <v>4181</v>
      </c>
      <c r="O1626">
        <f>ROUND(E1626/D1626*100,0)</f>
        <v>270</v>
      </c>
      <c r="P1626">
        <f>ROUND(E1626/L1626,2)</f>
        <v>108</v>
      </c>
      <c r="Q1626" s="9" t="s">
        <v>4181</v>
      </c>
      <c r="R1626" t="s">
        <v>4195</v>
      </c>
      <c r="S1626">
        <f>(((J1626/60)/60)/24)+DATE(1970,1,1)</f>
        <v>41243.367303240739</v>
      </c>
      <c r="T1626">
        <f>(((I1626/60)/60)/24)+DATE(1970,1,1)</f>
        <v>41283.367303240739</v>
      </c>
      <c r="U1626">
        <f>YEAR(S:S)</f>
        <v>2012</v>
      </c>
    </row>
    <row r="1627" spans="1:21" ht="48" x14ac:dyDescent="0.2">
      <c r="A1627">
        <v>1625</v>
      </c>
      <c r="B1627" s="8" t="s">
        <v>2</v>
      </c>
      <c r="C1627" s="3" t="s">
        <v>1632</v>
      </c>
      <c r="D1627" s="5">
        <v>7500</v>
      </c>
      <c r="E1627" s="7">
        <v>2700</v>
      </c>
      <c r="F1627" t="s">
        <v>4115</v>
      </c>
      <c r="G1627" s="1" t="s">
        <v>4119</v>
      </c>
      <c r="H1627" t="s">
        <v>4121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" t="s">
        <v>4181</v>
      </c>
      <c r="O1627">
        <f>ROUND(E1627/D1627*100,0)</f>
        <v>36</v>
      </c>
      <c r="P1627">
        <f>ROUND(E1627/L1627,2)</f>
        <v>25.96</v>
      </c>
      <c r="Q1627" s="9" t="s">
        <v>4181</v>
      </c>
      <c r="R1627" t="s">
        <v>4195</v>
      </c>
      <c r="S1627">
        <f>(((J1627/60)/60)/24)+DATE(1970,1,1)</f>
        <v>41135.699687500004</v>
      </c>
      <c r="T1627">
        <f>(((I1627/60)/60)/24)+DATE(1970,1,1)</f>
        <v>41163.699687500004</v>
      </c>
      <c r="U1627">
        <f>YEAR(S:S)</f>
        <v>2012</v>
      </c>
    </row>
    <row r="1628" spans="1:21" ht="48" x14ac:dyDescent="0.2">
      <c r="A1628">
        <v>1626</v>
      </c>
      <c r="B1628" s="8" t="s">
        <v>2</v>
      </c>
      <c r="C1628" s="3" t="s">
        <v>1633</v>
      </c>
      <c r="D1628" s="5">
        <v>8000</v>
      </c>
      <c r="E1628" s="7">
        <v>2700</v>
      </c>
      <c r="F1628" t="s">
        <v>4115</v>
      </c>
      <c r="G1628" s="1" t="s">
        <v>4119</v>
      </c>
      <c r="H1628" t="s">
        <v>4121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" t="s">
        <v>4181</v>
      </c>
      <c r="O1628">
        <f>ROUND(E1628/D1628*100,0)</f>
        <v>34</v>
      </c>
      <c r="P1628">
        <f>ROUND(E1628/L1628,2)</f>
        <v>25</v>
      </c>
      <c r="Q1628" s="9" t="s">
        <v>4181</v>
      </c>
      <c r="R1628" t="s">
        <v>4195</v>
      </c>
      <c r="S1628">
        <f>(((J1628/60)/60)/24)+DATE(1970,1,1)</f>
        <v>41579.847997685189</v>
      </c>
      <c r="T1628">
        <f>(((I1628/60)/60)/24)+DATE(1970,1,1)</f>
        <v>41609.889664351853</v>
      </c>
      <c r="U1628">
        <f>YEAR(S:S)</f>
        <v>2013</v>
      </c>
    </row>
    <row r="1629" spans="1:21" ht="48" x14ac:dyDescent="0.2">
      <c r="A1629">
        <v>1627</v>
      </c>
      <c r="B1629" s="8" t="s">
        <v>2</v>
      </c>
      <c r="C1629" s="3" t="s">
        <v>1634</v>
      </c>
      <c r="D1629" s="5">
        <v>2000</v>
      </c>
      <c r="E1629" s="7">
        <v>2693</v>
      </c>
      <c r="F1629" t="s">
        <v>4115</v>
      </c>
      <c r="G1629" s="1" t="s">
        <v>4119</v>
      </c>
      <c r="H1629" t="s">
        <v>4121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" t="s">
        <v>4181</v>
      </c>
      <c r="O1629">
        <f>ROUND(E1629/D1629*100,0)</f>
        <v>135</v>
      </c>
      <c r="P1629">
        <f>ROUND(E1629/L1629,2)</f>
        <v>70.87</v>
      </c>
      <c r="Q1629" s="9" t="s">
        <v>4181</v>
      </c>
      <c r="R1629" t="s">
        <v>4195</v>
      </c>
      <c r="S1629">
        <f>(((J1629/60)/60)/24)+DATE(1970,1,1)</f>
        <v>41205.707048611112</v>
      </c>
      <c r="T1629">
        <f>(((I1629/60)/60)/24)+DATE(1970,1,1)</f>
        <v>41239.207638888889</v>
      </c>
      <c r="U1629">
        <f>YEAR(S:S)</f>
        <v>2012</v>
      </c>
    </row>
    <row r="1630" spans="1:21" ht="32" x14ac:dyDescent="0.2">
      <c r="A1630">
        <v>1628</v>
      </c>
      <c r="B1630" s="8" t="s">
        <v>2</v>
      </c>
      <c r="C1630" s="3" t="s">
        <v>1635</v>
      </c>
      <c r="D1630" s="5">
        <v>4000</v>
      </c>
      <c r="E1630" s="7">
        <v>2690</v>
      </c>
      <c r="F1630" t="s">
        <v>4115</v>
      </c>
      <c r="G1630" s="1" t="s">
        <v>4119</v>
      </c>
      <c r="H1630" t="s">
        <v>4121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" t="s">
        <v>4181</v>
      </c>
      <c r="O1630">
        <f>ROUND(E1630/D1630*100,0)</f>
        <v>67</v>
      </c>
      <c r="P1630">
        <f>ROUND(E1630/L1630,2)</f>
        <v>30.57</v>
      </c>
      <c r="Q1630" s="9" t="s">
        <v>4181</v>
      </c>
      <c r="R1630" t="s">
        <v>4195</v>
      </c>
      <c r="S1630">
        <f>(((J1630/60)/60)/24)+DATE(1970,1,1)</f>
        <v>41774.737060185187</v>
      </c>
      <c r="T1630">
        <f>(((I1630/60)/60)/24)+DATE(1970,1,1)</f>
        <v>41807.737060185187</v>
      </c>
      <c r="U1630">
        <f>YEAR(S:S)</f>
        <v>2014</v>
      </c>
    </row>
    <row r="1631" spans="1:21" ht="32" x14ac:dyDescent="0.2">
      <c r="A1631">
        <v>1629</v>
      </c>
      <c r="B1631" s="8" t="s">
        <v>2</v>
      </c>
      <c r="C1631" s="3" t="s">
        <v>1636</v>
      </c>
      <c r="D1631" s="5">
        <v>6000</v>
      </c>
      <c r="E1631" s="7">
        <v>2689</v>
      </c>
      <c r="F1631" t="s">
        <v>4115</v>
      </c>
      <c r="G1631" s="1" t="s">
        <v>4119</v>
      </c>
      <c r="H1631" t="s">
        <v>4121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" t="s">
        <v>4181</v>
      </c>
      <c r="O1631">
        <f>ROUND(E1631/D1631*100,0)</f>
        <v>45</v>
      </c>
      <c r="P1631">
        <f>ROUND(E1631/L1631,2)</f>
        <v>32.79</v>
      </c>
      <c r="Q1631" s="9" t="s">
        <v>4181</v>
      </c>
      <c r="R1631" t="s">
        <v>4195</v>
      </c>
      <c r="S1631">
        <f>(((J1631/60)/60)/24)+DATE(1970,1,1)</f>
        <v>41645.867280092592</v>
      </c>
      <c r="T1631">
        <f>(((I1631/60)/60)/24)+DATE(1970,1,1)</f>
        <v>41690.867280092592</v>
      </c>
      <c r="U1631">
        <f>YEAR(S:S)</f>
        <v>2014</v>
      </c>
    </row>
    <row r="1632" spans="1:21" ht="48" x14ac:dyDescent="0.2">
      <c r="A1632">
        <v>1630</v>
      </c>
      <c r="B1632" s="8" t="s">
        <v>2</v>
      </c>
      <c r="C1632" s="3" t="s">
        <v>1637</v>
      </c>
      <c r="D1632" s="5">
        <v>4000</v>
      </c>
      <c r="E1632" s="7">
        <v>2681</v>
      </c>
      <c r="F1632" t="s">
        <v>4115</v>
      </c>
      <c r="G1632" s="1" t="s">
        <v>4119</v>
      </c>
      <c r="H1632" t="s">
        <v>4121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" t="s">
        <v>4181</v>
      </c>
      <c r="O1632">
        <f>ROUND(E1632/D1632*100,0)</f>
        <v>67</v>
      </c>
      <c r="P1632">
        <f>ROUND(E1632/L1632,2)</f>
        <v>21.28</v>
      </c>
      <c r="Q1632" s="9" t="s">
        <v>4181</v>
      </c>
      <c r="R1632" t="s">
        <v>4195</v>
      </c>
      <c r="S1632">
        <f>(((J1632/60)/60)/24)+DATE(1970,1,1)</f>
        <v>40939.837673611109</v>
      </c>
      <c r="T1632">
        <f>(((I1632/60)/60)/24)+DATE(1970,1,1)</f>
        <v>40970.290972222225</v>
      </c>
      <c r="U1632">
        <f>YEAR(S:S)</f>
        <v>2012</v>
      </c>
    </row>
    <row r="1633" spans="1:21" ht="48" x14ac:dyDescent="0.2">
      <c r="A1633">
        <v>1631</v>
      </c>
      <c r="B1633" s="8" t="s">
        <v>2</v>
      </c>
      <c r="C1633" s="3" t="s">
        <v>1638</v>
      </c>
      <c r="D1633" s="5">
        <v>10000</v>
      </c>
      <c r="E1633" s="7">
        <v>2681</v>
      </c>
      <c r="F1633" t="s">
        <v>4115</v>
      </c>
      <c r="G1633" s="1" t="s">
        <v>4119</v>
      </c>
      <c r="H1633" t="s">
        <v>4121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" t="s">
        <v>4181</v>
      </c>
      <c r="O1633">
        <f>ROUND(E1633/D1633*100,0)</f>
        <v>27</v>
      </c>
      <c r="P1633">
        <f>ROUND(E1633/L1633,2)</f>
        <v>20.16</v>
      </c>
      <c r="Q1633" s="9" t="s">
        <v>4181</v>
      </c>
      <c r="R1633" t="s">
        <v>4195</v>
      </c>
      <c r="S1633">
        <f>(((J1633/60)/60)/24)+DATE(1970,1,1)</f>
        <v>41164.859502314815</v>
      </c>
      <c r="T1633">
        <f>(((I1633/60)/60)/24)+DATE(1970,1,1)</f>
        <v>41194.859502314815</v>
      </c>
      <c r="U1633">
        <f>YEAR(S:S)</f>
        <v>2012</v>
      </c>
    </row>
    <row r="1634" spans="1:21" ht="48" x14ac:dyDescent="0.2">
      <c r="A1634">
        <v>1632</v>
      </c>
      <c r="B1634" s="8" t="s">
        <v>2</v>
      </c>
      <c r="C1634" s="3" t="s">
        <v>1639</v>
      </c>
      <c r="D1634" s="5">
        <v>4000</v>
      </c>
      <c r="E1634" s="7">
        <v>2670</v>
      </c>
      <c r="F1634" t="s">
        <v>4115</v>
      </c>
      <c r="G1634" s="1" t="s">
        <v>4119</v>
      </c>
      <c r="H1634" t="s">
        <v>4121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" t="s">
        <v>4181</v>
      </c>
      <c r="O1634">
        <f>ROUND(E1634/D1634*100,0)</f>
        <v>67</v>
      </c>
      <c r="P1634">
        <f>ROUND(E1634/L1634,2)</f>
        <v>56.81</v>
      </c>
      <c r="Q1634" s="9" t="s">
        <v>4181</v>
      </c>
      <c r="R1634" t="s">
        <v>4195</v>
      </c>
      <c r="S1634">
        <f>(((J1634/60)/60)/24)+DATE(1970,1,1)</f>
        <v>40750.340902777774</v>
      </c>
      <c r="T1634">
        <f>(((I1634/60)/60)/24)+DATE(1970,1,1)</f>
        <v>40810.340902777774</v>
      </c>
      <c r="U1634">
        <f>YEAR(S:S)</f>
        <v>2011</v>
      </c>
    </row>
    <row r="1635" spans="1:21" ht="48" x14ac:dyDescent="0.2">
      <c r="A1635">
        <v>1633</v>
      </c>
      <c r="B1635" s="8" t="s">
        <v>2</v>
      </c>
      <c r="C1635" s="3" t="s">
        <v>1640</v>
      </c>
      <c r="D1635" s="5">
        <v>10000</v>
      </c>
      <c r="E1635" s="7">
        <v>2670</v>
      </c>
      <c r="F1635" t="s">
        <v>4115</v>
      </c>
      <c r="G1635" s="1" t="s">
        <v>4119</v>
      </c>
      <c r="H1635" t="s">
        <v>4121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" t="s">
        <v>4181</v>
      </c>
      <c r="O1635">
        <f>ROUND(E1635/D1635*100,0)</f>
        <v>27</v>
      </c>
      <c r="P1635">
        <f>ROUND(E1635/L1635,2)</f>
        <v>46.03</v>
      </c>
      <c r="Q1635" s="9" t="s">
        <v>4181</v>
      </c>
      <c r="R1635" t="s">
        <v>4195</v>
      </c>
      <c r="S1635">
        <f>(((J1635/60)/60)/24)+DATE(1970,1,1)</f>
        <v>40896.883750000001</v>
      </c>
      <c r="T1635">
        <f>(((I1635/60)/60)/24)+DATE(1970,1,1)</f>
        <v>40924.208333333336</v>
      </c>
      <c r="U1635">
        <f>YEAR(S:S)</f>
        <v>2011</v>
      </c>
    </row>
    <row r="1636" spans="1:21" ht="32" x14ac:dyDescent="0.2">
      <c r="A1636">
        <v>1634</v>
      </c>
      <c r="B1636" s="8" t="s">
        <v>2</v>
      </c>
      <c r="C1636" s="3" t="s">
        <v>1641</v>
      </c>
      <c r="D1636" s="5">
        <v>2000</v>
      </c>
      <c r="E1636" s="7">
        <v>2669</v>
      </c>
      <c r="F1636" t="s">
        <v>4115</v>
      </c>
      <c r="G1636" s="1" t="s">
        <v>4119</v>
      </c>
      <c r="H1636" t="s">
        <v>4121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" t="s">
        <v>4181</v>
      </c>
      <c r="O1636">
        <f>ROUND(E1636/D1636*100,0)</f>
        <v>133</v>
      </c>
      <c r="P1636">
        <f>ROUND(E1636/L1636,2)</f>
        <v>83.41</v>
      </c>
      <c r="Q1636" s="9" t="s">
        <v>4181</v>
      </c>
      <c r="R1636" t="s">
        <v>4195</v>
      </c>
      <c r="S1636">
        <f>(((J1636/60)/60)/24)+DATE(1970,1,1)</f>
        <v>40658.189826388887</v>
      </c>
      <c r="T1636">
        <f>(((I1636/60)/60)/24)+DATE(1970,1,1)</f>
        <v>40696.249305555553</v>
      </c>
      <c r="U1636">
        <f>YEAR(S:S)</f>
        <v>2011</v>
      </c>
    </row>
    <row r="1637" spans="1:21" ht="48" x14ac:dyDescent="0.2">
      <c r="A1637">
        <v>1635</v>
      </c>
      <c r="B1637" s="8" t="s">
        <v>2</v>
      </c>
      <c r="C1637" s="3" t="s">
        <v>1642</v>
      </c>
      <c r="D1637" s="5">
        <v>2000</v>
      </c>
      <c r="E1637" s="7">
        <v>2663</v>
      </c>
      <c r="F1637" t="s">
        <v>4115</v>
      </c>
      <c r="G1637" s="1" t="s">
        <v>4119</v>
      </c>
      <c r="H1637" t="s">
        <v>4121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" t="s">
        <v>4181</v>
      </c>
      <c r="O1637">
        <f>ROUND(E1637/D1637*100,0)</f>
        <v>133</v>
      </c>
      <c r="P1637">
        <f>ROUND(E1637/L1637,2)</f>
        <v>71.97</v>
      </c>
      <c r="Q1637" s="9" t="s">
        <v>4181</v>
      </c>
      <c r="R1637" t="s">
        <v>4195</v>
      </c>
      <c r="S1637">
        <f>(((J1637/60)/60)/24)+DATE(1970,1,1)</f>
        <v>42502.868761574078</v>
      </c>
      <c r="T1637">
        <f>(((I1637/60)/60)/24)+DATE(1970,1,1)</f>
        <v>42562.868761574078</v>
      </c>
      <c r="U1637">
        <f>YEAR(S:S)</f>
        <v>2016</v>
      </c>
    </row>
    <row r="1638" spans="1:21" ht="48" x14ac:dyDescent="0.2">
      <c r="A1638">
        <v>1636</v>
      </c>
      <c r="B1638" s="8" t="s">
        <v>2</v>
      </c>
      <c r="C1638" s="3" t="s">
        <v>1643</v>
      </c>
      <c r="D1638" s="5">
        <v>4500</v>
      </c>
      <c r="E1638" s="7">
        <v>2650.5</v>
      </c>
      <c r="F1638" t="s">
        <v>4115</v>
      </c>
      <c r="G1638" s="1" t="s">
        <v>4119</v>
      </c>
      <c r="H1638" t="s">
        <v>4121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" t="s">
        <v>4181</v>
      </c>
      <c r="O1638">
        <f>ROUND(E1638/D1638*100,0)</f>
        <v>59</v>
      </c>
      <c r="P1638">
        <f>ROUND(E1638/L1638,2)</f>
        <v>30.47</v>
      </c>
      <c r="Q1638" s="9" t="s">
        <v>4181</v>
      </c>
      <c r="R1638" t="s">
        <v>4195</v>
      </c>
      <c r="S1638">
        <f>(((J1638/60)/60)/24)+DATE(1970,1,1)</f>
        <v>40663.08666666667</v>
      </c>
      <c r="T1638">
        <f>(((I1638/60)/60)/24)+DATE(1970,1,1)</f>
        <v>40706.166666666664</v>
      </c>
      <c r="U1638">
        <f>YEAR(S:S)</f>
        <v>2011</v>
      </c>
    </row>
    <row r="1639" spans="1:21" ht="48" x14ac:dyDescent="0.2">
      <c r="A1639">
        <v>1637</v>
      </c>
      <c r="B1639" s="8" t="s">
        <v>2</v>
      </c>
      <c r="C1639" s="3" t="s">
        <v>1644</v>
      </c>
      <c r="D1639" s="5">
        <v>500</v>
      </c>
      <c r="E1639" s="7">
        <v>2650</v>
      </c>
      <c r="F1639" t="s">
        <v>4115</v>
      </c>
      <c r="G1639" s="1" t="s">
        <v>4119</v>
      </c>
      <c r="H1639" t="s">
        <v>4121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" t="s">
        <v>4181</v>
      </c>
      <c r="O1639">
        <f>ROUND(E1639/D1639*100,0)</f>
        <v>530</v>
      </c>
      <c r="P1639">
        <f>ROUND(E1639/L1639,2)</f>
        <v>176.67</v>
      </c>
      <c r="Q1639" s="9" t="s">
        <v>4181</v>
      </c>
      <c r="R1639" t="s">
        <v>4195</v>
      </c>
      <c r="S1639">
        <f>(((J1639/60)/60)/24)+DATE(1970,1,1)</f>
        <v>40122.751620370371</v>
      </c>
      <c r="T1639">
        <f>(((I1639/60)/60)/24)+DATE(1970,1,1)</f>
        <v>40178.98541666667</v>
      </c>
      <c r="U1639">
        <f>YEAR(S:S)</f>
        <v>2009</v>
      </c>
    </row>
    <row r="1640" spans="1:21" ht="32" x14ac:dyDescent="0.2">
      <c r="A1640">
        <v>1638</v>
      </c>
      <c r="B1640" s="8" t="s">
        <v>2</v>
      </c>
      <c r="C1640" s="3" t="s">
        <v>1645</v>
      </c>
      <c r="D1640" s="5">
        <v>1000</v>
      </c>
      <c r="E1640" s="7">
        <v>2646.5</v>
      </c>
      <c r="F1640" t="s">
        <v>4115</v>
      </c>
      <c r="G1640" s="1" t="s">
        <v>4119</v>
      </c>
      <c r="H1640" t="s">
        <v>4121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" t="s">
        <v>4181</v>
      </c>
      <c r="O1640">
        <f>ROUND(E1640/D1640*100,0)</f>
        <v>265</v>
      </c>
      <c r="P1640">
        <f>ROUND(E1640/L1640,2)</f>
        <v>98.02</v>
      </c>
      <c r="Q1640" s="9" t="s">
        <v>4181</v>
      </c>
      <c r="R1640" t="s">
        <v>4195</v>
      </c>
      <c r="S1640">
        <f>(((J1640/60)/60)/24)+DATE(1970,1,1)</f>
        <v>41288.68712962963</v>
      </c>
      <c r="T1640">
        <f>(((I1640/60)/60)/24)+DATE(1970,1,1)</f>
        <v>41333.892361111109</v>
      </c>
      <c r="U1640">
        <f>YEAR(S:S)</f>
        <v>2013</v>
      </c>
    </row>
    <row r="1641" spans="1:21" ht="48" x14ac:dyDescent="0.2">
      <c r="A1641">
        <v>1639</v>
      </c>
      <c r="B1641" s="8" t="s">
        <v>2</v>
      </c>
      <c r="C1641" s="3" t="s">
        <v>1646</v>
      </c>
      <c r="D1641" s="5">
        <v>1800</v>
      </c>
      <c r="E1641" s="7">
        <v>2636</v>
      </c>
      <c r="F1641" t="s">
        <v>4115</v>
      </c>
      <c r="G1641" s="1" t="s">
        <v>4119</v>
      </c>
      <c r="H1641" t="s">
        <v>4121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" t="s">
        <v>4181</v>
      </c>
      <c r="O1641">
        <f>ROUND(E1641/D1641*100,0)</f>
        <v>146</v>
      </c>
      <c r="P1641">
        <f>ROUND(E1641/L1641,2)</f>
        <v>138.74</v>
      </c>
      <c r="Q1641" s="9" t="s">
        <v>4181</v>
      </c>
      <c r="R1641" t="s">
        <v>4195</v>
      </c>
      <c r="S1641">
        <f>(((J1641/60)/60)/24)+DATE(1970,1,1)</f>
        <v>40941.652372685188</v>
      </c>
      <c r="T1641">
        <f>(((I1641/60)/60)/24)+DATE(1970,1,1)</f>
        <v>40971.652372685188</v>
      </c>
      <c r="U1641">
        <f>YEAR(S:S)</f>
        <v>2012</v>
      </c>
    </row>
    <row r="1642" spans="1:21" ht="48" x14ac:dyDescent="0.2">
      <c r="A1642">
        <v>1640</v>
      </c>
      <c r="B1642" s="8" t="s">
        <v>2</v>
      </c>
      <c r="C1642" s="3" t="s">
        <v>1647</v>
      </c>
      <c r="D1642" s="5">
        <v>400</v>
      </c>
      <c r="E1642" s="7">
        <v>2635</v>
      </c>
      <c r="F1642" t="s">
        <v>4115</v>
      </c>
      <c r="G1642" s="1" t="s">
        <v>4119</v>
      </c>
      <c r="H1642" t="s">
        <v>4121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" t="s">
        <v>4181</v>
      </c>
      <c r="O1642">
        <f>ROUND(E1642/D1642*100,0)</f>
        <v>659</v>
      </c>
      <c r="P1642">
        <f>ROUND(E1642/L1642,2)</f>
        <v>155</v>
      </c>
      <c r="Q1642" s="9" t="s">
        <v>4181</v>
      </c>
      <c r="R1642" t="s">
        <v>4195</v>
      </c>
      <c r="S1642">
        <f>(((J1642/60)/60)/24)+DATE(1970,1,1)</f>
        <v>40379.23096064815</v>
      </c>
      <c r="T1642">
        <f>(((I1642/60)/60)/24)+DATE(1970,1,1)</f>
        <v>40393.082638888889</v>
      </c>
      <c r="U1642">
        <f>YEAR(S:S)</f>
        <v>2010</v>
      </c>
    </row>
    <row r="1643" spans="1:21" ht="32" x14ac:dyDescent="0.2">
      <c r="A1643">
        <v>1641</v>
      </c>
      <c r="B1643" s="8" t="s">
        <v>2</v>
      </c>
      <c r="C1643" s="3" t="s">
        <v>1648</v>
      </c>
      <c r="D1643" s="5">
        <v>2500</v>
      </c>
      <c r="E1643" s="7">
        <v>2630</v>
      </c>
      <c r="F1643" t="s">
        <v>4115</v>
      </c>
      <c r="G1643" s="1" t="s">
        <v>4119</v>
      </c>
      <c r="H1643" t="s">
        <v>4121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" t="s">
        <v>4181</v>
      </c>
      <c r="O1643">
        <f>ROUND(E1643/D1643*100,0)</f>
        <v>105</v>
      </c>
      <c r="P1643">
        <f>ROUND(E1643/L1643,2)</f>
        <v>101.15</v>
      </c>
      <c r="Q1643" s="9" t="s">
        <v>4181</v>
      </c>
      <c r="R1643" t="s">
        <v>4211</v>
      </c>
      <c r="S1643">
        <f>(((J1643/60)/60)/24)+DATE(1970,1,1)</f>
        <v>41962.596574074079</v>
      </c>
      <c r="T1643">
        <f>(((I1643/60)/60)/24)+DATE(1970,1,1)</f>
        <v>41992.596574074079</v>
      </c>
      <c r="U1643">
        <f>YEAR(S:S)</f>
        <v>2014</v>
      </c>
    </row>
    <row r="1644" spans="1:21" ht="48" x14ac:dyDescent="0.2">
      <c r="A1644">
        <v>1642</v>
      </c>
      <c r="B1644" s="8" t="s">
        <v>2</v>
      </c>
      <c r="C1644" s="3" t="s">
        <v>1649</v>
      </c>
      <c r="D1644" s="5">
        <v>1200</v>
      </c>
      <c r="E1644" s="7">
        <v>2630</v>
      </c>
      <c r="F1644" t="s">
        <v>4115</v>
      </c>
      <c r="G1644" s="1" t="s">
        <v>4119</v>
      </c>
      <c r="H1644" t="s">
        <v>4121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" t="s">
        <v>4181</v>
      </c>
      <c r="O1644">
        <f>ROUND(E1644/D1644*100,0)</f>
        <v>219</v>
      </c>
      <c r="P1644">
        <f>ROUND(E1644/L1644,2)</f>
        <v>93.93</v>
      </c>
      <c r="Q1644" s="9" t="s">
        <v>4181</v>
      </c>
      <c r="R1644" t="s">
        <v>4211</v>
      </c>
      <c r="S1644">
        <f>(((J1644/60)/60)/24)+DATE(1970,1,1)</f>
        <v>40688.024618055555</v>
      </c>
      <c r="T1644">
        <f>(((I1644/60)/60)/24)+DATE(1970,1,1)</f>
        <v>40708.024618055555</v>
      </c>
      <c r="U1644">
        <f>YEAR(S:S)</f>
        <v>2011</v>
      </c>
    </row>
    <row r="1645" spans="1:21" ht="32" x14ac:dyDescent="0.2">
      <c r="A1645">
        <v>1643</v>
      </c>
      <c r="B1645" s="8" t="s">
        <v>2</v>
      </c>
      <c r="C1645" s="3" t="s">
        <v>1650</v>
      </c>
      <c r="D1645" s="5">
        <v>5000</v>
      </c>
      <c r="E1645" s="7">
        <v>2630</v>
      </c>
      <c r="F1645" t="s">
        <v>4115</v>
      </c>
      <c r="G1645" s="1" t="s">
        <v>4119</v>
      </c>
      <c r="H1645" t="s">
        <v>4121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" t="s">
        <v>4181</v>
      </c>
      <c r="O1645">
        <f>ROUND(E1645/D1645*100,0)</f>
        <v>53</v>
      </c>
      <c r="P1645">
        <f>ROUND(E1645/L1645,2)</f>
        <v>71.08</v>
      </c>
      <c r="Q1645" s="9" t="s">
        <v>4181</v>
      </c>
      <c r="R1645" t="s">
        <v>4211</v>
      </c>
      <c r="S1645">
        <f>(((J1645/60)/60)/24)+DATE(1970,1,1)</f>
        <v>41146.824212962965</v>
      </c>
      <c r="T1645">
        <f>(((I1645/60)/60)/24)+DATE(1970,1,1)</f>
        <v>41176.824212962965</v>
      </c>
      <c r="U1645">
        <f>YEAR(S:S)</f>
        <v>2012</v>
      </c>
    </row>
    <row r="1646" spans="1:21" ht="48" x14ac:dyDescent="0.2">
      <c r="A1646">
        <v>1644</v>
      </c>
      <c r="B1646" s="8" t="s">
        <v>2</v>
      </c>
      <c r="C1646" s="3" t="s">
        <v>1651</v>
      </c>
      <c r="D1646" s="5">
        <v>10000</v>
      </c>
      <c r="E1646" s="7">
        <v>2620</v>
      </c>
      <c r="F1646" t="s">
        <v>4115</v>
      </c>
      <c r="G1646" s="1" t="s">
        <v>4119</v>
      </c>
      <c r="H1646" t="s">
        <v>4121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" t="s">
        <v>4181</v>
      </c>
      <c r="O1646">
        <f>ROUND(E1646/D1646*100,0)</f>
        <v>26</v>
      </c>
      <c r="P1646">
        <f>ROUND(E1646/L1646,2)</f>
        <v>20.47</v>
      </c>
      <c r="Q1646" s="9" t="s">
        <v>4181</v>
      </c>
      <c r="R1646" t="s">
        <v>4211</v>
      </c>
      <c r="S1646">
        <f>(((J1646/60)/60)/24)+DATE(1970,1,1)</f>
        <v>41175.05972222222</v>
      </c>
      <c r="T1646">
        <f>(((I1646/60)/60)/24)+DATE(1970,1,1)</f>
        <v>41235.101388888892</v>
      </c>
      <c r="U1646">
        <f>YEAR(S:S)</f>
        <v>2012</v>
      </c>
    </row>
    <row r="1647" spans="1:21" ht="48" x14ac:dyDescent="0.2">
      <c r="A1647">
        <v>1645</v>
      </c>
      <c r="B1647" s="8" t="s">
        <v>2</v>
      </c>
      <c r="C1647" s="3" t="s">
        <v>1652</v>
      </c>
      <c r="D1647" s="5">
        <v>5000</v>
      </c>
      <c r="E1647" s="7">
        <v>2618</v>
      </c>
      <c r="F1647" t="s">
        <v>4115</v>
      </c>
      <c r="G1647" s="1" t="s">
        <v>4119</v>
      </c>
      <c r="H1647" t="s">
        <v>4121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" t="s">
        <v>4181</v>
      </c>
      <c r="O1647">
        <f>ROUND(E1647/D1647*100,0)</f>
        <v>52</v>
      </c>
      <c r="P1647">
        <f>ROUND(E1647/L1647,2)</f>
        <v>261.8</v>
      </c>
      <c r="Q1647" s="9" t="s">
        <v>4181</v>
      </c>
      <c r="R1647" t="s">
        <v>4211</v>
      </c>
      <c r="S1647">
        <f>(((J1647/60)/60)/24)+DATE(1970,1,1)</f>
        <v>41521.617361111108</v>
      </c>
      <c r="T1647">
        <f>(((I1647/60)/60)/24)+DATE(1970,1,1)</f>
        <v>41535.617361111108</v>
      </c>
      <c r="U1647">
        <f>YEAR(S:S)</f>
        <v>2013</v>
      </c>
    </row>
    <row r="1648" spans="1:21" ht="48" x14ac:dyDescent="0.2">
      <c r="A1648">
        <v>1646</v>
      </c>
      <c r="B1648" s="8" t="s">
        <v>2</v>
      </c>
      <c r="C1648" s="3" t="s">
        <v>1653</v>
      </c>
      <c r="D1648" s="5">
        <v>2000</v>
      </c>
      <c r="E1648" s="7">
        <v>2616</v>
      </c>
      <c r="F1648" t="s">
        <v>4115</v>
      </c>
      <c r="G1648" s="1" t="s">
        <v>4119</v>
      </c>
      <c r="H1648" t="s">
        <v>4122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" t="s">
        <v>4181</v>
      </c>
      <c r="O1648">
        <f>ROUND(E1648/D1648*100,0)</f>
        <v>131</v>
      </c>
      <c r="P1648">
        <f>ROUND(E1648/L1648,2)</f>
        <v>31.52</v>
      </c>
      <c r="Q1648" s="9" t="s">
        <v>4181</v>
      </c>
      <c r="R1648" t="s">
        <v>4211</v>
      </c>
      <c r="S1648">
        <f>(((J1648/60)/60)/24)+DATE(1970,1,1)</f>
        <v>41833.450266203705</v>
      </c>
      <c r="T1648">
        <f>(((I1648/60)/60)/24)+DATE(1970,1,1)</f>
        <v>41865.757638888892</v>
      </c>
      <c r="U1648">
        <f>YEAR(S:S)</f>
        <v>2014</v>
      </c>
    </row>
    <row r="1649" spans="1:21" ht="48" x14ac:dyDescent="0.2">
      <c r="A1649">
        <v>1647</v>
      </c>
      <c r="B1649" s="8" t="s">
        <v>2</v>
      </c>
      <c r="C1649" s="3" t="s">
        <v>1654</v>
      </c>
      <c r="D1649" s="5">
        <v>5000</v>
      </c>
      <c r="E1649" s="7">
        <v>2615</v>
      </c>
      <c r="F1649" t="s">
        <v>4115</v>
      </c>
      <c r="G1649" s="1" t="s">
        <v>4119</v>
      </c>
      <c r="H1649" t="s">
        <v>4121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" t="s">
        <v>4181</v>
      </c>
      <c r="O1649">
        <f>ROUND(E1649/D1649*100,0)</f>
        <v>52</v>
      </c>
      <c r="P1649">
        <f>ROUND(E1649/L1649,2)</f>
        <v>56.85</v>
      </c>
      <c r="Q1649" s="9" t="s">
        <v>4181</v>
      </c>
      <c r="R1649" t="s">
        <v>4211</v>
      </c>
      <c r="S1649">
        <f>(((J1649/60)/60)/24)+DATE(1970,1,1)</f>
        <v>41039.409456018519</v>
      </c>
      <c r="T1649">
        <f>(((I1649/60)/60)/24)+DATE(1970,1,1)</f>
        <v>41069.409456018519</v>
      </c>
      <c r="U1649">
        <f>YEAR(S:S)</f>
        <v>2012</v>
      </c>
    </row>
    <row r="1650" spans="1:21" ht="48" x14ac:dyDescent="0.2">
      <c r="A1650">
        <v>1648</v>
      </c>
      <c r="B1650" s="8" t="s">
        <v>2</v>
      </c>
      <c r="C1650" s="3" t="s">
        <v>1655</v>
      </c>
      <c r="D1650" s="5">
        <v>2300</v>
      </c>
      <c r="E1650" s="7">
        <v>2609</v>
      </c>
      <c r="F1650" t="s">
        <v>4115</v>
      </c>
      <c r="G1650" s="1" t="s">
        <v>4119</v>
      </c>
      <c r="H1650" t="s">
        <v>4121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" t="s">
        <v>4181</v>
      </c>
      <c r="O1650">
        <f>ROUND(E1650/D1650*100,0)</f>
        <v>113</v>
      </c>
      <c r="P1650">
        <f>ROUND(E1650/L1650,2)</f>
        <v>28.99</v>
      </c>
      <c r="Q1650" s="9" t="s">
        <v>4181</v>
      </c>
      <c r="R1650" t="s">
        <v>4211</v>
      </c>
      <c r="S1650">
        <f>(((J1650/60)/60)/24)+DATE(1970,1,1)</f>
        <v>40592.704652777778</v>
      </c>
      <c r="T1650">
        <f>(((I1650/60)/60)/24)+DATE(1970,1,1)</f>
        <v>40622.662986111114</v>
      </c>
      <c r="U1650">
        <f>YEAR(S:S)</f>
        <v>2011</v>
      </c>
    </row>
    <row r="1651" spans="1:21" ht="48" x14ac:dyDescent="0.2">
      <c r="A1651">
        <v>1649</v>
      </c>
      <c r="B1651" s="8" t="s">
        <v>2</v>
      </c>
      <c r="C1651" s="3" t="s">
        <v>1656</v>
      </c>
      <c r="D1651" s="5">
        <v>3800</v>
      </c>
      <c r="E1651" s="7">
        <v>2608</v>
      </c>
      <c r="F1651" t="s">
        <v>4115</v>
      </c>
      <c r="G1651" s="1" t="s">
        <v>4119</v>
      </c>
      <c r="H1651" t="s">
        <v>4121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" t="s">
        <v>4181</v>
      </c>
      <c r="O1651">
        <f>ROUND(E1651/D1651*100,0)</f>
        <v>69</v>
      </c>
      <c r="P1651">
        <f>ROUND(E1651/L1651,2)</f>
        <v>32.200000000000003</v>
      </c>
      <c r="Q1651" s="9" t="s">
        <v>4181</v>
      </c>
      <c r="R1651" t="s">
        <v>4211</v>
      </c>
      <c r="S1651">
        <f>(((J1651/60)/60)/24)+DATE(1970,1,1)</f>
        <v>41737.684664351851</v>
      </c>
      <c r="T1651">
        <f>(((I1651/60)/60)/24)+DATE(1970,1,1)</f>
        <v>41782.684664351851</v>
      </c>
      <c r="U1651">
        <f>YEAR(S:S)</f>
        <v>2014</v>
      </c>
    </row>
    <row r="1652" spans="1:21" ht="32" x14ac:dyDescent="0.2">
      <c r="A1652">
        <v>1650</v>
      </c>
      <c r="B1652" s="8" t="s">
        <v>2</v>
      </c>
      <c r="C1652" s="3" t="s">
        <v>1657</v>
      </c>
      <c r="D1652" s="5">
        <v>2000</v>
      </c>
      <c r="E1652" s="7">
        <v>2608</v>
      </c>
      <c r="F1652" t="s">
        <v>4115</v>
      </c>
      <c r="G1652" s="1" t="s">
        <v>4119</v>
      </c>
      <c r="H1652" t="s">
        <v>4121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" t="s">
        <v>4181</v>
      </c>
      <c r="O1652">
        <f>ROUND(E1652/D1652*100,0)</f>
        <v>130</v>
      </c>
      <c r="P1652">
        <f>ROUND(E1652/L1652,2)</f>
        <v>81.5</v>
      </c>
      <c r="Q1652" s="9" t="s">
        <v>4181</v>
      </c>
      <c r="R1652" t="s">
        <v>4211</v>
      </c>
      <c r="S1652">
        <f>(((J1652/60)/60)/24)+DATE(1970,1,1)</f>
        <v>41526.435613425929</v>
      </c>
      <c r="T1652">
        <f>(((I1652/60)/60)/24)+DATE(1970,1,1)</f>
        <v>41556.435613425929</v>
      </c>
      <c r="U1652">
        <f>YEAR(S:S)</f>
        <v>2013</v>
      </c>
    </row>
    <row r="1653" spans="1:21" ht="48" x14ac:dyDescent="0.2">
      <c r="A1653">
        <v>1651</v>
      </c>
      <c r="B1653" s="8" t="s">
        <v>2</v>
      </c>
      <c r="C1653" s="3" t="s">
        <v>1658</v>
      </c>
      <c r="D1653" s="5">
        <v>2000</v>
      </c>
      <c r="E1653" s="7">
        <v>2607</v>
      </c>
      <c r="F1653" t="s">
        <v>4115</v>
      </c>
      <c r="G1653" s="1" t="s">
        <v>4119</v>
      </c>
      <c r="H1653" t="s">
        <v>4121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" t="s">
        <v>4181</v>
      </c>
      <c r="O1653">
        <f>ROUND(E1653/D1653*100,0)</f>
        <v>130</v>
      </c>
      <c r="P1653">
        <f>ROUND(E1653/L1653,2)</f>
        <v>130.35</v>
      </c>
      <c r="Q1653" s="9" t="s">
        <v>4181</v>
      </c>
      <c r="R1653" t="s">
        <v>4211</v>
      </c>
      <c r="S1653">
        <f>(((J1653/60)/60)/24)+DATE(1970,1,1)</f>
        <v>40625.900694444441</v>
      </c>
      <c r="T1653">
        <f>(((I1653/60)/60)/24)+DATE(1970,1,1)</f>
        <v>40659.290972222225</v>
      </c>
      <c r="U1653">
        <f>YEAR(S:S)</f>
        <v>2011</v>
      </c>
    </row>
    <row r="1654" spans="1:21" ht="48" x14ac:dyDescent="0.2">
      <c r="A1654">
        <v>1652</v>
      </c>
      <c r="B1654" s="8" t="s">
        <v>2</v>
      </c>
      <c r="C1654" s="3" t="s">
        <v>1659</v>
      </c>
      <c r="D1654" s="5">
        <v>4500</v>
      </c>
      <c r="E1654" s="7">
        <v>2606</v>
      </c>
      <c r="F1654" t="s">
        <v>4115</v>
      </c>
      <c r="G1654" s="1" t="s">
        <v>4119</v>
      </c>
      <c r="H1654" t="s">
        <v>4121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" t="s">
        <v>4181</v>
      </c>
      <c r="O1654">
        <f>ROUND(E1654/D1654*100,0)</f>
        <v>58</v>
      </c>
      <c r="P1654">
        <f>ROUND(E1654/L1654,2)</f>
        <v>37.229999999999997</v>
      </c>
      <c r="Q1654" s="9" t="s">
        <v>4181</v>
      </c>
      <c r="R1654" t="s">
        <v>4211</v>
      </c>
      <c r="S1654">
        <f>(((J1654/60)/60)/24)+DATE(1970,1,1)</f>
        <v>41572.492974537039</v>
      </c>
      <c r="T1654">
        <f>(((I1654/60)/60)/24)+DATE(1970,1,1)</f>
        <v>41602.534641203703</v>
      </c>
      <c r="U1654">
        <f>YEAR(S:S)</f>
        <v>2013</v>
      </c>
    </row>
    <row r="1655" spans="1:21" ht="48" x14ac:dyDescent="0.2">
      <c r="A1655">
        <v>1653</v>
      </c>
      <c r="B1655" s="8" t="s">
        <v>2</v>
      </c>
      <c r="C1655" s="3" t="s">
        <v>1660</v>
      </c>
      <c r="D1655" s="5">
        <v>5000</v>
      </c>
      <c r="E1655" s="7">
        <v>2605</v>
      </c>
      <c r="F1655" t="s">
        <v>4115</v>
      </c>
      <c r="G1655" s="1" t="s">
        <v>4119</v>
      </c>
      <c r="H1655" t="s">
        <v>4121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" t="s">
        <v>4181</v>
      </c>
      <c r="O1655">
        <f>ROUND(E1655/D1655*100,0)</f>
        <v>52</v>
      </c>
      <c r="P1655">
        <f>ROUND(E1655/L1655,2)</f>
        <v>15.51</v>
      </c>
      <c r="Q1655" s="9" t="s">
        <v>4181</v>
      </c>
      <c r="R1655" t="s">
        <v>4211</v>
      </c>
      <c r="S1655">
        <f>(((J1655/60)/60)/24)+DATE(1970,1,1)</f>
        <v>40626.834444444445</v>
      </c>
      <c r="T1655">
        <f>(((I1655/60)/60)/24)+DATE(1970,1,1)</f>
        <v>40657.834444444445</v>
      </c>
      <c r="U1655">
        <f>YEAR(S:S)</f>
        <v>2011</v>
      </c>
    </row>
    <row r="1656" spans="1:21" ht="48" x14ac:dyDescent="0.2">
      <c r="A1656">
        <v>1654</v>
      </c>
      <c r="B1656" s="8" t="s">
        <v>2</v>
      </c>
      <c r="C1656" s="3" t="s">
        <v>1661</v>
      </c>
      <c r="D1656" s="5">
        <v>1100</v>
      </c>
      <c r="E1656" s="7">
        <v>2600</v>
      </c>
      <c r="F1656" t="s">
        <v>4115</v>
      </c>
      <c r="G1656" s="1" t="s">
        <v>4119</v>
      </c>
      <c r="H1656" t="s">
        <v>4121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" t="s">
        <v>4181</v>
      </c>
      <c r="O1656">
        <f>ROUND(E1656/D1656*100,0)</f>
        <v>236</v>
      </c>
      <c r="P1656">
        <f>ROUND(E1656/L1656,2)</f>
        <v>76.47</v>
      </c>
      <c r="Q1656" s="9" t="s">
        <v>4181</v>
      </c>
      <c r="R1656" t="s">
        <v>4211</v>
      </c>
      <c r="S1656">
        <f>(((J1656/60)/60)/24)+DATE(1970,1,1)</f>
        <v>40987.890740740739</v>
      </c>
      <c r="T1656">
        <f>(((I1656/60)/60)/24)+DATE(1970,1,1)</f>
        <v>41017.890740740739</v>
      </c>
      <c r="U1656">
        <f>YEAR(S:S)</f>
        <v>2012</v>
      </c>
    </row>
    <row r="1657" spans="1:21" ht="32" x14ac:dyDescent="0.2">
      <c r="A1657">
        <v>1655</v>
      </c>
      <c r="B1657" s="8" t="s">
        <v>2</v>
      </c>
      <c r="C1657" s="3" t="s">
        <v>1662</v>
      </c>
      <c r="D1657" s="5">
        <v>1500</v>
      </c>
      <c r="E1657" s="7">
        <v>2600</v>
      </c>
      <c r="F1657" t="s">
        <v>4115</v>
      </c>
      <c r="G1657" s="1" t="s">
        <v>4119</v>
      </c>
      <c r="H1657" t="s">
        <v>4121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" t="s">
        <v>4181</v>
      </c>
      <c r="O1657">
        <f>ROUND(E1657/D1657*100,0)</f>
        <v>173</v>
      </c>
      <c r="P1657">
        <f>ROUND(E1657/L1657,2)</f>
        <v>54.17</v>
      </c>
      <c r="Q1657" s="9" t="s">
        <v>4181</v>
      </c>
      <c r="R1657" t="s">
        <v>4211</v>
      </c>
      <c r="S1657">
        <f>(((J1657/60)/60)/24)+DATE(1970,1,1)</f>
        <v>40974.791898148149</v>
      </c>
      <c r="T1657">
        <f>(((I1657/60)/60)/24)+DATE(1970,1,1)</f>
        <v>41004.750231481477</v>
      </c>
      <c r="U1657">
        <f>YEAR(S:S)</f>
        <v>2012</v>
      </c>
    </row>
    <row r="1658" spans="1:21" ht="64" x14ac:dyDescent="0.2">
      <c r="A1658">
        <v>1656</v>
      </c>
      <c r="B1658" s="8" t="s">
        <v>2</v>
      </c>
      <c r="C1658" s="3" t="s">
        <v>1663</v>
      </c>
      <c r="D1658" s="5">
        <v>7500</v>
      </c>
      <c r="E1658" s="7">
        <v>2600</v>
      </c>
      <c r="F1658" t="s">
        <v>4115</v>
      </c>
      <c r="G1658" s="1" t="s">
        <v>4119</v>
      </c>
      <c r="H1658" t="s">
        <v>4121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" t="s">
        <v>4181</v>
      </c>
      <c r="O1658">
        <f>ROUND(E1658/D1658*100,0)</f>
        <v>35</v>
      </c>
      <c r="P1658">
        <f>ROUND(E1658/L1658,2)</f>
        <v>54.17</v>
      </c>
      <c r="Q1658" s="9" t="s">
        <v>4181</v>
      </c>
      <c r="R1658" t="s">
        <v>4211</v>
      </c>
      <c r="S1658">
        <f>(((J1658/60)/60)/24)+DATE(1970,1,1)</f>
        <v>41226.928842592592</v>
      </c>
      <c r="T1658">
        <f>(((I1658/60)/60)/24)+DATE(1970,1,1)</f>
        <v>41256.928842592592</v>
      </c>
      <c r="U1658">
        <f>YEAR(S:S)</f>
        <v>2012</v>
      </c>
    </row>
    <row r="1659" spans="1:21" ht="48" x14ac:dyDescent="0.2">
      <c r="A1659">
        <v>1657</v>
      </c>
      <c r="B1659" s="8" t="s">
        <v>2</v>
      </c>
      <c r="C1659" s="3" t="s">
        <v>1664</v>
      </c>
      <c r="D1659" s="5">
        <v>25000</v>
      </c>
      <c r="E1659" s="7">
        <v>2598</v>
      </c>
      <c r="F1659" t="s">
        <v>4115</v>
      </c>
      <c r="G1659" s="1" t="s">
        <v>4119</v>
      </c>
      <c r="H1659" t="s">
        <v>4121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" t="s">
        <v>4181</v>
      </c>
      <c r="O1659">
        <f>ROUND(E1659/D1659*100,0)</f>
        <v>10</v>
      </c>
      <c r="P1659">
        <f>ROUND(E1659/L1659,2)</f>
        <v>11.76</v>
      </c>
      <c r="Q1659" s="9" t="s">
        <v>4181</v>
      </c>
      <c r="R1659" t="s">
        <v>4211</v>
      </c>
      <c r="S1659">
        <f>(((J1659/60)/60)/24)+DATE(1970,1,1)</f>
        <v>41023.782037037039</v>
      </c>
      <c r="T1659">
        <f>(((I1659/60)/60)/24)+DATE(1970,1,1)</f>
        <v>41053.782037037039</v>
      </c>
      <c r="U1659">
        <f>YEAR(S:S)</f>
        <v>2012</v>
      </c>
    </row>
    <row r="1660" spans="1:21" ht="48" x14ac:dyDescent="0.2">
      <c r="A1660">
        <v>1658</v>
      </c>
      <c r="B1660" s="8" t="s">
        <v>2</v>
      </c>
      <c r="C1660" s="3" t="s">
        <v>1665</v>
      </c>
      <c r="D1660" s="5">
        <v>6000</v>
      </c>
      <c r="E1660" s="7">
        <v>2596</v>
      </c>
      <c r="F1660" t="s">
        <v>4115</v>
      </c>
      <c r="G1660" s="1" t="s">
        <v>4119</v>
      </c>
      <c r="H1660" t="s">
        <v>4121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" t="s">
        <v>4181</v>
      </c>
      <c r="O1660">
        <f>ROUND(E1660/D1660*100,0)</f>
        <v>43</v>
      </c>
      <c r="P1660">
        <f>ROUND(E1660/L1660,2)</f>
        <v>24.26</v>
      </c>
      <c r="Q1660" s="9" t="s">
        <v>4181</v>
      </c>
      <c r="R1660" t="s">
        <v>4211</v>
      </c>
      <c r="S1660">
        <f>(((J1660/60)/60)/24)+DATE(1970,1,1)</f>
        <v>41223.22184027778</v>
      </c>
      <c r="T1660">
        <f>(((I1660/60)/60)/24)+DATE(1970,1,1)</f>
        <v>41261.597222222219</v>
      </c>
      <c r="U1660">
        <f>YEAR(S:S)</f>
        <v>2012</v>
      </c>
    </row>
    <row r="1661" spans="1:21" ht="48" x14ac:dyDescent="0.2">
      <c r="A1661">
        <v>1659</v>
      </c>
      <c r="B1661" s="8" t="s">
        <v>2</v>
      </c>
      <c r="C1661" s="3" t="s">
        <v>1666</v>
      </c>
      <c r="D1661" s="5">
        <v>500</v>
      </c>
      <c r="E1661" s="7">
        <v>2594</v>
      </c>
      <c r="F1661" t="s">
        <v>4115</v>
      </c>
      <c r="G1661" s="1" t="s">
        <v>4119</v>
      </c>
      <c r="H1661" t="s">
        <v>4122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" t="s">
        <v>4181</v>
      </c>
      <c r="O1661">
        <f>ROUND(E1661/D1661*100,0)</f>
        <v>519</v>
      </c>
      <c r="P1661">
        <f>ROUND(E1661/L1661,2)</f>
        <v>57.64</v>
      </c>
      <c r="Q1661" s="9" t="s">
        <v>4181</v>
      </c>
      <c r="R1661" t="s">
        <v>4211</v>
      </c>
      <c r="S1661">
        <f>(((J1661/60)/60)/24)+DATE(1970,1,1)</f>
        <v>41596.913437499999</v>
      </c>
      <c r="T1661">
        <f>(((I1661/60)/60)/24)+DATE(1970,1,1)</f>
        <v>41625.5</v>
      </c>
      <c r="U1661">
        <f>YEAR(S:S)</f>
        <v>2013</v>
      </c>
    </row>
    <row r="1662" spans="1:21" ht="48" x14ac:dyDescent="0.2">
      <c r="A1662">
        <v>1660</v>
      </c>
      <c r="B1662" s="8" t="s">
        <v>2</v>
      </c>
      <c r="C1662" s="3" t="s">
        <v>1667</v>
      </c>
      <c r="D1662" s="5">
        <v>80</v>
      </c>
      <c r="E1662" s="7">
        <v>2585</v>
      </c>
      <c r="F1662" t="s">
        <v>4115</v>
      </c>
      <c r="G1662" s="1" t="s">
        <v>4119</v>
      </c>
      <c r="H1662" t="s">
        <v>4124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" t="s">
        <v>4181</v>
      </c>
      <c r="O1662">
        <f>ROUND(E1662/D1662*100,0)</f>
        <v>3231</v>
      </c>
      <c r="P1662">
        <f>ROUND(E1662/L1662,2)</f>
        <v>71.81</v>
      </c>
      <c r="Q1662" s="9" t="s">
        <v>4181</v>
      </c>
      <c r="R1662" t="s">
        <v>4211</v>
      </c>
      <c r="S1662">
        <f>(((J1662/60)/60)/24)+DATE(1970,1,1)</f>
        <v>42459.693865740745</v>
      </c>
      <c r="T1662">
        <f>(((I1662/60)/60)/24)+DATE(1970,1,1)</f>
        <v>42490.915972222225</v>
      </c>
      <c r="U1662">
        <f>YEAR(S:S)</f>
        <v>2016</v>
      </c>
    </row>
    <row r="1663" spans="1:21" ht="64" x14ac:dyDescent="0.2">
      <c r="A1663">
        <v>1661</v>
      </c>
      <c r="B1663" s="8" t="s">
        <v>2</v>
      </c>
      <c r="C1663" s="3" t="s">
        <v>1668</v>
      </c>
      <c r="D1663" s="5">
        <v>7900</v>
      </c>
      <c r="E1663" s="7">
        <v>2585</v>
      </c>
      <c r="F1663" t="s">
        <v>4115</v>
      </c>
      <c r="G1663" s="1" t="s">
        <v>4119</v>
      </c>
      <c r="H1663" t="s">
        <v>4124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" t="s">
        <v>4181</v>
      </c>
      <c r="O1663">
        <f>ROUND(E1663/D1663*100,0)</f>
        <v>33</v>
      </c>
      <c r="P1663">
        <f>ROUND(E1663/L1663,2)</f>
        <v>25.59</v>
      </c>
      <c r="Q1663" s="9" t="s">
        <v>4181</v>
      </c>
      <c r="R1663" t="s">
        <v>4211</v>
      </c>
      <c r="S1663">
        <f>(((J1663/60)/60)/24)+DATE(1970,1,1)</f>
        <v>42343.998043981483</v>
      </c>
      <c r="T1663">
        <f>(((I1663/60)/60)/24)+DATE(1970,1,1)</f>
        <v>42386.875</v>
      </c>
      <c r="U1663">
        <f>YEAR(S:S)</f>
        <v>2015</v>
      </c>
    </row>
    <row r="1664" spans="1:21" ht="48" x14ac:dyDescent="0.2">
      <c r="A1664">
        <v>1662</v>
      </c>
      <c r="B1664" s="8" t="s">
        <v>2</v>
      </c>
      <c r="C1664" s="3" t="s">
        <v>1669</v>
      </c>
      <c r="D1664" s="5">
        <v>8000</v>
      </c>
      <c r="E1664" s="7">
        <v>2580</v>
      </c>
      <c r="F1664" t="s">
        <v>4115</v>
      </c>
      <c r="G1664" s="1" t="s">
        <v>4119</v>
      </c>
      <c r="H1664" t="s">
        <v>4121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" t="s">
        <v>4181</v>
      </c>
      <c r="O1664">
        <f>ROUND(E1664/D1664*100,0)</f>
        <v>32</v>
      </c>
      <c r="P1664">
        <f>ROUND(E1664/L1664,2)</f>
        <v>41.61</v>
      </c>
      <c r="Q1664" s="9" t="s">
        <v>4181</v>
      </c>
      <c r="R1664" t="s">
        <v>4211</v>
      </c>
      <c r="S1664">
        <f>(((J1664/60)/60)/24)+DATE(1970,1,1)</f>
        <v>40848.198333333334</v>
      </c>
      <c r="T1664">
        <f>(((I1664/60)/60)/24)+DATE(1970,1,1)</f>
        <v>40908.239999999998</v>
      </c>
      <c r="U1664">
        <f>YEAR(S:S)</f>
        <v>2011</v>
      </c>
    </row>
    <row r="1665" spans="1:21" ht="32" x14ac:dyDescent="0.2">
      <c r="A1665">
        <v>1663</v>
      </c>
      <c r="B1665" s="8" t="s">
        <v>2</v>
      </c>
      <c r="C1665" s="3" t="s">
        <v>1670</v>
      </c>
      <c r="D1665" s="5">
        <v>1000</v>
      </c>
      <c r="E1665" s="7">
        <v>2576</v>
      </c>
      <c r="F1665" t="s">
        <v>4115</v>
      </c>
      <c r="G1665" s="1" t="s">
        <v>4119</v>
      </c>
      <c r="H1665" t="s">
        <v>4121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" t="s">
        <v>4181</v>
      </c>
      <c r="O1665">
        <f>ROUND(E1665/D1665*100,0)</f>
        <v>258</v>
      </c>
      <c r="P1665">
        <f>ROUND(E1665/L1665,2)</f>
        <v>80.5</v>
      </c>
      <c r="Q1665" s="9" t="s">
        <v>4181</v>
      </c>
      <c r="R1665" t="s">
        <v>4211</v>
      </c>
      <c r="S1665">
        <f>(((J1665/60)/60)/24)+DATE(1970,1,1)</f>
        <v>42006.02207175926</v>
      </c>
      <c r="T1665">
        <f>(((I1665/60)/60)/24)+DATE(1970,1,1)</f>
        <v>42036.02207175926</v>
      </c>
      <c r="U1665">
        <f>YEAR(S:S)</f>
        <v>2015</v>
      </c>
    </row>
    <row r="1666" spans="1:21" ht="48" x14ac:dyDescent="0.2">
      <c r="A1666">
        <v>1664</v>
      </c>
      <c r="B1666" s="8" t="s">
        <v>2</v>
      </c>
      <c r="C1666" s="3" t="s">
        <v>1671</v>
      </c>
      <c r="D1666" s="5">
        <v>2500</v>
      </c>
      <c r="E1666" s="7">
        <v>2575</v>
      </c>
      <c r="F1666" t="s">
        <v>4115</v>
      </c>
      <c r="G1666" s="1" t="s">
        <v>4119</v>
      </c>
      <c r="H1666" t="s">
        <v>4121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" t="s">
        <v>4181</v>
      </c>
      <c r="O1666">
        <f>ROUND(E1666/D1666*100,0)</f>
        <v>103</v>
      </c>
      <c r="P1666">
        <f>ROUND(E1666/L1666,2)</f>
        <v>28.93</v>
      </c>
      <c r="Q1666" s="9" t="s">
        <v>4181</v>
      </c>
      <c r="R1666" t="s">
        <v>4211</v>
      </c>
      <c r="S1666">
        <f>(((J1666/60)/60)/24)+DATE(1970,1,1)</f>
        <v>40939.761782407404</v>
      </c>
      <c r="T1666">
        <f>(((I1666/60)/60)/24)+DATE(1970,1,1)</f>
        <v>40984.165972222225</v>
      </c>
      <c r="U1666">
        <f>YEAR(S:S)</f>
        <v>2012</v>
      </c>
    </row>
    <row r="1667" spans="1:21" ht="48" x14ac:dyDescent="0.2">
      <c r="A1667">
        <v>1665</v>
      </c>
      <c r="B1667" s="8" t="s">
        <v>2</v>
      </c>
      <c r="C1667" s="3" t="s">
        <v>1672</v>
      </c>
      <c r="D1667" s="5">
        <v>3500</v>
      </c>
      <c r="E1667" s="7">
        <v>2569</v>
      </c>
      <c r="F1667" t="s">
        <v>4115</v>
      </c>
      <c r="G1667" s="1" t="s">
        <v>4119</v>
      </c>
      <c r="H1667" t="s">
        <v>4121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" t="s">
        <v>4181</v>
      </c>
      <c r="O1667">
        <f>ROUND(E1667/D1667*100,0)</f>
        <v>73</v>
      </c>
      <c r="P1667">
        <f>ROUND(E1667/L1667,2)</f>
        <v>27.62</v>
      </c>
      <c r="Q1667" s="9" t="s">
        <v>4181</v>
      </c>
      <c r="R1667" t="s">
        <v>4211</v>
      </c>
      <c r="S1667">
        <f>(((J1667/60)/60)/24)+DATE(1970,1,1)</f>
        <v>40564.649456018517</v>
      </c>
      <c r="T1667">
        <f>(((I1667/60)/60)/24)+DATE(1970,1,1)</f>
        <v>40596.125</v>
      </c>
      <c r="U1667">
        <f>YEAR(S:S)</f>
        <v>2011</v>
      </c>
    </row>
    <row r="1668" spans="1:21" ht="48" x14ac:dyDescent="0.2">
      <c r="A1668">
        <v>1666</v>
      </c>
      <c r="B1668" s="8" t="s">
        <v>2</v>
      </c>
      <c r="C1668" s="3" t="s">
        <v>1673</v>
      </c>
      <c r="D1668" s="5">
        <v>2500</v>
      </c>
      <c r="E1668" s="7">
        <v>2569</v>
      </c>
      <c r="F1668" t="s">
        <v>4115</v>
      </c>
      <c r="G1668" s="1" t="s">
        <v>4119</v>
      </c>
      <c r="H1668" t="s">
        <v>4121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" t="s">
        <v>4181</v>
      </c>
      <c r="O1668">
        <f>ROUND(E1668/D1668*100,0)</f>
        <v>103</v>
      </c>
      <c r="P1668">
        <f>ROUND(E1668/L1668,2)</f>
        <v>26.21</v>
      </c>
      <c r="Q1668" s="9" t="s">
        <v>4181</v>
      </c>
      <c r="R1668" t="s">
        <v>4211</v>
      </c>
      <c r="S1668">
        <f>(((J1668/60)/60)/24)+DATE(1970,1,1)</f>
        <v>41331.253159722226</v>
      </c>
      <c r="T1668">
        <f>(((I1668/60)/60)/24)+DATE(1970,1,1)</f>
        <v>41361.211493055554</v>
      </c>
      <c r="U1668">
        <f>YEAR(S:S)</f>
        <v>2013</v>
      </c>
    </row>
    <row r="1669" spans="1:21" ht="48" x14ac:dyDescent="0.2">
      <c r="A1669">
        <v>1667</v>
      </c>
      <c r="B1669" s="8" t="s">
        <v>2</v>
      </c>
      <c r="C1669" s="3" t="s">
        <v>1674</v>
      </c>
      <c r="D1669" s="5">
        <v>3400</v>
      </c>
      <c r="E1669" s="7">
        <v>2565</v>
      </c>
      <c r="F1669" t="s">
        <v>4115</v>
      </c>
      <c r="G1669" s="1" t="s">
        <v>4119</v>
      </c>
      <c r="H1669" t="s">
        <v>4121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" t="s">
        <v>4181</v>
      </c>
      <c r="O1669">
        <f>ROUND(E1669/D1669*100,0)</f>
        <v>75</v>
      </c>
      <c r="P1669">
        <f>ROUND(E1669/L1669,2)</f>
        <v>31.28</v>
      </c>
      <c r="Q1669" s="9" t="s">
        <v>4181</v>
      </c>
      <c r="R1669" t="s">
        <v>4211</v>
      </c>
      <c r="S1669">
        <f>(((J1669/60)/60)/24)+DATE(1970,1,1)</f>
        <v>41682.0705787037</v>
      </c>
      <c r="T1669">
        <f>(((I1669/60)/60)/24)+DATE(1970,1,1)</f>
        <v>41709.290972222225</v>
      </c>
      <c r="U1669">
        <f>YEAR(S:S)</f>
        <v>2014</v>
      </c>
    </row>
    <row r="1670" spans="1:21" ht="48" x14ac:dyDescent="0.2">
      <c r="A1670">
        <v>1668</v>
      </c>
      <c r="B1670" s="8" t="s">
        <v>2</v>
      </c>
      <c r="C1670" s="3" t="s">
        <v>1675</v>
      </c>
      <c r="D1670" s="5">
        <v>8000</v>
      </c>
      <c r="E1670" s="7">
        <v>2565</v>
      </c>
      <c r="F1670" t="s">
        <v>4115</v>
      </c>
      <c r="G1670" s="1" t="s">
        <v>4119</v>
      </c>
      <c r="H1670" t="s">
        <v>4121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" t="s">
        <v>4181</v>
      </c>
      <c r="O1670">
        <f>ROUND(E1670/D1670*100,0)</f>
        <v>32</v>
      </c>
      <c r="P1670">
        <f>ROUND(E1670/L1670,2)</f>
        <v>22.11</v>
      </c>
      <c r="Q1670" s="9" t="s">
        <v>4181</v>
      </c>
      <c r="R1670" t="s">
        <v>4211</v>
      </c>
      <c r="S1670">
        <f>(((J1670/60)/60)/24)+DATE(1970,1,1)</f>
        <v>40845.14975694444</v>
      </c>
      <c r="T1670">
        <f>(((I1670/60)/60)/24)+DATE(1970,1,1)</f>
        <v>40875.191423611112</v>
      </c>
      <c r="U1670">
        <f>YEAR(S:S)</f>
        <v>2011</v>
      </c>
    </row>
    <row r="1671" spans="1:21" ht="48" x14ac:dyDescent="0.2">
      <c r="A1671">
        <v>1669</v>
      </c>
      <c r="B1671" s="8" t="s">
        <v>2</v>
      </c>
      <c r="C1671" s="3" t="s">
        <v>1676</v>
      </c>
      <c r="D1671" s="5">
        <v>2000</v>
      </c>
      <c r="E1671" s="7">
        <v>2565</v>
      </c>
      <c r="F1671" t="s">
        <v>4115</v>
      </c>
      <c r="G1671" s="1" t="s">
        <v>4119</v>
      </c>
      <c r="H1671" t="s">
        <v>4121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" t="s">
        <v>4181</v>
      </c>
      <c r="O1671">
        <f>ROUND(E1671/D1671*100,0)</f>
        <v>128</v>
      </c>
      <c r="P1671">
        <f>ROUND(E1671/L1671,2)</f>
        <v>49.33</v>
      </c>
      <c r="Q1671" s="9" t="s">
        <v>4181</v>
      </c>
      <c r="R1671" t="s">
        <v>4211</v>
      </c>
      <c r="S1671">
        <f>(((J1671/60)/60)/24)+DATE(1970,1,1)</f>
        <v>42461.885138888887</v>
      </c>
      <c r="T1671">
        <f>(((I1671/60)/60)/24)+DATE(1970,1,1)</f>
        <v>42521.885138888887</v>
      </c>
      <c r="U1671">
        <f>YEAR(S:S)</f>
        <v>2016</v>
      </c>
    </row>
    <row r="1672" spans="1:21" ht="64" x14ac:dyDescent="0.2">
      <c r="A1672">
        <v>1670</v>
      </c>
      <c r="B1672" s="8" t="s">
        <v>2</v>
      </c>
      <c r="C1672" s="3" t="s">
        <v>1677</v>
      </c>
      <c r="D1672" s="5">
        <v>1000</v>
      </c>
      <c r="E1672" s="7">
        <v>2560</v>
      </c>
      <c r="F1672" t="s">
        <v>4115</v>
      </c>
      <c r="G1672" s="1" t="s">
        <v>4119</v>
      </c>
      <c r="H1672" t="s">
        <v>4121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" t="s">
        <v>4181</v>
      </c>
      <c r="O1672">
        <f>ROUND(E1672/D1672*100,0)</f>
        <v>256</v>
      </c>
      <c r="P1672">
        <f>ROUND(E1672/L1672,2)</f>
        <v>111.3</v>
      </c>
      <c r="Q1672" s="9" t="s">
        <v>4181</v>
      </c>
      <c r="R1672" t="s">
        <v>4211</v>
      </c>
      <c r="S1672">
        <f>(((J1672/60)/60)/24)+DATE(1970,1,1)</f>
        <v>40313.930543981485</v>
      </c>
      <c r="T1672">
        <f>(((I1672/60)/60)/24)+DATE(1970,1,1)</f>
        <v>40364.166666666664</v>
      </c>
      <c r="U1672">
        <f>YEAR(S:S)</f>
        <v>2010</v>
      </c>
    </row>
    <row r="1673" spans="1:21" ht="32" x14ac:dyDescent="0.2">
      <c r="A1673">
        <v>1671</v>
      </c>
      <c r="B1673" s="8" t="s">
        <v>2</v>
      </c>
      <c r="C1673" s="3" t="s">
        <v>1678</v>
      </c>
      <c r="D1673" s="5">
        <v>2000</v>
      </c>
      <c r="E1673" s="7">
        <v>2560</v>
      </c>
      <c r="F1673" t="s">
        <v>4115</v>
      </c>
      <c r="G1673" s="1" t="s">
        <v>4119</v>
      </c>
      <c r="H1673" t="s">
        <v>4121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" t="s">
        <v>4181</v>
      </c>
      <c r="O1673">
        <f>ROUND(E1673/D1673*100,0)</f>
        <v>128</v>
      </c>
      <c r="P1673">
        <f>ROUND(E1673/L1673,2)</f>
        <v>33.25</v>
      </c>
      <c r="Q1673" s="9" t="s">
        <v>4181</v>
      </c>
      <c r="R1673" t="s">
        <v>4211</v>
      </c>
      <c r="S1673">
        <f>(((J1673/60)/60)/24)+DATE(1970,1,1)</f>
        <v>42553.54414351852</v>
      </c>
      <c r="T1673">
        <f>(((I1673/60)/60)/24)+DATE(1970,1,1)</f>
        <v>42583.54414351852</v>
      </c>
      <c r="U1673">
        <f>YEAR(S:S)</f>
        <v>2016</v>
      </c>
    </row>
    <row r="1674" spans="1:21" ht="32" x14ac:dyDescent="0.2">
      <c r="A1674">
        <v>1672</v>
      </c>
      <c r="B1674" s="8" t="s">
        <v>2</v>
      </c>
      <c r="C1674" s="3" t="s">
        <v>1679</v>
      </c>
      <c r="D1674" s="5">
        <v>1700</v>
      </c>
      <c r="E1674" s="7">
        <v>2560</v>
      </c>
      <c r="F1674" t="s">
        <v>4115</v>
      </c>
      <c r="G1674" s="1" t="s">
        <v>4119</v>
      </c>
      <c r="H1674" t="s">
        <v>4121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" t="s">
        <v>4181</v>
      </c>
      <c r="O1674">
        <f>ROUND(E1674/D1674*100,0)</f>
        <v>151</v>
      </c>
      <c r="P1674">
        <f>ROUND(E1674/L1674,2)</f>
        <v>52.24</v>
      </c>
      <c r="Q1674" s="9" t="s">
        <v>4181</v>
      </c>
      <c r="R1674" t="s">
        <v>4211</v>
      </c>
      <c r="S1674">
        <f>(((J1674/60)/60)/24)+DATE(1970,1,1)</f>
        <v>41034.656597222223</v>
      </c>
      <c r="T1674">
        <f>(((I1674/60)/60)/24)+DATE(1970,1,1)</f>
        <v>41064.656597222223</v>
      </c>
      <c r="U1674">
        <f>YEAR(S:S)</f>
        <v>2012</v>
      </c>
    </row>
    <row r="1675" spans="1:21" ht="48" x14ac:dyDescent="0.2">
      <c r="A1675">
        <v>1673</v>
      </c>
      <c r="B1675" s="8" t="s">
        <v>2</v>
      </c>
      <c r="C1675" s="3" t="s">
        <v>1680</v>
      </c>
      <c r="D1675" s="5">
        <v>2100</v>
      </c>
      <c r="E1675" s="7">
        <v>2560</v>
      </c>
      <c r="F1675" t="s">
        <v>4115</v>
      </c>
      <c r="G1675" s="1" t="s">
        <v>4119</v>
      </c>
      <c r="H1675" t="s">
        <v>4121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" t="s">
        <v>4181</v>
      </c>
      <c r="O1675">
        <f>ROUND(E1675/D1675*100,0)</f>
        <v>122</v>
      </c>
      <c r="P1675">
        <f>ROUND(E1675/L1675,2)</f>
        <v>43.39</v>
      </c>
      <c r="Q1675" s="9" t="s">
        <v>4181</v>
      </c>
      <c r="R1675" t="s">
        <v>4211</v>
      </c>
      <c r="S1675">
        <f>(((J1675/60)/60)/24)+DATE(1970,1,1)</f>
        <v>42039.878379629634</v>
      </c>
      <c r="T1675">
        <f>(((I1675/60)/60)/24)+DATE(1970,1,1)</f>
        <v>42069.878379629634</v>
      </c>
      <c r="U1675">
        <f>YEAR(S:S)</f>
        <v>2015</v>
      </c>
    </row>
    <row r="1676" spans="1:21" ht="48" x14ac:dyDescent="0.2">
      <c r="A1676">
        <v>1674</v>
      </c>
      <c r="B1676" s="8" t="s">
        <v>2</v>
      </c>
      <c r="C1676" s="3" t="s">
        <v>1681</v>
      </c>
      <c r="D1676" s="5">
        <v>5000</v>
      </c>
      <c r="E1676" s="7">
        <v>2555</v>
      </c>
      <c r="F1676" t="s">
        <v>4115</v>
      </c>
      <c r="G1676" s="1" t="s">
        <v>4119</v>
      </c>
      <c r="H1676" t="s">
        <v>4121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" t="s">
        <v>4181</v>
      </c>
      <c r="O1676">
        <f>ROUND(E1676/D1676*100,0)</f>
        <v>51</v>
      </c>
      <c r="P1676">
        <f>ROUND(E1676/L1676,2)</f>
        <v>22.61</v>
      </c>
      <c r="Q1676" s="9" t="s">
        <v>4181</v>
      </c>
      <c r="R1676" t="s">
        <v>4211</v>
      </c>
      <c r="S1676">
        <f>(((J1676/60)/60)/24)+DATE(1970,1,1)</f>
        <v>42569.605393518519</v>
      </c>
      <c r="T1676">
        <f>(((I1676/60)/60)/24)+DATE(1970,1,1)</f>
        <v>42600.290972222225</v>
      </c>
      <c r="U1676">
        <f>YEAR(S:S)</f>
        <v>2016</v>
      </c>
    </row>
    <row r="1677" spans="1:21" ht="32" x14ac:dyDescent="0.2">
      <c r="A1677">
        <v>1675</v>
      </c>
      <c r="B1677" s="8" t="s">
        <v>2</v>
      </c>
      <c r="C1677" s="3" t="s">
        <v>1682</v>
      </c>
      <c r="D1677" s="5">
        <v>1000</v>
      </c>
      <c r="E1677" s="7">
        <v>2555</v>
      </c>
      <c r="F1677" t="s">
        <v>4115</v>
      </c>
      <c r="G1677" s="1" t="s">
        <v>4119</v>
      </c>
      <c r="H1677" t="s">
        <v>4121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" t="s">
        <v>4181</v>
      </c>
      <c r="O1677">
        <f>ROUND(E1677/D1677*100,0)</f>
        <v>256</v>
      </c>
      <c r="P1677">
        <f>ROUND(E1677/L1677,2)</f>
        <v>75.150000000000006</v>
      </c>
      <c r="Q1677" s="9" t="s">
        <v>4181</v>
      </c>
      <c r="R1677" t="s">
        <v>4211</v>
      </c>
      <c r="S1677">
        <f>(((J1677/60)/60)/24)+DATE(1970,1,1)</f>
        <v>40802.733101851853</v>
      </c>
      <c r="T1677">
        <f>(((I1677/60)/60)/24)+DATE(1970,1,1)</f>
        <v>40832.918749999997</v>
      </c>
      <c r="U1677">
        <f>YEAR(S:S)</f>
        <v>2011</v>
      </c>
    </row>
    <row r="1678" spans="1:21" ht="32" x14ac:dyDescent="0.2">
      <c r="A1678">
        <v>1676</v>
      </c>
      <c r="B1678" s="8" t="s">
        <v>2</v>
      </c>
      <c r="C1678" s="3" t="s">
        <v>1683</v>
      </c>
      <c r="D1678" s="5">
        <v>3000</v>
      </c>
      <c r="E1678" s="7">
        <v>2550</v>
      </c>
      <c r="F1678" t="s">
        <v>4115</v>
      </c>
      <c r="G1678" s="1" t="s">
        <v>4119</v>
      </c>
      <c r="H1678" t="s">
        <v>4121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" t="s">
        <v>4181</v>
      </c>
      <c r="O1678">
        <f>ROUND(E1678/D1678*100,0)</f>
        <v>85</v>
      </c>
      <c r="P1678">
        <f>ROUND(E1678/L1678,2)</f>
        <v>60.71</v>
      </c>
      <c r="Q1678" s="9" t="s">
        <v>4181</v>
      </c>
      <c r="R1678" t="s">
        <v>4211</v>
      </c>
      <c r="S1678">
        <f>(((J1678/60)/60)/24)+DATE(1970,1,1)</f>
        <v>40973.72623842593</v>
      </c>
      <c r="T1678">
        <f>(((I1678/60)/60)/24)+DATE(1970,1,1)</f>
        <v>41020.165972222225</v>
      </c>
      <c r="U1678">
        <f>YEAR(S:S)</f>
        <v>2012</v>
      </c>
    </row>
    <row r="1679" spans="1:21" ht="48" x14ac:dyDescent="0.2">
      <c r="A1679">
        <v>1677</v>
      </c>
      <c r="B1679" s="8" t="s">
        <v>2</v>
      </c>
      <c r="C1679" s="3" t="s">
        <v>1684</v>
      </c>
      <c r="D1679" s="5">
        <v>6000</v>
      </c>
      <c r="E1679" s="7">
        <v>2550</v>
      </c>
      <c r="F1679" t="s">
        <v>4115</v>
      </c>
      <c r="G1679" s="1" t="s">
        <v>4119</v>
      </c>
      <c r="H1679" t="s">
        <v>4124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" t="s">
        <v>4181</v>
      </c>
      <c r="O1679">
        <f>ROUND(E1679/D1679*100,0)</f>
        <v>43</v>
      </c>
      <c r="P1679">
        <f>ROUND(E1679/L1679,2)</f>
        <v>60.71</v>
      </c>
      <c r="Q1679" s="9" t="s">
        <v>4181</v>
      </c>
      <c r="R1679" t="s">
        <v>4211</v>
      </c>
      <c r="S1679">
        <f>(((J1679/60)/60)/24)+DATE(1970,1,1)</f>
        <v>42416.407129629632</v>
      </c>
      <c r="T1679">
        <f>(((I1679/60)/60)/24)+DATE(1970,1,1)</f>
        <v>42476.249305555553</v>
      </c>
      <c r="U1679">
        <f>YEAR(S:S)</f>
        <v>2016</v>
      </c>
    </row>
    <row r="1680" spans="1:21" ht="32" x14ac:dyDescent="0.2">
      <c r="A1680">
        <v>1678</v>
      </c>
      <c r="B1680" s="8" t="s">
        <v>2</v>
      </c>
      <c r="C1680" s="3" t="s">
        <v>1685</v>
      </c>
      <c r="D1680" s="5">
        <v>1500</v>
      </c>
      <c r="E1680" s="7">
        <v>2550</v>
      </c>
      <c r="F1680" t="s">
        <v>4115</v>
      </c>
      <c r="G1680" s="1" t="s">
        <v>4119</v>
      </c>
      <c r="H1680" t="s">
        <v>4121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" t="s">
        <v>4181</v>
      </c>
      <c r="O1680">
        <f>ROUND(E1680/D1680*100,0)</f>
        <v>170</v>
      </c>
      <c r="P1680">
        <f>ROUND(E1680/L1680,2)</f>
        <v>52.04</v>
      </c>
      <c r="Q1680" s="9" t="s">
        <v>4181</v>
      </c>
      <c r="R1680" t="s">
        <v>4211</v>
      </c>
      <c r="S1680">
        <f>(((J1680/60)/60)/24)+DATE(1970,1,1)</f>
        <v>41662.854988425926</v>
      </c>
      <c r="T1680">
        <f>(((I1680/60)/60)/24)+DATE(1970,1,1)</f>
        <v>41676.854988425926</v>
      </c>
      <c r="U1680">
        <f>YEAR(S:S)</f>
        <v>2014</v>
      </c>
    </row>
    <row r="1681" spans="1:21" ht="64" x14ac:dyDescent="0.2">
      <c r="A1681">
        <v>1679</v>
      </c>
      <c r="B1681" s="8" t="s">
        <v>2</v>
      </c>
      <c r="C1681" s="3" t="s">
        <v>1686</v>
      </c>
      <c r="D1681" s="5">
        <v>2000</v>
      </c>
      <c r="E1681" s="7">
        <v>2549</v>
      </c>
      <c r="F1681" t="s">
        <v>4115</v>
      </c>
      <c r="G1681" s="1" t="s">
        <v>4119</v>
      </c>
      <c r="H1681" t="s">
        <v>4121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" t="s">
        <v>4181</v>
      </c>
      <c r="O1681">
        <f>ROUND(E1681/D1681*100,0)</f>
        <v>127</v>
      </c>
      <c r="P1681">
        <f>ROUND(E1681/L1681,2)</f>
        <v>45.52</v>
      </c>
      <c r="Q1681" s="9" t="s">
        <v>4181</v>
      </c>
      <c r="R1681" t="s">
        <v>4211</v>
      </c>
      <c r="S1681">
        <f>(((J1681/60)/60)/24)+DATE(1970,1,1)</f>
        <v>40723.068807870368</v>
      </c>
      <c r="T1681">
        <f>(((I1681/60)/60)/24)+DATE(1970,1,1)</f>
        <v>40746.068807870368</v>
      </c>
      <c r="U1681">
        <f>YEAR(S:S)</f>
        <v>2011</v>
      </c>
    </row>
    <row r="1682" spans="1:21" ht="32" x14ac:dyDescent="0.2">
      <c r="A1682">
        <v>1680</v>
      </c>
      <c r="B1682" s="8" t="s">
        <v>2</v>
      </c>
      <c r="C1682" s="3" t="s">
        <v>1687</v>
      </c>
      <c r="D1682" s="5">
        <v>1000</v>
      </c>
      <c r="E1682" s="7">
        <v>2547.69</v>
      </c>
      <c r="F1682" t="s">
        <v>4115</v>
      </c>
      <c r="G1682" s="1" t="s">
        <v>4119</v>
      </c>
      <c r="H1682" t="s">
        <v>4121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" t="s">
        <v>4181</v>
      </c>
      <c r="O1682">
        <f>ROUND(E1682/D1682*100,0)</f>
        <v>255</v>
      </c>
      <c r="P1682">
        <f>ROUND(E1682/L1682,2)</f>
        <v>101.91</v>
      </c>
      <c r="Q1682" s="9" t="s">
        <v>4181</v>
      </c>
      <c r="R1682" t="s">
        <v>4211</v>
      </c>
      <c r="S1682">
        <f>(((J1682/60)/60)/24)+DATE(1970,1,1)</f>
        <v>41802.757719907408</v>
      </c>
      <c r="T1682">
        <f>(((I1682/60)/60)/24)+DATE(1970,1,1)</f>
        <v>41832.757719907408</v>
      </c>
      <c r="U1682">
        <f>YEAR(S:S)</f>
        <v>2014</v>
      </c>
    </row>
    <row r="1683" spans="1:21" ht="48" x14ac:dyDescent="0.2">
      <c r="A1683">
        <v>1681</v>
      </c>
      <c r="B1683" s="8" t="s">
        <v>2</v>
      </c>
      <c r="C1683" s="3" t="s">
        <v>1688</v>
      </c>
      <c r="D1683" s="5">
        <v>65000</v>
      </c>
      <c r="E1683" s="7">
        <v>2545</v>
      </c>
      <c r="F1683" t="s">
        <v>4118</v>
      </c>
      <c r="G1683" s="1" t="s">
        <v>4119</v>
      </c>
      <c r="H1683" t="s">
        <v>4121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" t="s">
        <v>4181</v>
      </c>
      <c r="O1683">
        <f>ROUND(E1683/D1683*100,0)</f>
        <v>4</v>
      </c>
      <c r="P1683">
        <f>ROUND(E1683/L1683,2)</f>
        <v>2.88</v>
      </c>
      <c r="Q1683" s="9" t="s">
        <v>4181</v>
      </c>
      <c r="R1683" t="s">
        <v>4212</v>
      </c>
      <c r="S1683">
        <f>(((J1683/60)/60)/24)+DATE(1970,1,1)</f>
        <v>42774.121342592596</v>
      </c>
      <c r="T1683">
        <f>(((I1683/60)/60)/24)+DATE(1970,1,1)</f>
        <v>42823.083333333328</v>
      </c>
      <c r="U1683">
        <f>YEAR(S:S)</f>
        <v>2017</v>
      </c>
    </row>
    <row r="1684" spans="1:21" ht="32" x14ac:dyDescent="0.2">
      <c r="A1684">
        <v>1682</v>
      </c>
      <c r="B1684" s="8" t="s">
        <v>2</v>
      </c>
      <c r="C1684" s="3" t="s">
        <v>1689</v>
      </c>
      <c r="D1684" s="5">
        <v>6000</v>
      </c>
      <c r="E1684" s="7">
        <v>2540</v>
      </c>
      <c r="F1684" t="s">
        <v>4118</v>
      </c>
      <c r="G1684" s="1" t="s">
        <v>4119</v>
      </c>
      <c r="H1684" t="s">
        <v>4121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" t="s">
        <v>4181</v>
      </c>
      <c r="O1684">
        <f>ROUND(E1684/D1684*100,0)</f>
        <v>42</v>
      </c>
      <c r="P1684" t="e">
        <f>ROUND(E1684/L1684,2)</f>
        <v>#DIV/0!</v>
      </c>
      <c r="Q1684" s="9" t="s">
        <v>4181</v>
      </c>
      <c r="R1684" t="s">
        <v>4212</v>
      </c>
      <c r="S1684">
        <f>(((J1684/60)/60)/24)+DATE(1970,1,1)</f>
        <v>42779.21365740741</v>
      </c>
      <c r="T1684">
        <f>(((I1684/60)/60)/24)+DATE(1970,1,1)</f>
        <v>42839.171990740739</v>
      </c>
      <c r="U1684">
        <f>YEAR(S:S)</f>
        <v>2017</v>
      </c>
    </row>
    <row r="1685" spans="1:21" ht="48" x14ac:dyDescent="0.2">
      <c r="A1685">
        <v>1683</v>
      </c>
      <c r="B1685" s="8" t="s">
        <v>2</v>
      </c>
      <c r="C1685" s="3" t="s">
        <v>1690</v>
      </c>
      <c r="D1685" s="5">
        <v>3500</v>
      </c>
      <c r="E1685" s="7">
        <v>2537</v>
      </c>
      <c r="F1685" t="s">
        <v>4118</v>
      </c>
      <c r="G1685" s="1" t="s">
        <v>4119</v>
      </c>
      <c r="H1685" t="s">
        <v>4124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" t="s">
        <v>4181</v>
      </c>
      <c r="O1685">
        <f>ROUND(E1685/D1685*100,0)</f>
        <v>72</v>
      </c>
      <c r="P1685">
        <f>ROUND(E1685/L1685,2)</f>
        <v>253.7</v>
      </c>
      <c r="Q1685" s="9" t="s">
        <v>4181</v>
      </c>
      <c r="R1685" t="s">
        <v>4212</v>
      </c>
      <c r="S1685">
        <f>(((J1685/60)/60)/24)+DATE(1970,1,1)</f>
        <v>42808.781689814816</v>
      </c>
      <c r="T1685">
        <f>(((I1685/60)/60)/24)+DATE(1970,1,1)</f>
        <v>42832.781689814816</v>
      </c>
      <c r="U1685">
        <f>YEAR(S:S)</f>
        <v>2017</v>
      </c>
    </row>
    <row r="1686" spans="1:21" ht="32" x14ac:dyDescent="0.2">
      <c r="A1686">
        <v>1684</v>
      </c>
      <c r="B1686" s="8" t="s">
        <v>2</v>
      </c>
      <c r="C1686" s="3" t="s">
        <v>1691</v>
      </c>
      <c r="D1686" s="5">
        <v>8000</v>
      </c>
      <c r="E1686" s="7">
        <v>2535</v>
      </c>
      <c r="F1686" t="s">
        <v>4118</v>
      </c>
      <c r="G1686" s="1" t="s">
        <v>4119</v>
      </c>
      <c r="H1686" t="s">
        <v>4121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" t="s">
        <v>4181</v>
      </c>
      <c r="O1686">
        <f>ROUND(E1686/D1686*100,0)</f>
        <v>32</v>
      </c>
      <c r="P1686">
        <f>ROUND(E1686/L1686,2)</f>
        <v>25.1</v>
      </c>
      <c r="Q1686" s="9" t="s">
        <v>4181</v>
      </c>
      <c r="R1686" t="s">
        <v>4212</v>
      </c>
      <c r="S1686">
        <f>(((J1686/60)/60)/24)+DATE(1970,1,1)</f>
        <v>42783.815289351856</v>
      </c>
      <c r="T1686">
        <f>(((I1686/60)/60)/24)+DATE(1970,1,1)</f>
        <v>42811.773622685185</v>
      </c>
      <c r="U1686">
        <f>YEAR(S:S)</f>
        <v>2017</v>
      </c>
    </row>
    <row r="1687" spans="1:21" ht="48" x14ac:dyDescent="0.2">
      <c r="A1687">
        <v>1685</v>
      </c>
      <c r="B1687" s="8" t="s">
        <v>2</v>
      </c>
      <c r="C1687" s="3" t="s">
        <v>1692</v>
      </c>
      <c r="D1687" s="5">
        <v>350</v>
      </c>
      <c r="E1687" s="7">
        <v>2535</v>
      </c>
      <c r="F1687" t="s">
        <v>4118</v>
      </c>
      <c r="G1687" s="1" t="s">
        <v>4119</v>
      </c>
      <c r="H1687" t="s">
        <v>4121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" t="s">
        <v>4181</v>
      </c>
      <c r="O1687">
        <f>ROUND(E1687/D1687*100,0)</f>
        <v>724</v>
      </c>
      <c r="P1687">
        <f>ROUND(E1687/L1687,2)</f>
        <v>169</v>
      </c>
      <c r="Q1687" s="9" t="s">
        <v>4181</v>
      </c>
      <c r="R1687" t="s">
        <v>4212</v>
      </c>
      <c r="S1687">
        <f>(((J1687/60)/60)/24)+DATE(1970,1,1)</f>
        <v>42788.2502662037</v>
      </c>
      <c r="T1687">
        <f>(((I1687/60)/60)/24)+DATE(1970,1,1)</f>
        <v>42818.208599537036</v>
      </c>
      <c r="U1687">
        <f>YEAR(S:S)</f>
        <v>2017</v>
      </c>
    </row>
    <row r="1688" spans="1:21" ht="48" x14ac:dyDescent="0.2">
      <c r="A1688">
        <v>1686</v>
      </c>
      <c r="B1688" s="8" t="s">
        <v>2</v>
      </c>
      <c r="C1688" s="3" t="s">
        <v>1693</v>
      </c>
      <c r="D1688" s="5">
        <v>5000</v>
      </c>
      <c r="E1688" s="7">
        <v>2532</v>
      </c>
      <c r="F1688" t="s">
        <v>4118</v>
      </c>
      <c r="G1688" s="1" t="s">
        <v>4119</v>
      </c>
      <c r="H1688" t="s">
        <v>4126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" t="s">
        <v>4181</v>
      </c>
      <c r="O1688">
        <f>ROUND(E1688/D1688*100,0)</f>
        <v>51</v>
      </c>
      <c r="P1688">
        <f>ROUND(E1688/L1688,2)</f>
        <v>2532</v>
      </c>
      <c r="Q1688" s="9" t="s">
        <v>4181</v>
      </c>
      <c r="R1688" t="s">
        <v>4212</v>
      </c>
      <c r="S1688">
        <f>(((J1688/60)/60)/24)+DATE(1970,1,1)</f>
        <v>42792.843969907408</v>
      </c>
      <c r="T1688">
        <f>(((I1688/60)/60)/24)+DATE(1970,1,1)</f>
        <v>42852.802303240736</v>
      </c>
      <c r="U1688">
        <f>YEAR(S:S)</f>
        <v>2017</v>
      </c>
    </row>
    <row r="1689" spans="1:21" ht="48" x14ac:dyDescent="0.2">
      <c r="A1689">
        <v>1687</v>
      </c>
      <c r="B1689" s="8" t="s">
        <v>2</v>
      </c>
      <c r="C1689" s="3" t="s">
        <v>1694</v>
      </c>
      <c r="D1689" s="5">
        <v>10000</v>
      </c>
      <c r="E1689" s="7">
        <v>2526</v>
      </c>
      <c r="F1689" t="s">
        <v>4118</v>
      </c>
      <c r="G1689" s="1" t="s">
        <v>4119</v>
      </c>
      <c r="H1689" t="s">
        <v>4121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" t="s">
        <v>4181</v>
      </c>
      <c r="O1689">
        <f>ROUND(E1689/D1689*100,0)</f>
        <v>25</v>
      </c>
      <c r="P1689">
        <f>ROUND(E1689/L1689,2)</f>
        <v>64.77</v>
      </c>
      <c r="Q1689" s="9" t="s">
        <v>4181</v>
      </c>
      <c r="R1689" t="s">
        <v>4212</v>
      </c>
      <c r="S1689">
        <f>(((J1689/60)/60)/24)+DATE(1970,1,1)</f>
        <v>42802.046817129631</v>
      </c>
      <c r="T1689">
        <f>(((I1689/60)/60)/24)+DATE(1970,1,1)</f>
        <v>42835.84375</v>
      </c>
      <c r="U1689">
        <f>YEAR(S:S)</f>
        <v>2017</v>
      </c>
    </row>
    <row r="1690" spans="1:21" ht="64" x14ac:dyDescent="0.2">
      <c r="A1690">
        <v>1688</v>
      </c>
      <c r="B1690" s="8" t="s">
        <v>2</v>
      </c>
      <c r="C1690" s="3" t="s">
        <v>1695</v>
      </c>
      <c r="D1690" s="5">
        <v>4000</v>
      </c>
      <c r="E1690" s="7">
        <v>2525</v>
      </c>
      <c r="F1690" t="s">
        <v>4118</v>
      </c>
      <c r="G1690" s="1" t="s">
        <v>4119</v>
      </c>
      <c r="H1690" t="s">
        <v>4121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" t="s">
        <v>4181</v>
      </c>
      <c r="O1690">
        <f>ROUND(E1690/D1690*100,0)</f>
        <v>63</v>
      </c>
      <c r="P1690">
        <f>ROUND(E1690/L1690,2)</f>
        <v>360.71</v>
      </c>
      <c r="Q1690" s="9" t="s">
        <v>4181</v>
      </c>
      <c r="R1690" t="s">
        <v>4212</v>
      </c>
      <c r="S1690">
        <f>(((J1690/60)/60)/24)+DATE(1970,1,1)</f>
        <v>42804.534652777773</v>
      </c>
      <c r="T1690">
        <f>(((I1690/60)/60)/24)+DATE(1970,1,1)</f>
        <v>42834.492986111116</v>
      </c>
      <c r="U1690">
        <f>YEAR(S:S)</f>
        <v>2017</v>
      </c>
    </row>
    <row r="1691" spans="1:21" ht="16" x14ac:dyDescent="0.2">
      <c r="A1691">
        <v>1689</v>
      </c>
      <c r="B1691" s="8" t="s">
        <v>2</v>
      </c>
      <c r="C1691" s="3" t="s">
        <v>1696</v>
      </c>
      <c r="D1691" s="5">
        <v>2400</v>
      </c>
      <c r="E1691" s="7">
        <v>2524</v>
      </c>
      <c r="F1691" t="s">
        <v>4118</v>
      </c>
      <c r="G1691" s="1" t="s">
        <v>4119</v>
      </c>
      <c r="H1691" t="s">
        <v>4121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" t="s">
        <v>4181</v>
      </c>
      <c r="O1691">
        <f>ROUND(E1691/D1691*100,0)</f>
        <v>105</v>
      </c>
      <c r="P1691">
        <f>ROUND(E1691/L1691,2)</f>
        <v>180.29</v>
      </c>
      <c r="Q1691" s="9" t="s">
        <v>4181</v>
      </c>
      <c r="R1691" t="s">
        <v>4212</v>
      </c>
      <c r="S1691">
        <f>(((J1691/60)/60)/24)+DATE(1970,1,1)</f>
        <v>42780.942476851851</v>
      </c>
      <c r="T1691">
        <f>(((I1691/60)/60)/24)+DATE(1970,1,1)</f>
        <v>42810.900810185187</v>
      </c>
      <c r="U1691">
        <f>YEAR(S:S)</f>
        <v>2017</v>
      </c>
    </row>
    <row r="1692" spans="1:21" ht="48" x14ac:dyDescent="0.2">
      <c r="A1692">
        <v>1690</v>
      </c>
      <c r="B1692" s="8" t="s">
        <v>2</v>
      </c>
      <c r="C1692" s="3" t="s">
        <v>1697</v>
      </c>
      <c r="D1692" s="5">
        <v>2500</v>
      </c>
      <c r="E1692" s="7">
        <v>2521</v>
      </c>
      <c r="F1692" t="s">
        <v>4118</v>
      </c>
      <c r="G1692" s="1" t="s">
        <v>4119</v>
      </c>
      <c r="H1692" t="s">
        <v>4121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" t="s">
        <v>4181</v>
      </c>
      <c r="O1692">
        <f>ROUND(E1692/D1692*100,0)</f>
        <v>101</v>
      </c>
      <c r="P1692">
        <f>ROUND(E1692/L1692,2)</f>
        <v>229.18</v>
      </c>
      <c r="Q1692" s="9" t="s">
        <v>4181</v>
      </c>
      <c r="R1692" t="s">
        <v>4212</v>
      </c>
      <c r="S1692">
        <f>(((J1692/60)/60)/24)+DATE(1970,1,1)</f>
        <v>42801.43104166667</v>
      </c>
      <c r="T1692">
        <f>(((I1692/60)/60)/24)+DATE(1970,1,1)</f>
        <v>42831.389374999999</v>
      </c>
      <c r="U1692">
        <f>YEAR(S:S)</f>
        <v>2017</v>
      </c>
    </row>
    <row r="1693" spans="1:21" ht="48" x14ac:dyDescent="0.2">
      <c r="A1693">
        <v>1691</v>
      </c>
      <c r="B1693" s="8" t="s">
        <v>2</v>
      </c>
      <c r="C1693" s="3" t="s">
        <v>1698</v>
      </c>
      <c r="D1693" s="5">
        <v>30000</v>
      </c>
      <c r="E1693" s="7">
        <v>2521</v>
      </c>
      <c r="F1693" t="s">
        <v>4118</v>
      </c>
      <c r="G1693" s="1" t="s">
        <v>4119</v>
      </c>
      <c r="H1693" t="s">
        <v>4121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" t="s">
        <v>4181</v>
      </c>
      <c r="O1693">
        <f>ROUND(E1693/D1693*100,0)</f>
        <v>8</v>
      </c>
      <c r="P1693">
        <f>ROUND(E1693/L1693,2)</f>
        <v>66.34</v>
      </c>
      <c r="Q1693" s="9" t="s">
        <v>4181</v>
      </c>
      <c r="R1693" t="s">
        <v>4212</v>
      </c>
      <c r="S1693">
        <f>(((J1693/60)/60)/24)+DATE(1970,1,1)</f>
        <v>42795.701481481476</v>
      </c>
      <c r="T1693">
        <f>(((I1693/60)/60)/24)+DATE(1970,1,1)</f>
        <v>42828.041666666672</v>
      </c>
      <c r="U1693">
        <f>YEAR(S:S)</f>
        <v>2017</v>
      </c>
    </row>
    <row r="1694" spans="1:21" ht="48" x14ac:dyDescent="0.2">
      <c r="A1694">
        <v>1692</v>
      </c>
      <c r="B1694" s="8" t="s">
        <v>2</v>
      </c>
      <c r="C1694" s="3" t="s">
        <v>1699</v>
      </c>
      <c r="D1694" s="5">
        <v>5000</v>
      </c>
      <c r="E1694" s="7">
        <v>2520</v>
      </c>
      <c r="F1694" t="s">
        <v>4118</v>
      </c>
      <c r="G1694" s="1" t="s">
        <v>4119</v>
      </c>
      <c r="H1694" t="s">
        <v>4121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" t="s">
        <v>4181</v>
      </c>
      <c r="O1694">
        <f>ROUND(E1694/D1694*100,0)</f>
        <v>50</v>
      </c>
      <c r="P1694">
        <f>ROUND(E1694/L1694,2)</f>
        <v>168</v>
      </c>
      <c r="Q1694" s="9" t="s">
        <v>4181</v>
      </c>
      <c r="R1694" t="s">
        <v>4212</v>
      </c>
      <c r="S1694">
        <f>(((J1694/60)/60)/24)+DATE(1970,1,1)</f>
        <v>42788.151238425926</v>
      </c>
      <c r="T1694">
        <f>(((I1694/60)/60)/24)+DATE(1970,1,1)</f>
        <v>42820.999305555553</v>
      </c>
      <c r="U1694">
        <f>YEAR(S:S)</f>
        <v>2017</v>
      </c>
    </row>
    <row r="1695" spans="1:21" ht="48" x14ac:dyDescent="0.2">
      <c r="A1695">
        <v>1693</v>
      </c>
      <c r="B1695" s="8" t="s">
        <v>2</v>
      </c>
      <c r="C1695" s="3" t="s">
        <v>1700</v>
      </c>
      <c r="D1695" s="5">
        <v>3000</v>
      </c>
      <c r="E1695" s="7">
        <v>2520</v>
      </c>
      <c r="F1695" t="s">
        <v>4118</v>
      </c>
      <c r="G1695" s="1" t="s">
        <v>4119</v>
      </c>
      <c r="H1695" t="s">
        <v>4122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" t="s">
        <v>4181</v>
      </c>
      <c r="O1695">
        <f>ROUND(E1695/D1695*100,0)</f>
        <v>84</v>
      </c>
      <c r="P1695">
        <f>ROUND(E1695/L1695,2)</f>
        <v>315</v>
      </c>
      <c r="Q1695" s="9" t="s">
        <v>4181</v>
      </c>
      <c r="R1695" t="s">
        <v>4212</v>
      </c>
      <c r="S1695">
        <f>(((J1695/60)/60)/24)+DATE(1970,1,1)</f>
        <v>42803.920277777783</v>
      </c>
      <c r="T1695">
        <f>(((I1695/60)/60)/24)+DATE(1970,1,1)</f>
        <v>42834.833333333328</v>
      </c>
      <c r="U1695">
        <f>YEAR(S:S)</f>
        <v>2017</v>
      </c>
    </row>
    <row r="1696" spans="1:21" ht="48" x14ac:dyDescent="0.2">
      <c r="A1696">
        <v>1694</v>
      </c>
      <c r="B1696" s="8" t="s">
        <v>2</v>
      </c>
      <c r="C1696" s="3" t="s">
        <v>1701</v>
      </c>
      <c r="D1696" s="5">
        <v>10000</v>
      </c>
      <c r="E1696" s="7">
        <v>2512</v>
      </c>
      <c r="F1696" t="s">
        <v>4118</v>
      </c>
      <c r="G1696" s="1" t="s">
        <v>4119</v>
      </c>
      <c r="H1696" t="s">
        <v>4121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" t="s">
        <v>4181</v>
      </c>
      <c r="O1696">
        <f>ROUND(E1696/D1696*100,0)</f>
        <v>25</v>
      </c>
      <c r="P1696">
        <f>ROUND(E1696/L1696,2)</f>
        <v>2512</v>
      </c>
      <c r="Q1696" s="9" t="s">
        <v>4181</v>
      </c>
      <c r="R1696" t="s">
        <v>4212</v>
      </c>
      <c r="S1696">
        <f>(((J1696/60)/60)/24)+DATE(1970,1,1)</f>
        <v>42791.669837962967</v>
      </c>
      <c r="T1696">
        <f>(((I1696/60)/60)/24)+DATE(1970,1,1)</f>
        <v>42821.191666666666</v>
      </c>
      <c r="U1696">
        <f>YEAR(S:S)</f>
        <v>2017</v>
      </c>
    </row>
    <row r="1697" spans="1:21" ht="48" x14ac:dyDescent="0.2">
      <c r="A1697">
        <v>1695</v>
      </c>
      <c r="B1697" s="8" t="s">
        <v>2</v>
      </c>
      <c r="C1697" s="3" t="s">
        <v>1702</v>
      </c>
      <c r="D1697" s="5">
        <v>12000</v>
      </c>
      <c r="E1697" s="7">
        <v>2511.11</v>
      </c>
      <c r="F1697" t="s">
        <v>4118</v>
      </c>
      <c r="G1697" s="1" t="s">
        <v>4119</v>
      </c>
      <c r="H1697" t="s">
        <v>4121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" t="s">
        <v>4181</v>
      </c>
      <c r="O1697">
        <f>ROUND(E1697/D1697*100,0)</f>
        <v>21</v>
      </c>
      <c r="P1697">
        <f>ROUND(E1697/L1697,2)</f>
        <v>109.18</v>
      </c>
      <c r="Q1697" s="9" t="s">
        <v>4181</v>
      </c>
      <c r="R1697" t="s">
        <v>4212</v>
      </c>
      <c r="S1697">
        <f>(((J1697/60)/60)/24)+DATE(1970,1,1)</f>
        <v>42801.031412037039</v>
      </c>
      <c r="T1697">
        <f>(((I1697/60)/60)/24)+DATE(1970,1,1)</f>
        <v>42835.041666666672</v>
      </c>
      <c r="U1697">
        <f>YEAR(S:S)</f>
        <v>2017</v>
      </c>
    </row>
    <row r="1698" spans="1:21" ht="48" x14ac:dyDescent="0.2">
      <c r="A1698">
        <v>1696</v>
      </c>
      <c r="B1698" s="8" t="s">
        <v>2</v>
      </c>
      <c r="C1698" s="3" t="s">
        <v>1703</v>
      </c>
      <c r="D1698" s="5">
        <v>300000</v>
      </c>
      <c r="E1698" s="7">
        <v>2506</v>
      </c>
      <c r="F1698" t="s">
        <v>4118</v>
      </c>
      <c r="G1698" s="1" t="s">
        <v>4119</v>
      </c>
      <c r="H1698" t="s">
        <v>4121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" t="s">
        <v>4181</v>
      </c>
      <c r="O1698">
        <f>ROUND(E1698/D1698*100,0)</f>
        <v>1</v>
      </c>
      <c r="P1698" t="e">
        <f>ROUND(E1698/L1698,2)</f>
        <v>#DIV/0!</v>
      </c>
      <c r="Q1698" s="9" t="s">
        <v>4181</v>
      </c>
      <c r="R1698" t="s">
        <v>4212</v>
      </c>
      <c r="S1698">
        <f>(((J1698/60)/60)/24)+DATE(1970,1,1)</f>
        <v>42796.069571759261</v>
      </c>
      <c r="T1698">
        <f>(((I1698/60)/60)/24)+DATE(1970,1,1)</f>
        <v>42826.027905092589</v>
      </c>
      <c r="U1698">
        <f>YEAR(S:S)</f>
        <v>2017</v>
      </c>
    </row>
    <row r="1699" spans="1:21" ht="48" x14ac:dyDescent="0.2">
      <c r="A1699">
        <v>1697</v>
      </c>
      <c r="B1699" s="8" t="s">
        <v>2</v>
      </c>
      <c r="C1699" s="3" t="s">
        <v>1704</v>
      </c>
      <c r="D1699" s="5">
        <v>12500</v>
      </c>
      <c r="E1699" s="7">
        <v>2506</v>
      </c>
      <c r="F1699" t="s">
        <v>4118</v>
      </c>
      <c r="G1699" s="1" t="s">
        <v>4119</v>
      </c>
      <c r="H1699" t="s">
        <v>4121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" t="s">
        <v>4181</v>
      </c>
      <c r="O1699">
        <f>ROUND(E1699/D1699*100,0)</f>
        <v>20</v>
      </c>
      <c r="P1699">
        <f>ROUND(E1699/L1699,2)</f>
        <v>113.91</v>
      </c>
      <c r="Q1699" s="9" t="s">
        <v>4181</v>
      </c>
      <c r="R1699" t="s">
        <v>4212</v>
      </c>
      <c r="S1699">
        <f>(((J1699/60)/60)/24)+DATE(1970,1,1)</f>
        <v>42805.032962962956</v>
      </c>
      <c r="T1699">
        <f>(((I1699/60)/60)/24)+DATE(1970,1,1)</f>
        <v>42834.991296296299</v>
      </c>
      <c r="U1699">
        <f>YEAR(S:S)</f>
        <v>2017</v>
      </c>
    </row>
    <row r="1700" spans="1:21" ht="80" x14ac:dyDescent="0.2">
      <c r="A1700">
        <v>1698</v>
      </c>
      <c r="B1700" s="8" t="s">
        <v>2</v>
      </c>
      <c r="C1700" s="3" t="s">
        <v>1705</v>
      </c>
      <c r="D1700" s="5">
        <v>125000</v>
      </c>
      <c r="E1700" s="7">
        <v>2505</v>
      </c>
      <c r="F1700" t="s">
        <v>4118</v>
      </c>
      <c r="G1700" s="1" t="s">
        <v>4119</v>
      </c>
      <c r="H1700" t="s">
        <v>4121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" t="s">
        <v>4181</v>
      </c>
      <c r="O1700">
        <f>ROUND(E1700/D1700*100,0)</f>
        <v>2</v>
      </c>
      <c r="P1700" t="e">
        <f>ROUND(E1700/L1700,2)</f>
        <v>#DIV/0!</v>
      </c>
      <c r="Q1700" s="9" t="s">
        <v>4181</v>
      </c>
      <c r="R1700" t="s">
        <v>4212</v>
      </c>
      <c r="S1700">
        <f>(((J1700/60)/60)/24)+DATE(1970,1,1)</f>
        <v>42796.207870370374</v>
      </c>
      <c r="T1700">
        <f>(((I1700/60)/60)/24)+DATE(1970,1,1)</f>
        <v>42820.147916666669</v>
      </c>
      <c r="U1700">
        <f>YEAR(S:S)</f>
        <v>2017</v>
      </c>
    </row>
    <row r="1701" spans="1:21" ht="48" x14ac:dyDescent="0.2">
      <c r="A1701">
        <v>1699</v>
      </c>
      <c r="B1701" s="8" t="s">
        <v>2</v>
      </c>
      <c r="C1701" s="3" t="s">
        <v>1706</v>
      </c>
      <c r="D1701" s="5">
        <v>5105</v>
      </c>
      <c r="E1701" s="7">
        <v>2503</v>
      </c>
      <c r="F1701" t="s">
        <v>4118</v>
      </c>
      <c r="G1701" s="1" t="s">
        <v>4119</v>
      </c>
      <c r="H1701" t="s">
        <v>4121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" t="s">
        <v>4181</v>
      </c>
      <c r="O1701">
        <f>ROUND(E1701/D1701*100,0)</f>
        <v>49</v>
      </c>
      <c r="P1701">
        <f>ROUND(E1701/L1701,2)</f>
        <v>625.75</v>
      </c>
      <c r="Q1701" s="9" t="s">
        <v>4181</v>
      </c>
      <c r="R1701" t="s">
        <v>4212</v>
      </c>
      <c r="S1701">
        <f>(((J1701/60)/60)/24)+DATE(1970,1,1)</f>
        <v>42806.863946759258</v>
      </c>
      <c r="T1701">
        <f>(((I1701/60)/60)/24)+DATE(1970,1,1)</f>
        <v>42836.863946759258</v>
      </c>
      <c r="U1701">
        <f>YEAR(S:S)</f>
        <v>2017</v>
      </c>
    </row>
    <row r="1702" spans="1:21" ht="48" x14ac:dyDescent="0.2">
      <c r="A1702">
        <v>1700</v>
      </c>
      <c r="B1702" s="8" t="s">
        <v>2</v>
      </c>
      <c r="C1702" s="3" t="s">
        <v>1707</v>
      </c>
      <c r="D1702" s="5">
        <v>20000</v>
      </c>
      <c r="E1702" s="7">
        <v>2503</v>
      </c>
      <c r="F1702" t="s">
        <v>4118</v>
      </c>
      <c r="G1702" s="1" t="s">
        <v>4119</v>
      </c>
      <c r="H1702" t="s">
        <v>4121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" t="s">
        <v>4181</v>
      </c>
      <c r="O1702">
        <f>ROUND(E1702/D1702*100,0)</f>
        <v>13</v>
      </c>
      <c r="P1702">
        <f>ROUND(E1702/L1702,2)</f>
        <v>31.68</v>
      </c>
      <c r="Q1702" s="9" t="s">
        <v>4181</v>
      </c>
      <c r="R1702" t="s">
        <v>4212</v>
      </c>
      <c r="S1702">
        <f>(((J1702/60)/60)/24)+DATE(1970,1,1)</f>
        <v>42796.071643518517</v>
      </c>
      <c r="T1702">
        <f>(((I1702/60)/60)/24)+DATE(1970,1,1)</f>
        <v>42826.166666666672</v>
      </c>
      <c r="U1702">
        <f>YEAR(S:S)</f>
        <v>2017</v>
      </c>
    </row>
    <row r="1703" spans="1:21" ht="48" x14ac:dyDescent="0.2">
      <c r="A1703">
        <v>1701</v>
      </c>
      <c r="B1703" s="8" t="s">
        <v>2</v>
      </c>
      <c r="C1703" s="3" t="s">
        <v>1708</v>
      </c>
      <c r="D1703" s="5">
        <v>5050</v>
      </c>
      <c r="E1703" s="7">
        <v>2501</v>
      </c>
      <c r="F1703" t="s">
        <v>4117</v>
      </c>
      <c r="G1703" s="1" t="s">
        <v>4119</v>
      </c>
      <c r="H1703" t="s">
        <v>4121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" t="s">
        <v>4181</v>
      </c>
      <c r="O1703">
        <f>ROUND(E1703/D1703*100,0)</f>
        <v>50</v>
      </c>
      <c r="P1703">
        <f>ROUND(E1703/L1703,2)</f>
        <v>1250.5</v>
      </c>
      <c r="Q1703" s="9" t="s">
        <v>4181</v>
      </c>
      <c r="R1703" t="s">
        <v>4212</v>
      </c>
      <c r="S1703">
        <f>(((J1703/60)/60)/24)+DATE(1970,1,1)</f>
        <v>41989.664409722223</v>
      </c>
      <c r="T1703">
        <f>(((I1703/60)/60)/24)+DATE(1970,1,1)</f>
        <v>42019.664409722223</v>
      </c>
      <c r="U1703">
        <f>YEAR(S:S)</f>
        <v>2014</v>
      </c>
    </row>
    <row r="1704" spans="1:21" ht="16" x14ac:dyDescent="0.2">
      <c r="A1704">
        <v>1702</v>
      </c>
      <c r="B1704" s="8" t="s">
        <v>2</v>
      </c>
      <c r="C1704" s="3" t="s">
        <v>1709</v>
      </c>
      <c r="D1704" s="5">
        <v>16500</v>
      </c>
      <c r="E1704" s="7">
        <v>2501</v>
      </c>
      <c r="F1704" t="s">
        <v>4117</v>
      </c>
      <c r="G1704" s="1" t="s">
        <v>4119</v>
      </c>
      <c r="H1704" t="s">
        <v>4121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" t="s">
        <v>4181</v>
      </c>
      <c r="O1704">
        <f>ROUND(E1704/D1704*100,0)</f>
        <v>15</v>
      </c>
      <c r="P1704">
        <f>ROUND(E1704/L1704,2)</f>
        <v>2501</v>
      </c>
      <c r="Q1704" s="9" t="s">
        <v>4181</v>
      </c>
      <c r="R1704" t="s">
        <v>4212</v>
      </c>
      <c r="S1704">
        <f>(((J1704/60)/60)/24)+DATE(1970,1,1)</f>
        <v>42063.869791666672</v>
      </c>
      <c r="T1704">
        <f>(((I1704/60)/60)/24)+DATE(1970,1,1)</f>
        <v>42093.828125</v>
      </c>
      <c r="U1704">
        <f>YEAR(S:S)</f>
        <v>2015</v>
      </c>
    </row>
    <row r="1705" spans="1:21" ht="48" x14ac:dyDescent="0.2">
      <c r="A1705">
        <v>1703</v>
      </c>
      <c r="B1705" s="8" t="s">
        <v>2</v>
      </c>
      <c r="C1705" s="3" t="s">
        <v>1710</v>
      </c>
      <c r="D1705" s="5">
        <v>5000</v>
      </c>
      <c r="E1705" s="7">
        <v>2500.25</v>
      </c>
      <c r="F1705" t="s">
        <v>4117</v>
      </c>
      <c r="G1705" s="1" t="s">
        <v>4119</v>
      </c>
      <c r="H1705" t="s">
        <v>4121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" t="s">
        <v>4181</v>
      </c>
      <c r="O1705">
        <f>ROUND(E1705/D1705*100,0)</f>
        <v>50</v>
      </c>
      <c r="P1705">
        <f>ROUND(E1705/L1705,2)</f>
        <v>1250.1300000000001</v>
      </c>
      <c r="Q1705" s="9" t="s">
        <v>4181</v>
      </c>
      <c r="R1705" t="s">
        <v>4212</v>
      </c>
      <c r="S1705">
        <f>(((J1705/60)/60)/24)+DATE(1970,1,1)</f>
        <v>42187.281678240746</v>
      </c>
      <c r="T1705">
        <f>(((I1705/60)/60)/24)+DATE(1970,1,1)</f>
        <v>42247.281678240746</v>
      </c>
      <c r="U1705">
        <f>YEAR(S:S)</f>
        <v>2015</v>
      </c>
    </row>
    <row r="1706" spans="1:21" ht="32" x14ac:dyDescent="0.2">
      <c r="A1706">
        <v>1704</v>
      </c>
      <c r="B1706" s="8" t="s">
        <v>2</v>
      </c>
      <c r="C1706" s="3" t="s">
        <v>1711</v>
      </c>
      <c r="D1706" s="5">
        <v>2000</v>
      </c>
      <c r="E1706" s="7">
        <v>2500</v>
      </c>
      <c r="F1706" t="s">
        <v>4117</v>
      </c>
      <c r="G1706" s="1" t="s">
        <v>4119</v>
      </c>
      <c r="H1706" t="s">
        <v>4121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" t="s">
        <v>4181</v>
      </c>
      <c r="O1706">
        <f>ROUND(E1706/D1706*100,0)</f>
        <v>125</v>
      </c>
      <c r="P1706">
        <f>ROUND(E1706/L1706,2)</f>
        <v>227.27</v>
      </c>
      <c r="Q1706" s="9" t="s">
        <v>4181</v>
      </c>
      <c r="R1706" t="s">
        <v>4212</v>
      </c>
      <c r="S1706">
        <f>(((J1706/60)/60)/24)+DATE(1970,1,1)</f>
        <v>42021.139733796299</v>
      </c>
      <c r="T1706">
        <f>(((I1706/60)/60)/24)+DATE(1970,1,1)</f>
        <v>42051.139733796299</v>
      </c>
      <c r="U1706">
        <f>YEAR(S:S)</f>
        <v>2015</v>
      </c>
    </row>
    <row r="1707" spans="1:21" ht="48" x14ac:dyDescent="0.2">
      <c r="A1707">
        <v>1705</v>
      </c>
      <c r="B1707" s="8" t="s">
        <v>2</v>
      </c>
      <c r="C1707" s="3" t="s">
        <v>1712</v>
      </c>
      <c r="D1707" s="5">
        <v>2000</v>
      </c>
      <c r="E1707" s="7">
        <v>2500</v>
      </c>
      <c r="F1707" t="s">
        <v>4117</v>
      </c>
      <c r="G1707" s="1" t="s">
        <v>4119</v>
      </c>
      <c r="H1707" t="s">
        <v>4121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" t="s">
        <v>4181</v>
      </c>
      <c r="O1707">
        <f>ROUND(E1707/D1707*100,0)</f>
        <v>125</v>
      </c>
      <c r="P1707" t="e">
        <f>ROUND(E1707/L1707,2)</f>
        <v>#DIV/0!</v>
      </c>
      <c r="Q1707" s="9" t="s">
        <v>4181</v>
      </c>
      <c r="R1707" t="s">
        <v>4212</v>
      </c>
      <c r="S1707">
        <f>(((J1707/60)/60)/24)+DATE(1970,1,1)</f>
        <v>42245.016736111109</v>
      </c>
      <c r="T1707">
        <f>(((I1707/60)/60)/24)+DATE(1970,1,1)</f>
        <v>42256.666666666672</v>
      </c>
      <c r="U1707">
        <f>YEAR(S:S)</f>
        <v>2015</v>
      </c>
    </row>
    <row r="1708" spans="1:21" ht="48" x14ac:dyDescent="0.2">
      <c r="A1708">
        <v>1706</v>
      </c>
      <c r="B1708" s="8" t="s">
        <v>2</v>
      </c>
      <c r="C1708" s="3" t="s">
        <v>1713</v>
      </c>
      <c r="D1708" s="5">
        <v>5500</v>
      </c>
      <c r="E1708" s="7">
        <v>2500</v>
      </c>
      <c r="F1708" t="s">
        <v>4117</v>
      </c>
      <c r="G1708" s="1" t="s">
        <v>4119</v>
      </c>
      <c r="H1708" t="s">
        <v>4124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" t="s">
        <v>4181</v>
      </c>
      <c r="O1708">
        <f>ROUND(E1708/D1708*100,0)</f>
        <v>45</v>
      </c>
      <c r="P1708" t="e">
        <f>ROUND(E1708/L1708,2)</f>
        <v>#DIV/0!</v>
      </c>
      <c r="Q1708" s="9" t="s">
        <v>4181</v>
      </c>
      <c r="R1708" t="s">
        <v>4212</v>
      </c>
      <c r="S1708">
        <f>(((J1708/60)/60)/24)+DATE(1970,1,1)</f>
        <v>42179.306388888886</v>
      </c>
      <c r="T1708">
        <f>(((I1708/60)/60)/24)+DATE(1970,1,1)</f>
        <v>42239.306388888886</v>
      </c>
      <c r="U1708">
        <f>YEAR(S:S)</f>
        <v>2015</v>
      </c>
    </row>
    <row r="1709" spans="1:21" ht="48" x14ac:dyDescent="0.2">
      <c r="A1709">
        <v>1707</v>
      </c>
      <c r="B1709" s="8" t="s">
        <v>2</v>
      </c>
      <c r="C1709" s="3" t="s">
        <v>1714</v>
      </c>
      <c r="D1709" s="5">
        <v>5000</v>
      </c>
      <c r="E1709" s="7">
        <v>2500</v>
      </c>
      <c r="F1709" t="s">
        <v>4117</v>
      </c>
      <c r="G1709" s="1" t="s">
        <v>4119</v>
      </c>
      <c r="H1709" t="s">
        <v>4121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" t="s">
        <v>4181</v>
      </c>
      <c r="O1709">
        <f>ROUND(E1709/D1709*100,0)</f>
        <v>50</v>
      </c>
      <c r="P1709">
        <f>ROUND(E1709/L1709,2)</f>
        <v>277.77999999999997</v>
      </c>
      <c r="Q1709" s="9" t="s">
        <v>4181</v>
      </c>
      <c r="R1709" t="s">
        <v>4212</v>
      </c>
      <c r="S1709">
        <f>(((J1709/60)/60)/24)+DATE(1970,1,1)</f>
        <v>42427.721006944441</v>
      </c>
      <c r="T1709">
        <f>(((I1709/60)/60)/24)+DATE(1970,1,1)</f>
        <v>42457.679340277777</v>
      </c>
      <c r="U1709">
        <f>YEAR(S:S)</f>
        <v>2016</v>
      </c>
    </row>
    <row r="1710" spans="1:21" ht="48" x14ac:dyDescent="0.2">
      <c r="A1710">
        <v>1708</v>
      </c>
      <c r="B1710" s="8" t="s">
        <v>2</v>
      </c>
      <c r="C1710" s="3" t="s">
        <v>1715</v>
      </c>
      <c r="D1710" s="5">
        <v>7000</v>
      </c>
      <c r="E1710" s="7">
        <v>2500</v>
      </c>
      <c r="F1710" t="s">
        <v>4117</v>
      </c>
      <c r="G1710" s="1" t="s">
        <v>4119</v>
      </c>
      <c r="H1710" t="s">
        <v>4121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" t="s">
        <v>4181</v>
      </c>
      <c r="O1710">
        <f>ROUND(E1710/D1710*100,0)</f>
        <v>36</v>
      </c>
      <c r="P1710" t="e">
        <f>ROUND(E1710/L1710,2)</f>
        <v>#DIV/0!</v>
      </c>
      <c r="Q1710" s="9" t="s">
        <v>4181</v>
      </c>
      <c r="R1710" t="s">
        <v>4212</v>
      </c>
      <c r="S1710">
        <f>(((J1710/60)/60)/24)+DATE(1970,1,1)</f>
        <v>42451.866967592592</v>
      </c>
      <c r="T1710">
        <f>(((I1710/60)/60)/24)+DATE(1970,1,1)</f>
        <v>42491.866967592592</v>
      </c>
      <c r="U1710">
        <f>YEAR(S:S)</f>
        <v>2016</v>
      </c>
    </row>
    <row r="1711" spans="1:21" ht="48" x14ac:dyDescent="0.2">
      <c r="A1711">
        <v>1709</v>
      </c>
      <c r="B1711" s="8" t="s">
        <v>2</v>
      </c>
      <c r="C1711" s="3" t="s">
        <v>1716</v>
      </c>
      <c r="D1711" s="5">
        <v>1750</v>
      </c>
      <c r="E1711" s="7">
        <v>2500</v>
      </c>
      <c r="F1711" t="s">
        <v>4117</v>
      </c>
      <c r="G1711" s="1" t="s">
        <v>4119</v>
      </c>
      <c r="H1711" t="s">
        <v>4121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" t="s">
        <v>4181</v>
      </c>
      <c r="O1711">
        <f>ROUND(E1711/D1711*100,0)</f>
        <v>143</v>
      </c>
      <c r="P1711">
        <f>ROUND(E1711/L1711,2)</f>
        <v>625</v>
      </c>
      <c r="Q1711" s="9" t="s">
        <v>4181</v>
      </c>
      <c r="R1711" t="s">
        <v>4212</v>
      </c>
      <c r="S1711">
        <f>(((J1711/60)/60)/24)+DATE(1970,1,1)</f>
        <v>41841.56381944444</v>
      </c>
      <c r="T1711">
        <f>(((I1711/60)/60)/24)+DATE(1970,1,1)</f>
        <v>41882.818749999999</v>
      </c>
      <c r="U1711">
        <f>YEAR(S:S)</f>
        <v>2014</v>
      </c>
    </row>
    <row r="1712" spans="1:21" ht="32" x14ac:dyDescent="0.2">
      <c r="A1712">
        <v>1710</v>
      </c>
      <c r="B1712" s="8" t="s">
        <v>2</v>
      </c>
      <c r="C1712" s="3" t="s">
        <v>1717</v>
      </c>
      <c r="D1712" s="5">
        <v>5000</v>
      </c>
      <c r="E1712" s="7">
        <v>2500</v>
      </c>
      <c r="F1712" t="s">
        <v>4117</v>
      </c>
      <c r="G1712" s="1" t="s">
        <v>4119</v>
      </c>
      <c r="H1712" t="s">
        <v>4124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" t="s">
        <v>4181</v>
      </c>
      <c r="O1712">
        <f>ROUND(E1712/D1712*100,0)</f>
        <v>50</v>
      </c>
      <c r="P1712">
        <f>ROUND(E1712/L1712,2)</f>
        <v>2500</v>
      </c>
      <c r="Q1712" s="9" t="s">
        <v>4181</v>
      </c>
      <c r="R1712" t="s">
        <v>4212</v>
      </c>
      <c r="S1712">
        <f>(((J1712/60)/60)/24)+DATE(1970,1,1)</f>
        <v>42341.59129629629</v>
      </c>
      <c r="T1712">
        <f>(((I1712/60)/60)/24)+DATE(1970,1,1)</f>
        <v>42387.541666666672</v>
      </c>
      <c r="U1712">
        <f>YEAR(S:S)</f>
        <v>2015</v>
      </c>
    </row>
    <row r="1713" spans="1:21" ht="48" x14ac:dyDescent="0.2">
      <c r="A1713">
        <v>1711</v>
      </c>
      <c r="B1713" s="8" t="s">
        <v>2</v>
      </c>
      <c r="C1713" s="3" t="s">
        <v>1718</v>
      </c>
      <c r="D1713" s="5">
        <v>10000</v>
      </c>
      <c r="E1713" s="7">
        <v>2500</v>
      </c>
      <c r="F1713" t="s">
        <v>4117</v>
      </c>
      <c r="G1713" s="1" t="s">
        <v>4119</v>
      </c>
      <c r="H1713" t="s">
        <v>4121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" t="s">
        <v>4181</v>
      </c>
      <c r="O1713">
        <f>ROUND(E1713/D1713*100,0)</f>
        <v>25</v>
      </c>
      <c r="P1713">
        <f>ROUND(E1713/L1713,2)</f>
        <v>1250</v>
      </c>
      <c r="Q1713" s="9" t="s">
        <v>4181</v>
      </c>
      <c r="R1713" t="s">
        <v>4212</v>
      </c>
      <c r="S1713">
        <f>(((J1713/60)/60)/24)+DATE(1970,1,1)</f>
        <v>41852.646226851852</v>
      </c>
      <c r="T1713">
        <f>(((I1713/60)/60)/24)+DATE(1970,1,1)</f>
        <v>41883.646226851852</v>
      </c>
      <c r="U1713">
        <f>YEAR(S:S)</f>
        <v>2014</v>
      </c>
    </row>
    <row r="1714" spans="1:21" ht="48" x14ac:dyDescent="0.2">
      <c r="A1714">
        <v>1712</v>
      </c>
      <c r="B1714" s="8" t="s">
        <v>2</v>
      </c>
      <c r="C1714" s="3" t="s">
        <v>1719</v>
      </c>
      <c r="D1714" s="5">
        <v>5000</v>
      </c>
      <c r="E1714" s="7">
        <v>2495</v>
      </c>
      <c r="F1714" t="s">
        <v>4117</v>
      </c>
      <c r="G1714" s="1" t="s">
        <v>4119</v>
      </c>
      <c r="H1714" t="s">
        <v>4121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" t="s">
        <v>4181</v>
      </c>
      <c r="O1714">
        <f>ROUND(E1714/D1714*100,0)</f>
        <v>50</v>
      </c>
      <c r="P1714" t="e">
        <f>ROUND(E1714/L1714,2)</f>
        <v>#DIV/0!</v>
      </c>
      <c r="Q1714" s="9" t="s">
        <v>4181</v>
      </c>
      <c r="R1714" t="s">
        <v>4212</v>
      </c>
      <c r="S1714">
        <f>(((J1714/60)/60)/24)+DATE(1970,1,1)</f>
        <v>42125.913807870369</v>
      </c>
      <c r="T1714">
        <f>(((I1714/60)/60)/24)+DATE(1970,1,1)</f>
        <v>42185.913807870369</v>
      </c>
      <c r="U1714">
        <f>YEAR(S:S)</f>
        <v>2015</v>
      </c>
    </row>
    <row r="1715" spans="1:21" ht="48" x14ac:dyDescent="0.2">
      <c r="A1715">
        <v>1713</v>
      </c>
      <c r="B1715" s="8" t="s">
        <v>2</v>
      </c>
      <c r="C1715" s="3" t="s">
        <v>1720</v>
      </c>
      <c r="D1715" s="5">
        <v>3000</v>
      </c>
      <c r="E1715" s="7">
        <v>2485</v>
      </c>
      <c r="F1715" t="s">
        <v>4117</v>
      </c>
      <c r="G1715" s="1" t="s">
        <v>4119</v>
      </c>
      <c r="H1715" t="s">
        <v>4121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" t="s">
        <v>4181</v>
      </c>
      <c r="O1715">
        <f>ROUND(E1715/D1715*100,0)</f>
        <v>83</v>
      </c>
      <c r="P1715">
        <f>ROUND(E1715/L1715,2)</f>
        <v>2485</v>
      </c>
      <c r="Q1715" s="9" t="s">
        <v>4181</v>
      </c>
      <c r="R1715" t="s">
        <v>4212</v>
      </c>
      <c r="S1715">
        <f>(((J1715/60)/60)/24)+DATE(1970,1,1)</f>
        <v>41887.801064814819</v>
      </c>
      <c r="T1715">
        <f>(((I1715/60)/60)/24)+DATE(1970,1,1)</f>
        <v>41917.801064814819</v>
      </c>
      <c r="U1715">
        <f>YEAR(S:S)</f>
        <v>2014</v>
      </c>
    </row>
    <row r="1716" spans="1:21" ht="48" x14ac:dyDescent="0.2">
      <c r="A1716">
        <v>1714</v>
      </c>
      <c r="B1716" s="8" t="s">
        <v>2</v>
      </c>
      <c r="C1716" s="3" t="s">
        <v>1721</v>
      </c>
      <c r="D1716" s="5">
        <v>25000</v>
      </c>
      <c r="E1716" s="7">
        <v>2484</v>
      </c>
      <c r="F1716" t="s">
        <v>4117</v>
      </c>
      <c r="G1716" s="1" t="s">
        <v>4119</v>
      </c>
      <c r="H1716" t="s">
        <v>4121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" t="s">
        <v>4181</v>
      </c>
      <c r="O1716">
        <f>ROUND(E1716/D1716*100,0)</f>
        <v>10</v>
      </c>
      <c r="P1716">
        <f>ROUND(E1716/L1716,2)</f>
        <v>146.12</v>
      </c>
      <c r="Q1716" s="9" t="s">
        <v>4181</v>
      </c>
      <c r="R1716" t="s">
        <v>4212</v>
      </c>
      <c r="S1716">
        <f>(((J1716/60)/60)/24)+DATE(1970,1,1)</f>
        <v>42095.918530092589</v>
      </c>
      <c r="T1716">
        <f>(((I1716/60)/60)/24)+DATE(1970,1,1)</f>
        <v>42125.918530092589</v>
      </c>
      <c r="U1716">
        <f>YEAR(S:S)</f>
        <v>2015</v>
      </c>
    </row>
    <row r="1717" spans="1:21" ht="48" x14ac:dyDescent="0.2">
      <c r="A1717">
        <v>1715</v>
      </c>
      <c r="B1717" s="8" t="s">
        <v>2</v>
      </c>
      <c r="C1717" s="3" t="s">
        <v>1722</v>
      </c>
      <c r="D1717" s="5">
        <v>5000</v>
      </c>
      <c r="E1717" s="7">
        <v>2484</v>
      </c>
      <c r="F1717" t="s">
        <v>4117</v>
      </c>
      <c r="G1717" s="1" t="s">
        <v>4119</v>
      </c>
      <c r="H1717" t="s">
        <v>4121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" t="s">
        <v>4181</v>
      </c>
      <c r="O1717">
        <f>ROUND(E1717/D1717*100,0)</f>
        <v>50</v>
      </c>
      <c r="P1717">
        <f>ROUND(E1717/L1717,2)</f>
        <v>1242</v>
      </c>
      <c r="Q1717" s="9" t="s">
        <v>4181</v>
      </c>
      <c r="R1717" t="s">
        <v>4212</v>
      </c>
      <c r="S1717">
        <f>(((J1717/60)/60)/24)+DATE(1970,1,1)</f>
        <v>42064.217418981483</v>
      </c>
      <c r="T1717">
        <f>(((I1717/60)/60)/24)+DATE(1970,1,1)</f>
        <v>42094.140277777777</v>
      </c>
      <c r="U1717">
        <f>YEAR(S:S)</f>
        <v>2015</v>
      </c>
    </row>
    <row r="1718" spans="1:21" ht="48" x14ac:dyDescent="0.2">
      <c r="A1718">
        <v>1716</v>
      </c>
      <c r="B1718" s="8" t="s">
        <v>2</v>
      </c>
      <c r="C1718" s="3" t="s">
        <v>1723</v>
      </c>
      <c r="D1718" s="5">
        <v>2000</v>
      </c>
      <c r="E1718" s="7">
        <v>2476</v>
      </c>
      <c r="F1718" t="s">
        <v>4117</v>
      </c>
      <c r="G1718" s="1" t="s">
        <v>4119</v>
      </c>
      <c r="H1718" t="s">
        <v>4121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" t="s">
        <v>4181</v>
      </c>
      <c r="O1718">
        <f>ROUND(E1718/D1718*100,0)</f>
        <v>124</v>
      </c>
      <c r="P1718">
        <f>ROUND(E1718/L1718,2)</f>
        <v>825.33</v>
      </c>
      <c r="Q1718" s="9" t="s">
        <v>4181</v>
      </c>
      <c r="R1718" t="s">
        <v>4212</v>
      </c>
      <c r="S1718">
        <f>(((J1718/60)/60)/24)+DATE(1970,1,1)</f>
        <v>42673.577534722222</v>
      </c>
      <c r="T1718">
        <f>(((I1718/60)/60)/24)+DATE(1970,1,1)</f>
        <v>42713.619201388887</v>
      </c>
      <c r="U1718">
        <f>YEAR(S:S)</f>
        <v>2016</v>
      </c>
    </row>
    <row r="1719" spans="1:21" ht="48" x14ac:dyDescent="0.2">
      <c r="A1719">
        <v>1717</v>
      </c>
      <c r="B1719" s="8" t="s">
        <v>2</v>
      </c>
      <c r="C1719" s="3" t="s">
        <v>1724</v>
      </c>
      <c r="D1719" s="5">
        <v>3265</v>
      </c>
      <c r="E1719" s="7">
        <v>2468</v>
      </c>
      <c r="F1719" t="s">
        <v>4117</v>
      </c>
      <c r="G1719" s="1" t="s">
        <v>4119</v>
      </c>
      <c r="H1719" t="s">
        <v>4121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" t="s">
        <v>4181</v>
      </c>
      <c r="O1719">
        <f>ROUND(E1719/D1719*100,0)</f>
        <v>76</v>
      </c>
      <c r="P1719">
        <f>ROUND(E1719/L1719,2)</f>
        <v>60.2</v>
      </c>
      <c r="Q1719" s="9" t="s">
        <v>4181</v>
      </c>
      <c r="R1719" t="s">
        <v>4212</v>
      </c>
      <c r="S1719">
        <f>(((J1719/60)/60)/24)+DATE(1970,1,1)</f>
        <v>42460.98192129629</v>
      </c>
      <c r="T1719">
        <f>(((I1719/60)/60)/24)+DATE(1970,1,1)</f>
        <v>42481.166666666672</v>
      </c>
      <c r="U1719">
        <f>YEAR(S:S)</f>
        <v>2016</v>
      </c>
    </row>
    <row r="1720" spans="1:21" ht="16" x14ac:dyDescent="0.2">
      <c r="A1720">
        <v>1718</v>
      </c>
      <c r="B1720" s="8" t="s">
        <v>2</v>
      </c>
      <c r="C1720" s="3" t="s">
        <v>1725</v>
      </c>
      <c r="D1720" s="5">
        <v>35000</v>
      </c>
      <c r="E1720" s="7">
        <v>2456.66</v>
      </c>
      <c r="F1720" t="s">
        <v>4117</v>
      </c>
      <c r="G1720" s="1" t="s">
        <v>4119</v>
      </c>
      <c r="H1720" t="s">
        <v>4121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" t="s">
        <v>4181</v>
      </c>
      <c r="O1720">
        <f>ROUND(E1720/D1720*100,0)</f>
        <v>7</v>
      </c>
      <c r="P1720">
        <f>ROUND(E1720/L1720,2)</f>
        <v>1228.33</v>
      </c>
      <c r="Q1720" s="9" t="s">
        <v>4181</v>
      </c>
      <c r="R1720" t="s">
        <v>4212</v>
      </c>
      <c r="S1720">
        <f>(((J1720/60)/60)/24)+DATE(1970,1,1)</f>
        <v>42460.610520833332</v>
      </c>
      <c r="T1720">
        <f>(((I1720/60)/60)/24)+DATE(1970,1,1)</f>
        <v>42504.207638888889</v>
      </c>
      <c r="U1720">
        <f>YEAR(S:S)</f>
        <v>2016</v>
      </c>
    </row>
    <row r="1721" spans="1:21" ht="48" x14ac:dyDescent="0.2">
      <c r="A1721">
        <v>1719</v>
      </c>
      <c r="B1721" s="8" t="s">
        <v>2</v>
      </c>
      <c r="C1721" s="3" t="s">
        <v>1726</v>
      </c>
      <c r="D1721" s="5">
        <v>4000</v>
      </c>
      <c r="E1721" s="7">
        <v>2451.0100000000002</v>
      </c>
      <c r="F1721" t="s">
        <v>4117</v>
      </c>
      <c r="G1721" s="1" t="s">
        <v>4119</v>
      </c>
      <c r="H1721" t="s">
        <v>4121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" t="s">
        <v>4181</v>
      </c>
      <c r="O1721">
        <f>ROUND(E1721/D1721*100,0)</f>
        <v>61</v>
      </c>
      <c r="P1721">
        <f>ROUND(E1721/L1721,2)</f>
        <v>817</v>
      </c>
      <c r="Q1721" s="9" t="s">
        <v>4181</v>
      </c>
      <c r="R1721" t="s">
        <v>4212</v>
      </c>
      <c r="S1721">
        <f>(((J1721/60)/60)/24)+DATE(1970,1,1)</f>
        <v>41869.534618055557</v>
      </c>
      <c r="T1721">
        <f>(((I1721/60)/60)/24)+DATE(1970,1,1)</f>
        <v>41899.534618055557</v>
      </c>
      <c r="U1721">
        <f>YEAR(S:S)</f>
        <v>2014</v>
      </c>
    </row>
    <row r="1722" spans="1:21" ht="48" x14ac:dyDescent="0.2">
      <c r="A1722">
        <v>1720</v>
      </c>
      <c r="B1722" s="8" t="s">
        <v>2</v>
      </c>
      <c r="C1722" s="3" t="s">
        <v>1727</v>
      </c>
      <c r="D1722" s="5">
        <v>4000</v>
      </c>
      <c r="E1722" s="7">
        <v>2445</v>
      </c>
      <c r="F1722" t="s">
        <v>4117</v>
      </c>
      <c r="G1722" s="1" t="s">
        <v>4119</v>
      </c>
      <c r="H1722" t="s">
        <v>4121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" t="s">
        <v>4181</v>
      </c>
      <c r="O1722">
        <f>ROUND(E1722/D1722*100,0)</f>
        <v>61</v>
      </c>
      <c r="P1722">
        <f>ROUND(E1722/L1722,2)</f>
        <v>305.63</v>
      </c>
      <c r="Q1722" s="9" t="s">
        <v>4181</v>
      </c>
      <c r="R1722" t="s">
        <v>4212</v>
      </c>
      <c r="S1722">
        <f>(((J1722/60)/60)/24)+DATE(1970,1,1)</f>
        <v>41922.783229166671</v>
      </c>
      <c r="T1722">
        <f>(((I1722/60)/60)/24)+DATE(1970,1,1)</f>
        <v>41952.824895833335</v>
      </c>
      <c r="U1722">
        <f>YEAR(S:S)</f>
        <v>2014</v>
      </c>
    </row>
    <row r="1723" spans="1:21" ht="48" x14ac:dyDescent="0.2">
      <c r="A1723">
        <v>1721</v>
      </c>
      <c r="B1723" s="8" t="s">
        <v>2</v>
      </c>
      <c r="C1723" s="3" t="s">
        <v>1728</v>
      </c>
      <c r="D1723" s="5">
        <v>5000</v>
      </c>
      <c r="E1723" s="7">
        <v>2424</v>
      </c>
      <c r="F1723" t="s">
        <v>4117</v>
      </c>
      <c r="G1723" s="1" t="s">
        <v>4119</v>
      </c>
      <c r="H1723" t="s">
        <v>4121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" t="s">
        <v>4181</v>
      </c>
      <c r="O1723">
        <f>ROUND(E1723/D1723*100,0)</f>
        <v>48</v>
      </c>
      <c r="P1723" t="e">
        <f>ROUND(E1723/L1723,2)</f>
        <v>#DIV/0!</v>
      </c>
      <c r="Q1723" s="9" t="s">
        <v>4181</v>
      </c>
      <c r="R1723" t="s">
        <v>4212</v>
      </c>
      <c r="S1723">
        <f>(((J1723/60)/60)/24)+DATE(1970,1,1)</f>
        <v>42319.461377314816</v>
      </c>
      <c r="T1723">
        <f>(((I1723/60)/60)/24)+DATE(1970,1,1)</f>
        <v>42349.461377314816</v>
      </c>
      <c r="U1723">
        <f>YEAR(S:S)</f>
        <v>2015</v>
      </c>
    </row>
    <row r="1724" spans="1:21" ht="48" x14ac:dyDescent="0.2">
      <c r="A1724">
        <v>1722</v>
      </c>
      <c r="B1724" s="8" t="s">
        <v>2</v>
      </c>
      <c r="C1724" s="3" t="s">
        <v>1729</v>
      </c>
      <c r="D1724" s="5">
        <v>2880</v>
      </c>
      <c r="E1724" s="7">
        <v>2412.02</v>
      </c>
      <c r="F1724" t="s">
        <v>4117</v>
      </c>
      <c r="G1724" s="1" t="s">
        <v>4119</v>
      </c>
      <c r="H1724" t="s">
        <v>4121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" t="s">
        <v>4181</v>
      </c>
      <c r="O1724">
        <f>ROUND(E1724/D1724*100,0)</f>
        <v>84</v>
      </c>
      <c r="P1724">
        <f>ROUND(E1724/L1724,2)</f>
        <v>2412.02</v>
      </c>
      <c r="Q1724" s="9" t="s">
        <v>4181</v>
      </c>
      <c r="R1724" t="s">
        <v>4212</v>
      </c>
      <c r="S1724">
        <f>(((J1724/60)/60)/24)+DATE(1970,1,1)</f>
        <v>42425.960983796293</v>
      </c>
      <c r="T1724">
        <f>(((I1724/60)/60)/24)+DATE(1970,1,1)</f>
        <v>42463.006944444445</v>
      </c>
      <c r="U1724">
        <f>YEAR(S:S)</f>
        <v>2016</v>
      </c>
    </row>
    <row r="1725" spans="1:21" ht="48" x14ac:dyDescent="0.2">
      <c r="A1725">
        <v>1723</v>
      </c>
      <c r="B1725" s="8" t="s">
        <v>2</v>
      </c>
      <c r="C1725" s="3" t="s">
        <v>1730</v>
      </c>
      <c r="D1725" s="5">
        <v>10000</v>
      </c>
      <c r="E1725" s="7">
        <v>2410</v>
      </c>
      <c r="F1725" t="s">
        <v>4117</v>
      </c>
      <c r="G1725" s="1" t="s">
        <v>4119</v>
      </c>
      <c r="H1725" t="s">
        <v>4121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" t="s">
        <v>4181</v>
      </c>
      <c r="O1725">
        <f>ROUND(E1725/D1725*100,0)</f>
        <v>24</v>
      </c>
      <c r="P1725">
        <f>ROUND(E1725/L1725,2)</f>
        <v>803.33</v>
      </c>
      <c r="Q1725" s="9" t="s">
        <v>4181</v>
      </c>
      <c r="R1725" t="s">
        <v>4212</v>
      </c>
      <c r="S1725">
        <f>(((J1725/60)/60)/24)+DATE(1970,1,1)</f>
        <v>42129.82540509259</v>
      </c>
      <c r="T1725">
        <f>(((I1725/60)/60)/24)+DATE(1970,1,1)</f>
        <v>42186.25</v>
      </c>
      <c r="U1725">
        <f>YEAR(S:S)</f>
        <v>2015</v>
      </c>
    </row>
    <row r="1726" spans="1:21" ht="48" x14ac:dyDescent="0.2">
      <c r="A1726">
        <v>1724</v>
      </c>
      <c r="B1726" s="8" t="s">
        <v>2</v>
      </c>
      <c r="C1726" s="3" t="s">
        <v>1731</v>
      </c>
      <c r="D1726" s="5">
        <v>6000</v>
      </c>
      <c r="E1726" s="7">
        <v>2405</v>
      </c>
      <c r="F1726" t="s">
        <v>4117</v>
      </c>
      <c r="G1726" s="1" t="s">
        <v>4119</v>
      </c>
      <c r="H1726" t="s">
        <v>4121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" t="s">
        <v>4181</v>
      </c>
      <c r="O1726">
        <f>ROUND(E1726/D1726*100,0)</f>
        <v>40</v>
      </c>
      <c r="P1726">
        <f>ROUND(E1726/L1726,2)</f>
        <v>601.25</v>
      </c>
      <c r="Q1726" s="9" t="s">
        <v>4181</v>
      </c>
      <c r="R1726" t="s">
        <v>4212</v>
      </c>
      <c r="S1726">
        <f>(((J1726/60)/60)/24)+DATE(1970,1,1)</f>
        <v>41912.932430555556</v>
      </c>
      <c r="T1726">
        <f>(((I1726/60)/60)/24)+DATE(1970,1,1)</f>
        <v>41942.932430555556</v>
      </c>
      <c r="U1726">
        <f>YEAR(S:S)</f>
        <v>2014</v>
      </c>
    </row>
    <row r="1727" spans="1:21" ht="48" x14ac:dyDescent="0.2">
      <c r="A1727">
        <v>1725</v>
      </c>
      <c r="B1727" s="8" t="s">
        <v>2</v>
      </c>
      <c r="C1727" s="3" t="s">
        <v>1732</v>
      </c>
      <c r="D1727" s="5">
        <v>5500</v>
      </c>
      <c r="E1727" s="7">
        <v>2405</v>
      </c>
      <c r="F1727" t="s">
        <v>4117</v>
      </c>
      <c r="G1727" s="1" t="s">
        <v>4119</v>
      </c>
      <c r="H1727" t="s">
        <v>4121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" t="s">
        <v>4181</v>
      </c>
      <c r="O1727">
        <f>ROUND(E1727/D1727*100,0)</f>
        <v>44</v>
      </c>
      <c r="P1727">
        <f>ROUND(E1727/L1727,2)</f>
        <v>267.22000000000003</v>
      </c>
      <c r="Q1727" s="9" t="s">
        <v>4181</v>
      </c>
      <c r="R1727" t="s">
        <v>4212</v>
      </c>
      <c r="S1727">
        <f>(((J1727/60)/60)/24)+DATE(1970,1,1)</f>
        <v>41845.968159722222</v>
      </c>
      <c r="T1727">
        <f>(((I1727/60)/60)/24)+DATE(1970,1,1)</f>
        <v>41875.968159722222</v>
      </c>
      <c r="U1727">
        <f>YEAR(S:S)</f>
        <v>2014</v>
      </c>
    </row>
    <row r="1728" spans="1:21" ht="32" x14ac:dyDescent="0.2">
      <c r="A1728">
        <v>1726</v>
      </c>
      <c r="B1728" s="8" t="s">
        <v>2</v>
      </c>
      <c r="C1728" s="3" t="s">
        <v>1733</v>
      </c>
      <c r="D1728" s="5">
        <v>6500</v>
      </c>
      <c r="E1728" s="7">
        <v>2405</v>
      </c>
      <c r="F1728" t="s">
        <v>4117</v>
      </c>
      <c r="G1728" s="1" t="s">
        <v>4119</v>
      </c>
      <c r="H1728" t="s">
        <v>4121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" t="s">
        <v>4181</v>
      </c>
      <c r="O1728">
        <f>ROUND(E1728/D1728*100,0)</f>
        <v>37</v>
      </c>
      <c r="P1728">
        <f>ROUND(E1728/L1728,2)</f>
        <v>150.31</v>
      </c>
      <c r="Q1728" s="9" t="s">
        <v>4181</v>
      </c>
      <c r="R1728" t="s">
        <v>4212</v>
      </c>
      <c r="S1728">
        <f>(((J1728/60)/60)/24)+DATE(1970,1,1)</f>
        <v>41788.919722222221</v>
      </c>
      <c r="T1728">
        <f>(((I1728/60)/60)/24)+DATE(1970,1,1)</f>
        <v>41817.919722222221</v>
      </c>
      <c r="U1728">
        <f>YEAR(S:S)</f>
        <v>2014</v>
      </c>
    </row>
    <row r="1729" spans="1:21" ht="48" x14ac:dyDescent="0.2">
      <c r="A1729">
        <v>1727</v>
      </c>
      <c r="B1729" s="8" t="s">
        <v>2</v>
      </c>
      <c r="C1729" s="3" t="s">
        <v>1734</v>
      </c>
      <c r="D1729" s="5">
        <v>3000</v>
      </c>
      <c r="E1729" s="7">
        <v>2400</v>
      </c>
      <c r="F1729" t="s">
        <v>4117</v>
      </c>
      <c r="G1729" s="1" t="s">
        <v>4119</v>
      </c>
      <c r="H1729" t="s">
        <v>4122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" t="s">
        <v>4181</v>
      </c>
      <c r="O1729">
        <f>ROUND(E1729/D1729*100,0)</f>
        <v>80</v>
      </c>
      <c r="P1729">
        <f>ROUND(E1729/L1729,2)</f>
        <v>2400</v>
      </c>
      <c r="Q1729" s="9" t="s">
        <v>4181</v>
      </c>
      <c r="R1729" t="s">
        <v>4212</v>
      </c>
      <c r="S1729">
        <f>(((J1729/60)/60)/24)+DATE(1970,1,1)</f>
        <v>42044.927974537044</v>
      </c>
      <c r="T1729">
        <f>(((I1729/60)/60)/24)+DATE(1970,1,1)</f>
        <v>42099.458333333328</v>
      </c>
      <c r="U1729">
        <f>YEAR(S:S)</f>
        <v>2015</v>
      </c>
    </row>
    <row r="1730" spans="1:21" ht="48" x14ac:dyDescent="0.2">
      <c r="A1730">
        <v>1728</v>
      </c>
      <c r="B1730" s="8" t="s">
        <v>2</v>
      </c>
      <c r="C1730" s="3" t="s">
        <v>1735</v>
      </c>
      <c r="D1730" s="5">
        <v>1250</v>
      </c>
      <c r="E1730" s="7">
        <v>2400</v>
      </c>
      <c r="F1730" t="s">
        <v>4117</v>
      </c>
      <c r="G1730" s="1" t="s">
        <v>4119</v>
      </c>
      <c r="H1730" t="s">
        <v>4121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" t="s">
        <v>4181</v>
      </c>
      <c r="O1730">
        <f>ROUND(E1730/D1730*100,0)</f>
        <v>192</v>
      </c>
      <c r="P1730">
        <f>ROUND(E1730/L1730,2)</f>
        <v>342.86</v>
      </c>
      <c r="Q1730" s="9" t="s">
        <v>4181</v>
      </c>
      <c r="R1730" t="s">
        <v>4212</v>
      </c>
      <c r="S1730">
        <f>(((J1730/60)/60)/24)+DATE(1970,1,1)</f>
        <v>42268.625856481478</v>
      </c>
      <c r="T1730">
        <f>(((I1730/60)/60)/24)+DATE(1970,1,1)</f>
        <v>42298.625856481478</v>
      </c>
      <c r="U1730">
        <f>YEAR(S:S)</f>
        <v>2015</v>
      </c>
    </row>
    <row r="1731" spans="1:21" ht="48" x14ac:dyDescent="0.2">
      <c r="A1731">
        <v>1729</v>
      </c>
      <c r="B1731" s="8" t="s">
        <v>2</v>
      </c>
      <c r="C1731" s="3" t="s">
        <v>1736</v>
      </c>
      <c r="D1731" s="5">
        <v>10000</v>
      </c>
      <c r="E1731" s="7">
        <v>2399.94</v>
      </c>
      <c r="F1731" t="s">
        <v>4117</v>
      </c>
      <c r="G1731" s="1" t="s">
        <v>4119</v>
      </c>
      <c r="H1731" t="s">
        <v>4121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" t="s">
        <v>4181</v>
      </c>
      <c r="O1731">
        <f>ROUND(E1731/D1731*100,0)</f>
        <v>24</v>
      </c>
      <c r="P1731" t="e">
        <f>ROUND(E1731/L1731,2)</f>
        <v>#DIV/0!</v>
      </c>
      <c r="Q1731" s="9" t="s">
        <v>4181</v>
      </c>
      <c r="R1731" t="s">
        <v>4212</v>
      </c>
      <c r="S1731">
        <f>(((J1731/60)/60)/24)+DATE(1970,1,1)</f>
        <v>42471.052152777775</v>
      </c>
      <c r="T1731">
        <f>(((I1731/60)/60)/24)+DATE(1970,1,1)</f>
        <v>42531.052152777775</v>
      </c>
      <c r="U1731">
        <f>YEAR(S:S)</f>
        <v>2016</v>
      </c>
    </row>
    <row r="1732" spans="1:21" ht="48" x14ac:dyDescent="0.2">
      <c r="A1732">
        <v>1730</v>
      </c>
      <c r="B1732" s="8" t="s">
        <v>2</v>
      </c>
      <c r="C1732" s="3" t="s">
        <v>1737</v>
      </c>
      <c r="D1732" s="5">
        <v>3000</v>
      </c>
      <c r="E1732" s="7">
        <v>2390</v>
      </c>
      <c r="F1732" t="s">
        <v>4117</v>
      </c>
      <c r="G1732" s="1" t="s">
        <v>4119</v>
      </c>
      <c r="H1732" t="s">
        <v>4121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" t="s">
        <v>4181</v>
      </c>
      <c r="O1732">
        <f>ROUND(E1732/D1732*100,0)</f>
        <v>80</v>
      </c>
      <c r="P1732" t="e">
        <f>ROUND(E1732/L1732,2)</f>
        <v>#DIV/0!</v>
      </c>
      <c r="Q1732" s="9" t="s">
        <v>4181</v>
      </c>
      <c r="R1732" t="s">
        <v>4212</v>
      </c>
      <c r="S1732">
        <f>(((J1732/60)/60)/24)+DATE(1970,1,1)</f>
        <v>42272.087766203709</v>
      </c>
      <c r="T1732">
        <f>(((I1732/60)/60)/24)+DATE(1970,1,1)</f>
        <v>42302.087766203709</v>
      </c>
      <c r="U1732">
        <f>YEAR(S:S)</f>
        <v>2015</v>
      </c>
    </row>
    <row r="1733" spans="1:21" ht="32" x14ac:dyDescent="0.2">
      <c r="A1733">
        <v>1731</v>
      </c>
      <c r="B1733" s="8" t="s">
        <v>2</v>
      </c>
      <c r="C1733" s="3" t="s">
        <v>1738</v>
      </c>
      <c r="D1733" s="5">
        <v>1000</v>
      </c>
      <c r="E1733" s="7">
        <v>2389</v>
      </c>
      <c r="F1733" t="s">
        <v>4117</v>
      </c>
      <c r="G1733" s="1" t="s">
        <v>4119</v>
      </c>
      <c r="H1733" t="s">
        <v>4121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" t="s">
        <v>4181</v>
      </c>
      <c r="O1733">
        <f>ROUND(E1733/D1733*100,0)</f>
        <v>239</v>
      </c>
      <c r="P1733" t="e">
        <f>ROUND(E1733/L1733,2)</f>
        <v>#DIV/0!</v>
      </c>
      <c r="Q1733" s="9" t="s">
        <v>4181</v>
      </c>
      <c r="R1733" t="s">
        <v>4212</v>
      </c>
      <c r="S1733">
        <f>(((J1733/60)/60)/24)+DATE(1970,1,1)</f>
        <v>42152.906851851847</v>
      </c>
      <c r="T1733">
        <f>(((I1733/60)/60)/24)+DATE(1970,1,1)</f>
        <v>42166.625</v>
      </c>
      <c r="U1733">
        <f>YEAR(S:S)</f>
        <v>2015</v>
      </c>
    </row>
    <row r="1734" spans="1:21" ht="48" x14ac:dyDescent="0.2">
      <c r="A1734">
        <v>1732</v>
      </c>
      <c r="B1734" s="8" t="s">
        <v>2</v>
      </c>
      <c r="C1734" s="3" t="s">
        <v>1739</v>
      </c>
      <c r="D1734" s="5">
        <v>4000</v>
      </c>
      <c r="E1734" s="7">
        <v>2385</v>
      </c>
      <c r="F1734" t="s">
        <v>4117</v>
      </c>
      <c r="G1734" s="1" t="s">
        <v>4119</v>
      </c>
      <c r="H1734" t="s">
        <v>4121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" t="s">
        <v>4181</v>
      </c>
      <c r="O1734">
        <f>ROUND(E1734/D1734*100,0)</f>
        <v>60</v>
      </c>
      <c r="P1734" t="e">
        <f>ROUND(E1734/L1734,2)</f>
        <v>#DIV/0!</v>
      </c>
      <c r="Q1734" s="9" t="s">
        <v>4181</v>
      </c>
      <c r="R1734" t="s">
        <v>4212</v>
      </c>
      <c r="S1734">
        <f>(((J1734/60)/60)/24)+DATE(1970,1,1)</f>
        <v>42325.683807870373</v>
      </c>
      <c r="T1734">
        <f>(((I1734/60)/60)/24)+DATE(1970,1,1)</f>
        <v>42385.208333333328</v>
      </c>
      <c r="U1734">
        <f>YEAR(S:S)</f>
        <v>2015</v>
      </c>
    </row>
    <row r="1735" spans="1:21" ht="48" x14ac:dyDescent="0.2">
      <c r="A1735">
        <v>1733</v>
      </c>
      <c r="B1735" s="8" t="s">
        <v>2</v>
      </c>
      <c r="C1735" s="3" t="s">
        <v>1740</v>
      </c>
      <c r="D1735" s="5">
        <v>10000</v>
      </c>
      <c r="E1735" s="7">
        <v>2372</v>
      </c>
      <c r="F1735" t="s">
        <v>4117</v>
      </c>
      <c r="G1735" s="1" t="s">
        <v>4119</v>
      </c>
      <c r="H1735" t="s">
        <v>4121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" t="s">
        <v>4181</v>
      </c>
      <c r="O1735">
        <f>ROUND(E1735/D1735*100,0)</f>
        <v>24</v>
      </c>
      <c r="P1735" t="e">
        <f>ROUND(E1735/L1735,2)</f>
        <v>#DIV/0!</v>
      </c>
      <c r="Q1735" s="9" t="s">
        <v>4181</v>
      </c>
      <c r="R1735" t="s">
        <v>4212</v>
      </c>
      <c r="S1735">
        <f>(((J1735/60)/60)/24)+DATE(1970,1,1)</f>
        <v>42614.675625000003</v>
      </c>
      <c r="T1735">
        <f>(((I1735/60)/60)/24)+DATE(1970,1,1)</f>
        <v>42626.895833333328</v>
      </c>
      <c r="U1735">
        <f>YEAR(S:S)</f>
        <v>2016</v>
      </c>
    </row>
    <row r="1736" spans="1:21" ht="48" x14ac:dyDescent="0.2">
      <c r="A1736">
        <v>1734</v>
      </c>
      <c r="B1736" s="8" t="s">
        <v>2</v>
      </c>
      <c r="C1736" s="3" t="s">
        <v>1741</v>
      </c>
      <c r="D1736" s="5">
        <v>4500</v>
      </c>
      <c r="E1736" s="7">
        <v>2370</v>
      </c>
      <c r="F1736" t="s">
        <v>4117</v>
      </c>
      <c r="G1736" s="1" t="s">
        <v>4119</v>
      </c>
      <c r="H1736" t="s">
        <v>4121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" t="s">
        <v>4181</v>
      </c>
      <c r="O1736">
        <f>ROUND(E1736/D1736*100,0)</f>
        <v>53</v>
      </c>
      <c r="P1736">
        <f>ROUND(E1736/L1736,2)</f>
        <v>2370</v>
      </c>
      <c r="Q1736" s="9" t="s">
        <v>4181</v>
      </c>
      <c r="R1736" t="s">
        <v>4212</v>
      </c>
      <c r="S1736">
        <f>(((J1736/60)/60)/24)+DATE(1970,1,1)</f>
        <v>42102.036527777775</v>
      </c>
      <c r="T1736">
        <f>(((I1736/60)/60)/24)+DATE(1970,1,1)</f>
        <v>42132.036527777775</v>
      </c>
      <c r="U1736">
        <f>YEAR(S:S)</f>
        <v>2015</v>
      </c>
    </row>
    <row r="1737" spans="1:21" ht="48" x14ac:dyDescent="0.2">
      <c r="A1737">
        <v>1735</v>
      </c>
      <c r="B1737" s="8" t="s">
        <v>2</v>
      </c>
      <c r="C1737" s="3" t="s">
        <v>1742</v>
      </c>
      <c r="D1737" s="5">
        <v>1000</v>
      </c>
      <c r="E1737" s="7">
        <v>2370</v>
      </c>
      <c r="F1737" t="s">
        <v>4117</v>
      </c>
      <c r="G1737" s="1" t="s">
        <v>4119</v>
      </c>
      <c r="H1737" t="s">
        <v>4121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" t="s">
        <v>4181</v>
      </c>
      <c r="O1737">
        <f>ROUND(E1737/D1737*100,0)</f>
        <v>237</v>
      </c>
      <c r="P1737">
        <f>ROUND(E1737/L1737,2)</f>
        <v>1185</v>
      </c>
      <c r="Q1737" s="9" t="s">
        <v>4181</v>
      </c>
      <c r="R1737" t="s">
        <v>4212</v>
      </c>
      <c r="S1737">
        <f>(((J1737/60)/60)/24)+DATE(1970,1,1)</f>
        <v>42559.814178240747</v>
      </c>
      <c r="T1737">
        <f>(((I1737/60)/60)/24)+DATE(1970,1,1)</f>
        <v>42589.814178240747</v>
      </c>
      <c r="U1737">
        <f>YEAR(S:S)</f>
        <v>2016</v>
      </c>
    </row>
    <row r="1738" spans="1:21" ht="32" x14ac:dyDescent="0.2">
      <c r="A1738">
        <v>1736</v>
      </c>
      <c r="B1738" s="8" t="s">
        <v>2</v>
      </c>
      <c r="C1738" s="3" t="s">
        <v>1743</v>
      </c>
      <c r="D1738" s="5">
        <v>3000</v>
      </c>
      <c r="E1738" s="7">
        <v>2366</v>
      </c>
      <c r="F1738" t="s">
        <v>4117</v>
      </c>
      <c r="G1738" s="1" t="s">
        <v>4119</v>
      </c>
      <c r="H1738" t="s">
        <v>4121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" t="s">
        <v>4181</v>
      </c>
      <c r="O1738">
        <f>ROUND(E1738/D1738*100,0)</f>
        <v>79</v>
      </c>
      <c r="P1738">
        <f>ROUND(E1738/L1738,2)</f>
        <v>2366</v>
      </c>
      <c r="Q1738" s="9" t="s">
        <v>4181</v>
      </c>
      <c r="R1738" t="s">
        <v>4212</v>
      </c>
      <c r="S1738">
        <f>(((J1738/60)/60)/24)+DATE(1970,1,1)</f>
        <v>42286.861493055556</v>
      </c>
      <c r="T1738">
        <f>(((I1738/60)/60)/24)+DATE(1970,1,1)</f>
        <v>42316.90315972222</v>
      </c>
      <c r="U1738">
        <f>YEAR(S:S)</f>
        <v>2015</v>
      </c>
    </row>
    <row r="1739" spans="1:21" ht="48" x14ac:dyDescent="0.2">
      <c r="A1739">
        <v>1737</v>
      </c>
      <c r="B1739" s="8" t="s">
        <v>2</v>
      </c>
      <c r="C1739" s="3" t="s">
        <v>1744</v>
      </c>
      <c r="D1739" s="5">
        <v>4000</v>
      </c>
      <c r="E1739" s="7">
        <v>2363</v>
      </c>
      <c r="F1739" t="s">
        <v>4117</v>
      </c>
      <c r="G1739" s="1" t="s">
        <v>4119</v>
      </c>
      <c r="H1739" t="s">
        <v>4121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" t="s">
        <v>4181</v>
      </c>
      <c r="O1739">
        <f>ROUND(E1739/D1739*100,0)</f>
        <v>59</v>
      </c>
      <c r="P1739">
        <f>ROUND(E1739/L1739,2)</f>
        <v>157.53</v>
      </c>
      <c r="Q1739" s="9" t="s">
        <v>4181</v>
      </c>
      <c r="R1739" t="s">
        <v>4212</v>
      </c>
      <c r="S1739">
        <f>(((J1739/60)/60)/24)+DATE(1970,1,1)</f>
        <v>42175.948981481488</v>
      </c>
      <c r="T1739">
        <f>(((I1739/60)/60)/24)+DATE(1970,1,1)</f>
        <v>42205.948981481488</v>
      </c>
      <c r="U1739">
        <f>YEAR(S:S)</f>
        <v>2015</v>
      </c>
    </row>
    <row r="1740" spans="1:21" ht="32" x14ac:dyDescent="0.2">
      <c r="A1740">
        <v>1738</v>
      </c>
      <c r="B1740" s="8" t="s">
        <v>2</v>
      </c>
      <c r="C1740" s="3" t="s">
        <v>1745</v>
      </c>
      <c r="D1740" s="5">
        <v>5000</v>
      </c>
      <c r="E1740" s="7">
        <v>2361</v>
      </c>
      <c r="F1740" t="s">
        <v>4117</v>
      </c>
      <c r="G1740" s="1" t="s">
        <v>4119</v>
      </c>
      <c r="H1740" t="s">
        <v>4121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" t="s">
        <v>4181</v>
      </c>
      <c r="O1740">
        <f>ROUND(E1740/D1740*100,0)</f>
        <v>47</v>
      </c>
      <c r="P1740">
        <f>ROUND(E1740/L1740,2)</f>
        <v>2361</v>
      </c>
      <c r="Q1740" s="9" t="s">
        <v>4181</v>
      </c>
      <c r="R1740" t="s">
        <v>4212</v>
      </c>
      <c r="S1740">
        <f>(((J1740/60)/60)/24)+DATE(1970,1,1)</f>
        <v>41884.874328703707</v>
      </c>
      <c r="T1740">
        <f>(((I1740/60)/60)/24)+DATE(1970,1,1)</f>
        <v>41914.874328703707</v>
      </c>
      <c r="U1740">
        <f>YEAR(S:S)</f>
        <v>2014</v>
      </c>
    </row>
    <row r="1741" spans="1:21" ht="48" x14ac:dyDescent="0.2">
      <c r="A1741">
        <v>1739</v>
      </c>
      <c r="B1741" s="8" t="s">
        <v>2</v>
      </c>
      <c r="C1741" s="3" t="s">
        <v>1746</v>
      </c>
      <c r="D1741" s="5">
        <v>1000</v>
      </c>
      <c r="E1741" s="7">
        <v>2360.3200000000002</v>
      </c>
      <c r="F1741" t="s">
        <v>4117</v>
      </c>
      <c r="G1741" s="1" t="s">
        <v>4119</v>
      </c>
      <c r="H1741" t="s">
        <v>4121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" t="s">
        <v>4181</v>
      </c>
      <c r="O1741">
        <f>ROUND(E1741/D1741*100,0)</f>
        <v>236</v>
      </c>
      <c r="P1741">
        <f>ROUND(E1741/L1741,2)</f>
        <v>2360.3200000000002</v>
      </c>
      <c r="Q1741" s="9" t="s">
        <v>4181</v>
      </c>
      <c r="R1741" t="s">
        <v>4212</v>
      </c>
      <c r="S1741">
        <f>(((J1741/60)/60)/24)+DATE(1970,1,1)</f>
        <v>42435.874212962968</v>
      </c>
      <c r="T1741">
        <f>(((I1741/60)/60)/24)+DATE(1970,1,1)</f>
        <v>42494.832546296297</v>
      </c>
      <c r="U1741">
        <f>YEAR(S:S)</f>
        <v>2016</v>
      </c>
    </row>
    <row r="1742" spans="1:21" ht="48" x14ac:dyDescent="0.2">
      <c r="A1742">
        <v>1740</v>
      </c>
      <c r="B1742" s="8" t="s">
        <v>2</v>
      </c>
      <c r="C1742" s="3" t="s">
        <v>1747</v>
      </c>
      <c r="D1742" s="5">
        <v>3000</v>
      </c>
      <c r="E1742" s="7">
        <v>2358</v>
      </c>
      <c r="F1742" t="s">
        <v>4117</v>
      </c>
      <c r="G1742" s="1" t="s">
        <v>4119</v>
      </c>
      <c r="H1742" t="s">
        <v>4121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" t="s">
        <v>4181</v>
      </c>
      <c r="O1742">
        <f>ROUND(E1742/D1742*100,0)</f>
        <v>79</v>
      </c>
      <c r="P1742" t="e">
        <f>ROUND(E1742/L1742,2)</f>
        <v>#DIV/0!</v>
      </c>
      <c r="Q1742" s="9" t="s">
        <v>4181</v>
      </c>
      <c r="R1742" t="s">
        <v>4212</v>
      </c>
      <c r="S1742">
        <f>(((J1742/60)/60)/24)+DATE(1970,1,1)</f>
        <v>42171.817384259266</v>
      </c>
      <c r="T1742">
        <f>(((I1742/60)/60)/24)+DATE(1970,1,1)</f>
        <v>42201.817384259266</v>
      </c>
      <c r="U1742">
        <f>YEAR(S:S)</f>
        <v>2015</v>
      </c>
    </row>
    <row r="1743" spans="1:21" ht="32" x14ac:dyDescent="0.2">
      <c r="A1743">
        <v>1741</v>
      </c>
      <c r="B1743" s="8" t="s">
        <v>2</v>
      </c>
      <c r="C1743" s="3" t="s">
        <v>1748</v>
      </c>
      <c r="D1743" s="5">
        <v>1200</v>
      </c>
      <c r="E1743" s="7">
        <v>2355</v>
      </c>
      <c r="F1743" t="s">
        <v>4115</v>
      </c>
      <c r="G1743" s="1" t="s">
        <v>4119</v>
      </c>
      <c r="H1743" t="s">
        <v>4122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" t="s">
        <v>4181</v>
      </c>
      <c r="O1743">
        <f>ROUND(E1743/D1743*100,0)</f>
        <v>196</v>
      </c>
      <c r="P1743">
        <f>ROUND(E1743/L1743,2)</f>
        <v>45.29</v>
      </c>
      <c r="Q1743" s="9" t="s">
        <v>4181</v>
      </c>
      <c r="R1743" t="s">
        <v>4204</v>
      </c>
      <c r="S1743">
        <f>(((J1743/60)/60)/24)+DATE(1970,1,1)</f>
        <v>42120.628136574072</v>
      </c>
      <c r="T1743">
        <f>(((I1743/60)/60)/24)+DATE(1970,1,1)</f>
        <v>42165.628136574072</v>
      </c>
      <c r="U1743">
        <f>YEAR(S:S)</f>
        <v>2015</v>
      </c>
    </row>
    <row r="1744" spans="1:21" ht="48" x14ac:dyDescent="0.2">
      <c r="A1744">
        <v>1742</v>
      </c>
      <c r="B1744" s="8" t="s">
        <v>2</v>
      </c>
      <c r="C1744" s="3" t="s">
        <v>1749</v>
      </c>
      <c r="D1744" s="5">
        <v>2000</v>
      </c>
      <c r="E1744" s="7">
        <v>2355</v>
      </c>
      <c r="F1744" t="s">
        <v>4115</v>
      </c>
      <c r="G1744" s="1" t="s">
        <v>4119</v>
      </c>
      <c r="H1744" t="s">
        <v>4121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" t="s">
        <v>4181</v>
      </c>
      <c r="O1744">
        <f>ROUND(E1744/D1744*100,0)</f>
        <v>118</v>
      </c>
      <c r="P1744">
        <f>ROUND(E1744/L1744,2)</f>
        <v>69.260000000000005</v>
      </c>
      <c r="Q1744" s="9" t="s">
        <v>4181</v>
      </c>
      <c r="R1744" t="s">
        <v>4204</v>
      </c>
      <c r="S1744">
        <f>(((J1744/60)/60)/24)+DATE(1970,1,1)</f>
        <v>42710.876967592587</v>
      </c>
      <c r="T1744">
        <f>(((I1744/60)/60)/24)+DATE(1970,1,1)</f>
        <v>42742.875</v>
      </c>
      <c r="U1744">
        <f>YEAR(S:S)</f>
        <v>2016</v>
      </c>
    </row>
    <row r="1745" spans="1:21" ht="48" x14ac:dyDescent="0.2">
      <c r="A1745">
        <v>1743</v>
      </c>
      <c r="B1745" s="8" t="s">
        <v>2</v>
      </c>
      <c r="C1745" s="3" t="s">
        <v>1750</v>
      </c>
      <c r="D1745" s="5">
        <v>6000</v>
      </c>
      <c r="E1745" s="7">
        <v>2355</v>
      </c>
      <c r="F1745" t="s">
        <v>4115</v>
      </c>
      <c r="G1745" s="1" t="s">
        <v>4119</v>
      </c>
      <c r="H1745" t="s">
        <v>4121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" t="s">
        <v>4181</v>
      </c>
      <c r="O1745">
        <f>ROUND(E1745/D1745*100,0)</f>
        <v>39</v>
      </c>
      <c r="P1745">
        <f>ROUND(E1745/L1745,2)</f>
        <v>35.15</v>
      </c>
      <c r="Q1745" s="9" t="s">
        <v>4181</v>
      </c>
      <c r="R1745" t="s">
        <v>4204</v>
      </c>
      <c r="S1745">
        <f>(((J1745/60)/60)/24)+DATE(1970,1,1)</f>
        <v>42586.925636574073</v>
      </c>
      <c r="T1745">
        <f>(((I1745/60)/60)/24)+DATE(1970,1,1)</f>
        <v>42609.165972222225</v>
      </c>
      <c r="U1745">
        <f>YEAR(S:S)</f>
        <v>2016</v>
      </c>
    </row>
    <row r="1746" spans="1:21" ht="48" x14ac:dyDescent="0.2">
      <c r="A1746">
        <v>1744</v>
      </c>
      <c r="B1746" s="8" t="s">
        <v>2</v>
      </c>
      <c r="C1746" s="3" t="s">
        <v>1751</v>
      </c>
      <c r="D1746" s="5">
        <v>5500</v>
      </c>
      <c r="E1746" s="7">
        <v>2345</v>
      </c>
      <c r="F1746" t="s">
        <v>4115</v>
      </c>
      <c r="G1746" s="1" t="s">
        <v>4119</v>
      </c>
      <c r="H1746" t="s">
        <v>4122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" t="s">
        <v>4181</v>
      </c>
      <c r="O1746">
        <f>ROUND(E1746/D1746*100,0)</f>
        <v>43</v>
      </c>
      <c r="P1746">
        <f>ROUND(E1746/L1746,2)</f>
        <v>33.5</v>
      </c>
      <c r="Q1746" s="9" t="s">
        <v>4181</v>
      </c>
      <c r="R1746" t="s">
        <v>4204</v>
      </c>
      <c r="S1746">
        <f>(((J1746/60)/60)/24)+DATE(1970,1,1)</f>
        <v>42026.605057870373</v>
      </c>
      <c r="T1746">
        <f>(((I1746/60)/60)/24)+DATE(1970,1,1)</f>
        <v>42071.563391203701</v>
      </c>
      <c r="U1746">
        <f>YEAR(S:S)</f>
        <v>2015</v>
      </c>
    </row>
    <row r="1747" spans="1:21" ht="48" x14ac:dyDescent="0.2">
      <c r="A1747">
        <v>1745</v>
      </c>
      <c r="B1747" s="8" t="s">
        <v>2</v>
      </c>
      <c r="C1747" s="3" t="s">
        <v>1752</v>
      </c>
      <c r="D1747" s="5">
        <v>7000</v>
      </c>
      <c r="E1747" s="7">
        <v>2340</v>
      </c>
      <c r="F1747" t="s">
        <v>4115</v>
      </c>
      <c r="G1747" s="1" t="s">
        <v>4119</v>
      </c>
      <c r="H1747" t="s">
        <v>4121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" t="s">
        <v>4181</v>
      </c>
      <c r="O1747">
        <f>ROUND(E1747/D1747*100,0)</f>
        <v>33</v>
      </c>
      <c r="P1747">
        <f>ROUND(E1747/L1747,2)</f>
        <v>26.29</v>
      </c>
      <c r="Q1747" s="9" t="s">
        <v>4181</v>
      </c>
      <c r="R1747" t="s">
        <v>4204</v>
      </c>
      <c r="S1747">
        <f>(((J1747/60)/60)/24)+DATE(1970,1,1)</f>
        <v>42690.259699074071</v>
      </c>
      <c r="T1747">
        <f>(((I1747/60)/60)/24)+DATE(1970,1,1)</f>
        <v>42726.083333333328</v>
      </c>
      <c r="U1747">
        <f>YEAR(S:S)</f>
        <v>2016</v>
      </c>
    </row>
    <row r="1748" spans="1:21" ht="48" x14ac:dyDescent="0.2">
      <c r="A1748">
        <v>1746</v>
      </c>
      <c r="B1748" s="8" t="s">
        <v>2</v>
      </c>
      <c r="C1748" s="3" t="s">
        <v>1753</v>
      </c>
      <c r="D1748" s="5">
        <v>15000</v>
      </c>
      <c r="E1748" s="7">
        <v>2340</v>
      </c>
      <c r="F1748" t="s">
        <v>4115</v>
      </c>
      <c r="G1748" s="1" t="s">
        <v>4119</v>
      </c>
      <c r="H1748" t="s">
        <v>4121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" t="s">
        <v>4181</v>
      </c>
      <c r="O1748">
        <f>ROUND(E1748/D1748*100,0)</f>
        <v>16</v>
      </c>
      <c r="P1748">
        <f>ROUND(E1748/L1748,2)</f>
        <v>21.87</v>
      </c>
      <c r="Q1748" s="9" t="s">
        <v>4181</v>
      </c>
      <c r="R1748" t="s">
        <v>4204</v>
      </c>
      <c r="S1748">
        <f>(((J1748/60)/60)/24)+DATE(1970,1,1)</f>
        <v>42668.176701388889</v>
      </c>
      <c r="T1748">
        <f>(((I1748/60)/60)/24)+DATE(1970,1,1)</f>
        <v>42698.083333333328</v>
      </c>
      <c r="U1748">
        <f>YEAR(S:S)</f>
        <v>2016</v>
      </c>
    </row>
    <row r="1749" spans="1:21" ht="48" x14ac:dyDescent="0.2">
      <c r="A1749">
        <v>1747</v>
      </c>
      <c r="B1749" s="8" t="s">
        <v>2</v>
      </c>
      <c r="C1749" s="3" t="s">
        <v>1754</v>
      </c>
      <c r="D1749" s="5">
        <v>9000</v>
      </c>
      <c r="E1749" s="7">
        <v>2336</v>
      </c>
      <c r="F1749" t="s">
        <v>4115</v>
      </c>
      <c r="G1749" s="1" t="s">
        <v>4119</v>
      </c>
      <c r="H1749" t="s">
        <v>4122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" t="s">
        <v>4181</v>
      </c>
      <c r="O1749">
        <f>ROUND(E1749/D1749*100,0)</f>
        <v>26</v>
      </c>
      <c r="P1749">
        <f>ROUND(E1749/L1749,2)</f>
        <v>14.69</v>
      </c>
      <c r="Q1749" s="9" t="s">
        <v>4181</v>
      </c>
      <c r="R1749" t="s">
        <v>4204</v>
      </c>
      <c r="S1749">
        <f>(((J1749/60)/60)/24)+DATE(1970,1,1)</f>
        <v>42292.435532407413</v>
      </c>
      <c r="T1749">
        <f>(((I1749/60)/60)/24)+DATE(1970,1,1)</f>
        <v>42321.625</v>
      </c>
      <c r="U1749">
        <f>YEAR(S:S)</f>
        <v>2015</v>
      </c>
    </row>
    <row r="1750" spans="1:21" ht="32" x14ac:dyDescent="0.2">
      <c r="A1750">
        <v>1748</v>
      </c>
      <c r="B1750" s="8" t="s">
        <v>2</v>
      </c>
      <c r="C1750" s="3" t="s">
        <v>1755</v>
      </c>
      <c r="D1750" s="5">
        <v>50000</v>
      </c>
      <c r="E1750" s="7">
        <v>2335</v>
      </c>
      <c r="F1750" t="s">
        <v>4115</v>
      </c>
      <c r="G1750" s="1" t="s">
        <v>4119</v>
      </c>
      <c r="H1750" t="s">
        <v>4126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" t="s">
        <v>4181</v>
      </c>
      <c r="O1750">
        <f>ROUND(E1750/D1750*100,0)</f>
        <v>5</v>
      </c>
      <c r="P1750">
        <f>ROUND(E1750/L1750,2)</f>
        <v>12.9</v>
      </c>
      <c r="Q1750" s="9" t="s">
        <v>4181</v>
      </c>
      <c r="R1750" t="s">
        <v>4204</v>
      </c>
      <c r="S1750">
        <f>(((J1750/60)/60)/24)+DATE(1970,1,1)</f>
        <v>42219.950729166667</v>
      </c>
      <c r="T1750">
        <f>(((I1750/60)/60)/24)+DATE(1970,1,1)</f>
        <v>42249.950729166667</v>
      </c>
      <c r="U1750">
        <f>YEAR(S:S)</f>
        <v>2015</v>
      </c>
    </row>
    <row r="1751" spans="1:21" ht="32" x14ac:dyDescent="0.2">
      <c r="A1751">
        <v>1749</v>
      </c>
      <c r="B1751" s="8" t="s">
        <v>2</v>
      </c>
      <c r="C1751" s="3" t="s">
        <v>1756</v>
      </c>
      <c r="D1751" s="5">
        <v>10050</v>
      </c>
      <c r="E1751" s="7">
        <v>2333</v>
      </c>
      <c r="F1751" t="s">
        <v>4115</v>
      </c>
      <c r="G1751" s="1" t="s">
        <v>4119</v>
      </c>
      <c r="H1751" t="s">
        <v>4124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" t="s">
        <v>4181</v>
      </c>
      <c r="O1751">
        <f>ROUND(E1751/D1751*100,0)</f>
        <v>23</v>
      </c>
      <c r="P1751">
        <f>ROUND(E1751/L1751,2)</f>
        <v>17.809999999999999</v>
      </c>
      <c r="Q1751" s="9" t="s">
        <v>4181</v>
      </c>
      <c r="R1751" t="s">
        <v>4204</v>
      </c>
      <c r="S1751">
        <f>(((J1751/60)/60)/24)+DATE(1970,1,1)</f>
        <v>42758.975937499999</v>
      </c>
      <c r="T1751">
        <f>(((I1751/60)/60)/24)+DATE(1970,1,1)</f>
        <v>42795.791666666672</v>
      </c>
      <c r="U1751">
        <f>YEAR(S:S)</f>
        <v>2017</v>
      </c>
    </row>
    <row r="1752" spans="1:21" ht="48" x14ac:dyDescent="0.2">
      <c r="A1752">
        <v>1750</v>
      </c>
      <c r="B1752" s="8" t="s">
        <v>2</v>
      </c>
      <c r="C1752" s="3" t="s">
        <v>1757</v>
      </c>
      <c r="D1752" s="5">
        <v>5000</v>
      </c>
      <c r="E1752" s="7">
        <v>2331</v>
      </c>
      <c r="F1752" t="s">
        <v>4115</v>
      </c>
      <c r="G1752" s="1" t="s">
        <v>4119</v>
      </c>
      <c r="H1752" t="s">
        <v>4121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" t="s">
        <v>4181</v>
      </c>
      <c r="O1752">
        <f>ROUND(E1752/D1752*100,0)</f>
        <v>47</v>
      </c>
      <c r="P1752">
        <f>ROUND(E1752/L1752,2)</f>
        <v>18.649999999999999</v>
      </c>
      <c r="Q1752" s="9" t="s">
        <v>4181</v>
      </c>
      <c r="R1752" t="s">
        <v>4204</v>
      </c>
      <c r="S1752">
        <f>(((J1752/60)/60)/24)+DATE(1970,1,1)</f>
        <v>42454.836851851855</v>
      </c>
      <c r="T1752">
        <f>(((I1752/60)/60)/24)+DATE(1970,1,1)</f>
        <v>42479.836851851855</v>
      </c>
      <c r="U1752">
        <f>YEAR(S:S)</f>
        <v>2016</v>
      </c>
    </row>
    <row r="1753" spans="1:21" ht="32" x14ac:dyDescent="0.2">
      <c r="A1753">
        <v>1751</v>
      </c>
      <c r="B1753" s="8" t="s">
        <v>2</v>
      </c>
      <c r="C1753" s="3" t="s">
        <v>1758</v>
      </c>
      <c r="D1753" s="5">
        <v>10000</v>
      </c>
      <c r="E1753" s="7">
        <v>2325</v>
      </c>
      <c r="F1753" t="s">
        <v>4115</v>
      </c>
      <c r="G1753" s="1" t="s">
        <v>4119</v>
      </c>
      <c r="H1753" t="s">
        <v>4121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" t="s">
        <v>4181</v>
      </c>
      <c r="O1753">
        <f>ROUND(E1753/D1753*100,0)</f>
        <v>23</v>
      </c>
      <c r="P1753">
        <f>ROUND(E1753/L1753,2)</f>
        <v>38.11</v>
      </c>
      <c r="Q1753" s="9" t="s">
        <v>4181</v>
      </c>
      <c r="R1753" t="s">
        <v>4204</v>
      </c>
      <c r="S1753">
        <f>(((J1753/60)/60)/24)+DATE(1970,1,1)</f>
        <v>42052.7815162037</v>
      </c>
      <c r="T1753">
        <f>(((I1753/60)/60)/24)+DATE(1970,1,1)</f>
        <v>42082.739849537036</v>
      </c>
      <c r="U1753">
        <f>YEAR(S:S)</f>
        <v>2015</v>
      </c>
    </row>
    <row r="1754" spans="1:21" ht="32" x14ac:dyDescent="0.2">
      <c r="A1754">
        <v>1752</v>
      </c>
      <c r="B1754" s="8" t="s">
        <v>2</v>
      </c>
      <c r="C1754" s="3" t="s">
        <v>1759</v>
      </c>
      <c r="D1754" s="5">
        <v>1200</v>
      </c>
      <c r="E1754" s="7">
        <v>2325</v>
      </c>
      <c r="F1754" t="s">
        <v>4115</v>
      </c>
      <c r="G1754" s="1" t="s">
        <v>4119</v>
      </c>
      <c r="H1754" t="s">
        <v>4122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" t="s">
        <v>4181</v>
      </c>
      <c r="O1754">
        <f>ROUND(E1754/D1754*100,0)</f>
        <v>194</v>
      </c>
      <c r="P1754">
        <f>ROUND(E1754/L1754,2)</f>
        <v>25.83</v>
      </c>
      <c r="Q1754" s="9" t="s">
        <v>4181</v>
      </c>
      <c r="R1754" t="s">
        <v>4204</v>
      </c>
      <c r="S1754">
        <f>(((J1754/60)/60)/24)+DATE(1970,1,1)</f>
        <v>42627.253263888888</v>
      </c>
      <c r="T1754">
        <f>(((I1754/60)/60)/24)+DATE(1970,1,1)</f>
        <v>42657.253263888888</v>
      </c>
      <c r="U1754">
        <f>YEAR(S:S)</f>
        <v>2016</v>
      </c>
    </row>
    <row r="1755" spans="1:21" ht="48" x14ac:dyDescent="0.2">
      <c r="A1755">
        <v>1753</v>
      </c>
      <c r="B1755" s="8" t="s">
        <v>2</v>
      </c>
      <c r="C1755" s="3" t="s">
        <v>1760</v>
      </c>
      <c r="D1755" s="5">
        <v>15000</v>
      </c>
      <c r="E1755" s="7">
        <v>2321</v>
      </c>
      <c r="F1755" t="s">
        <v>4115</v>
      </c>
      <c r="G1755" s="1" t="s">
        <v>4119</v>
      </c>
      <c r="H1755" t="s">
        <v>4128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" t="s">
        <v>4181</v>
      </c>
      <c r="O1755">
        <f>ROUND(E1755/D1755*100,0)</f>
        <v>15</v>
      </c>
      <c r="P1755">
        <f>ROUND(E1755/L1755,2)</f>
        <v>66.31</v>
      </c>
      <c r="Q1755" s="9" t="s">
        <v>4181</v>
      </c>
      <c r="R1755" t="s">
        <v>4204</v>
      </c>
      <c r="S1755">
        <f>(((J1755/60)/60)/24)+DATE(1970,1,1)</f>
        <v>42420.74962962963</v>
      </c>
      <c r="T1755">
        <f>(((I1755/60)/60)/24)+DATE(1970,1,1)</f>
        <v>42450.707962962959</v>
      </c>
      <c r="U1755">
        <f>YEAR(S:S)</f>
        <v>2016</v>
      </c>
    </row>
    <row r="1756" spans="1:21" ht="48" x14ac:dyDescent="0.2">
      <c r="A1756">
        <v>1754</v>
      </c>
      <c r="B1756" s="8" t="s">
        <v>2</v>
      </c>
      <c r="C1756" s="3" t="s">
        <v>1761</v>
      </c>
      <c r="D1756" s="5">
        <v>8500</v>
      </c>
      <c r="E1756" s="7">
        <v>2319</v>
      </c>
      <c r="F1756" t="s">
        <v>4115</v>
      </c>
      <c r="G1756" s="1" t="s">
        <v>4119</v>
      </c>
      <c r="H1756" t="s">
        <v>4126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" t="s">
        <v>4181</v>
      </c>
      <c r="O1756">
        <f>ROUND(E1756/D1756*100,0)</f>
        <v>27</v>
      </c>
      <c r="P1756">
        <f>ROUND(E1756/L1756,2)</f>
        <v>25.77</v>
      </c>
      <c r="Q1756" s="9" t="s">
        <v>4181</v>
      </c>
      <c r="R1756" t="s">
        <v>4204</v>
      </c>
      <c r="S1756">
        <f>(((J1756/60)/60)/24)+DATE(1970,1,1)</f>
        <v>42067.876770833333</v>
      </c>
      <c r="T1756">
        <f>(((I1756/60)/60)/24)+DATE(1970,1,1)</f>
        <v>42097.835104166668</v>
      </c>
      <c r="U1756">
        <f>YEAR(S:S)</f>
        <v>2015</v>
      </c>
    </row>
    <row r="1757" spans="1:21" ht="48" x14ac:dyDescent="0.2">
      <c r="A1757">
        <v>1755</v>
      </c>
      <c r="B1757" s="8" t="s">
        <v>2</v>
      </c>
      <c r="C1757" s="3" t="s">
        <v>1762</v>
      </c>
      <c r="D1757" s="5">
        <v>25</v>
      </c>
      <c r="E1757" s="7">
        <v>2311</v>
      </c>
      <c r="F1757" t="s">
        <v>4115</v>
      </c>
      <c r="G1757" s="1" t="s">
        <v>4119</v>
      </c>
      <c r="H1757" t="s">
        <v>4121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" t="s">
        <v>4181</v>
      </c>
      <c r="O1757">
        <f>ROUND(E1757/D1757*100,0)</f>
        <v>9244</v>
      </c>
      <c r="P1757">
        <f>ROUND(E1757/L1757,2)</f>
        <v>577.75</v>
      </c>
      <c r="Q1757" s="9" t="s">
        <v>4181</v>
      </c>
      <c r="R1757" t="s">
        <v>4204</v>
      </c>
      <c r="S1757">
        <f>(((J1757/60)/60)/24)+DATE(1970,1,1)</f>
        <v>42252.788900462961</v>
      </c>
      <c r="T1757">
        <f>(((I1757/60)/60)/24)+DATE(1970,1,1)</f>
        <v>42282.788900462961</v>
      </c>
      <c r="U1757">
        <f>YEAR(S:S)</f>
        <v>2015</v>
      </c>
    </row>
    <row r="1758" spans="1:21" ht="48" x14ac:dyDescent="0.2">
      <c r="A1758">
        <v>1756</v>
      </c>
      <c r="B1758" s="8" t="s">
        <v>2</v>
      </c>
      <c r="C1758" s="3" t="s">
        <v>1763</v>
      </c>
      <c r="D1758" s="5">
        <v>5500</v>
      </c>
      <c r="E1758" s="7">
        <v>2305</v>
      </c>
      <c r="F1758" t="s">
        <v>4115</v>
      </c>
      <c r="G1758" s="1" t="s">
        <v>4119</v>
      </c>
      <c r="H1758" t="s">
        <v>4121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" t="s">
        <v>4181</v>
      </c>
      <c r="O1758">
        <f>ROUND(E1758/D1758*100,0)</f>
        <v>42</v>
      </c>
      <c r="P1758">
        <f>ROUND(E1758/L1758,2)</f>
        <v>19.21</v>
      </c>
      <c r="Q1758" s="9" t="s">
        <v>4181</v>
      </c>
      <c r="R1758" t="s">
        <v>4204</v>
      </c>
      <c r="S1758">
        <f>(((J1758/60)/60)/24)+DATE(1970,1,1)</f>
        <v>42571.167465277773</v>
      </c>
      <c r="T1758">
        <f>(((I1758/60)/60)/24)+DATE(1970,1,1)</f>
        <v>42611.167465277773</v>
      </c>
      <c r="U1758">
        <f>YEAR(S:S)</f>
        <v>2016</v>
      </c>
    </row>
    <row r="1759" spans="1:21" ht="32" x14ac:dyDescent="0.2">
      <c r="A1759">
        <v>1757</v>
      </c>
      <c r="B1759" s="8" t="s">
        <v>2</v>
      </c>
      <c r="C1759" s="3" t="s">
        <v>1764</v>
      </c>
      <c r="D1759" s="5">
        <v>5000</v>
      </c>
      <c r="E1759" s="7">
        <v>2300</v>
      </c>
      <c r="F1759" t="s">
        <v>4115</v>
      </c>
      <c r="G1759" s="1" t="s">
        <v>4119</v>
      </c>
      <c r="H1759" t="s">
        <v>4121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" t="s">
        <v>4181</v>
      </c>
      <c r="O1759">
        <f>ROUND(E1759/D1759*100,0)</f>
        <v>46</v>
      </c>
      <c r="P1759">
        <f>ROUND(E1759/L1759,2)</f>
        <v>164.29</v>
      </c>
      <c r="Q1759" s="9" t="s">
        <v>4181</v>
      </c>
      <c r="R1759" t="s">
        <v>4204</v>
      </c>
      <c r="S1759">
        <f>(((J1759/60)/60)/24)+DATE(1970,1,1)</f>
        <v>42733.827349537038</v>
      </c>
      <c r="T1759">
        <f>(((I1759/60)/60)/24)+DATE(1970,1,1)</f>
        <v>42763.811805555553</v>
      </c>
      <c r="U1759">
        <f>YEAR(S:S)</f>
        <v>2016</v>
      </c>
    </row>
    <row r="1760" spans="1:21" ht="48" x14ac:dyDescent="0.2">
      <c r="A1760">
        <v>1758</v>
      </c>
      <c r="B1760" s="8" t="s">
        <v>2</v>
      </c>
      <c r="C1760" s="3" t="s">
        <v>1765</v>
      </c>
      <c r="D1760" s="5">
        <v>1000</v>
      </c>
      <c r="E1760" s="7">
        <v>2300</v>
      </c>
      <c r="F1760" t="s">
        <v>4115</v>
      </c>
      <c r="G1760" s="1" t="s">
        <v>4119</v>
      </c>
      <c r="H1760" t="s">
        <v>4121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" t="s">
        <v>4181</v>
      </c>
      <c r="O1760">
        <f>ROUND(E1760/D1760*100,0)</f>
        <v>230</v>
      </c>
      <c r="P1760">
        <f>ROUND(E1760/L1760,2)</f>
        <v>85.19</v>
      </c>
      <c r="Q1760" s="9" t="s">
        <v>4181</v>
      </c>
      <c r="R1760" t="s">
        <v>4204</v>
      </c>
      <c r="S1760">
        <f>(((J1760/60)/60)/24)+DATE(1970,1,1)</f>
        <v>42505.955925925926</v>
      </c>
      <c r="T1760">
        <f>(((I1760/60)/60)/24)+DATE(1970,1,1)</f>
        <v>42565.955925925926</v>
      </c>
      <c r="U1760">
        <f>YEAR(S:S)</f>
        <v>2016</v>
      </c>
    </row>
    <row r="1761" spans="1:21" ht="32" x14ac:dyDescent="0.2">
      <c r="A1761">
        <v>1759</v>
      </c>
      <c r="B1761" s="8" t="s">
        <v>2</v>
      </c>
      <c r="C1761" s="3" t="s">
        <v>1766</v>
      </c>
      <c r="D1761" s="5">
        <v>5000</v>
      </c>
      <c r="E1761" s="7">
        <v>2299</v>
      </c>
      <c r="F1761" t="s">
        <v>4115</v>
      </c>
      <c r="G1761" s="1" t="s">
        <v>4119</v>
      </c>
      <c r="H1761" t="s">
        <v>4121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" t="s">
        <v>4181</v>
      </c>
      <c r="O1761">
        <f>ROUND(E1761/D1761*100,0)</f>
        <v>46</v>
      </c>
      <c r="P1761">
        <f>ROUND(E1761/L1761,2)</f>
        <v>46.92</v>
      </c>
      <c r="Q1761" s="9" t="s">
        <v>4181</v>
      </c>
      <c r="R1761" t="s">
        <v>4204</v>
      </c>
      <c r="S1761">
        <f>(((J1761/60)/60)/24)+DATE(1970,1,1)</f>
        <v>42068.829039351855</v>
      </c>
      <c r="T1761">
        <f>(((I1761/60)/60)/24)+DATE(1970,1,1)</f>
        <v>42088.787372685183</v>
      </c>
      <c r="U1761">
        <f>YEAR(S:S)</f>
        <v>2015</v>
      </c>
    </row>
    <row r="1762" spans="1:21" ht="48" x14ac:dyDescent="0.2">
      <c r="A1762">
        <v>1760</v>
      </c>
      <c r="B1762" s="8" t="s">
        <v>2</v>
      </c>
      <c r="C1762" s="3" t="s">
        <v>1767</v>
      </c>
      <c r="D1762" s="5">
        <v>5000</v>
      </c>
      <c r="E1762" s="7">
        <v>2298</v>
      </c>
      <c r="F1762" t="s">
        <v>4115</v>
      </c>
      <c r="G1762" s="1" t="s">
        <v>4119</v>
      </c>
      <c r="H1762" t="s">
        <v>4121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" t="s">
        <v>4181</v>
      </c>
      <c r="O1762">
        <f>ROUND(E1762/D1762*100,0)</f>
        <v>46</v>
      </c>
      <c r="P1762">
        <f>ROUND(E1762/L1762,2)</f>
        <v>22.53</v>
      </c>
      <c r="Q1762" s="9" t="s">
        <v>4181</v>
      </c>
      <c r="R1762" t="s">
        <v>4204</v>
      </c>
      <c r="S1762">
        <f>(((J1762/60)/60)/24)+DATE(1970,1,1)</f>
        <v>42405.67260416667</v>
      </c>
      <c r="T1762">
        <f>(((I1762/60)/60)/24)+DATE(1970,1,1)</f>
        <v>42425.67260416667</v>
      </c>
      <c r="U1762">
        <f>YEAR(S:S)</f>
        <v>2016</v>
      </c>
    </row>
    <row r="1763" spans="1:21" ht="32" x14ac:dyDescent="0.2">
      <c r="A1763">
        <v>1761</v>
      </c>
      <c r="B1763" s="8" t="s">
        <v>2</v>
      </c>
      <c r="C1763" s="3" t="s">
        <v>1768</v>
      </c>
      <c r="D1763" s="5">
        <v>100</v>
      </c>
      <c r="E1763" s="7">
        <v>2296</v>
      </c>
      <c r="F1763" t="s">
        <v>4115</v>
      </c>
      <c r="G1763" s="1" t="s">
        <v>4119</v>
      </c>
      <c r="H1763" t="s">
        <v>4122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" t="s">
        <v>4181</v>
      </c>
      <c r="O1763">
        <f>ROUND(E1763/D1763*100,0)</f>
        <v>2296</v>
      </c>
      <c r="P1763">
        <f>ROUND(E1763/L1763,2)</f>
        <v>765.33</v>
      </c>
      <c r="Q1763" s="9" t="s">
        <v>4181</v>
      </c>
      <c r="R1763" t="s">
        <v>4204</v>
      </c>
      <c r="S1763">
        <f>(((J1763/60)/60)/24)+DATE(1970,1,1)</f>
        <v>42209.567824074074</v>
      </c>
      <c r="T1763">
        <f>(((I1763/60)/60)/24)+DATE(1970,1,1)</f>
        <v>42259.567824074074</v>
      </c>
      <c r="U1763">
        <f>YEAR(S:S)</f>
        <v>2015</v>
      </c>
    </row>
    <row r="1764" spans="1:21" ht="16" x14ac:dyDescent="0.2">
      <c r="A1764">
        <v>1762</v>
      </c>
      <c r="B1764" s="8" t="s">
        <v>2</v>
      </c>
      <c r="C1764" s="3" t="s">
        <v>1769</v>
      </c>
      <c r="D1764" s="5">
        <v>100</v>
      </c>
      <c r="E1764" s="7">
        <v>2291</v>
      </c>
      <c r="F1764" t="s">
        <v>4115</v>
      </c>
      <c r="G1764" s="1" t="s">
        <v>4119</v>
      </c>
      <c r="H1764" t="s">
        <v>4121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" t="s">
        <v>4181</v>
      </c>
      <c r="O1764">
        <f>ROUND(E1764/D1764*100,0)</f>
        <v>2291</v>
      </c>
      <c r="P1764">
        <f>ROUND(E1764/L1764,2)</f>
        <v>91.64</v>
      </c>
      <c r="Q1764" s="9" t="s">
        <v>4181</v>
      </c>
      <c r="R1764" t="s">
        <v>4204</v>
      </c>
      <c r="S1764">
        <f>(((J1764/60)/60)/24)+DATE(1970,1,1)</f>
        <v>42410.982002314813</v>
      </c>
      <c r="T1764">
        <f>(((I1764/60)/60)/24)+DATE(1970,1,1)</f>
        <v>42440.982002314813</v>
      </c>
      <c r="U1764">
        <f>YEAR(S:S)</f>
        <v>2016</v>
      </c>
    </row>
    <row r="1765" spans="1:21" ht="48" x14ac:dyDescent="0.2">
      <c r="A1765">
        <v>1763</v>
      </c>
      <c r="B1765" s="8" t="s">
        <v>2</v>
      </c>
      <c r="C1765" s="3" t="s">
        <v>1770</v>
      </c>
      <c r="D1765" s="5">
        <v>12000</v>
      </c>
      <c r="E1765" s="7">
        <v>2290</v>
      </c>
      <c r="F1765" t="s">
        <v>4115</v>
      </c>
      <c r="G1765" s="1" t="s">
        <v>4119</v>
      </c>
      <c r="H1765" t="s">
        <v>4121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" t="s">
        <v>4181</v>
      </c>
      <c r="O1765">
        <f>ROUND(E1765/D1765*100,0)</f>
        <v>19</v>
      </c>
      <c r="P1765">
        <f>ROUND(E1765/L1765,2)</f>
        <v>19.41</v>
      </c>
      <c r="Q1765" s="9" t="s">
        <v>4181</v>
      </c>
      <c r="R1765" t="s">
        <v>4204</v>
      </c>
      <c r="S1765">
        <f>(((J1765/60)/60)/24)+DATE(1970,1,1)</f>
        <v>42636.868518518517</v>
      </c>
      <c r="T1765">
        <f>(((I1765/60)/60)/24)+DATE(1970,1,1)</f>
        <v>42666.868518518517</v>
      </c>
      <c r="U1765">
        <f>YEAR(S:S)</f>
        <v>2016</v>
      </c>
    </row>
    <row r="1766" spans="1:21" ht="48" x14ac:dyDescent="0.2">
      <c r="A1766">
        <v>1764</v>
      </c>
      <c r="B1766" s="8" t="s">
        <v>2</v>
      </c>
      <c r="C1766" s="3" t="s">
        <v>1771</v>
      </c>
      <c r="D1766" s="5">
        <v>11000</v>
      </c>
      <c r="E1766" s="7">
        <v>2287</v>
      </c>
      <c r="F1766" t="s">
        <v>4117</v>
      </c>
      <c r="G1766" s="1" t="s">
        <v>4119</v>
      </c>
      <c r="H1766" t="s">
        <v>4122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" t="s">
        <v>4181</v>
      </c>
      <c r="O1766">
        <f>ROUND(E1766/D1766*100,0)</f>
        <v>21</v>
      </c>
      <c r="P1766">
        <f>ROUND(E1766/L1766,2)</f>
        <v>58.64</v>
      </c>
      <c r="Q1766" s="9" t="s">
        <v>4181</v>
      </c>
      <c r="R1766" t="s">
        <v>4204</v>
      </c>
      <c r="S1766">
        <f>(((J1766/60)/60)/24)+DATE(1970,1,1)</f>
        <v>41825.485868055555</v>
      </c>
      <c r="T1766">
        <f>(((I1766/60)/60)/24)+DATE(1970,1,1)</f>
        <v>41854.485868055555</v>
      </c>
      <c r="U1766">
        <f>YEAR(S:S)</f>
        <v>2014</v>
      </c>
    </row>
    <row r="1767" spans="1:21" ht="48" x14ac:dyDescent="0.2">
      <c r="A1767">
        <v>1765</v>
      </c>
      <c r="B1767" s="8" t="s">
        <v>2</v>
      </c>
      <c r="C1767" s="3" t="s">
        <v>1772</v>
      </c>
      <c r="D1767" s="5">
        <v>12500</v>
      </c>
      <c r="E1767" s="7">
        <v>2286</v>
      </c>
      <c r="F1767" t="s">
        <v>4117</v>
      </c>
      <c r="G1767" s="1" t="s">
        <v>4119</v>
      </c>
      <c r="H1767" t="s">
        <v>4121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" t="s">
        <v>4181</v>
      </c>
      <c r="O1767">
        <f>ROUND(E1767/D1767*100,0)</f>
        <v>18</v>
      </c>
      <c r="P1767">
        <f>ROUND(E1767/L1767,2)</f>
        <v>22.19</v>
      </c>
      <c r="Q1767" s="9" t="s">
        <v>4181</v>
      </c>
      <c r="R1767" t="s">
        <v>4204</v>
      </c>
      <c r="S1767">
        <f>(((J1767/60)/60)/24)+DATE(1970,1,1)</f>
        <v>41834.980462962965</v>
      </c>
      <c r="T1767">
        <f>(((I1767/60)/60)/24)+DATE(1970,1,1)</f>
        <v>41864.980462962965</v>
      </c>
      <c r="U1767">
        <f>YEAR(S:S)</f>
        <v>2014</v>
      </c>
    </row>
    <row r="1768" spans="1:21" ht="32" x14ac:dyDescent="0.2">
      <c r="A1768">
        <v>1766</v>
      </c>
      <c r="B1768" s="8" t="s">
        <v>2</v>
      </c>
      <c r="C1768" s="3" t="s">
        <v>1773</v>
      </c>
      <c r="D1768" s="5">
        <v>1500</v>
      </c>
      <c r="E1768" s="7">
        <v>2282</v>
      </c>
      <c r="F1768" t="s">
        <v>4117</v>
      </c>
      <c r="G1768" s="1" t="s">
        <v>4119</v>
      </c>
      <c r="H1768" t="s">
        <v>4123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" t="s">
        <v>4181</v>
      </c>
      <c r="O1768">
        <f>ROUND(E1768/D1768*100,0)</f>
        <v>152</v>
      </c>
      <c r="P1768" t="e">
        <f>ROUND(E1768/L1768,2)</f>
        <v>#DIV/0!</v>
      </c>
      <c r="Q1768" s="9" t="s">
        <v>4181</v>
      </c>
      <c r="R1768" t="s">
        <v>4204</v>
      </c>
      <c r="S1768">
        <f>(((J1768/60)/60)/24)+DATE(1970,1,1)</f>
        <v>41855.859814814816</v>
      </c>
      <c r="T1768">
        <f>(((I1768/60)/60)/24)+DATE(1970,1,1)</f>
        <v>41876.859814814816</v>
      </c>
      <c r="U1768">
        <f>YEAR(S:S)</f>
        <v>2014</v>
      </c>
    </row>
    <row r="1769" spans="1:21" ht="32" x14ac:dyDescent="0.2">
      <c r="A1769">
        <v>1767</v>
      </c>
      <c r="B1769" s="8" t="s">
        <v>2</v>
      </c>
      <c r="C1769" s="3" t="s">
        <v>1774</v>
      </c>
      <c r="D1769" s="5">
        <v>5000</v>
      </c>
      <c r="E1769" s="7">
        <v>2280</v>
      </c>
      <c r="F1769" t="s">
        <v>4117</v>
      </c>
      <c r="G1769" s="1" t="s">
        <v>4119</v>
      </c>
      <c r="H1769" t="s">
        <v>4121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" t="s">
        <v>4181</v>
      </c>
      <c r="O1769">
        <f>ROUND(E1769/D1769*100,0)</f>
        <v>46</v>
      </c>
      <c r="P1769">
        <f>ROUND(E1769/L1769,2)</f>
        <v>58.46</v>
      </c>
      <c r="Q1769" s="9" t="s">
        <v>4181</v>
      </c>
      <c r="R1769" t="s">
        <v>4204</v>
      </c>
      <c r="S1769">
        <f>(((J1769/60)/60)/24)+DATE(1970,1,1)</f>
        <v>41824.658379629633</v>
      </c>
      <c r="T1769">
        <f>(((I1769/60)/60)/24)+DATE(1970,1,1)</f>
        <v>41854.658379629633</v>
      </c>
      <c r="U1769">
        <f>YEAR(S:S)</f>
        <v>2014</v>
      </c>
    </row>
    <row r="1770" spans="1:21" ht="48" x14ac:dyDescent="0.2">
      <c r="A1770">
        <v>1768</v>
      </c>
      <c r="B1770" s="8" t="s">
        <v>2</v>
      </c>
      <c r="C1770" s="3" t="s">
        <v>1775</v>
      </c>
      <c r="D1770" s="5">
        <v>5000</v>
      </c>
      <c r="E1770" s="7">
        <v>2270.37</v>
      </c>
      <c r="F1770" t="s">
        <v>4117</v>
      </c>
      <c r="G1770" s="1" t="s">
        <v>4119</v>
      </c>
      <c r="H1770" t="s">
        <v>4121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" t="s">
        <v>4181</v>
      </c>
      <c r="O1770">
        <f>ROUND(E1770/D1770*100,0)</f>
        <v>45</v>
      </c>
      <c r="P1770">
        <f>ROUND(E1770/L1770,2)</f>
        <v>151.36000000000001</v>
      </c>
      <c r="Q1770" s="9" t="s">
        <v>4181</v>
      </c>
      <c r="R1770" t="s">
        <v>4204</v>
      </c>
      <c r="S1770">
        <f>(((J1770/60)/60)/24)+DATE(1970,1,1)</f>
        <v>41849.560694444444</v>
      </c>
      <c r="T1770">
        <f>(((I1770/60)/60)/24)+DATE(1970,1,1)</f>
        <v>41909.560694444444</v>
      </c>
      <c r="U1770">
        <f>YEAR(S:S)</f>
        <v>2014</v>
      </c>
    </row>
    <row r="1771" spans="1:21" ht="48" x14ac:dyDescent="0.2">
      <c r="A1771">
        <v>1769</v>
      </c>
      <c r="B1771" s="8" t="s">
        <v>2</v>
      </c>
      <c r="C1771" s="3" t="s">
        <v>1776</v>
      </c>
      <c r="D1771" s="5">
        <v>40000</v>
      </c>
      <c r="E1771" s="7">
        <v>2265</v>
      </c>
      <c r="F1771" t="s">
        <v>4117</v>
      </c>
      <c r="G1771" s="1" t="s">
        <v>4119</v>
      </c>
      <c r="H1771" t="s">
        <v>4121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" t="s">
        <v>4181</v>
      </c>
      <c r="O1771">
        <f>ROUND(E1771/D1771*100,0)</f>
        <v>6</v>
      </c>
      <c r="P1771">
        <f>ROUND(E1771/L1771,2)</f>
        <v>102.95</v>
      </c>
      <c r="Q1771" s="9" t="s">
        <v>4181</v>
      </c>
      <c r="R1771" t="s">
        <v>4204</v>
      </c>
      <c r="S1771">
        <f>(((J1771/60)/60)/24)+DATE(1970,1,1)</f>
        <v>41987.818969907406</v>
      </c>
      <c r="T1771">
        <f>(((I1771/60)/60)/24)+DATE(1970,1,1)</f>
        <v>42017.818969907406</v>
      </c>
      <c r="U1771">
        <f>YEAR(S:S)</f>
        <v>2014</v>
      </c>
    </row>
    <row r="1772" spans="1:21" ht="48" x14ac:dyDescent="0.2">
      <c r="A1772">
        <v>1770</v>
      </c>
      <c r="B1772" s="8" t="s">
        <v>2</v>
      </c>
      <c r="C1772" s="3" t="s">
        <v>1777</v>
      </c>
      <c r="D1772" s="5">
        <v>24500</v>
      </c>
      <c r="E1772" s="7">
        <v>2257</v>
      </c>
      <c r="F1772" t="s">
        <v>4117</v>
      </c>
      <c r="G1772" s="1" t="s">
        <v>4119</v>
      </c>
      <c r="H1772" t="s">
        <v>4121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" t="s">
        <v>4181</v>
      </c>
      <c r="O1772">
        <f>ROUND(E1772/D1772*100,0)</f>
        <v>9</v>
      </c>
      <c r="P1772">
        <f>ROUND(E1772/L1772,2)</f>
        <v>24.53</v>
      </c>
      <c r="Q1772" s="9" t="s">
        <v>4181</v>
      </c>
      <c r="R1772" t="s">
        <v>4204</v>
      </c>
      <c r="S1772">
        <f>(((J1772/60)/60)/24)+DATE(1970,1,1)</f>
        <v>41891.780023148152</v>
      </c>
      <c r="T1772">
        <f>(((I1772/60)/60)/24)+DATE(1970,1,1)</f>
        <v>41926.780023148152</v>
      </c>
      <c r="U1772">
        <f>YEAR(S:S)</f>
        <v>2014</v>
      </c>
    </row>
    <row r="1773" spans="1:21" ht="48" x14ac:dyDescent="0.2">
      <c r="A1773">
        <v>1771</v>
      </c>
      <c r="B1773" s="8" t="s">
        <v>2</v>
      </c>
      <c r="C1773" s="3" t="s">
        <v>1778</v>
      </c>
      <c r="D1773" s="5">
        <v>4200</v>
      </c>
      <c r="E1773" s="7">
        <v>2249</v>
      </c>
      <c r="F1773" t="s">
        <v>4117</v>
      </c>
      <c r="G1773" s="1" t="s">
        <v>4119</v>
      </c>
      <c r="H1773" t="s">
        <v>4122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" t="s">
        <v>4181</v>
      </c>
      <c r="O1773">
        <f>ROUND(E1773/D1773*100,0)</f>
        <v>54</v>
      </c>
      <c r="P1773">
        <f>ROUND(E1773/L1773,2)</f>
        <v>89.96</v>
      </c>
      <c r="Q1773" s="9" t="s">
        <v>4181</v>
      </c>
      <c r="R1773" t="s">
        <v>4204</v>
      </c>
      <c r="S1773">
        <f>(((J1773/60)/60)/24)+DATE(1970,1,1)</f>
        <v>41905.979629629634</v>
      </c>
      <c r="T1773">
        <f>(((I1773/60)/60)/24)+DATE(1970,1,1)</f>
        <v>41935.979629629634</v>
      </c>
      <c r="U1773">
        <f>YEAR(S:S)</f>
        <v>2014</v>
      </c>
    </row>
    <row r="1774" spans="1:21" ht="32" x14ac:dyDescent="0.2">
      <c r="A1774">
        <v>1772</v>
      </c>
      <c r="B1774" s="8" t="s">
        <v>2</v>
      </c>
      <c r="C1774" s="3" t="s">
        <v>1779</v>
      </c>
      <c r="D1774" s="5">
        <v>5500</v>
      </c>
      <c r="E1774" s="7">
        <v>2245</v>
      </c>
      <c r="F1774" t="s">
        <v>4117</v>
      </c>
      <c r="G1774" s="1" t="s">
        <v>4119</v>
      </c>
      <c r="H1774" t="s">
        <v>4122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" t="s">
        <v>4181</v>
      </c>
      <c r="O1774">
        <f>ROUND(E1774/D1774*100,0)</f>
        <v>41</v>
      </c>
      <c r="P1774">
        <f>ROUND(E1774/L1774,2)</f>
        <v>118.16</v>
      </c>
      <c r="Q1774" s="9" t="s">
        <v>4181</v>
      </c>
      <c r="R1774" t="s">
        <v>4204</v>
      </c>
      <c r="S1774">
        <f>(((J1774/60)/60)/24)+DATE(1970,1,1)</f>
        <v>41766.718009259261</v>
      </c>
      <c r="T1774">
        <f>(((I1774/60)/60)/24)+DATE(1970,1,1)</f>
        <v>41826.718009259261</v>
      </c>
      <c r="U1774">
        <f>YEAR(S:S)</f>
        <v>2014</v>
      </c>
    </row>
    <row r="1775" spans="1:21" ht="48" x14ac:dyDescent="0.2">
      <c r="A1775">
        <v>1773</v>
      </c>
      <c r="B1775" s="8" t="s">
        <v>2</v>
      </c>
      <c r="C1775" s="3" t="s">
        <v>1780</v>
      </c>
      <c r="D1775" s="5">
        <v>30000</v>
      </c>
      <c r="E1775" s="7">
        <v>2231</v>
      </c>
      <c r="F1775" t="s">
        <v>4117</v>
      </c>
      <c r="G1775" s="1" t="s">
        <v>4119</v>
      </c>
      <c r="H1775" t="s">
        <v>4121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" t="s">
        <v>4181</v>
      </c>
      <c r="O1775">
        <f>ROUND(E1775/D1775*100,0)</f>
        <v>7</v>
      </c>
      <c r="P1775">
        <f>ROUND(E1775/L1775,2)</f>
        <v>117.42</v>
      </c>
      <c r="Q1775" s="9" t="s">
        <v>4181</v>
      </c>
      <c r="R1775" t="s">
        <v>4204</v>
      </c>
      <c r="S1775">
        <f>(((J1775/60)/60)/24)+DATE(1970,1,1)</f>
        <v>41978.760393518518</v>
      </c>
      <c r="T1775">
        <f>(((I1775/60)/60)/24)+DATE(1970,1,1)</f>
        <v>42023.760393518518</v>
      </c>
      <c r="U1775">
        <f>YEAR(S:S)</f>
        <v>2014</v>
      </c>
    </row>
    <row r="1776" spans="1:21" ht="48" x14ac:dyDescent="0.2">
      <c r="A1776">
        <v>1774</v>
      </c>
      <c r="B1776" s="8" t="s">
        <v>2</v>
      </c>
      <c r="C1776" s="3" t="s">
        <v>1781</v>
      </c>
      <c r="D1776" s="5">
        <v>2500</v>
      </c>
      <c r="E1776" s="7">
        <v>2230.4299999999998</v>
      </c>
      <c r="F1776" t="s">
        <v>4117</v>
      </c>
      <c r="G1776" s="1" t="s">
        <v>4119</v>
      </c>
      <c r="H1776" t="s">
        <v>4121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" t="s">
        <v>4181</v>
      </c>
      <c r="O1776">
        <f>ROUND(E1776/D1776*100,0)</f>
        <v>89</v>
      </c>
      <c r="P1776">
        <f>ROUND(E1776/L1776,2)</f>
        <v>171.57</v>
      </c>
      <c r="Q1776" s="9" t="s">
        <v>4181</v>
      </c>
      <c r="R1776" t="s">
        <v>4204</v>
      </c>
      <c r="S1776">
        <f>(((J1776/60)/60)/24)+DATE(1970,1,1)</f>
        <v>41930.218657407408</v>
      </c>
      <c r="T1776">
        <f>(((I1776/60)/60)/24)+DATE(1970,1,1)</f>
        <v>41972.624305555553</v>
      </c>
      <c r="U1776">
        <f>YEAR(S:S)</f>
        <v>2014</v>
      </c>
    </row>
    <row r="1777" spans="1:21" ht="48" x14ac:dyDescent="0.2">
      <c r="A1777">
        <v>1775</v>
      </c>
      <c r="B1777" s="8" t="s">
        <v>2</v>
      </c>
      <c r="C1777" s="3" t="s">
        <v>1782</v>
      </c>
      <c r="D1777" s="5">
        <v>32500</v>
      </c>
      <c r="E1777" s="7">
        <v>2230</v>
      </c>
      <c r="F1777" t="s">
        <v>4117</v>
      </c>
      <c r="G1777" s="1" t="s">
        <v>4119</v>
      </c>
      <c r="H1777" t="s">
        <v>4121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" t="s">
        <v>4181</v>
      </c>
      <c r="O1777">
        <f>ROUND(E1777/D1777*100,0)</f>
        <v>7</v>
      </c>
      <c r="P1777">
        <f>ROUND(E1777/L1777,2)</f>
        <v>17.98</v>
      </c>
      <c r="Q1777" s="9" t="s">
        <v>4181</v>
      </c>
      <c r="R1777" t="s">
        <v>4204</v>
      </c>
      <c r="S1777">
        <f>(((J1777/60)/60)/24)+DATE(1970,1,1)</f>
        <v>41891.976388888892</v>
      </c>
      <c r="T1777">
        <f>(((I1777/60)/60)/24)+DATE(1970,1,1)</f>
        <v>41936.976388888892</v>
      </c>
      <c r="U1777">
        <f>YEAR(S:S)</f>
        <v>2014</v>
      </c>
    </row>
    <row r="1778" spans="1:21" ht="48" x14ac:dyDescent="0.2">
      <c r="A1778">
        <v>1776</v>
      </c>
      <c r="B1778" s="8" t="s">
        <v>2</v>
      </c>
      <c r="C1778" s="3" t="s">
        <v>1783</v>
      </c>
      <c r="D1778" s="5">
        <v>5000</v>
      </c>
      <c r="E1778" s="7">
        <v>2222</v>
      </c>
      <c r="F1778" t="s">
        <v>4117</v>
      </c>
      <c r="G1778" s="1" t="s">
        <v>4119</v>
      </c>
      <c r="H1778" t="s">
        <v>4122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" t="s">
        <v>4181</v>
      </c>
      <c r="O1778">
        <f>ROUND(E1778/D1778*100,0)</f>
        <v>44</v>
      </c>
      <c r="P1778">
        <f>ROUND(E1778/L1778,2)</f>
        <v>555.5</v>
      </c>
      <c r="Q1778" s="9" t="s">
        <v>4181</v>
      </c>
      <c r="R1778" t="s">
        <v>4204</v>
      </c>
      <c r="S1778">
        <f>(((J1778/60)/60)/24)+DATE(1970,1,1)</f>
        <v>41905.95684027778</v>
      </c>
      <c r="T1778">
        <f>(((I1778/60)/60)/24)+DATE(1970,1,1)</f>
        <v>41941.95684027778</v>
      </c>
      <c r="U1778">
        <f>YEAR(S:S)</f>
        <v>2014</v>
      </c>
    </row>
    <row r="1779" spans="1:21" ht="48" x14ac:dyDescent="0.2">
      <c r="A1779">
        <v>1777</v>
      </c>
      <c r="B1779" s="8" t="s">
        <v>2</v>
      </c>
      <c r="C1779" s="3" t="s">
        <v>1784</v>
      </c>
      <c r="D1779" s="5">
        <v>4800</v>
      </c>
      <c r="E1779" s="7">
        <v>2222</v>
      </c>
      <c r="F1779" t="s">
        <v>4117</v>
      </c>
      <c r="G1779" s="1" t="s">
        <v>4119</v>
      </c>
      <c r="H1779" t="s">
        <v>4124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" t="s">
        <v>4181</v>
      </c>
      <c r="O1779">
        <f>ROUND(E1779/D1779*100,0)</f>
        <v>46</v>
      </c>
      <c r="P1779">
        <f>ROUND(E1779/L1779,2)</f>
        <v>222.2</v>
      </c>
      <c r="Q1779" s="9" t="s">
        <v>4181</v>
      </c>
      <c r="R1779" t="s">
        <v>4204</v>
      </c>
      <c r="S1779">
        <f>(((J1779/60)/60)/24)+DATE(1970,1,1)</f>
        <v>42025.357094907406</v>
      </c>
      <c r="T1779">
        <f>(((I1779/60)/60)/24)+DATE(1970,1,1)</f>
        <v>42055.357094907406</v>
      </c>
      <c r="U1779">
        <f>YEAR(S:S)</f>
        <v>2015</v>
      </c>
    </row>
    <row r="1780" spans="1:21" ht="48" x14ac:dyDescent="0.2">
      <c r="A1780">
        <v>1778</v>
      </c>
      <c r="B1780" s="8" t="s">
        <v>2</v>
      </c>
      <c r="C1780" s="3" t="s">
        <v>1785</v>
      </c>
      <c r="D1780" s="5">
        <v>50000</v>
      </c>
      <c r="E1780" s="7">
        <v>2215</v>
      </c>
      <c r="F1780" t="s">
        <v>4117</v>
      </c>
      <c r="G1780" s="1" t="s">
        <v>4119</v>
      </c>
      <c r="H1780" t="s">
        <v>4121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" t="s">
        <v>4181</v>
      </c>
      <c r="O1780">
        <f>ROUND(E1780/D1780*100,0)</f>
        <v>4</v>
      </c>
      <c r="P1780">
        <f>ROUND(E1780/L1780,2)</f>
        <v>147.66999999999999</v>
      </c>
      <c r="Q1780" s="9" t="s">
        <v>4181</v>
      </c>
      <c r="R1780" t="s">
        <v>4204</v>
      </c>
      <c r="S1780">
        <f>(((J1780/60)/60)/24)+DATE(1970,1,1)</f>
        <v>42045.86336805555</v>
      </c>
      <c r="T1780">
        <f>(((I1780/60)/60)/24)+DATE(1970,1,1)</f>
        <v>42090.821701388893</v>
      </c>
      <c r="U1780">
        <f>YEAR(S:S)</f>
        <v>2015</v>
      </c>
    </row>
    <row r="1781" spans="1:21" ht="48" x14ac:dyDescent="0.2">
      <c r="A1781">
        <v>1779</v>
      </c>
      <c r="B1781" s="8" t="s">
        <v>2</v>
      </c>
      <c r="C1781" s="3" t="s">
        <v>1786</v>
      </c>
      <c r="D1781" s="5">
        <v>11000</v>
      </c>
      <c r="E1781" s="7">
        <v>2210</v>
      </c>
      <c r="F1781" t="s">
        <v>4117</v>
      </c>
      <c r="G1781" s="1" t="s">
        <v>4119</v>
      </c>
      <c r="H1781" t="s">
        <v>4121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" t="s">
        <v>4181</v>
      </c>
      <c r="O1781">
        <f>ROUND(E1781/D1781*100,0)</f>
        <v>20</v>
      </c>
      <c r="P1781">
        <f>ROUND(E1781/L1781,2)</f>
        <v>58.16</v>
      </c>
      <c r="Q1781" s="9" t="s">
        <v>4181</v>
      </c>
      <c r="R1781" t="s">
        <v>4204</v>
      </c>
      <c r="S1781">
        <f>(((J1781/60)/60)/24)+DATE(1970,1,1)</f>
        <v>42585.691898148143</v>
      </c>
      <c r="T1781">
        <f>(((I1781/60)/60)/24)+DATE(1970,1,1)</f>
        <v>42615.691898148143</v>
      </c>
      <c r="U1781">
        <f>YEAR(S:S)</f>
        <v>2016</v>
      </c>
    </row>
    <row r="1782" spans="1:21" ht="48" x14ac:dyDescent="0.2">
      <c r="A1782">
        <v>1780</v>
      </c>
      <c r="B1782" s="8" t="s">
        <v>2</v>
      </c>
      <c r="C1782" s="3" t="s">
        <v>1787</v>
      </c>
      <c r="D1782" s="5">
        <v>30000</v>
      </c>
      <c r="E1782" s="7">
        <v>2210</v>
      </c>
      <c r="F1782" t="s">
        <v>4117</v>
      </c>
      <c r="G1782" s="1" t="s">
        <v>4119</v>
      </c>
      <c r="H1782" t="s">
        <v>4121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" t="s">
        <v>4181</v>
      </c>
      <c r="O1782">
        <f>ROUND(E1782/D1782*100,0)</f>
        <v>7</v>
      </c>
      <c r="P1782">
        <f>ROUND(E1782/L1782,2)</f>
        <v>14.54</v>
      </c>
      <c r="Q1782" s="9" t="s">
        <v>4181</v>
      </c>
      <c r="R1782" t="s">
        <v>4204</v>
      </c>
      <c r="S1782">
        <f>(((J1782/60)/60)/24)+DATE(1970,1,1)</f>
        <v>42493.600810185191</v>
      </c>
      <c r="T1782">
        <f>(((I1782/60)/60)/24)+DATE(1970,1,1)</f>
        <v>42553.600810185191</v>
      </c>
      <c r="U1782">
        <f>YEAR(S:S)</f>
        <v>2016</v>
      </c>
    </row>
    <row r="1783" spans="1:21" ht="48" x14ac:dyDescent="0.2">
      <c r="A1783">
        <v>1781</v>
      </c>
      <c r="B1783" s="8" t="s">
        <v>2</v>
      </c>
      <c r="C1783" s="3" t="s">
        <v>1788</v>
      </c>
      <c r="D1783" s="5">
        <v>5500</v>
      </c>
      <c r="E1783" s="7">
        <v>2204</v>
      </c>
      <c r="F1783" t="s">
        <v>4117</v>
      </c>
      <c r="G1783" s="1" t="s">
        <v>4119</v>
      </c>
      <c r="H1783" t="s">
        <v>4121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" t="s">
        <v>4181</v>
      </c>
      <c r="O1783">
        <f>ROUND(E1783/D1783*100,0)</f>
        <v>40</v>
      </c>
      <c r="P1783">
        <f>ROUND(E1783/L1783,2)</f>
        <v>91.83</v>
      </c>
      <c r="Q1783" s="9" t="s">
        <v>4181</v>
      </c>
      <c r="R1783" t="s">
        <v>4204</v>
      </c>
      <c r="S1783">
        <f>(((J1783/60)/60)/24)+DATE(1970,1,1)</f>
        <v>42597.617418981477</v>
      </c>
      <c r="T1783">
        <f>(((I1783/60)/60)/24)+DATE(1970,1,1)</f>
        <v>42628.617418981477</v>
      </c>
      <c r="U1783">
        <f>YEAR(S:S)</f>
        <v>2016</v>
      </c>
    </row>
    <row r="1784" spans="1:21" ht="48" x14ac:dyDescent="0.2">
      <c r="A1784">
        <v>1782</v>
      </c>
      <c r="B1784" s="8" t="s">
        <v>2</v>
      </c>
      <c r="C1784" s="3" t="s">
        <v>1789</v>
      </c>
      <c r="D1784" s="5">
        <v>35000</v>
      </c>
      <c r="E1784" s="7">
        <v>2202</v>
      </c>
      <c r="F1784" t="s">
        <v>4117</v>
      </c>
      <c r="G1784" s="1" t="s">
        <v>4119</v>
      </c>
      <c r="H1784" t="s">
        <v>4121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" t="s">
        <v>4181</v>
      </c>
      <c r="O1784">
        <f>ROUND(E1784/D1784*100,0)</f>
        <v>6</v>
      </c>
      <c r="P1784">
        <f>ROUND(E1784/L1784,2)</f>
        <v>28.97</v>
      </c>
      <c r="Q1784" s="9" t="s">
        <v>4181</v>
      </c>
      <c r="R1784" t="s">
        <v>4204</v>
      </c>
      <c r="S1784">
        <f>(((J1784/60)/60)/24)+DATE(1970,1,1)</f>
        <v>42388.575104166666</v>
      </c>
      <c r="T1784">
        <f>(((I1784/60)/60)/24)+DATE(1970,1,1)</f>
        <v>42421.575104166666</v>
      </c>
      <c r="U1784">
        <f>YEAR(S:S)</f>
        <v>2016</v>
      </c>
    </row>
    <row r="1785" spans="1:21" ht="48" x14ac:dyDescent="0.2">
      <c r="A1785">
        <v>1783</v>
      </c>
      <c r="B1785" s="8" t="s">
        <v>2</v>
      </c>
      <c r="C1785" s="3" t="s">
        <v>1790</v>
      </c>
      <c r="D1785" s="5">
        <v>40000</v>
      </c>
      <c r="E1785" s="7">
        <v>2200</v>
      </c>
      <c r="F1785" t="s">
        <v>4117</v>
      </c>
      <c r="G1785" s="1" t="s">
        <v>4119</v>
      </c>
      <c r="H1785" t="s">
        <v>4121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" t="s">
        <v>4181</v>
      </c>
      <c r="O1785">
        <f>ROUND(E1785/D1785*100,0)</f>
        <v>6</v>
      </c>
      <c r="P1785">
        <f>ROUND(E1785/L1785,2)</f>
        <v>11.89</v>
      </c>
      <c r="Q1785" s="9" t="s">
        <v>4181</v>
      </c>
      <c r="R1785" t="s">
        <v>4204</v>
      </c>
      <c r="S1785">
        <f>(((J1785/60)/60)/24)+DATE(1970,1,1)</f>
        <v>42115.949976851851</v>
      </c>
      <c r="T1785">
        <f>(((I1785/60)/60)/24)+DATE(1970,1,1)</f>
        <v>42145.949976851851</v>
      </c>
      <c r="U1785">
        <f>YEAR(S:S)</f>
        <v>2015</v>
      </c>
    </row>
    <row r="1786" spans="1:21" ht="48" x14ac:dyDescent="0.2">
      <c r="A1786">
        <v>1784</v>
      </c>
      <c r="B1786" s="8" t="s">
        <v>2</v>
      </c>
      <c r="C1786" s="3" t="s">
        <v>1791</v>
      </c>
      <c r="D1786" s="5">
        <v>5000</v>
      </c>
      <c r="E1786" s="7">
        <v>2198</v>
      </c>
      <c r="F1786" t="s">
        <v>4117</v>
      </c>
      <c r="G1786" s="1" t="s">
        <v>4119</v>
      </c>
      <c r="H1786" t="s">
        <v>4121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" t="s">
        <v>4181</v>
      </c>
      <c r="O1786">
        <f>ROUND(E1786/D1786*100,0)</f>
        <v>44</v>
      </c>
      <c r="P1786">
        <f>ROUND(E1786/L1786,2)</f>
        <v>66.61</v>
      </c>
      <c r="Q1786" s="9" t="s">
        <v>4181</v>
      </c>
      <c r="R1786" t="s">
        <v>4204</v>
      </c>
      <c r="S1786">
        <f>(((J1786/60)/60)/24)+DATE(1970,1,1)</f>
        <v>42003.655555555553</v>
      </c>
      <c r="T1786">
        <f>(((I1786/60)/60)/24)+DATE(1970,1,1)</f>
        <v>42035.142361111109</v>
      </c>
      <c r="U1786">
        <f>YEAR(S:S)</f>
        <v>2014</v>
      </c>
    </row>
    <row r="1787" spans="1:21" ht="48" x14ac:dyDescent="0.2">
      <c r="A1787">
        <v>1785</v>
      </c>
      <c r="B1787" s="8" t="s">
        <v>2</v>
      </c>
      <c r="C1787" s="3" t="s">
        <v>1792</v>
      </c>
      <c r="D1787" s="5">
        <v>24000</v>
      </c>
      <c r="E1787" s="7">
        <v>2196</v>
      </c>
      <c r="F1787" t="s">
        <v>4117</v>
      </c>
      <c r="G1787" s="1" t="s">
        <v>4119</v>
      </c>
      <c r="H1787" t="s">
        <v>4121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" t="s">
        <v>4181</v>
      </c>
      <c r="O1787">
        <f>ROUND(E1787/D1787*100,0)</f>
        <v>9</v>
      </c>
      <c r="P1787">
        <f>ROUND(E1787/L1787,2)</f>
        <v>20.329999999999998</v>
      </c>
      <c r="Q1787" s="9" t="s">
        <v>4181</v>
      </c>
      <c r="R1787" t="s">
        <v>4204</v>
      </c>
      <c r="S1787">
        <f>(((J1787/60)/60)/24)+DATE(1970,1,1)</f>
        <v>41897.134895833333</v>
      </c>
      <c r="T1787">
        <f>(((I1787/60)/60)/24)+DATE(1970,1,1)</f>
        <v>41928</v>
      </c>
      <c r="U1787">
        <f>YEAR(S:S)</f>
        <v>2014</v>
      </c>
    </row>
    <row r="1788" spans="1:21" ht="48" x14ac:dyDescent="0.2">
      <c r="A1788">
        <v>1786</v>
      </c>
      <c r="B1788" s="8" t="s">
        <v>2</v>
      </c>
      <c r="C1788" s="3" t="s">
        <v>1793</v>
      </c>
      <c r="D1788" s="5">
        <v>1900</v>
      </c>
      <c r="E1788" s="7">
        <v>2195</v>
      </c>
      <c r="F1788" t="s">
        <v>4117</v>
      </c>
      <c r="G1788" s="1" t="s">
        <v>4119</v>
      </c>
      <c r="H1788" t="s">
        <v>4124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" t="s">
        <v>4181</v>
      </c>
      <c r="O1788">
        <f>ROUND(E1788/D1788*100,0)</f>
        <v>116</v>
      </c>
      <c r="P1788">
        <f>ROUND(E1788/L1788,2)</f>
        <v>75.69</v>
      </c>
      <c r="Q1788" s="9" t="s">
        <v>4181</v>
      </c>
      <c r="R1788" t="s">
        <v>4204</v>
      </c>
      <c r="S1788">
        <f>(((J1788/60)/60)/24)+DATE(1970,1,1)</f>
        <v>41958.550659722227</v>
      </c>
      <c r="T1788">
        <f>(((I1788/60)/60)/24)+DATE(1970,1,1)</f>
        <v>41988.550659722227</v>
      </c>
      <c r="U1788">
        <f>YEAR(S:S)</f>
        <v>2014</v>
      </c>
    </row>
    <row r="1789" spans="1:21" ht="48" x14ac:dyDescent="0.2">
      <c r="A1789">
        <v>1787</v>
      </c>
      <c r="B1789" s="8" t="s">
        <v>2</v>
      </c>
      <c r="C1789" s="3" t="s">
        <v>1794</v>
      </c>
      <c r="D1789" s="5">
        <v>10000</v>
      </c>
      <c r="E1789" s="7">
        <v>2193</v>
      </c>
      <c r="F1789" t="s">
        <v>4117</v>
      </c>
      <c r="G1789" s="1" t="s">
        <v>4119</v>
      </c>
      <c r="H1789" t="s">
        <v>4121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" t="s">
        <v>4181</v>
      </c>
      <c r="O1789">
        <f>ROUND(E1789/D1789*100,0)</f>
        <v>22</v>
      </c>
      <c r="P1789">
        <f>ROUND(E1789/L1789,2)</f>
        <v>91.38</v>
      </c>
      <c r="Q1789" s="9" t="s">
        <v>4181</v>
      </c>
      <c r="R1789" t="s">
        <v>4204</v>
      </c>
      <c r="S1789">
        <f>(((J1789/60)/60)/24)+DATE(1970,1,1)</f>
        <v>42068.65552083333</v>
      </c>
      <c r="T1789">
        <f>(((I1789/60)/60)/24)+DATE(1970,1,1)</f>
        <v>42098.613854166666</v>
      </c>
      <c r="U1789">
        <f>YEAR(S:S)</f>
        <v>2015</v>
      </c>
    </row>
    <row r="1790" spans="1:21" ht="48" x14ac:dyDescent="0.2">
      <c r="A1790">
        <v>1788</v>
      </c>
      <c r="B1790" s="8" t="s">
        <v>2</v>
      </c>
      <c r="C1790" s="3" t="s">
        <v>1795</v>
      </c>
      <c r="D1790" s="5">
        <v>5500</v>
      </c>
      <c r="E1790" s="7">
        <v>2191</v>
      </c>
      <c r="F1790" t="s">
        <v>4117</v>
      </c>
      <c r="G1790" s="1" t="s">
        <v>4119</v>
      </c>
      <c r="H1790" t="s">
        <v>4122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" t="s">
        <v>4181</v>
      </c>
      <c r="O1790">
        <f>ROUND(E1790/D1790*100,0)</f>
        <v>40</v>
      </c>
      <c r="P1790">
        <f>ROUND(E1790/L1790,2)</f>
        <v>547.75</v>
      </c>
      <c r="Q1790" s="9" t="s">
        <v>4181</v>
      </c>
      <c r="R1790" t="s">
        <v>4204</v>
      </c>
      <c r="S1790">
        <f>(((J1790/60)/60)/24)+DATE(1970,1,1)</f>
        <v>41913.94840277778</v>
      </c>
      <c r="T1790">
        <f>(((I1790/60)/60)/24)+DATE(1970,1,1)</f>
        <v>41943.94840277778</v>
      </c>
      <c r="U1790">
        <f>YEAR(S:S)</f>
        <v>2014</v>
      </c>
    </row>
    <row r="1791" spans="1:21" ht="48" x14ac:dyDescent="0.2">
      <c r="A1791">
        <v>1789</v>
      </c>
      <c r="B1791" s="8" t="s">
        <v>2</v>
      </c>
      <c r="C1791" s="3" t="s">
        <v>1796</v>
      </c>
      <c r="D1791" s="5">
        <v>8000</v>
      </c>
      <c r="E1791" s="7">
        <v>2191</v>
      </c>
      <c r="F1791" t="s">
        <v>4117</v>
      </c>
      <c r="G1791" s="1" t="s">
        <v>4119</v>
      </c>
      <c r="H1791" t="s">
        <v>4121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" t="s">
        <v>4181</v>
      </c>
      <c r="O1791">
        <f>ROUND(E1791/D1791*100,0)</f>
        <v>27</v>
      </c>
      <c r="P1791">
        <f>ROUND(E1791/L1791,2)</f>
        <v>547.75</v>
      </c>
      <c r="Q1791" s="9" t="s">
        <v>4181</v>
      </c>
      <c r="R1791" t="s">
        <v>4204</v>
      </c>
      <c r="S1791">
        <f>(((J1791/60)/60)/24)+DATE(1970,1,1)</f>
        <v>41956.250034722223</v>
      </c>
      <c r="T1791">
        <f>(((I1791/60)/60)/24)+DATE(1970,1,1)</f>
        <v>42016.250034722223</v>
      </c>
      <c r="U1791">
        <f>YEAR(S:S)</f>
        <v>2014</v>
      </c>
    </row>
    <row r="1792" spans="1:21" ht="48" x14ac:dyDescent="0.2">
      <c r="A1792">
        <v>1790</v>
      </c>
      <c r="B1792" s="8" t="s">
        <v>2</v>
      </c>
      <c r="C1792" s="3" t="s">
        <v>1797</v>
      </c>
      <c r="D1792" s="5">
        <v>33000</v>
      </c>
      <c r="E1792" s="7">
        <v>2182</v>
      </c>
      <c r="F1792" t="s">
        <v>4117</v>
      </c>
      <c r="G1792" s="1" t="s">
        <v>4119</v>
      </c>
      <c r="H1792" t="s">
        <v>4121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" t="s">
        <v>4181</v>
      </c>
      <c r="O1792">
        <f>ROUND(E1792/D1792*100,0)</f>
        <v>7</v>
      </c>
      <c r="P1792">
        <f>ROUND(E1792/L1792,2)</f>
        <v>145.47</v>
      </c>
      <c r="Q1792" s="9" t="s">
        <v>4181</v>
      </c>
      <c r="R1792" t="s">
        <v>4204</v>
      </c>
      <c r="S1792">
        <f>(((J1792/60)/60)/24)+DATE(1970,1,1)</f>
        <v>42010.674513888895</v>
      </c>
      <c r="T1792">
        <f>(((I1792/60)/60)/24)+DATE(1970,1,1)</f>
        <v>42040.674513888895</v>
      </c>
      <c r="U1792">
        <f>YEAR(S:S)</f>
        <v>2015</v>
      </c>
    </row>
    <row r="1793" spans="1:21" ht="32" x14ac:dyDescent="0.2">
      <c r="A1793">
        <v>1791</v>
      </c>
      <c r="B1793" s="8" t="s">
        <v>2</v>
      </c>
      <c r="C1793" s="3" t="s">
        <v>1798</v>
      </c>
      <c r="D1793" s="5">
        <v>3000</v>
      </c>
      <c r="E1793" s="7">
        <v>2182</v>
      </c>
      <c r="F1793" t="s">
        <v>4117</v>
      </c>
      <c r="G1793" s="1" t="s">
        <v>4119</v>
      </c>
      <c r="H1793" t="s">
        <v>4122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" t="s">
        <v>4181</v>
      </c>
      <c r="O1793">
        <f>ROUND(E1793/D1793*100,0)</f>
        <v>73</v>
      </c>
      <c r="P1793">
        <f>ROUND(E1793/L1793,2)</f>
        <v>545.5</v>
      </c>
      <c r="Q1793" s="9" t="s">
        <v>4181</v>
      </c>
      <c r="R1793" t="s">
        <v>4204</v>
      </c>
      <c r="S1793">
        <f>(((J1793/60)/60)/24)+DATE(1970,1,1)</f>
        <v>41973.740335648152</v>
      </c>
      <c r="T1793">
        <f>(((I1793/60)/60)/24)+DATE(1970,1,1)</f>
        <v>42033.740335648152</v>
      </c>
      <c r="U1793">
        <f>YEAR(S:S)</f>
        <v>2014</v>
      </c>
    </row>
    <row r="1794" spans="1:21" ht="32" x14ac:dyDescent="0.2">
      <c r="A1794">
        <v>1792</v>
      </c>
      <c r="B1794" s="8" t="s">
        <v>2</v>
      </c>
      <c r="C1794" s="3" t="s">
        <v>1799</v>
      </c>
      <c r="D1794" s="5">
        <v>25000</v>
      </c>
      <c r="E1794" s="7">
        <v>2180</v>
      </c>
      <c r="F1794" t="s">
        <v>4117</v>
      </c>
      <c r="G1794" s="1" t="s">
        <v>4119</v>
      </c>
      <c r="H1794" t="s">
        <v>4121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" t="s">
        <v>4181</v>
      </c>
      <c r="O1794">
        <f>ROUND(E1794/D1794*100,0)</f>
        <v>9</v>
      </c>
      <c r="P1794">
        <f>ROUND(E1794/L1794,2)</f>
        <v>15.68</v>
      </c>
      <c r="Q1794" s="9" t="s">
        <v>4181</v>
      </c>
      <c r="R1794" t="s">
        <v>4204</v>
      </c>
      <c r="S1794">
        <f>(((J1794/60)/60)/24)+DATE(1970,1,1)</f>
        <v>42189.031041666662</v>
      </c>
      <c r="T1794">
        <f>(((I1794/60)/60)/24)+DATE(1970,1,1)</f>
        <v>42226.290972222225</v>
      </c>
      <c r="U1794">
        <f>YEAR(S:S)</f>
        <v>2015</v>
      </c>
    </row>
    <row r="1795" spans="1:21" ht="48" x14ac:dyDescent="0.2">
      <c r="A1795">
        <v>1793</v>
      </c>
      <c r="B1795" s="8" t="s">
        <v>2</v>
      </c>
      <c r="C1795" s="3" t="s">
        <v>1800</v>
      </c>
      <c r="D1795" s="5">
        <v>3000</v>
      </c>
      <c r="E1795" s="7">
        <v>2175</v>
      </c>
      <c r="F1795" t="s">
        <v>4117</v>
      </c>
      <c r="G1795" s="1" t="s">
        <v>4119</v>
      </c>
      <c r="H1795" t="s">
        <v>4123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" t="s">
        <v>4181</v>
      </c>
      <c r="O1795">
        <f>ROUND(E1795/D1795*100,0)</f>
        <v>73</v>
      </c>
      <c r="P1795">
        <f>ROUND(E1795/L1795,2)</f>
        <v>1087.5</v>
      </c>
      <c r="Q1795" s="9" t="s">
        <v>4181</v>
      </c>
      <c r="R1795" t="s">
        <v>4204</v>
      </c>
      <c r="S1795">
        <f>(((J1795/60)/60)/24)+DATE(1970,1,1)</f>
        <v>41940.89166666667</v>
      </c>
      <c r="T1795">
        <f>(((I1795/60)/60)/24)+DATE(1970,1,1)</f>
        <v>41970.933333333334</v>
      </c>
      <c r="U1795">
        <f>YEAR(S:S)</f>
        <v>2014</v>
      </c>
    </row>
    <row r="1796" spans="1:21" ht="48" x14ac:dyDescent="0.2">
      <c r="A1796">
        <v>1794</v>
      </c>
      <c r="B1796" s="8" t="s">
        <v>2</v>
      </c>
      <c r="C1796" s="3" t="s">
        <v>1801</v>
      </c>
      <c r="D1796" s="5">
        <v>9000</v>
      </c>
      <c r="E1796" s="7">
        <v>2170.9899999999998</v>
      </c>
      <c r="F1796" t="s">
        <v>4117</v>
      </c>
      <c r="G1796" s="1" t="s">
        <v>4119</v>
      </c>
      <c r="H1796" t="s">
        <v>4121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" t="s">
        <v>4181</v>
      </c>
      <c r="O1796">
        <f>ROUND(E1796/D1796*100,0)</f>
        <v>24</v>
      </c>
      <c r="P1796">
        <f>ROUND(E1796/L1796,2)</f>
        <v>120.61</v>
      </c>
      <c r="Q1796" s="9" t="s">
        <v>4181</v>
      </c>
      <c r="R1796" t="s">
        <v>4204</v>
      </c>
      <c r="S1796">
        <f>(((J1796/60)/60)/24)+DATE(1970,1,1)</f>
        <v>42011.551180555558</v>
      </c>
      <c r="T1796">
        <f>(((I1796/60)/60)/24)+DATE(1970,1,1)</f>
        <v>42046.551180555558</v>
      </c>
      <c r="U1796">
        <f>YEAR(S:S)</f>
        <v>2015</v>
      </c>
    </row>
    <row r="1797" spans="1:21" ht="48" x14ac:dyDescent="0.2">
      <c r="A1797">
        <v>1795</v>
      </c>
      <c r="B1797" s="8" t="s">
        <v>2</v>
      </c>
      <c r="C1797" s="3" t="s">
        <v>1802</v>
      </c>
      <c r="D1797" s="5">
        <v>28000</v>
      </c>
      <c r="E1797" s="7">
        <v>2161</v>
      </c>
      <c r="F1797" t="s">
        <v>4117</v>
      </c>
      <c r="G1797" s="1" t="s">
        <v>4119</v>
      </c>
      <c r="H1797" t="s">
        <v>4124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" t="s">
        <v>4181</v>
      </c>
      <c r="O1797">
        <f>ROUND(E1797/D1797*100,0)</f>
        <v>8</v>
      </c>
      <c r="P1797">
        <f>ROUND(E1797/L1797,2)</f>
        <v>26.68</v>
      </c>
      <c r="Q1797" s="9" t="s">
        <v>4181</v>
      </c>
      <c r="R1797" t="s">
        <v>4204</v>
      </c>
      <c r="S1797">
        <f>(((J1797/60)/60)/24)+DATE(1970,1,1)</f>
        <v>42628.288668981477</v>
      </c>
      <c r="T1797">
        <f>(((I1797/60)/60)/24)+DATE(1970,1,1)</f>
        <v>42657.666666666672</v>
      </c>
      <c r="U1797">
        <f>YEAR(S:S)</f>
        <v>2016</v>
      </c>
    </row>
    <row r="1798" spans="1:21" ht="48" x14ac:dyDescent="0.2">
      <c r="A1798">
        <v>1796</v>
      </c>
      <c r="B1798" s="8" t="s">
        <v>2</v>
      </c>
      <c r="C1798" s="3" t="s">
        <v>1803</v>
      </c>
      <c r="D1798" s="5">
        <v>19000</v>
      </c>
      <c r="E1798" s="7">
        <v>2160</v>
      </c>
      <c r="F1798" t="s">
        <v>4117</v>
      </c>
      <c r="G1798" s="1" t="s">
        <v>4119</v>
      </c>
      <c r="H1798" t="s">
        <v>4122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" t="s">
        <v>4181</v>
      </c>
      <c r="O1798">
        <f>ROUND(E1798/D1798*100,0)</f>
        <v>11</v>
      </c>
      <c r="P1798">
        <f>ROUND(E1798/L1798,2)</f>
        <v>25.12</v>
      </c>
      <c r="Q1798" s="9" t="s">
        <v>4181</v>
      </c>
      <c r="R1798" t="s">
        <v>4204</v>
      </c>
      <c r="S1798">
        <f>(((J1798/60)/60)/24)+DATE(1970,1,1)</f>
        <v>42515.439421296294</v>
      </c>
      <c r="T1798">
        <f>(((I1798/60)/60)/24)+DATE(1970,1,1)</f>
        <v>42575.439421296294</v>
      </c>
      <c r="U1798">
        <f>YEAR(S:S)</f>
        <v>2016</v>
      </c>
    </row>
    <row r="1799" spans="1:21" ht="48" x14ac:dyDescent="0.2">
      <c r="A1799">
        <v>1797</v>
      </c>
      <c r="B1799" s="8" t="s">
        <v>2</v>
      </c>
      <c r="C1799" s="3" t="s">
        <v>1804</v>
      </c>
      <c r="D1799" s="5">
        <v>10000</v>
      </c>
      <c r="E1799" s="7">
        <v>2159</v>
      </c>
      <c r="F1799" t="s">
        <v>4117</v>
      </c>
      <c r="G1799" s="1" t="s">
        <v>4119</v>
      </c>
      <c r="H1799" t="s">
        <v>4121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" t="s">
        <v>4181</v>
      </c>
      <c r="O1799">
        <f>ROUND(E1799/D1799*100,0)</f>
        <v>22</v>
      </c>
      <c r="P1799">
        <f>ROUND(E1799/L1799,2)</f>
        <v>15.42</v>
      </c>
      <c r="Q1799" s="9" t="s">
        <v>4181</v>
      </c>
      <c r="R1799" t="s">
        <v>4204</v>
      </c>
      <c r="S1799">
        <f>(((J1799/60)/60)/24)+DATE(1970,1,1)</f>
        <v>42689.56931712963</v>
      </c>
      <c r="T1799">
        <f>(((I1799/60)/60)/24)+DATE(1970,1,1)</f>
        <v>42719.56931712963</v>
      </c>
      <c r="U1799">
        <f>YEAR(S:S)</f>
        <v>2016</v>
      </c>
    </row>
    <row r="1800" spans="1:21" ht="48" x14ac:dyDescent="0.2">
      <c r="A1800">
        <v>1798</v>
      </c>
      <c r="B1800" s="8" t="s">
        <v>2</v>
      </c>
      <c r="C1800" s="3" t="s">
        <v>1805</v>
      </c>
      <c r="D1800" s="5">
        <v>16000</v>
      </c>
      <c r="E1800" s="7">
        <v>2156</v>
      </c>
      <c r="F1800" t="s">
        <v>4117</v>
      </c>
      <c r="G1800" s="1" t="s">
        <v>4119</v>
      </c>
      <c r="H1800" t="s">
        <v>4121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" t="s">
        <v>4181</v>
      </c>
      <c r="O1800">
        <f>ROUND(E1800/D1800*100,0)</f>
        <v>13</v>
      </c>
      <c r="P1800">
        <f>ROUND(E1800/L1800,2)</f>
        <v>58.27</v>
      </c>
      <c r="Q1800" s="9" t="s">
        <v>4181</v>
      </c>
      <c r="R1800" t="s">
        <v>4204</v>
      </c>
      <c r="S1800">
        <f>(((J1800/60)/60)/24)+DATE(1970,1,1)</f>
        <v>42344.32677083333</v>
      </c>
      <c r="T1800">
        <f>(((I1800/60)/60)/24)+DATE(1970,1,1)</f>
        <v>42404.32677083333</v>
      </c>
      <c r="U1800">
        <f>YEAR(S:S)</f>
        <v>2015</v>
      </c>
    </row>
    <row r="1801" spans="1:21" ht="32" x14ac:dyDescent="0.2">
      <c r="A1801">
        <v>1799</v>
      </c>
      <c r="B1801" s="8" t="s">
        <v>2</v>
      </c>
      <c r="C1801" s="3" t="s">
        <v>1806</v>
      </c>
      <c r="D1801" s="5">
        <v>4000</v>
      </c>
      <c r="E1801" s="7">
        <v>2155</v>
      </c>
      <c r="F1801" t="s">
        <v>4117</v>
      </c>
      <c r="G1801" s="1" t="s">
        <v>4119</v>
      </c>
      <c r="H1801" t="s">
        <v>4122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" t="s">
        <v>4181</v>
      </c>
      <c r="O1801">
        <f>ROUND(E1801/D1801*100,0)</f>
        <v>54</v>
      </c>
      <c r="P1801">
        <f>ROUND(E1801/L1801,2)</f>
        <v>359.17</v>
      </c>
      <c r="Q1801" s="9" t="s">
        <v>4181</v>
      </c>
      <c r="R1801" t="s">
        <v>4204</v>
      </c>
      <c r="S1801">
        <f>(((J1801/60)/60)/24)+DATE(1970,1,1)</f>
        <v>41934.842685185184</v>
      </c>
      <c r="T1801">
        <f>(((I1801/60)/60)/24)+DATE(1970,1,1)</f>
        <v>41954.884351851855</v>
      </c>
      <c r="U1801">
        <f>YEAR(S:S)</f>
        <v>2014</v>
      </c>
    </row>
    <row r="1802" spans="1:21" ht="48" x14ac:dyDescent="0.2">
      <c r="A1802">
        <v>1800</v>
      </c>
      <c r="B1802" s="8" t="s">
        <v>2</v>
      </c>
      <c r="C1802" s="3" t="s">
        <v>1807</v>
      </c>
      <c r="D1802" s="5">
        <v>46260</v>
      </c>
      <c r="E1802" s="7">
        <v>2154.66</v>
      </c>
      <c r="F1802" t="s">
        <v>4117</v>
      </c>
      <c r="G1802" s="1" t="s">
        <v>4119</v>
      </c>
      <c r="H1802" t="s">
        <v>4122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" t="s">
        <v>4181</v>
      </c>
      <c r="O1802">
        <f>ROUND(E1802/D1802*100,0)</f>
        <v>5</v>
      </c>
      <c r="P1802">
        <f>ROUND(E1802/L1802,2)</f>
        <v>19.07</v>
      </c>
      <c r="Q1802" s="9" t="s">
        <v>4181</v>
      </c>
      <c r="R1802" t="s">
        <v>4204</v>
      </c>
      <c r="S1802">
        <f>(((J1802/60)/60)/24)+DATE(1970,1,1)</f>
        <v>42623.606134259258</v>
      </c>
      <c r="T1802">
        <f>(((I1802/60)/60)/24)+DATE(1970,1,1)</f>
        <v>42653.606134259258</v>
      </c>
      <c r="U1802">
        <f>YEAR(S:S)</f>
        <v>2016</v>
      </c>
    </row>
    <row r="1803" spans="1:21" ht="48" x14ac:dyDescent="0.2">
      <c r="A1803">
        <v>1801</v>
      </c>
      <c r="B1803" s="8" t="s">
        <v>2</v>
      </c>
      <c r="C1803" s="3" t="s">
        <v>1808</v>
      </c>
      <c r="D1803" s="5">
        <v>17000</v>
      </c>
      <c r="E1803" s="7">
        <v>2152</v>
      </c>
      <c r="F1803" t="s">
        <v>4117</v>
      </c>
      <c r="G1803" s="1" t="s">
        <v>4119</v>
      </c>
      <c r="H1803" t="s">
        <v>4122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" t="s">
        <v>4181</v>
      </c>
      <c r="O1803">
        <f>ROUND(E1803/D1803*100,0)</f>
        <v>13</v>
      </c>
      <c r="P1803">
        <f>ROUND(E1803/L1803,2)</f>
        <v>58.16</v>
      </c>
      <c r="Q1803" s="9" t="s">
        <v>4181</v>
      </c>
      <c r="R1803" t="s">
        <v>4204</v>
      </c>
      <c r="S1803">
        <f>(((J1803/60)/60)/24)+DATE(1970,1,1)</f>
        <v>42321.660509259258</v>
      </c>
      <c r="T1803">
        <f>(((I1803/60)/60)/24)+DATE(1970,1,1)</f>
        <v>42353.506944444445</v>
      </c>
      <c r="U1803">
        <f>YEAR(S:S)</f>
        <v>2015</v>
      </c>
    </row>
    <row r="1804" spans="1:21" ht="32" x14ac:dyDescent="0.2">
      <c r="A1804">
        <v>1802</v>
      </c>
      <c r="B1804" s="8" t="s">
        <v>2</v>
      </c>
      <c r="C1804" s="3" t="s">
        <v>1809</v>
      </c>
      <c r="D1804" s="5">
        <v>3500</v>
      </c>
      <c r="E1804" s="7">
        <v>2152</v>
      </c>
      <c r="F1804" t="s">
        <v>4117</v>
      </c>
      <c r="G1804" s="1" t="s">
        <v>4119</v>
      </c>
      <c r="H1804" t="s">
        <v>4124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" t="s">
        <v>4181</v>
      </c>
      <c r="O1804">
        <f>ROUND(E1804/D1804*100,0)</f>
        <v>61</v>
      </c>
      <c r="P1804">
        <f>ROUND(E1804/L1804,2)</f>
        <v>119.56</v>
      </c>
      <c r="Q1804" s="9" t="s">
        <v>4181</v>
      </c>
      <c r="R1804" t="s">
        <v>4204</v>
      </c>
      <c r="S1804">
        <f>(((J1804/60)/60)/24)+DATE(1970,1,1)</f>
        <v>42159.47256944445</v>
      </c>
      <c r="T1804">
        <f>(((I1804/60)/60)/24)+DATE(1970,1,1)</f>
        <v>42182.915972222225</v>
      </c>
      <c r="U1804">
        <f>YEAR(S:S)</f>
        <v>2015</v>
      </c>
    </row>
    <row r="1805" spans="1:21" ht="48" x14ac:dyDescent="0.2">
      <c r="A1805">
        <v>1803</v>
      </c>
      <c r="B1805" s="8" t="s">
        <v>2</v>
      </c>
      <c r="C1805" s="3" t="s">
        <v>1810</v>
      </c>
      <c r="D1805" s="5">
        <v>17500</v>
      </c>
      <c r="E1805" s="7">
        <v>2150.1</v>
      </c>
      <c r="F1805" t="s">
        <v>4117</v>
      </c>
      <c r="G1805" s="1" t="s">
        <v>4119</v>
      </c>
      <c r="H1805" t="s">
        <v>4121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" t="s">
        <v>4181</v>
      </c>
      <c r="O1805">
        <f>ROUND(E1805/D1805*100,0)</f>
        <v>12</v>
      </c>
      <c r="P1805">
        <f>ROUND(E1805/L1805,2)</f>
        <v>28.67</v>
      </c>
      <c r="Q1805" s="9" t="s">
        <v>4181</v>
      </c>
      <c r="R1805" t="s">
        <v>4204</v>
      </c>
      <c r="S1805">
        <f>(((J1805/60)/60)/24)+DATE(1970,1,1)</f>
        <v>42018.071550925932</v>
      </c>
      <c r="T1805">
        <f>(((I1805/60)/60)/24)+DATE(1970,1,1)</f>
        <v>42049.071550925932</v>
      </c>
      <c r="U1805">
        <f>YEAR(S:S)</f>
        <v>2015</v>
      </c>
    </row>
    <row r="1806" spans="1:21" ht="48" x14ac:dyDescent="0.2">
      <c r="A1806">
        <v>1804</v>
      </c>
      <c r="B1806" s="8" t="s">
        <v>2</v>
      </c>
      <c r="C1806" s="3" t="s">
        <v>1811</v>
      </c>
      <c r="D1806" s="5">
        <v>15500</v>
      </c>
      <c r="E1806" s="7">
        <v>2147</v>
      </c>
      <c r="F1806" t="s">
        <v>4117</v>
      </c>
      <c r="G1806" s="1" t="s">
        <v>4119</v>
      </c>
      <c r="H1806" t="s">
        <v>4121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" t="s">
        <v>4181</v>
      </c>
      <c r="O1806">
        <f>ROUND(E1806/D1806*100,0)</f>
        <v>14</v>
      </c>
      <c r="P1806">
        <f>ROUND(E1806/L1806,2)</f>
        <v>41.29</v>
      </c>
      <c r="Q1806" s="9" t="s">
        <v>4181</v>
      </c>
      <c r="R1806" t="s">
        <v>4204</v>
      </c>
      <c r="S1806">
        <f>(((J1806/60)/60)/24)+DATE(1970,1,1)</f>
        <v>42282.678287037037</v>
      </c>
      <c r="T1806">
        <f>(((I1806/60)/60)/24)+DATE(1970,1,1)</f>
        <v>42322.719953703709</v>
      </c>
      <c r="U1806">
        <f>YEAR(S:S)</f>
        <v>2015</v>
      </c>
    </row>
    <row r="1807" spans="1:21" ht="48" x14ac:dyDescent="0.2">
      <c r="A1807">
        <v>1805</v>
      </c>
      <c r="B1807" s="8" t="s">
        <v>2</v>
      </c>
      <c r="C1807" s="3" t="s">
        <v>1812</v>
      </c>
      <c r="D1807" s="5">
        <v>22500</v>
      </c>
      <c r="E1807" s="7">
        <v>2145.0100000000002</v>
      </c>
      <c r="F1807" t="s">
        <v>4117</v>
      </c>
      <c r="G1807" s="1" t="s">
        <v>4119</v>
      </c>
      <c r="H1807" t="s">
        <v>4124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" t="s">
        <v>4181</v>
      </c>
      <c r="O1807">
        <f>ROUND(E1807/D1807*100,0)</f>
        <v>10</v>
      </c>
      <c r="P1807">
        <f>ROUND(E1807/L1807,2)</f>
        <v>17.579999999999998</v>
      </c>
      <c r="Q1807" s="9" t="s">
        <v>4181</v>
      </c>
      <c r="R1807" t="s">
        <v>4204</v>
      </c>
      <c r="S1807">
        <f>(((J1807/60)/60)/24)+DATE(1970,1,1)</f>
        <v>42247.803912037038</v>
      </c>
      <c r="T1807">
        <f>(((I1807/60)/60)/24)+DATE(1970,1,1)</f>
        <v>42279.75</v>
      </c>
      <c r="U1807">
        <f>YEAR(S:S)</f>
        <v>2015</v>
      </c>
    </row>
    <row r="1808" spans="1:21" ht="48" x14ac:dyDescent="0.2">
      <c r="A1808">
        <v>1806</v>
      </c>
      <c r="B1808" s="8" t="s">
        <v>2</v>
      </c>
      <c r="C1808" s="3" t="s">
        <v>1813</v>
      </c>
      <c r="D1808" s="5">
        <v>20000</v>
      </c>
      <c r="E1808" s="7">
        <v>2145</v>
      </c>
      <c r="F1808" t="s">
        <v>4117</v>
      </c>
      <c r="G1808" s="1" t="s">
        <v>4119</v>
      </c>
      <c r="H1808" t="s">
        <v>4122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" t="s">
        <v>4181</v>
      </c>
      <c r="O1808">
        <f>ROUND(E1808/D1808*100,0)</f>
        <v>11</v>
      </c>
      <c r="P1808">
        <f>ROUND(E1808/L1808,2)</f>
        <v>268.13</v>
      </c>
      <c r="Q1808" s="9" t="s">
        <v>4181</v>
      </c>
      <c r="R1808" t="s">
        <v>4204</v>
      </c>
      <c r="S1808">
        <f>(((J1808/60)/60)/24)+DATE(1970,1,1)</f>
        <v>41877.638298611113</v>
      </c>
      <c r="T1808">
        <f>(((I1808/60)/60)/24)+DATE(1970,1,1)</f>
        <v>41912.638298611113</v>
      </c>
      <c r="U1808">
        <f>YEAR(S:S)</f>
        <v>2014</v>
      </c>
    </row>
    <row r="1809" spans="1:21" ht="32" x14ac:dyDescent="0.2">
      <c r="A1809">
        <v>1807</v>
      </c>
      <c r="B1809" s="8" t="s">
        <v>2</v>
      </c>
      <c r="C1809" s="3" t="s">
        <v>1814</v>
      </c>
      <c r="D1809" s="5">
        <v>5000</v>
      </c>
      <c r="E1809" s="7">
        <v>2144.34</v>
      </c>
      <c r="F1809" t="s">
        <v>4117</v>
      </c>
      <c r="G1809" s="1" t="s">
        <v>4119</v>
      </c>
      <c r="H1809" t="s">
        <v>4121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" t="s">
        <v>4181</v>
      </c>
      <c r="O1809">
        <f>ROUND(E1809/D1809*100,0)</f>
        <v>43</v>
      </c>
      <c r="P1809">
        <f>ROUND(E1809/L1809,2)</f>
        <v>268.04000000000002</v>
      </c>
      <c r="Q1809" s="9" t="s">
        <v>4181</v>
      </c>
      <c r="R1809" t="s">
        <v>4204</v>
      </c>
      <c r="S1809">
        <f>(((J1809/60)/60)/24)+DATE(1970,1,1)</f>
        <v>41880.068437499998</v>
      </c>
      <c r="T1809">
        <f>(((I1809/60)/60)/24)+DATE(1970,1,1)</f>
        <v>41910.068437499998</v>
      </c>
      <c r="U1809">
        <f>YEAR(S:S)</f>
        <v>2014</v>
      </c>
    </row>
    <row r="1810" spans="1:21" ht="48" x14ac:dyDescent="0.2">
      <c r="A1810">
        <v>1808</v>
      </c>
      <c r="B1810" s="8" t="s">
        <v>2</v>
      </c>
      <c r="C1810" s="3" t="s">
        <v>1815</v>
      </c>
      <c r="D1810" s="5">
        <v>28000</v>
      </c>
      <c r="E1810" s="7">
        <v>2143</v>
      </c>
      <c r="F1810" t="s">
        <v>4117</v>
      </c>
      <c r="G1810" s="1" t="s">
        <v>4119</v>
      </c>
      <c r="H1810" t="s">
        <v>4121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" t="s">
        <v>4181</v>
      </c>
      <c r="O1810">
        <f>ROUND(E1810/D1810*100,0)</f>
        <v>8</v>
      </c>
      <c r="P1810">
        <f>ROUND(E1810/L1810,2)</f>
        <v>22.32</v>
      </c>
      <c r="Q1810" s="9" t="s">
        <v>4181</v>
      </c>
      <c r="R1810" t="s">
        <v>4204</v>
      </c>
      <c r="S1810">
        <f>(((J1810/60)/60)/24)+DATE(1970,1,1)</f>
        <v>42742.680902777778</v>
      </c>
      <c r="T1810">
        <f>(((I1810/60)/60)/24)+DATE(1970,1,1)</f>
        <v>42777.680902777778</v>
      </c>
      <c r="U1810">
        <f>YEAR(S:S)</f>
        <v>2017</v>
      </c>
    </row>
    <row r="1811" spans="1:21" ht="48" x14ac:dyDescent="0.2">
      <c r="A1811">
        <v>1809</v>
      </c>
      <c r="B1811" s="8" t="s">
        <v>2</v>
      </c>
      <c r="C1811" s="3" t="s">
        <v>1816</v>
      </c>
      <c r="D1811" s="5">
        <v>3500</v>
      </c>
      <c r="E1811" s="7">
        <v>2142</v>
      </c>
      <c r="F1811" t="s">
        <v>4117</v>
      </c>
      <c r="G1811" s="1" t="s">
        <v>4119</v>
      </c>
      <c r="H1811" t="s">
        <v>4126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" t="s">
        <v>4181</v>
      </c>
      <c r="O1811">
        <f>ROUND(E1811/D1811*100,0)</f>
        <v>61</v>
      </c>
      <c r="P1811">
        <f>ROUND(E1811/L1811,2)</f>
        <v>238</v>
      </c>
      <c r="Q1811" s="9" t="s">
        <v>4181</v>
      </c>
      <c r="R1811" t="s">
        <v>4204</v>
      </c>
      <c r="S1811">
        <f>(((J1811/60)/60)/24)+DATE(1970,1,1)</f>
        <v>42029.907858796301</v>
      </c>
      <c r="T1811">
        <f>(((I1811/60)/60)/24)+DATE(1970,1,1)</f>
        <v>42064.907858796301</v>
      </c>
      <c r="U1811">
        <f>YEAR(S:S)</f>
        <v>2015</v>
      </c>
    </row>
    <row r="1812" spans="1:21" ht="48" x14ac:dyDescent="0.2">
      <c r="A1812">
        <v>1810</v>
      </c>
      <c r="B1812" s="8" t="s">
        <v>2</v>
      </c>
      <c r="C1812" s="3" t="s">
        <v>1817</v>
      </c>
      <c r="D1812" s="5">
        <v>450</v>
      </c>
      <c r="E1812" s="7">
        <v>2141</v>
      </c>
      <c r="F1812" t="s">
        <v>4117</v>
      </c>
      <c r="G1812" s="1" t="s">
        <v>4119</v>
      </c>
      <c r="H1812" t="s">
        <v>4121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" t="s">
        <v>4181</v>
      </c>
      <c r="O1812">
        <f>ROUND(E1812/D1812*100,0)</f>
        <v>476</v>
      </c>
      <c r="P1812">
        <f>ROUND(E1812/L1812,2)</f>
        <v>1070.5</v>
      </c>
      <c r="Q1812" s="9" t="s">
        <v>4181</v>
      </c>
      <c r="R1812" t="s">
        <v>4204</v>
      </c>
      <c r="S1812">
        <f>(((J1812/60)/60)/24)+DATE(1970,1,1)</f>
        <v>41860.91002314815</v>
      </c>
      <c r="T1812">
        <f>(((I1812/60)/60)/24)+DATE(1970,1,1)</f>
        <v>41872.91002314815</v>
      </c>
      <c r="U1812">
        <f>YEAR(S:S)</f>
        <v>2014</v>
      </c>
    </row>
    <row r="1813" spans="1:21" ht="32" x14ac:dyDescent="0.2">
      <c r="A1813">
        <v>1811</v>
      </c>
      <c r="B1813" s="8" t="s">
        <v>2</v>
      </c>
      <c r="C1813" s="3" t="s">
        <v>1818</v>
      </c>
      <c r="D1813" s="5">
        <v>54000</v>
      </c>
      <c r="E1813" s="7">
        <v>2140</v>
      </c>
      <c r="F1813" t="s">
        <v>4117</v>
      </c>
      <c r="G1813" s="1" t="s">
        <v>4119</v>
      </c>
      <c r="H1813" t="s">
        <v>4121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" t="s">
        <v>4181</v>
      </c>
      <c r="O1813">
        <f>ROUND(E1813/D1813*100,0)</f>
        <v>4</v>
      </c>
      <c r="P1813">
        <f>ROUND(E1813/L1813,2)</f>
        <v>82.31</v>
      </c>
      <c r="Q1813" s="9" t="s">
        <v>4181</v>
      </c>
      <c r="R1813" t="s">
        <v>4204</v>
      </c>
      <c r="S1813">
        <f>(((J1813/60)/60)/24)+DATE(1970,1,1)</f>
        <v>41876.433680555558</v>
      </c>
      <c r="T1813">
        <f>(((I1813/60)/60)/24)+DATE(1970,1,1)</f>
        <v>41936.166666666664</v>
      </c>
      <c r="U1813">
        <f>YEAR(S:S)</f>
        <v>2014</v>
      </c>
    </row>
    <row r="1814" spans="1:21" ht="48" x14ac:dyDescent="0.2">
      <c r="A1814">
        <v>1812</v>
      </c>
      <c r="B1814" s="8" t="s">
        <v>2</v>
      </c>
      <c r="C1814" s="3" t="s">
        <v>1819</v>
      </c>
      <c r="D1814" s="5">
        <v>6500</v>
      </c>
      <c r="E1814" s="7">
        <v>2140</v>
      </c>
      <c r="F1814" t="s">
        <v>4117</v>
      </c>
      <c r="G1814" s="1" t="s">
        <v>4119</v>
      </c>
      <c r="H1814" t="s">
        <v>4122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" t="s">
        <v>4181</v>
      </c>
      <c r="O1814">
        <f>ROUND(E1814/D1814*100,0)</f>
        <v>33</v>
      </c>
      <c r="P1814">
        <f>ROUND(E1814/L1814,2)</f>
        <v>93.04</v>
      </c>
      <c r="Q1814" s="9" t="s">
        <v>4181</v>
      </c>
      <c r="R1814" t="s">
        <v>4204</v>
      </c>
      <c r="S1814">
        <f>(((J1814/60)/60)/24)+DATE(1970,1,1)</f>
        <v>42524.318703703699</v>
      </c>
      <c r="T1814">
        <f>(((I1814/60)/60)/24)+DATE(1970,1,1)</f>
        <v>42554.318703703699</v>
      </c>
      <c r="U1814">
        <f>YEAR(S:S)</f>
        <v>2016</v>
      </c>
    </row>
    <row r="1815" spans="1:21" ht="48" x14ac:dyDescent="0.2">
      <c r="A1815">
        <v>1813</v>
      </c>
      <c r="B1815" s="8" t="s">
        <v>2</v>
      </c>
      <c r="C1815" s="3" t="s">
        <v>1820</v>
      </c>
      <c r="D1815" s="5">
        <v>8750</v>
      </c>
      <c r="E1815" s="7">
        <v>2132</v>
      </c>
      <c r="F1815" t="s">
        <v>4117</v>
      </c>
      <c r="G1815" s="1" t="s">
        <v>4119</v>
      </c>
      <c r="H1815" t="s">
        <v>4122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" t="s">
        <v>4181</v>
      </c>
      <c r="O1815">
        <f>ROUND(E1815/D1815*100,0)</f>
        <v>24</v>
      </c>
      <c r="P1815" t="e">
        <f>ROUND(E1815/L1815,2)</f>
        <v>#DIV/0!</v>
      </c>
      <c r="Q1815" s="9" t="s">
        <v>4181</v>
      </c>
      <c r="R1815" t="s">
        <v>4204</v>
      </c>
      <c r="S1815">
        <f>(((J1815/60)/60)/24)+DATE(1970,1,1)</f>
        <v>41829.889027777775</v>
      </c>
      <c r="T1815">
        <f>(((I1815/60)/60)/24)+DATE(1970,1,1)</f>
        <v>41859.889027777775</v>
      </c>
      <c r="U1815">
        <f>YEAR(S:S)</f>
        <v>2014</v>
      </c>
    </row>
    <row r="1816" spans="1:21" ht="48" x14ac:dyDescent="0.2">
      <c r="A1816">
        <v>1814</v>
      </c>
      <c r="B1816" s="8" t="s">
        <v>2</v>
      </c>
      <c r="C1816" s="3" t="s">
        <v>1821</v>
      </c>
      <c r="D1816" s="5">
        <v>12000</v>
      </c>
      <c r="E1816" s="7">
        <v>2132</v>
      </c>
      <c r="F1816" t="s">
        <v>4117</v>
      </c>
      <c r="G1816" s="1" t="s">
        <v>4119</v>
      </c>
      <c r="H1816" t="s">
        <v>4122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" t="s">
        <v>4181</v>
      </c>
      <c r="O1816">
        <f>ROUND(E1816/D1816*100,0)</f>
        <v>18</v>
      </c>
      <c r="P1816">
        <f>ROUND(E1816/L1816,2)</f>
        <v>15.23</v>
      </c>
      <c r="Q1816" s="9" t="s">
        <v>4181</v>
      </c>
      <c r="R1816" t="s">
        <v>4204</v>
      </c>
      <c r="S1816">
        <f>(((J1816/60)/60)/24)+DATE(1970,1,1)</f>
        <v>42033.314074074078</v>
      </c>
      <c r="T1816">
        <f>(((I1816/60)/60)/24)+DATE(1970,1,1)</f>
        <v>42063.314074074078</v>
      </c>
      <c r="U1816">
        <f>YEAR(S:S)</f>
        <v>2015</v>
      </c>
    </row>
    <row r="1817" spans="1:21" ht="48" x14ac:dyDescent="0.2">
      <c r="A1817">
        <v>1815</v>
      </c>
      <c r="B1817" s="8" t="s">
        <v>2</v>
      </c>
      <c r="C1817" s="3" t="s">
        <v>1822</v>
      </c>
      <c r="D1817" s="5">
        <v>3000</v>
      </c>
      <c r="E1817" s="7">
        <v>2130</v>
      </c>
      <c r="F1817" t="s">
        <v>4117</v>
      </c>
      <c r="G1817" s="1" t="s">
        <v>4119</v>
      </c>
      <c r="H1817" t="s">
        <v>4121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" t="s">
        <v>4181</v>
      </c>
      <c r="O1817">
        <f>ROUND(E1817/D1817*100,0)</f>
        <v>71</v>
      </c>
      <c r="P1817" t="e">
        <f>ROUND(E1817/L1817,2)</f>
        <v>#DIV/0!</v>
      </c>
      <c r="Q1817" s="9" t="s">
        <v>4181</v>
      </c>
      <c r="R1817" t="s">
        <v>4204</v>
      </c>
      <c r="S1817">
        <f>(((J1817/60)/60)/24)+DATE(1970,1,1)</f>
        <v>42172.906678240746</v>
      </c>
      <c r="T1817">
        <f>(((I1817/60)/60)/24)+DATE(1970,1,1)</f>
        <v>42186.906678240746</v>
      </c>
      <c r="U1817">
        <f>YEAR(S:S)</f>
        <v>2015</v>
      </c>
    </row>
    <row r="1818" spans="1:21" ht="48" x14ac:dyDescent="0.2">
      <c r="A1818">
        <v>1816</v>
      </c>
      <c r="B1818" s="8" t="s">
        <v>2</v>
      </c>
      <c r="C1818" s="3" t="s">
        <v>1823</v>
      </c>
      <c r="D1818" s="5">
        <v>25000</v>
      </c>
      <c r="E1818" s="7">
        <v>2130</v>
      </c>
      <c r="F1818" t="s">
        <v>4117</v>
      </c>
      <c r="G1818" s="1" t="s">
        <v>4119</v>
      </c>
      <c r="H1818" t="s">
        <v>4132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" t="s">
        <v>4181</v>
      </c>
      <c r="O1818">
        <f>ROUND(E1818/D1818*100,0)</f>
        <v>9</v>
      </c>
      <c r="P1818">
        <f>ROUND(E1818/L1818,2)</f>
        <v>355</v>
      </c>
      <c r="Q1818" s="9" t="s">
        <v>4181</v>
      </c>
      <c r="R1818" t="s">
        <v>4204</v>
      </c>
      <c r="S1818">
        <f>(((J1818/60)/60)/24)+DATE(1970,1,1)</f>
        <v>42548.876192129625</v>
      </c>
      <c r="T1818">
        <f>(((I1818/60)/60)/24)+DATE(1970,1,1)</f>
        <v>42576.791666666672</v>
      </c>
      <c r="U1818">
        <f>YEAR(S:S)</f>
        <v>2016</v>
      </c>
    </row>
    <row r="1819" spans="1:21" ht="32" x14ac:dyDescent="0.2">
      <c r="A1819">
        <v>1817</v>
      </c>
      <c r="B1819" s="8" t="s">
        <v>2</v>
      </c>
      <c r="C1819" s="3" t="s">
        <v>1824</v>
      </c>
      <c r="D1819" s="5">
        <v>18000</v>
      </c>
      <c r="E1819" s="7">
        <v>2129</v>
      </c>
      <c r="F1819" t="s">
        <v>4117</v>
      </c>
      <c r="G1819" s="1" t="s">
        <v>4119</v>
      </c>
      <c r="H1819" t="s">
        <v>4121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" t="s">
        <v>4181</v>
      </c>
      <c r="O1819">
        <f>ROUND(E1819/D1819*100,0)</f>
        <v>12</v>
      </c>
      <c r="P1819">
        <f>ROUND(E1819/L1819,2)</f>
        <v>21.29</v>
      </c>
      <c r="Q1819" s="9" t="s">
        <v>4181</v>
      </c>
      <c r="R1819" t="s">
        <v>4204</v>
      </c>
      <c r="S1819">
        <f>(((J1819/60)/60)/24)+DATE(1970,1,1)</f>
        <v>42705.662118055552</v>
      </c>
      <c r="T1819">
        <f>(((I1819/60)/60)/24)+DATE(1970,1,1)</f>
        <v>42765.290972222225</v>
      </c>
      <c r="U1819">
        <f>YEAR(S:S)</f>
        <v>2016</v>
      </c>
    </row>
    <row r="1820" spans="1:21" ht="32" x14ac:dyDescent="0.2">
      <c r="A1820">
        <v>1818</v>
      </c>
      <c r="B1820" s="8" t="s">
        <v>2</v>
      </c>
      <c r="C1820" s="3" t="s">
        <v>1825</v>
      </c>
      <c r="D1820" s="5">
        <v>15000</v>
      </c>
      <c r="E1820" s="7">
        <v>2125.9899999999998</v>
      </c>
      <c r="F1820" t="s">
        <v>4117</v>
      </c>
      <c r="G1820" s="1" t="s">
        <v>4119</v>
      </c>
      <c r="H1820" t="s">
        <v>4121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" t="s">
        <v>4181</v>
      </c>
      <c r="O1820">
        <f>ROUND(E1820/D1820*100,0)</f>
        <v>14</v>
      </c>
      <c r="P1820" t="e">
        <f>ROUND(E1820/L1820,2)</f>
        <v>#DIV/0!</v>
      </c>
      <c r="Q1820" s="9" t="s">
        <v>4181</v>
      </c>
      <c r="R1820" t="s">
        <v>4204</v>
      </c>
      <c r="S1820">
        <f>(((J1820/60)/60)/24)+DATE(1970,1,1)</f>
        <v>42067.234375</v>
      </c>
      <c r="T1820">
        <f>(((I1820/60)/60)/24)+DATE(1970,1,1)</f>
        <v>42097.192708333328</v>
      </c>
      <c r="U1820">
        <f>YEAR(S:S)</f>
        <v>2015</v>
      </c>
    </row>
    <row r="1821" spans="1:21" ht="48" x14ac:dyDescent="0.2">
      <c r="A1821">
        <v>1819</v>
      </c>
      <c r="B1821" s="8" t="s">
        <v>2</v>
      </c>
      <c r="C1821" s="3" t="s">
        <v>1826</v>
      </c>
      <c r="D1821" s="5">
        <v>1200</v>
      </c>
      <c r="E1821" s="7">
        <v>2119.9899999999998</v>
      </c>
      <c r="F1821" t="s">
        <v>4117</v>
      </c>
      <c r="G1821" s="1" t="s">
        <v>4119</v>
      </c>
      <c r="H1821" t="s">
        <v>4121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" t="s">
        <v>4181</v>
      </c>
      <c r="O1821">
        <f>ROUND(E1821/D1821*100,0)</f>
        <v>177</v>
      </c>
      <c r="P1821">
        <f>ROUND(E1821/L1821,2)</f>
        <v>530</v>
      </c>
      <c r="Q1821" s="9" t="s">
        <v>4181</v>
      </c>
      <c r="R1821" t="s">
        <v>4204</v>
      </c>
      <c r="S1821">
        <f>(((J1821/60)/60)/24)+DATE(1970,1,1)</f>
        <v>41820.752268518518</v>
      </c>
      <c r="T1821">
        <f>(((I1821/60)/60)/24)+DATE(1970,1,1)</f>
        <v>41850.752268518518</v>
      </c>
      <c r="U1821">
        <f>YEAR(S:S)</f>
        <v>2014</v>
      </c>
    </row>
    <row r="1822" spans="1:21" ht="48" x14ac:dyDescent="0.2">
      <c r="A1822">
        <v>1820</v>
      </c>
      <c r="B1822" s="8" t="s">
        <v>2</v>
      </c>
      <c r="C1822" s="3" t="s">
        <v>1827</v>
      </c>
      <c r="D1822" s="5">
        <v>26000</v>
      </c>
      <c r="E1822" s="7">
        <v>2115</v>
      </c>
      <c r="F1822" t="s">
        <v>4117</v>
      </c>
      <c r="G1822" s="1" t="s">
        <v>4119</v>
      </c>
      <c r="H1822" t="s">
        <v>4121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" t="s">
        <v>4181</v>
      </c>
      <c r="O1822">
        <f>ROUND(E1822/D1822*100,0)</f>
        <v>8</v>
      </c>
      <c r="P1822">
        <f>ROUND(E1822/L1822,2)</f>
        <v>264.38</v>
      </c>
      <c r="Q1822" s="9" t="s">
        <v>4181</v>
      </c>
      <c r="R1822" t="s">
        <v>4204</v>
      </c>
      <c r="S1822">
        <f>(((J1822/60)/60)/24)+DATE(1970,1,1)</f>
        <v>42065.084375000006</v>
      </c>
      <c r="T1822">
        <f>(((I1822/60)/60)/24)+DATE(1970,1,1)</f>
        <v>42095.042708333334</v>
      </c>
      <c r="U1822">
        <f>YEAR(S:S)</f>
        <v>2015</v>
      </c>
    </row>
    <row r="1823" spans="1:21" ht="48" x14ac:dyDescent="0.2">
      <c r="A1823">
        <v>1821</v>
      </c>
      <c r="B1823" s="8" t="s">
        <v>2</v>
      </c>
      <c r="C1823" s="3" t="s">
        <v>1828</v>
      </c>
      <c r="D1823" s="5">
        <v>2500</v>
      </c>
      <c r="E1823" s="7">
        <v>2113</v>
      </c>
      <c r="F1823" t="s">
        <v>4115</v>
      </c>
      <c r="G1823" s="1" t="s">
        <v>4119</v>
      </c>
      <c r="H1823" t="s">
        <v>4121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" t="s">
        <v>4181</v>
      </c>
      <c r="O1823">
        <f>ROUND(E1823/D1823*100,0)</f>
        <v>85</v>
      </c>
      <c r="P1823">
        <f>ROUND(E1823/L1823,2)</f>
        <v>37.07</v>
      </c>
      <c r="Q1823" s="9" t="s">
        <v>4181</v>
      </c>
      <c r="R1823" t="s">
        <v>4195</v>
      </c>
      <c r="S1823">
        <f>(((J1823/60)/60)/24)+DATE(1970,1,1)</f>
        <v>40926.319062499999</v>
      </c>
      <c r="T1823">
        <f>(((I1823/60)/60)/24)+DATE(1970,1,1)</f>
        <v>40971.319062499999</v>
      </c>
      <c r="U1823">
        <f>YEAR(S:S)</f>
        <v>2012</v>
      </c>
    </row>
    <row r="1824" spans="1:21" ht="32" x14ac:dyDescent="0.2">
      <c r="A1824">
        <v>1822</v>
      </c>
      <c r="B1824" s="8" t="s">
        <v>2</v>
      </c>
      <c r="C1824" s="3" t="s">
        <v>1829</v>
      </c>
      <c r="D1824" s="5">
        <v>300</v>
      </c>
      <c r="E1824" s="7">
        <v>2112.9899999999998</v>
      </c>
      <c r="F1824" t="s">
        <v>4115</v>
      </c>
      <c r="G1824" s="1" t="s">
        <v>4119</v>
      </c>
      <c r="H1824" t="s">
        <v>4126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" t="s">
        <v>4181</v>
      </c>
      <c r="O1824">
        <f>ROUND(E1824/D1824*100,0)</f>
        <v>704</v>
      </c>
      <c r="P1824">
        <f>ROUND(E1824/L1824,2)</f>
        <v>192.09</v>
      </c>
      <c r="Q1824" s="9" t="s">
        <v>4181</v>
      </c>
      <c r="R1824" t="s">
        <v>4195</v>
      </c>
      <c r="S1824">
        <f>(((J1824/60)/60)/24)+DATE(1970,1,1)</f>
        <v>41634.797013888885</v>
      </c>
      <c r="T1824">
        <f>(((I1824/60)/60)/24)+DATE(1970,1,1)</f>
        <v>41670.792361111111</v>
      </c>
      <c r="U1824">
        <f>YEAR(S:S)</f>
        <v>2013</v>
      </c>
    </row>
    <row r="1825" spans="1:21" ht="48" x14ac:dyDescent="0.2">
      <c r="A1825">
        <v>1823</v>
      </c>
      <c r="B1825" s="8" t="s">
        <v>2</v>
      </c>
      <c r="C1825" s="3" t="s">
        <v>1830</v>
      </c>
      <c r="D1825" s="5">
        <v>700</v>
      </c>
      <c r="E1825" s="7">
        <v>2110.5</v>
      </c>
      <c r="F1825" t="s">
        <v>4115</v>
      </c>
      <c r="G1825" s="1" t="s">
        <v>4119</v>
      </c>
      <c r="H1825" t="s">
        <v>4121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" t="s">
        <v>4181</v>
      </c>
      <c r="O1825">
        <f>ROUND(E1825/D1825*100,0)</f>
        <v>302</v>
      </c>
      <c r="P1825">
        <f>ROUND(E1825/L1825,2)</f>
        <v>63.95</v>
      </c>
      <c r="Q1825" s="9" t="s">
        <v>4181</v>
      </c>
      <c r="R1825" t="s">
        <v>4195</v>
      </c>
      <c r="S1825">
        <f>(((J1825/60)/60)/24)+DATE(1970,1,1)</f>
        <v>41176.684907407405</v>
      </c>
      <c r="T1825">
        <f>(((I1825/60)/60)/24)+DATE(1970,1,1)</f>
        <v>41206.684907407405</v>
      </c>
      <c r="U1825">
        <f>YEAR(S:S)</f>
        <v>2012</v>
      </c>
    </row>
    <row r="1826" spans="1:21" ht="16" x14ac:dyDescent="0.2">
      <c r="A1826">
        <v>1824</v>
      </c>
      <c r="B1826" s="8" t="s">
        <v>2</v>
      </c>
      <c r="C1826" s="3" t="s">
        <v>1831</v>
      </c>
      <c r="D1826" s="5">
        <v>3000</v>
      </c>
      <c r="E1826" s="7">
        <v>2110</v>
      </c>
      <c r="F1826" t="s">
        <v>4115</v>
      </c>
      <c r="G1826" s="1" t="s">
        <v>4119</v>
      </c>
      <c r="H1826" t="s">
        <v>4121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" t="s">
        <v>4181</v>
      </c>
      <c r="O1826">
        <f>ROUND(E1826/D1826*100,0)</f>
        <v>70</v>
      </c>
      <c r="P1826">
        <f>ROUND(E1826/L1826,2)</f>
        <v>52.75</v>
      </c>
      <c r="Q1826" s="9" t="s">
        <v>4181</v>
      </c>
      <c r="R1826" t="s">
        <v>4195</v>
      </c>
      <c r="S1826">
        <f>(((J1826/60)/60)/24)+DATE(1970,1,1)</f>
        <v>41626.916284722225</v>
      </c>
      <c r="T1826">
        <f>(((I1826/60)/60)/24)+DATE(1970,1,1)</f>
        <v>41647.088888888888</v>
      </c>
      <c r="U1826">
        <f>YEAR(S:S)</f>
        <v>2013</v>
      </c>
    </row>
    <row r="1827" spans="1:21" ht="48" x14ac:dyDescent="0.2">
      <c r="A1827">
        <v>1825</v>
      </c>
      <c r="B1827" s="8" t="s">
        <v>2</v>
      </c>
      <c r="C1827" s="3" t="s">
        <v>1832</v>
      </c>
      <c r="D1827" s="5">
        <v>2000</v>
      </c>
      <c r="E1827" s="7">
        <v>2107</v>
      </c>
      <c r="F1827" t="s">
        <v>4115</v>
      </c>
      <c r="G1827" s="1" t="s">
        <v>4119</v>
      </c>
      <c r="H1827" t="s">
        <v>4121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" t="s">
        <v>4181</v>
      </c>
      <c r="O1827">
        <f>ROUND(E1827/D1827*100,0)</f>
        <v>105</v>
      </c>
      <c r="P1827">
        <f>ROUND(E1827/L1827,2)</f>
        <v>42.14</v>
      </c>
      <c r="Q1827" s="9" t="s">
        <v>4181</v>
      </c>
      <c r="R1827" t="s">
        <v>4195</v>
      </c>
      <c r="S1827">
        <f>(((J1827/60)/60)/24)+DATE(1970,1,1)</f>
        <v>41443.83452546296</v>
      </c>
      <c r="T1827">
        <f>(((I1827/60)/60)/24)+DATE(1970,1,1)</f>
        <v>41466.83452546296</v>
      </c>
      <c r="U1827">
        <f>YEAR(S:S)</f>
        <v>2013</v>
      </c>
    </row>
    <row r="1828" spans="1:21" ht="16" x14ac:dyDescent="0.2">
      <c r="A1828">
        <v>1826</v>
      </c>
      <c r="B1828" s="8" t="s">
        <v>2</v>
      </c>
      <c r="C1828" s="3" t="s">
        <v>1833</v>
      </c>
      <c r="D1828" s="5">
        <v>2000</v>
      </c>
      <c r="E1828" s="7">
        <v>2103</v>
      </c>
      <c r="F1828" t="s">
        <v>4115</v>
      </c>
      <c r="G1828" s="1" t="s">
        <v>4119</v>
      </c>
      <c r="H1828" t="s">
        <v>4121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" t="s">
        <v>4181</v>
      </c>
      <c r="O1828">
        <f>ROUND(E1828/D1828*100,0)</f>
        <v>105</v>
      </c>
      <c r="P1828">
        <f>ROUND(E1828/L1828,2)</f>
        <v>55.34</v>
      </c>
      <c r="Q1828" s="9" t="s">
        <v>4181</v>
      </c>
      <c r="R1828" t="s">
        <v>4195</v>
      </c>
      <c r="S1828">
        <f>(((J1828/60)/60)/24)+DATE(1970,1,1)</f>
        <v>41657.923807870371</v>
      </c>
      <c r="T1828">
        <f>(((I1828/60)/60)/24)+DATE(1970,1,1)</f>
        <v>41687.923807870371</v>
      </c>
      <c r="U1828">
        <f>YEAR(S:S)</f>
        <v>2014</v>
      </c>
    </row>
    <row r="1829" spans="1:21" ht="48" x14ac:dyDescent="0.2">
      <c r="A1829">
        <v>1827</v>
      </c>
      <c r="B1829" s="8" t="s">
        <v>2</v>
      </c>
      <c r="C1829" s="3" t="s">
        <v>1834</v>
      </c>
      <c r="D1829" s="5">
        <v>8000</v>
      </c>
      <c r="E1829" s="7">
        <v>2102</v>
      </c>
      <c r="F1829" t="s">
        <v>4115</v>
      </c>
      <c r="G1829" s="1" t="s">
        <v>4119</v>
      </c>
      <c r="H1829" t="s">
        <v>4121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" t="s">
        <v>4181</v>
      </c>
      <c r="O1829">
        <f>ROUND(E1829/D1829*100,0)</f>
        <v>26</v>
      </c>
      <c r="P1829">
        <f>ROUND(E1829/L1829,2)</f>
        <v>21.9</v>
      </c>
      <c r="Q1829" s="9" t="s">
        <v>4181</v>
      </c>
      <c r="R1829" t="s">
        <v>4195</v>
      </c>
      <c r="S1829">
        <f>(((J1829/60)/60)/24)+DATE(1970,1,1)</f>
        <v>40555.325937499998</v>
      </c>
      <c r="T1829">
        <f>(((I1829/60)/60)/24)+DATE(1970,1,1)</f>
        <v>40605.325937499998</v>
      </c>
      <c r="U1829">
        <f>YEAR(S:S)</f>
        <v>2011</v>
      </c>
    </row>
    <row r="1830" spans="1:21" ht="48" x14ac:dyDescent="0.2">
      <c r="A1830">
        <v>1828</v>
      </c>
      <c r="B1830" s="8" t="s">
        <v>2</v>
      </c>
      <c r="C1830" s="3" t="s">
        <v>1835</v>
      </c>
      <c r="D1830" s="5">
        <v>20000</v>
      </c>
      <c r="E1830" s="7">
        <v>2102</v>
      </c>
      <c r="F1830" t="s">
        <v>4115</v>
      </c>
      <c r="G1830" s="1" t="s">
        <v>4119</v>
      </c>
      <c r="H1830" t="s">
        <v>4121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" t="s">
        <v>4181</v>
      </c>
      <c r="O1830">
        <f>ROUND(E1830/D1830*100,0)</f>
        <v>11</v>
      </c>
      <c r="P1830">
        <f>ROUND(E1830/L1830,2)</f>
        <v>43.79</v>
      </c>
      <c r="Q1830" s="9" t="s">
        <v>4181</v>
      </c>
      <c r="R1830" t="s">
        <v>4195</v>
      </c>
      <c r="S1830">
        <f>(((J1830/60)/60)/24)+DATE(1970,1,1)</f>
        <v>41736.899652777778</v>
      </c>
      <c r="T1830">
        <f>(((I1830/60)/60)/24)+DATE(1970,1,1)</f>
        <v>41768.916666666664</v>
      </c>
      <c r="U1830">
        <f>YEAR(S:S)</f>
        <v>2014</v>
      </c>
    </row>
    <row r="1831" spans="1:21" ht="48" x14ac:dyDescent="0.2">
      <c r="A1831">
        <v>1829</v>
      </c>
      <c r="B1831" s="8" t="s">
        <v>2</v>
      </c>
      <c r="C1831" s="3" t="s">
        <v>1836</v>
      </c>
      <c r="D1831" s="5">
        <v>1500</v>
      </c>
      <c r="E1831" s="7">
        <v>2101</v>
      </c>
      <c r="F1831" t="s">
        <v>4115</v>
      </c>
      <c r="G1831" s="1" t="s">
        <v>4119</v>
      </c>
      <c r="H1831" t="s">
        <v>4121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" t="s">
        <v>4181</v>
      </c>
      <c r="O1831">
        <f>ROUND(E1831/D1831*100,0)</f>
        <v>140</v>
      </c>
      <c r="P1831">
        <f>ROUND(E1831/L1831,2)</f>
        <v>63.67</v>
      </c>
      <c r="Q1831" s="9" t="s">
        <v>4181</v>
      </c>
      <c r="R1831" t="s">
        <v>4195</v>
      </c>
      <c r="S1831">
        <f>(((J1831/60)/60)/24)+DATE(1970,1,1)</f>
        <v>40516.087627314817</v>
      </c>
      <c r="T1831">
        <f>(((I1831/60)/60)/24)+DATE(1970,1,1)</f>
        <v>40564.916666666664</v>
      </c>
      <c r="U1831">
        <f>YEAR(S:S)</f>
        <v>2010</v>
      </c>
    </row>
    <row r="1832" spans="1:21" ht="48" x14ac:dyDescent="0.2">
      <c r="A1832">
        <v>1830</v>
      </c>
      <c r="B1832" s="8" t="s">
        <v>2</v>
      </c>
      <c r="C1832" s="3" t="s">
        <v>1837</v>
      </c>
      <c r="D1832" s="5">
        <v>15000</v>
      </c>
      <c r="E1832" s="7">
        <v>2100</v>
      </c>
      <c r="F1832" t="s">
        <v>4115</v>
      </c>
      <c r="G1832" s="1" t="s">
        <v>4119</v>
      </c>
      <c r="H1832" t="s">
        <v>4121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" t="s">
        <v>4181</v>
      </c>
      <c r="O1832">
        <f>ROUND(E1832/D1832*100,0)</f>
        <v>14</v>
      </c>
      <c r="P1832">
        <f>ROUND(E1832/L1832,2)</f>
        <v>9.2899999999999991</v>
      </c>
      <c r="Q1832" s="9" t="s">
        <v>4181</v>
      </c>
      <c r="R1832" t="s">
        <v>4195</v>
      </c>
      <c r="S1832">
        <f>(((J1832/60)/60)/24)+DATE(1970,1,1)</f>
        <v>41664.684108796297</v>
      </c>
      <c r="T1832">
        <f>(((I1832/60)/60)/24)+DATE(1970,1,1)</f>
        <v>41694.684108796297</v>
      </c>
      <c r="U1832">
        <f>YEAR(S:S)</f>
        <v>2014</v>
      </c>
    </row>
    <row r="1833" spans="1:21" ht="48" x14ac:dyDescent="0.2">
      <c r="A1833">
        <v>1831</v>
      </c>
      <c r="B1833" s="8" t="s">
        <v>2</v>
      </c>
      <c r="C1833" s="3" t="s">
        <v>1838</v>
      </c>
      <c r="D1833" s="5">
        <v>1000</v>
      </c>
      <c r="E1833" s="7">
        <v>2100</v>
      </c>
      <c r="F1833" t="s">
        <v>4115</v>
      </c>
      <c r="G1833" s="1" t="s">
        <v>4119</v>
      </c>
      <c r="H1833" t="s">
        <v>4121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" t="s">
        <v>4181</v>
      </c>
      <c r="O1833">
        <f>ROUND(E1833/D1833*100,0)</f>
        <v>210</v>
      </c>
      <c r="P1833">
        <f>ROUND(E1833/L1833,2)</f>
        <v>150</v>
      </c>
      <c r="Q1833" s="9" t="s">
        <v>4181</v>
      </c>
      <c r="R1833" t="s">
        <v>4195</v>
      </c>
      <c r="S1833">
        <f>(((J1833/60)/60)/24)+DATE(1970,1,1)</f>
        <v>41026.996099537035</v>
      </c>
      <c r="T1833">
        <f>(((I1833/60)/60)/24)+DATE(1970,1,1)</f>
        <v>41041.996099537035</v>
      </c>
      <c r="U1833">
        <f>YEAR(S:S)</f>
        <v>2012</v>
      </c>
    </row>
    <row r="1834" spans="1:21" ht="48" x14ac:dyDescent="0.2">
      <c r="A1834">
        <v>1832</v>
      </c>
      <c r="B1834" s="8" t="s">
        <v>2</v>
      </c>
      <c r="C1834" s="3" t="s">
        <v>1839</v>
      </c>
      <c r="D1834" s="5">
        <v>350</v>
      </c>
      <c r="E1834" s="7">
        <v>2100</v>
      </c>
      <c r="F1834" t="s">
        <v>4115</v>
      </c>
      <c r="G1834" s="1" t="s">
        <v>4119</v>
      </c>
      <c r="H1834" t="s">
        <v>4121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" t="s">
        <v>4181</v>
      </c>
      <c r="O1834">
        <f>ROUND(E1834/D1834*100,0)</f>
        <v>600</v>
      </c>
      <c r="P1834">
        <f>ROUND(E1834/L1834,2)</f>
        <v>105</v>
      </c>
      <c r="Q1834" s="9" t="s">
        <v>4181</v>
      </c>
      <c r="R1834" t="s">
        <v>4195</v>
      </c>
      <c r="S1834">
        <f>(((J1834/60)/60)/24)+DATE(1970,1,1)</f>
        <v>40576.539664351854</v>
      </c>
      <c r="T1834">
        <f>(((I1834/60)/60)/24)+DATE(1970,1,1)</f>
        <v>40606.539664351854</v>
      </c>
      <c r="U1834">
        <f>YEAR(S:S)</f>
        <v>2011</v>
      </c>
    </row>
    <row r="1835" spans="1:21" ht="48" x14ac:dyDescent="0.2">
      <c r="A1835">
        <v>1833</v>
      </c>
      <c r="B1835" s="8" t="s">
        <v>2</v>
      </c>
      <c r="C1835" s="3" t="s">
        <v>1840</v>
      </c>
      <c r="D1835" s="5">
        <v>400</v>
      </c>
      <c r="E1835" s="7">
        <v>2100</v>
      </c>
      <c r="F1835" t="s">
        <v>4115</v>
      </c>
      <c r="G1835" s="1" t="s">
        <v>4119</v>
      </c>
      <c r="H1835" t="s">
        <v>4121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" t="s">
        <v>4181</v>
      </c>
      <c r="O1835">
        <f>ROUND(E1835/D1835*100,0)</f>
        <v>525</v>
      </c>
      <c r="P1835">
        <f>ROUND(E1835/L1835,2)</f>
        <v>84</v>
      </c>
      <c r="Q1835" s="9" t="s">
        <v>4181</v>
      </c>
      <c r="R1835" t="s">
        <v>4195</v>
      </c>
      <c r="S1835">
        <f>(((J1835/60)/60)/24)+DATE(1970,1,1)</f>
        <v>41303.044016203705</v>
      </c>
      <c r="T1835">
        <f>(((I1835/60)/60)/24)+DATE(1970,1,1)</f>
        <v>41335.332638888889</v>
      </c>
      <c r="U1835">
        <f>YEAR(S:S)</f>
        <v>2013</v>
      </c>
    </row>
    <row r="1836" spans="1:21" ht="32" x14ac:dyDescent="0.2">
      <c r="A1836">
        <v>1834</v>
      </c>
      <c r="B1836" s="8" t="s">
        <v>2</v>
      </c>
      <c r="C1836" s="3" t="s">
        <v>1841</v>
      </c>
      <c r="D1836" s="5">
        <v>10000</v>
      </c>
      <c r="E1836" s="7">
        <v>2095.2600000000002</v>
      </c>
      <c r="F1836" t="s">
        <v>4115</v>
      </c>
      <c r="G1836" s="1" t="s">
        <v>4119</v>
      </c>
      <c r="H1836" t="s">
        <v>4121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" t="s">
        <v>4181</v>
      </c>
      <c r="O1836">
        <f>ROUND(E1836/D1836*100,0)</f>
        <v>21</v>
      </c>
      <c r="P1836">
        <f>ROUND(E1836/L1836,2)</f>
        <v>23.28</v>
      </c>
      <c r="Q1836" s="9" t="s">
        <v>4181</v>
      </c>
      <c r="R1836" t="s">
        <v>4195</v>
      </c>
      <c r="S1836">
        <f>(((J1836/60)/60)/24)+DATE(1970,1,1)</f>
        <v>41988.964062500003</v>
      </c>
      <c r="T1836">
        <f>(((I1836/60)/60)/24)+DATE(1970,1,1)</f>
        <v>42028.964062500003</v>
      </c>
      <c r="U1836">
        <f>YEAR(S:S)</f>
        <v>2014</v>
      </c>
    </row>
    <row r="1837" spans="1:21" ht="64" x14ac:dyDescent="0.2">
      <c r="A1837">
        <v>1835</v>
      </c>
      <c r="B1837" s="8" t="s">
        <v>2</v>
      </c>
      <c r="C1837" s="3" t="s">
        <v>1842</v>
      </c>
      <c r="D1837" s="5">
        <v>500</v>
      </c>
      <c r="E1837" s="7">
        <v>2095</v>
      </c>
      <c r="F1837" t="s">
        <v>4115</v>
      </c>
      <c r="G1837" s="1" t="s">
        <v>4119</v>
      </c>
      <c r="H1837" t="s">
        <v>4122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" t="s">
        <v>4181</v>
      </c>
      <c r="O1837">
        <f>ROUND(E1837/D1837*100,0)</f>
        <v>419</v>
      </c>
      <c r="P1837">
        <f>ROUND(E1837/L1837,2)</f>
        <v>190.45</v>
      </c>
      <c r="Q1837" s="9" t="s">
        <v>4181</v>
      </c>
      <c r="R1837" t="s">
        <v>4195</v>
      </c>
      <c r="S1837">
        <f>(((J1837/60)/60)/24)+DATE(1970,1,1)</f>
        <v>42430.702210648145</v>
      </c>
      <c r="T1837">
        <f>(((I1837/60)/60)/24)+DATE(1970,1,1)</f>
        <v>42460.660543981481</v>
      </c>
      <c r="U1837">
        <f>YEAR(S:S)</f>
        <v>2016</v>
      </c>
    </row>
    <row r="1838" spans="1:21" ht="16" x14ac:dyDescent="0.2">
      <c r="A1838">
        <v>1836</v>
      </c>
      <c r="B1838" s="8" t="s">
        <v>2</v>
      </c>
      <c r="C1838" s="3" t="s">
        <v>1843</v>
      </c>
      <c r="D1838" s="5">
        <v>5000</v>
      </c>
      <c r="E1838" s="7">
        <v>2093</v>
      </c>
      <c r="F1838" t="s">
        <v>4115</v>
      </c>
      <c r="G1838" s="1" t="s">
        <v>4119</v>
      </c>
      <c r="H1838" t="s">
        <v>4121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" t="s">
        <v>4181</v>
      </c>
      <c r="O1838">
        <f>ROUND(E1838/D1838*100,0)</f>
        <v>42</v>
      </c>
      <c r="P1838">
        <f>ROUND(E1838/L1838,2)</f>
        <v>38.049999999999997</v>
      </c>
      <c r="Q1838" s="9" t="s">
        <v>4181</v>
      </c>
      <c r="R1838" t="s">
        <v>4195</v>
      </c>
      <c r="S1838">
        <f>(((J1838/60)/60)/24)+DATE(1970,1,1)</f>
        <v>41305.809363425928</v>
      </c>
      <c r="T1838">
        <f>(((I1838/60)/60)/24)+DATE(1970,1,1)</f>
        <v>41322.809363425928</v>
      </c>
      <c r="U1838">
        <f>YEAR(S:S)</f>
        <v>2013</v>
      </c>
    </row>
    <row r="1839" spans="1:21" ht="48" x14ac:dyDescent="0.2">
      <c r="A1839">
        <v>1837</v>
      </c>
      <c r="B1839" s="8" t="s">
        <v>2</v>
      </c>
      <c r="C1839" s="3" t="s">
        <v>1844</v>
      </c>
      <c r="D1839" s="5">
        <v>600</v>
      </c>
      <c r="E1839" s="7">
        <v>2087</v>
      </c>
      <c r="F1839" t="s">
        <v>4115</v>
      </c>
      <c r="G1839" s="1" t="s">
        <v>4119</v>
      </c>
      <c r="H1839" t="s">
        <v>4121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" t="s">
        <v>4181</v>
      </c>
      <c r="O1839">
        <f>ROUND(E1839/D1839*100,0)</f>
        <v>348</v>
      </c>
      <c r="P1839">
        <f>ROUND(E1839/L1839,2)</f>
        <v>69.569999999999993</v>
      </c>
      <c r="Q1839" s="9" t="s">
        <v>4181</v>
      </c>
      <c r="R1839" t="s">
        <v>4195</v>
      </c>
      <c r="S1839">
        <f>(((J1839/60)/60)/24)+DATE(1970,1,1)</f>
        <v>40926.047858796301</v>
      </c>
      <c r="T1839">
        <f>(((I1839/60)/60)/24)+DATE(1970,1,1)</f>
        <v>40986.006192129629</v>
      </c>
      <c r="U1839">
        <f>YEAR(S:S)</f>
        <v>2012</v>
      </c>
    </row>
    <row r="1840" spans="1:21" ht="48" x14ac:dyDescent="0.2">
      <c r="A1840">
        <v>1838</v>
      </c>
      <c r="B1840" s="8" t="s">
        <v>2</v>
      </c>
      <c r="C1840" s="3" t="s">
        <v>1845</v>
      </c>
      <c r="D1840" s="5">
        <v>1000</v>
      </c>
      <c r="E1840" s="7">
        <v>2086</v>
      </c>
      <c r="F1840" t="s">
        <v>4115</v>
      </c>
      <c r="G1840" s="1" t="s">
        <v>4119</v>
      </c>
      <c r="H1840" t="s">
        <v>4121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" t="s">
        <v>4181</v>
      </c>
      <c r="O1840">
        <f>ROUND(E1840/D1840*100,0)</f>
        <v>209</v>
      </c>
      <c r="P1840">
        <f>ROUND(E1840/L1840,2)</f>
        <v>74.5</v>
      </c>
      <c r="Q1840" s="9" t="s">
        <v>4181</v>
      </c>
      <c r="R1840" t="s">
        <v>4195</v>
      </c>
      <c r="S1840">
        <f>(((J1840/60)/60)/24)+DATE(1970,1,1)</f>
        <v>40788.786539351851</v>
      </c>
      <c r="T1840">
        <f>(((I1840/60)/60)/24)+DATE(1970,1,1)</f>
        <v>40817.125</v>
      </c>
      <c r="U1840">
        <f>YEAR(S:S)</f>
        <v>2011</v>
      </c>
    </row>
    <row r="1841" spans="1:21" ht="48" x14ac:dyDescent="0.2">
      <c r="A1841">
        <v>1839</v>
      </c>
      <c r="B1841" s="8" t="s">
        <v>2</v>
      </c>
      <c r="C1841" s="3" t="s">
        <v>1846</v>
      </c>
      <c r="D1841" s="5">
        <v>1000</v>
      </c>
      <c r="E1841" s="7">
        <v>2082.25</v>
      </c>
      <c r="F1841" t="s">
        <v>4115</v>
      </c>
      <c r="G1841" s="1" t="s">
        <v>4119</v>
      </c>
      <c r="H1841" t="s">
        <v>4121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" t="s">
        <v>4181</v>
      </c>
      <c r="O1841">
        <f>ROUND(E1841/D1841*100,0)</f>
        <v>208</v>
      </c>
      <c r="P1841">
        <f>ROUND(E1841/L1841,2)</f>
        <v>46.27</v>
      </c>
      <c r="Q1841" s="9" t="s">
        <v>4181</v>
      </c>
      <c r="R1841" t="s">
        <v>4195</v>
      </c>
      <c r="S1841">
        <f>(((J1841/60)/60)/24)+DATE(1970,1,1)</f>
        <v>42614.722013888888</v>
      </c>
      <c r="T1841">
        <f>(((I1841/60)/60)/24)+DATE(1970,1,1)</f>
        <v>42644.722013888888</v>
      </c>
      <c r="U1841">
        <f>YEAR(S:S)</f>
        <v>2016</v>
      </c>
    </row>
    <row r="1842" spans="1:21" ht="48" x14ac:dyDescent="0.2">
      <c r="A1842">
        <v>1840</v>
      </c>
      <c r="B1842" s="8" t="s">
        <v>2</v>
      </c>
      <c r="C1842" s="3" t="s">
        <v>1847</v>
      </c>
      <c r="D1842" s="5">
        <v>900</v>
      </c>
      <c r="E1842" s="7">
        <v>2080</v>
      </c>
      <c r="F1842" t="s">
        <v>4115</v>
      </c>
      <c r="G1842" s="1" t="s">
        <v>4119</v>
      </c>
      <c r="H1842" t="s">
        <v>4121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" t="s">
        <v>4181</v>
      </c>
      <c r="O1842">
        <f>ROUND(E1842/D1842*100,0)</f>
        <v>231</v>
      </c>
      <c r="P1842">
        <f>ROUND(E1842/L1842,2)</f>
        <v>160</v>
      </c>
      <c r="Q1842" s="9" t="s">
        <v>4181</v>
      </c>
      <c r="R1842" t="s">
        <v>4195</v>
      </c>
      <c r="S1842">
        <f>(((J1842/60)/60)/24)+DATE(1970,1,1)</f>
        <v>41382.096180555556</v>
      </c>
      <c r="T1842">
        <f>(((I1842/60)/60)/24)+DATE(1970,1,1)</f>
        <v>41401.207638888889</v>
      </c>
      <c r="U1842">
        <f>YEAR(S:S)</f>
        <v>2013</v>
      </c>
    </row>
    <row r="1843" spans="1:21" ht="32" x14ac:dyDescent="0.2">
      <c r="A1843">
        <v>1841</v>
      </c>
      <c r="B1843" s="8" t="s">
        <v>2</v>
      </c>
      <c r="C1843" s="3" t="s">
        <v>1848</v>
      </c>
      <c r="D1843" s="5">
        <v>2000</v>
      </c>
      <c r="E1843" s="7">
        <v>2076</v>
      </c>
      <c r="F1843" t="s">
        <v>4115</v>
      </c>
      <c r="G1843" s="1" t="s">
        <v>4119</v>
      </c>
      <c r="H1843" t="s">
        <v>4121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" t="s">
        <v>4181</v>
      </c>
      <c r="O1843">
        <f>ROUND(E1843/D1843*100,0)</f>
        <v>104</v>
      </c>
      <c r="P1843">
        <f>ROUND(E1843/L1843,2)</f>
        <v>51.9</v>
      </c>
      <c r="Q1843" s="9" t="s">
        <v>4181</v>
      </c>
      <c r="R1843" t="s">
        <v>4195</v>
      </c>
      <c r="S1843">
        <f>(((J1843/60)/60)/24)+DATE(1970,1,1)</f>
        <v>41745.84542824074</v>
      </c>
      <c r="T1843">
        <f>(((I1843/60)/60)/24)+DATE(1970,1,1)</f>
        <v>41779.207638888889</v>
      </c>
      <c r="U1843">
        <f>YEAR(S:S)</f>
        <v>2014</v>
      </c>
    </row>
    <row r="1844" spans="1:21" ht="48" x14ac:dyDescent="0.2">
      <c r="A1844">
        <v>1842</v>
      </c>
      <c r="B1844" s="8" t="s">
        <v>2</v>
      </c>
      <c r="C1844" s="3" t="s">
        <v>1849</v>
      </c>
      <c r="D1844" s="5">
        <v>2000</v>
      </c>
      <c r="E1844" s="7">
        <v>2076</v>
      </c>
      <c r="F1844" t="s">
        <v>4115</v>
      </c>
      <c r="G1844" s="1" t="s">
        <v>4119</v>
      </c>
      <c r="H1844" t="s">
        <v>4121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" t="s">
        <v>4181</v>
      </c>
      <c r="O1844">
        <f>ROUND(E1844/D1844*100,0)</f>
        <v>104</v>
      </c>
      <c r="P1844">
        <f>ROUND(E1844/L1844,2)</f>
        <v>98.86</v>
      </c>
      <c r="Q1844" s="9" t="s">
        <v>4181</v>
      </c>
      <c r="R1844" t="s">
        <v>4195</v>
      </c>
      <c r="S1844">
        <f>(((J1844/60)/60)/24)+DATE(1970,1,1)</f>
        <v>42031.631724537037</v>
      </c>
      <c r="T1844">
        <f>(((I1844/60)/60)/24)+DATE(1970,1,1)</f>
        <v>42065.249305555553</v>
      </c>
      <c r="U1844">
        <f>YEAR(S:S)</f>
        <v>2015</v>
      </c>
    </row>
    <row r="1845" spans="1:21" ht="48" x14ac:dyDescent="0.2">
      <c r="A1845">
        <v>1843</v>
      </c>
      <c r="B1845" s="8" t="s">
        <v>2</v>
      </c>
      <c r="C1845" s="3" t="s">
        <v>1850</v>
      </c>
      <c r="D1845" s="5">
        <v>10000</v>
      </c>
      <c r="E1845" s="7">
        <v>2075</v>
      </c>
      <c r="F1845" t="s">
        <v>4115</v>
      </c>
      <c r="G1845" s="1" t="s">
        <v>4119</v>
      </c>
      <c r="H1845" t="s">
        <v>4121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" t="s">
        <v>4181</v>
      </c>
      <c r="O1845">
        <f>ROUND(E1845/D1845*100,0)</f>
        <v>21</v>
      </c>
      <c r="P1845">
        <f>ROUND(E1845/L1845,2)</f>
        <v>15.49</v>
      </c>
      <c r="Q1845" s="9" t="s">
        <v>4181</v>
      </c>
      <c r="R1845" t="s">
        <v>4195</v>
      </c>
      <c r="S1845">
        <f>(((J1845/60)/60)/24)+DATE(1970,1,1)</f>
        <v>40564.994837962964</v>
      </c>
      <c r="T1845">
        <f>(((I1845/60)/60)/24)+DATE(1970,1,1)</f>
        <v>40594.994837962964</v>
      </c>
      <c r="U1845">
        <f>YEAR(S:S)</f>
        <v>2011</v>
      </c>
    </row>
    <row r="1846" spans="1:21" ht="48" x14ac:dyDescent="0.2">
      <c r="A1846">
        <v>1844</v>
      </c>
      <c r="B1846" s="8" t="s">
        <v>2</v>
      </c>
      <c r="C1846" s="3" t="s">
        <v>1851</v>
      </c>
      <c r="D1846" s="5">
        <v>1500</v>
      </c>
      <c r="E1846" s="7">
        <v>2073</v>
      </c>
      <c r="F1846" t="s">
        <v>4115</v>
      </c>
      <c r="G1846" s="1" t="s">
        <v>4119</v>
      </c>
      <c r="H1846" t="s">
        <v>4121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" t="s">
        <v>4181</v>
      </c>
      <c r="O1846">
        <f>ROUND(E1846/D1846*100,0)</f>
        <v>138</v>
      </c>
      <c r="P1846">
        <f>ROUND(E1846/L1846,2)</f>
        <v>103.65</v>
      </c>
      <c r="Q1846" s="9" t="s">
        <v>4181</v>
      </c>
      <c r="R1846" t="s">
        <v>4195</v>
      </c>
      <c r="S1846">
        <f>(((J1846/60)/60)/24)+DATE(1970,1,1)</f>
        <v>40666.973541666666</v>
      </c>
      <c r="T1846">
        <f>(((I1846/60)/60)/24)+DATE(1970,1,1)</f>
        <v>40705.125</v>
      </c>
      <c r="U1846">
        <f>YEAR(S:S)</f>
        <v>2011</v>
      </c>
    </row>
    <row r="1847" spans="1:21" ht="96" x14ac:dyDescent="0.2">
      <c r="A1847">
        <v>1845</v>
      </c>
      <c r="B1847" s="8" t="s">
        <v>2</v>
      </c>
      <c r="C1847" s="3" t="s">
        <v>1852</v>
      </c>
      <c r="D1847" s="5">
        <v>1000</v>
      </c>
      <c r="E1847" s="7">
        <v>2070.5</v>
      </c>
      <c r="F1847" t="s">
        <v>4115</v>
      </c>
      <c r="G1847" s="1" t="s">
        <v>4119</v>
      </c>
      <c r="H1847" t="s">
        <v>4121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" t="s">
        <v>4181</v>
      </c>
      <c r="O1847">
        <f>ROUND(E1847/D1847*100,0)</f>
        <v>207</v>
      </c>
      <c r="P1847">
        <f>ROUND(E1847/L1847,2)</f>
        <v>108.97</v>
      </c>
      <c r="Q1847" s="9" t="s">
        <v>4181</v>
      </c>
      <c r="R1847" t="s">
        <v>4195</v>
      </c>
      <c r="S1847">
        <f>(((J1847/60)/60)/24)+DATE(1970,1,1)</f>
        <v>42523.333310185189</v>
      </c>
      <c r="T1847">
        <f>(((I1847/60)/60)/24)+DATE(1970,1,1)</f>
        <v>42538.204861111109</v>
      </c>
      <c r="U1847">
        <f>YEAR(S:S)</f>
        <v>2016</v>
      </c>
    </row>
    <row r="1848" spans="1:21" ht="48" x14ac:dyDescent="0.2">
      <c r="A1848">
        <v>1846</v>
      </c>
      <c r="B1848" s="8" t="s">
        <v>2</v>
      </c>
      <c r="C1848" s="3" t="s">
        <v>1853</v>
      </c>
      <c r="D1848" s="5">
        <v>15000</v>
      </c>
      <c r="E1848" s="7">
        <v>2070</v>
      </c>
      <c r="F1848" t="s">
        <v>4115</v>
      </c>
      <c r="G1848" s="1" t="s">
        <v>4119</v>
      </c>
      <c r="H1848" t="s">
        <v>4121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" t="s">
        <v>4181</v>
      </c>
      <c r="O1848">
        <f>ROUND(E1848/D1848*100,0)</f>
        <v>14</v>
      </c>
      <c r="P1848">
        <f>ROUND(E1848/L1848,2)</f>
        <v>9.9</v>
      </c>
      <c r="Q1848" s="9" t="s">
        <v>4181</v>
      </c>
      <c r="R1848" t="s">
        <v>4195</v>
      </c>
      <c r="S1848">
        <f>(((J1848/60)/60)/24)+DATE(1970,1,1)</f>
        <v>41228.650196759263</v>
      </c>
      <c r="T1848">
        <f>(((I1848/60)/60)/24)+DATE(1970,1,1)</f>
        <v>41258.650196759263</v>
      </c>
      <c r="U1848">
        <f>YEAR(S:S)</f>
        <v>2012</v>
      </c>
    </row>
    <row r="1849" spans="1:21" ht="48" x14ac:dyDescent="0.2">
      <c r="A1849">
        <v>1847</v>
      </c>
      <c r="B1849" s="8" t="s">
        <v>2</v>
      </c>
      <c r="C1849" s="3" t="s">
        <v>1854</v>
      </c>
      <c r="D1849" s="5">
        <v>2500</v>
      </c>
      <c r="E1849" s="7">
        <v>2070</v>
      </c>
      <c r="F1849" t="s">
        <v>4115</v>
      </c>
      <c r="G1849" s="1" t="s">
        <v>4119</v>
      </c>
      <c r="H1849" t="s">
        <v>4121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" t="s">
        <v>4181</v>
      </c>
      <c r="O1849">
        <f>ROUND(E1849/D1849*100,0)</f>
        <v>83</v>
      </c>
      <c r="P1849">
        <f>ROUND(E1849/L1849,2)</f>
        <v>54.47</v>
      </c>
      <c r="Q1849" s="9" t="s">
        <v>4181</v>
      </c>
      <c r="R1849" t="s">
        <v>4195</v>
      </c>
      <c r="S1849">
        <f>(((J1849/60)/60)/24)+DATE(1970,1,1)</f>
        <v>42094.236481481479</v>
      </c>
      <c r="T1849">
        <f>(((I1849/60)/60)/24)+DATE(1970,1,1)</f>
        <v>42115.236481481479</v>
      </c>
      <c r="U1849">
        <f>YEAR(S:S)</f>
        <v>2015</v>
      </c>
    </row>
    <row r="1850" spans="1:21" ht="48" x14ac:dyDescent="0.2">
      <c r="A1850">
        <v>1848</v>
      </c>
      <c r="B1850" s="8" t="s">
        <v>2</v>
      </c>
      <c r="C1850" s="3" t="s">
        <v>1855</v>
      </c>
      <c r="D1850" s="5">
        <v>3000</v>
      </c>
      <c r="E1850" s="7">
        <v>2065</v>
      </c>
      <c r="F1850" t="s">
        <v>4115</v>
      </c>
      <c r="G1850" s="1" t="s">
        <v>4119</v>
      </c>
      <c r="H1850" t="s">
        <v>4121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" t="s">
        <v>4181</v>
      </c>
      <c r="O1850">
        <f>ROUND(E1850/D1850*100,0)</f>
        <v>69</v>
      </c>
      <c r="P1850">
        <f>ROUND(E1850/L1850,2)</f>
        <v>86.04</v>
      </c>
      <c r="Q1850" s="9" t="s">
        <v>4181</v>
      </c>
      <c r="R1850" t="s">
        <v>4195</v>
      </c>
      <c r="S1850">
        <f>(((J1850/60)/60)/24)+DATE(1970,1,1)</f>
        <v>40691.788055555553</v>
      </c>
      <c r="T1850">
        <f>(((I1850/60)/60)/24)+DATE(1970,1,1)</f>
        <v>40755.290972222225</v>
      </c>
      <c r="U1850">
        <f>YEAR(S:S)</f>
        <v>2011</v>
      </c>
    </row>
    <row r="1851" spans="1:21" ht="32" x14ac:dyDescent="0.2">
      <c r="A1851">
        <v>1849</v>
      </c>
      <c r="B1851" s="8" t="s">
        <v>2</v>
      </c>
      <c r="C1851" s="3" t="s">
        <v>1856</v>
      </c>
      <c r="D1851" s="5">
        <v>300</v>
      </c>
      <c r="E1851" s="7">
        <v>2065</v>
      </c>
      <c r="F1851" t="s">
        <v>4115</v>
      </c>
      <c r="G1851" s="1" t="s">
        <v>4119</v>
      </c>
      <c r="H1851" t="s">
        <v>4121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" t="s">
        <v>4181</v>
      </c>
      <c r="O1851">
        <f>ROUND(E1851/D1851*100,0)</f>
        <v>688</v>
      </c>
      <c r="P1851">
        <f>ROUND(E1851/L1851,2)</f>
        <v>258.13</v>
      </c>
      <c r="Q1851" s="9" t="s">
        <v>4181</v>
      </c>
      <c r="R1851" t="s">
        <v>4195</v>
      </c>
      <c r="S1851">
        <f>(((J1851/60)/60)/24)+DATE(1970,1,1)</f>
        <v>41169.845590277779</v>
      </c>
      <c r="T1851">
        <f>(((I1851/60)/60)/24)+DATE(1970,1,1)</f>
        <v>41199.845590277779</v>
      </c>
      <c r="U1851">
        <f>YEAR(S:S)</f>
        <v>2012</v>
      </c>
    </row>
    <row r="1852" spans="1:21" ht="48" x14ac:dyDescent="0.2">
      <c r="A1852">
        <v>1850</v>
      </c>
      <c r="B1852" s="8" t="s">
        <v>2</v>
      </c>
      <c r="C1852" s="3" t="s">
        <v>1857</v>
      </c>
      <c r="D1852" s="5">
        <v>9000</v>
      </c>
      <c r="E1852" s="7">
        <v>2063</v>
      </c>
      <c r="F1852" t="s">
        <v>4115</v>
      </c>
      <c r="G1852" s="1" t="s">
        <v>4119</v>
      </c>
      <c r="H1852" t="s">
        <v>4121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" t="s">
        <v>4181</v>
      </c>
      <c r="O1852">
        <f>ROUND(E1852/D1852*100,0)</f>
        <v>23</v>
      </c>
      <c r="P1852">
        <f>ROUND(E1852/L1852,2)</f>
        <v>11.53</v>
      </c>
      <c r="Q1852" s="9" t="s">
        <v>4181</v>
      </c>
      <c r="R1852" t="s">
        <v>4195</v>
      </c>
      <c r="S1852">
        <f>(((J1852/60)/60)/24)+DATE(1970,1,1)</f>
        <v>41800.959490740745</v>
      </c>
      <c r="T1852">
        <f>(((I1852/60)/60)/24)+DATE(1970,1,1)</f>
        <v>41830.959490740745</v>
      </c>
      <c r="U1852">
        <f>YEAR(S:S)</f>
        <v>2014</v>
      </c>
    </row>
    <row r="1853" spans="1:21" ht="48" x14ac:dyDescent="0.2">
      <c r="A1853">
        <v>1851</v>
      </c>
      <c r="B1853" s="8" t="s">
        <v>2</v>
      </c>
      <c r="C1853" s="3" t="s">
        <v>1858</v>
      </c>
      <c r="D1853" s="5">
        <v>1300</v>
      </c>
      <c r="E1853" s="7">
        <v>2060</v>
      </c>
      <c r="F1853" t="s">
        <v>4115</v>
      </c>
      <c r="G1853" s="1" t="s">
        <v>4119</v>
      </c>
      <c r="H1853" t="s">
        <v>4121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" t="s">
        <v>4181</v>
      </c>
      <c r="O1853">
        <f>ROUND(E1853/D1853*100,0)</f>
        <v>158</v>
      </c>
      <c r="P1853">
        <f>ROUND(E1853/L1853,2)</f>
        <v>79.23</v>
      </c>
      <c r="Q1853" s="9" t="s">
        <v>4181</v>
      </c>
      <c r="R1853" t="s">
        <v>4195</v>
      </c>
      <c r="S1853">
        <f>(((J1853/60)/60)/24)+DATE(1970,1,1)</f>
        <v>41827.906689814816</v>
      </c>
      <c r="T1853">
        <f>(((I1853/60)/60)/24)+DATE(1970,1,1)</f>
        <v>41848.041666666664</v>
      </c>
      <c r="U1853">
        <f>YEAR(S:S)</f>
        <v>2014</v>
      </c>
    </row>
    <row r="1854" spans="1:21" ht="48" x14ac:dyDescent="0.2">
      <c r="A1854">
        <v>1852</v>
      </c>
      <c r="B1854" s="8" t="s">
        <v>2</v>
      </c>
      <c r="C1854" s="3" t="s">
        <v>1859</v>
      </c>
      <c r="D1854" s="5">
        <v>15000</v>
      </c>
      <c r="E1854" s="7">
        <v>2060</v>
      </c>
      <c r="F1854" t="s">
        <v>4115</v>
      </c>
      <c r="G1854" s="1" t="s">
        <v>4119</v>
      </c>
      <c r="H1854" t="s">
        <v>4121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" t="s">
        <v>4181</v>
      </c>
      <c r="O1854">
        <f>ROUND(E1854/D1854*100,0)</f>
        <v>14</v>
      </c>
      <c r="P1854">
        <f>ROUND(E1854/L1854,2)</f>
        <v>15.73</v>
      </c>
      <c r="Q1854" s="9" t="s">
        <v>4181</v>
      </c>
      <c r="R1854" t="s">
        <v>4195</v>
      </c>
      <c r="S1854">
        <f>(((J1854/60)/60)/24)+DATE(1970,1,1)</f>
        <v>42081.77143518519</v>
      </c>
      <c r="T1854">
        <f>(((I1854/60)/60)/24)+DATE(1970,1,1)</f>
        <v>42119</v>
      </c>
      <c r="U1854">
        <f>YEAR(S:S)</f>
        <v>2015</v>
      </c>
    </row>
    <row r="1855" spans="1:21" ht="48" x14ac:dyDescent="0.2">
      <c r="A1855">
        <v>1853</v>
      </c>
      <c r="B1855" s="8" t="s">
        <v>2</v>
      </c>
      <c r="C1855" s="3" t="s">
        <v>1860</v>
      </c>
      <c r="D1855" s="5">
        <v>800</v>
      </c>
      <c r="E1855" s="7">
        <v>2059</v>
      </c>
      <c r="F1855" t="s">
        <v>4115</v>
      </c>
      <c r="G1855" s="1" t="s">
        <v>4119</v>
      </c>
      <c r="H1855" t="s">
        <v>4121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" t="s">
        <v>4181</v>
      </c>
      <c r="O1855">
        <f>ROUND(E1855/D1855*100,0)</f>
        <v>257</v>
      </c>
      <c r="P1855">
        <f>ROUND(E1855/L1855,2)</f>
        <v>147.07</v>
      </c>
      <c r="Q1855" s="9" t="s">
        <v>4181</v>
      </c>
      <c r="R1855" t="s">
        <v>4195</v>
      </c>
      <c r="S1855">
        <f>(((J1855/60)/60)/24)+DATE(1970,1,1)</f>
        <v>41177.060381944444</v>
      </c>
      <c r="T1855">
        <f>(((I1855/60)/60)/24)+DATE(1970,1,1)</f>
        <v>41227.102048611108</v>
      </c>
      <c r="U1855">
        <f>YEAR(S:S)</f>
        <v>2012</v>
      </c>
    </row>
    <row r="1856" spans="1:21" ht="48" x14ac:dyDescent="0.2">
      <c r="A1856">
        <v>1854</v>
      </c>
      <c r="B1856" s="8" t="s">
        <v>2</v>
      </c>
      <c r="C1856" s="3" t="s">
        <v>1861</v>
      </c>
      <c r="D1856" s="5">
        <v>15000</v>
      </c>
      <c r="E1856" s="7">
        <v>2056.66</v>
      </c>
      <c r="F1856" t="s">
        <v>4115</v>
      </c>
      <c r="G1856" s="1" t="s">
        <v>4119</v>
      </c>
      <c r="H1856" t="s">
        <v>4121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" t="s">
        <v>4181</v>
      </c>
      <c r="O1856">
        <f>ROUND(E1856/D1856*100,0)</f>
        <v>14</v>
      </c>
      <c r="P1856">
        <f>ROUND(E1856/L1856,2)</f>
        <v>11.82</v>
      </c>
      <c r="Q1856" s="9" t="s">
        <v>4181</v>
      </c>
      <c r="R1856" t="s">
        <v>4195</v>
      </c>
      <c r="S1856">
        <f>(((J1856/60)/60)/24)+DATE(1970,1,1)</f>
        <v>41388.021261574075</v>
      </c>
      <c r="T1856">
        <f>(((I1856/60)/60)/24)+DATE(1970,1,1)</f>
        <v>41418.021261574075</v>
      </c>
      <c r="U1856">
        <f>YEAR(S:S)</f>
        <v>2013</v>
      </c>
    </row>
    <row r="1857" spans="1:21" ht="48" x14ac:dyDescent="0.2">
      <c r="A1857">
        <v>1855</v>
      </c>
      <c r="B1857" s="8" t="s">
        <v>2</v>
      </c>
      <c r="C1857" s="3" t="s">
        <v>1862</v>
      </c>
      <c r="D1857" s="5">
        <v>8750</v>
      </c>
      <c r="E1857" s="7">
        <v>2055</v>
      </c>
      <c r="F1857" t="s">
        <v>4115</v>
      </c>
      <c r="G1857" s="1" t="s">
        <v>4119</v>
      </c>
      <c r="H1857" t="s">
        <v>4126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" t="s">
        <v>4181</v>
      </c>
      <c r="O1857">
        <f>ROUND(E1857/D1857*100,0)</f>
        <v>23</v>
      </c>
      <c r="P1857">
        <f>ROUND(E1857/L1857,2)</f>
        <v>10.76</v>
      </c>
      <c r="Q1857" s="9" t="s">
        <v>4181</v>
      </c>
      <c r="R1857" t="s">
        <v>4195</v>
      </c>
      <c r="S1857">
        <f>(((J1857/60)/60)/24)+DATE(1970,1,1)</f>
        <v>41600.538657407407</v>
      </c>
      <c r="T1857">
        <f>(((I1857/60)/60)/24)+DATE(1970,1,1)</f>
        <v>41645.538657407407</v>
      </c>
      <c r="U1857">
        <f>YEAR(S:S)</f>
        <v>2013</v>
      </c>
    </row>
    <row r="1858" spans="1:21" ht="48" x14ac:dyDescent="0.2">
      <c r="A1858">
        <v>1856</v>
      </c>
      <c r="B1858" s="8" t="s">
        <v>2</v>
      </c>
      <c r="C1858" s="3" t="s">
        <v>1863</v>
      </c>
      <c r="D1858" s="5">
        <v>2000</v>
      </c>
      <c r="E1858" s="7">
        <v>2055</v>
      </c>
      <c r="F1858" t="s">
        <v>4115</v>
      </c>
      <c r="G1858" s="1" t="s">
        <v>4119</v>
      </c>
      <c r="H1858" t="s">
        <v>4121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" t="s">
        <v>4181</v>
      </c>
      <c r="O1858">
        <f>ROUND(E1858/D1858*100,0)</f>
        <v>103</v>
      </c>
      <c r="P1858">
        <f>ROUND(E1858/L1858,2)</f>
        <v>54.08</v>
      </c>
      <c r="Q1858" s="9" t="s">
        <v>4181</v>
      </c>
      <c r="R1858" t="s">
        <v>4195</v>
      </c>
      <c r="S1858">
        <f>(((J1858/60)/60)/24)+DATE(1970,1,1)</f>
        <v>41817.854999999996</v>
      </c>
      <c r="T1858">
        <f>(((I1858/60)/60)/24)+DATE(1970,1,1)</f>
        <v>41838.854999999996</v>
      </c>
      <c r="U1858">
        <f>YEAR(S:S)</f>
        <v>2014</v>
      </c>
    </row>
    <row r="1859" spans="1:21" ht="48" x14ac:dyDescent="0.2">
      <c r="A1859">
        <v>1857</v>
      </c>
      <c r="B1859" s="8" t="s">
        <v>2</v>
      </c>
      <c r="C1859" s="3" t="s">
        <v>1864</v>
      </c>
      <c r="D1859" s="5">
        <v>3000</v>
      </c>
      <c r="E1859" s="7">
        <v>2053</v>
      </c>
      <c r="F1859" t="s">
        <v>4115</v>
      </c>
      <c r="G1859" s="1" t="s">
        <v>4119</v>
      </c>
      <c r="H1859" t="s">
        <v>4121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" t="s">
        <v>4181</v>
      </c>
      <c r="O1859">
        <f>ROUND(E1859/D1859*100,0)</f>
        <v>68</v>
      </c>
      <c r="P1859">
        <f>ROUND(E1859/L1859,2)</f>
        <v>93.32</v>
      </c>
      <c r="Q1859" s="9" t="s">
        <v>4181</v>
      </c>
      <c r="R1859" t="s">
        <v>4195</v>
      </c>
      <c r="S1859">
        <f>(((J1859/60)/60)/24)+DATE(1970,1,1)</f>
        <v>41864.76866898148</v>
      </c>
      <c r="T1859">
        <f>(((I1859/60)/60)/24)+DATE(1970,1,1)</f>
        <v>41894.76866898148</v>
      </c>
      <c r="U1859">
        <f>YEAR(S:S)</f>
        <v>2014</v>
      </c>
    </row>
    <row r="1860" spans="1:21" ht="48" x14ac:dyDescent="0.2">
      <c r="A1860">
        <v>1858</v>
      </c>
      <c r="B1860" s="8" t="s">
        <v>2</v>
      </c>
      <c r="C1860" s="3" t="s">
        <v>1865</v>
      </c>
      <c r="D1860" s="5">
        <v>5555.55</v>
      </c>
      <c r="E1860" s="7">
        <v>2053</v>
      </c>
      <c r="F1860" t="s">
        <v>4115</v>
      </c>
      <c r="G1860" s="1" t="s">
        <v>4119</v>
      </c>
      <c r="H1860" t="s">
        <v>4121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" t="s">
        <v>4181</v>
      </c>
      <c r="O1860">
        <f>ROUND(E1860/D1860*100,0)</f>
        <v>37</v>
      </c>
      <c r="P1860">
        <f>ROUND(E1860/L1860,2)</f>
        <v>13.78</v>
      </c>
      <c r="Q1860" s="9" t="s">
        <v>4181</v>
      </c>
      <c r="R1860" t="s">
        <v>4195</v>
      </c>
      <c r="S1860">
        <f>(((J1860/60)/60)/24)+DATE(1970,1,1)</f>
        <v>40833.200474537036</v>
      </c>
      <c r="T1860">
        <f>(((I1860/60)/60)/24)+DATE(1970,1,1)</f>
        <v>40893.242141203707</v>
      </c>
      <c r="U1860">
        <f>YEAR(S:S)</f>
        <v>2011</v>
      </c>
    </row>
    <row r="1861" spans="1:21" ht="32" x14ac:dyDescent="0.2">
      <c r="A1861">
        <v>1859</v>
      </c>
      <c r="B1861" s="8" t="s">
        <v>2</v>
      </c>
      <c r="C1861" s="3" t="s">
        <v>1866</v>
      </c>
      <c r="D1861" s="5">
        <v>3000</v>
      </c>
      <c r="E1861" s="7">
        <v>2052</v>
      </c>
      <c r="F1861" t="s">
        <v>4115</v>
      </c>
      <c r="G1861" s="1" t="s">
        <v>4119</v>
      </c>
      <c r="H1861" t="s">
        <v>4121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" t="s">
        <v>4181</v>
      </c>
      <c r="O1861">
        <f>ROUND(E1861/D1861*100,0)</f>
        <v>68</v>
      </c>
      <c r="P1861">
        <f>ROUND(E1861/L1861,2)</f>
        <v>36.64</v>
      </c>
      <c r="Q1861" s="9" t="s">
        <v>4181</v>
      </c>
      <c r="R1861" t="s">
        <v>4195</v>
      </c>
      <c r="S1861">
        <f>(((J1861/60)/60)/24)+DATE(1970,1,1)</f>
        <v>40778.770011574074</v>
      </c>
      <c r="T1861">
        <f>(((I1861/60)/60)/24)+DATE(1970,1,1)</f>
        <v>40808.770011574074</v>
      </c>
      <c r="U1861">
        <f>YEAR(S:S)</f>
        <v>2011</v>
      </c>
    </row>
    <row r="1862" spans="1:21" ht="48" x14ac:dyDescent="0.2">
      <c r="A1862">
        <v>1860</v>
      </c>
      <c r="B1862" s="8" t="s">
        <v>2</v>
      </c>
      <c r="C1862" s="3" t="s">
        <v>1867</v>
      </c>
      <c r="D1862" s="5">
        <v>750</v>
      </c>
      <c r="E1862" s="7">
        <v>2050</v>
      </c>
      <c r="F1862" t="s">
        <v>4115</v>
      </c>
      <c r="G1862" s="1" t="s">
        <v>4119</v>
      </c>
      <c r="H1862" t="s">
        <v>4121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" t="s">
        <v>4181</v>
      </c>
      <c r="O1862">
        <f>ROUND(E1862/D1862*100,0)</f>
        <v>273</v>
      </c>
      <c r="P1862">
        <f>ROUND(E1862/L1862,2)</f>
        <v>107.89</v>
      </c>
      <c r="Q1862" s="9" t="s">
        <v>4181</v>
      </c>
      <c r="R1862" t="s">
        <v>4195</v>
      </c>
      <c r="S1862">
        <f>(((J1862/60)/60)/24)+DATE(1970,1,1)</f>
        <v>41655.709305555552</v>
      </c>
      <c r="T1862">
        <f>(((I1862/60)/60)/24)+DATE(1970,1,1)</f>
        <v>41676.709305555552</v>
      </c>
      <c r="U1862">
        <f>YEAR(S:S)</f>
        <v>2014</v>
      </c>
    </row>
    <row r="1863" spans="1:21" ht="48" x14ac:dyDescent="0.2">
      <c r="A1863">
        <v>1861</v>
      </c>
      <c r="B1863" s="8" t="s">
        <v>2</v>
      </c>
      <c r="C1863" s="3" t="s">
        <v>1868</v>
      </c>
      <c r="D1863" s="5">
        <v>250000</v>
      </c>
      <c r="E1863" s="7">
        <v>2050</v>
      </c>
      <c r="F1863" t="s">
        <v>4117</v>
      </c>
      <c r="G1863" s="1" t="s">
        <v>4119</v>
      </c>
      <c r="H1863" t="s">
        <v>4122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" t="s">
        <v>4181</v>
      </c>
      <c r="O1863">
        <f>ROUND(E1863/D1863*100,0)</f>
        <v>1</v>
      </c>
      <c r="P1863" t="e">
        <f>ROUND(E1863/L1863,2)</f>
        <v>#DIV/0!</v>
      </c>
      <c r="Q1863" s="9" t="s">
        <v>4181</v>
      </c>
      <c r="R1863" t="s">
        <v>4202</v>
      </c>
      <c r="S1863">
        <f>(((J1863/60)/60)/24)+DATE(1970,1,1)</f>
        <v>42000.300243055557</v>
      </c>
      <c r="T1863">
        <f>(((I1863/60)/60)/24)+DATE(1970,1,1)</f>
        <v>42030.300243055557</v>
      </c>
      <c r="U1863">
        <f>YEAR(S:S)</f>
        <v>2014</v>
      </c>
    </row>
    <row r="1864" spans="1:21" ht="48" x14ac:dyDescent="0.2">
      <c r="A1864">
        <v>1862</v>
      </c>
      <c r="B1864" s="8" t="s">
        <v>2</v>
      </c>
      <c r="C1864" s="3" t="s">
        <v>1869</v>
      </c>
      <c r="D1864" s="5">
        <v>18000</v>
      </c>
      <c r="E1864" s="7">
        <v>2050</v>
      </c>
      <c r="F1864" t="s">
        <v>4117</v>
      </c>
      <c r="G1864" s="1" t="s">
        <v>4119</v>
      </c>
      <c r="H1864" t="s">
        <v>4121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" t="s">
        <v>4181</v>
      </c>
      <c r="O1864">
        <f>ROUND(E1864/D1864*100,0)</f>
        <v>11</v>
      </c>
      <c r="P1864">
        <f>ROUND(E1864/L1864,2)</f>
        <v>128.13</v>
      </c>
      <c r="Q1864" s="9" t="s">
        <v>4181</v>
      </c>
      <c r="R1864" t="s">
        <v>4202</v>
      </c>
      <c r="S1864">
        <f>(((J1864/60)/60)/24)+DATE(1970,1,1)</f>
        <v>42755.492754629624</v>
      </c>
      <c r="T1864">
        <f>(((I1864/60)/60)/24)+DATE(1970,1,1)</f>
        <v>42802.3125</v>
      </c>
      <c r="U1864">
        <f>YEAR(S:S)</f>
        <v>2017</v>
      </c>
    </row>
    <row r="1865" spans="1:21" ht="48" x14ac:dyDescent="0.2">
      <c r="A1865">
        <v>1863</v>
      </c>
      <c r="B1865" s="8" t="s">
        <v>2</v>
      </c>
      <c r="C1865" s="3" t="s">
        <v>1870</v>
      </c>
      <c r="D1865" s="5">
        <v>2500</v>
      </c>
      <c r="E1865" s="7">
        <v>2050</v>
      </c>
      <c r="F1865" t="s">
        <v>4117</v>
      </c>
      <c r="G1865" s="1" t="s">
        <v>4119</v>
      </c>
      <c r="H1865" t="s">
        <v>4121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" t="s">
        <v>4181</v>
      </c>
      <c r="O1865">
        <f>ROUND(E1865/D1865*100,0)</f>
        <v>82</v>
      </c>
      <c r="P1865">
        <f>ROUND(E1865/L1865,2)</f>
        <v>1025</v>
      </c>
      <c r="Q1865" s="9" t="s">
        <v>4181</v>
      </c>
      <c r="R1865" t="s">
        <v>4202</v>
      </c>
      <c r="S1865">
        <f>(((J1865/60)/60)/24)+DATE(1970,1,1)</f>
        <v>41772.797280092593</v>
      </c>
      <c r="T1865">
        <f>(((I1865/60)/60)/24)+DATE(1970,1,1)</f>
        <v>41802.797280092593</v>
      </c>
      <c r="U1865">
        <f>YEAR(S:S)</f>
        <v>2014</v>
      </c>
    </row>
    <row r="1866" spans="1:21" ht="48" x14ac:dyDescent="0.2">
      <c r="A1866">
        <v>1864</v>
      </c>
      <c r="B1866" s="8" t="s">
        <v>2</v>
      </c>
      <c r="C1866" s="3" t="s">
        <v>1871</v>
      </c>
      <c r="D1866" s="5">
        <v>6500</v>
      </c>
      <c r="E1866" s="7">
        <v>2047</v>
      </c>
      <c r="F1866" t="s">
        <v>4117</v>
      </c>
      <c r="G1866" s="1" t="s">
        <v>4119</v>
      </c>
      <c r="H1866" t="s">
        <v>4121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" t="s">
        <v>4181</v>
      </c>
      <c r="O1866">
        <f>ROUND(E1866/D1866*100,0)</f>
        <v>31</v>
      </c>
      <c r="P1866">
        <f>ROUND(E1866/L1866,2)</f>
        <v>42.65</v>
      </c>
      <c r="Q1866" s="9" t="s">
        <v>4181</v>
      </c>
      <c r="R1866" t="s">
        <v>4202</v>
      </c>
      <c r="S1866">
        <f>(((J1866/60)/60)/24)+DATE(1970,1,1)</f>
        <v>41733.716435185182</v>
      </c>
      <c r="T1866">
        <f>(((I1866/60)/60)/24)+DATE(1970,1,1)</f>
        <v>41763.716435185182</v>
      </c>
      <c r="U1866">
        <f>YEAR(S:S)</f>
        <v>2014</v>
      </c>
    </row>
    <row r="1867" spans="1:21" ht="48" x14ac:dyDescent="0.2">
      <c r="A1867">
        <v>1865</v>
      </c>
      <c r="B1867" s="8" t="s">
        <v>2</v>
      </c>
      <c r="C1867" s="3" t="s">
        <v>1872</v>
      </c>
      <c r="D1867" s="5">
        <v>110000</v>
      </c>
      <c r="E1867" s="7">
        <v>2042</v>
      </c>
      <c r="F1867" t="s">
        <v>4117</v>
      </c>
      <c r="G1867" s="1" t="s">
        <v>4119</v>
      </c>
      <c r="H1867" t="s">
        <v>4122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" t="s">
        <v>4181</v>
      </c>
      <c r="O1867">
        <f>ROUND(E1867/D1867*100,0)</f>
        <v>2</v>
      </c>
      <c r="P1867">
        <f>ROUND(E1867/L1867,2)</f>
        <v>1021</v>
      </c>
      <c r="Q1867" s="9" t="s">
        <v>4181</v>
      </c>
      <c r="R1867" t="s">
        <v>4202</v>
      </c>
      <c r="S1867">
        <f>(((J1867/60)/60)/24)+DATE(1970,1,1)</f>
        <v>42645.367442129631</v>
      </c>
      <c r="T1867">
        <f>(((I1867/60)/60)/24)+DATE(1970,1,1)</f>
        <v>42680.409108796302</v>
      </c>
      <c r="U1867">
        <f>YEAR(S:S)</f>
        <v>2016</v>
      </c>
    </row>
    <row r="1868" spans="1:21" ht="48" x14ac:dyDescent="0.2">
      <c r="A1868">
        <v>1866</v>
      </c>
      <c r="B1868" s="8" t="s">
        <v>2</v>
      </c>
      <c r="C1868" s="3" t="s">
        <v>1873</v>
      </c>
      <c r="D1868" s="5">
        <v>25000</v>
      </c>
      <c r="E1868" s="7">
        <v>2041</v>
      </c>
      <c r="F1868" t="s">
        <v>4117</v>
      </c>
      <c r="G1868" s="1" t="s">
        <v>4119</v>
      </c>
      <c r="H1868" t="s">
        <v>4121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" t="s">
        <v>4181</v>
      </c>
      <c r="O1868">
        <f>ROUND(E1868/D1868*100,0)</f>
        <v>8</v>
      </c>
      <c r="P1868">
        <f>ROUND(E1868/L1868,2)</f>
        <v>1020.5</v>
      </c>
      <c r="Q1868" s="9" t="s">
        <v>4181</v>
      </c>
      <c r="R1868" t="s">
        <v>4202</v>
      </c>
      <c r="S1868">
        <f>(((J1868/60)/60)/24)+DATE(1970,1,1)</f>
        <v>42742.246493055558</v>
      </c>
      <c r="T1868">
        <f>(((I1868/60)/60)/24)+DATE(1970,1,1)</f>
        <v>42795.166666666672</v>
      </c>
      <c r="U1868">
        <f>YEAR(S:S)</f>
        <v>2017</v>
      </c>
    </row>
    <row r="1869" spans="1:21" ht="48" x14ac:dyDescent="0.2">
      <c r="A1869">
        <v>1867</v>
      </c>
      <c r="B1869" s="8" t="s">
        <v>2</v>
      </c>
      <c r="C1869" s="3" t="s">
        <v>1874</v>
      </c>
      <c r="D1869" s="5">
        <v>20000</v>
      </c>
      <c r="E1869" s="7">
        <v>2035.05</v>
      </c>
      <c r="F1869" t="s">
        <v>4117</v>
      </c>
      <c r="G1869" s="1" t="s">
        <v>4119</v>
      </c>
      <c r="H1869" t="s">
        <v>4121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" t="s">
        <v>4181</v>
      </c>
      <c r="O1869">
        <f>ROUND(E1869/D1869*100,0)</f>
        <v>10</v>
      </c>
      <c r="P1869">
        <f>ROUND(E1869/L1869,2)</f>
        <v>2035.05</v>
      </c>
      <c r="Q1869" s="9" t="s">
        <v>4181</v>
      </c>
      <c r="R1869" t="s">
        <v>4202</v>
      </c>
      <c r="S1869">
        <f>(((J1869/60)/60)/24)+DATE(1970,1,1)</f>
        <v>42649.924907407403</v>
      </c>
      <c r="T1869">
        <f>(((I1869/60)/60)/24)+DATE(1970,1,1)</f>
        <v>42679.924907407403</v>
      </c>
      <c r="U1869">
        <f>YEAR(S:S)</f>
        <v>2016</v>
      </c>
    </row>
    <row r="1870" spans="1:21" ht="48" x14ac:dyDescent="0.2">
      <c r="A1870">
        <v>1868</v>
      </c>
      <c r="B1870" s="8" t="s">
        <v>2</v>
      </c>
      <c r="C1870" s="3" t="s">
        <v>1875</v>
      </c>
      <c r="D1870" s="5">
        <v>25000</v>
      </c>
      <c r="E1870" s="7">
        <v>2035</v>
      </c>
      <c r="F1870" t="s">
        <v>4117</v>
      </c>
      <c r="G1870" s="1" t="s">
        <v>4119</v>
      </c>
      <c r="H1870" t="s">
        <v>4121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" t="s">
        <v>4181</v>
      </c>
      <c r="O1870">
        <f>ROUND(E1870/D1870*100,0)</f>
        <v>8</v>
      </c>
      <c r="P1870">
        <f>ROUND(E1870/L1870,2)</f>
        <v>119.71</v>
      </c>
      <c r="Q1870" s="9" t="s">
        <v>4181</v>
      </c>
      <c r="R1870" t="s">
        <v>4202</v>
      </c>
      <c r="S1870">
        <f>(((J1870/60)/60)/24)+DATE(1970,1,1)</f>
        <v>42328.779224537036</v>
      </c>
      <c r="T1870">
        <f>(((I1870/60)/60)/24)+DATE(1970,1,1)</f>
        <v>42353.332638888889</v>
      </c>
      <c r="U1870">
        <f>YEAR(S:S)</f>
        <v>2015</v>
      </c>
    </row>
    <row r="1871" spans="1:21" ht="48" x14ac:dyDescent="0.2">
      <c r="A1871">
        <v>1869</v>
      </c>
      <c r="B1871" s="8" t="s">
        <v>2</v>
      </c>
      <c r="C1871" s="3" t="s">
        <v>1876</v>
      </c>
      <c r="D1871" s="5">
        <v>10000</v>
      </c>
      <c r="E1871" s="7">
        <v>2035</v>
      </c>
      <c r="F1871" t="s">
        <v>4117</v>
      </c>
      <c r="G1871" s="1" t="s">
        <v>4119</v>
      </c>
      <c r="H1871" t="s">
        <v>4121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" t="s">
        <v>4181</v>
      </c>
      <c r="O1871">
        <f>ROUND(E1871/D1871*100,0)</f>
        <v>20</v>
      </c>
      <c r="P1871" t="e">
        <f>ROUND(E1871/L1871,2)</f>
        <v>#DIV/0!</v>
      </c>
      <c r="Q1871" s="9" t="s">
        <v>4181</v>
      </c>
      <c r="R1871" t="s">
        <v>4202</v>
      </c>
      <c r="S1871">
        <f>(((J1871/60)/60)/24)+DATE(1970,1,1)</f>
        <v>42709.002881944441</v>
      </c>
      <c r="T1871">
        <f>(((I1871/60)/60)/24)+DATE(1970,1,1)</f>
        <v>42739.002881944441</v>
      </c>
      <c r="U1871">
        <f>YEAR(S:S)</f>
        <v>2016</v>
      </c>
    </row>
    <row r="1872" spans="1:21" ht="48" x14ac:dyDescent="0.2">
      <c r="A1872">
        <v>1870</v>
      </c>
      <c r="B1872" s="8" t="s">
        <v>2</v>
      </c>
      <c r="C1872" s="3" t="s">
        <v>1877</v>
      </c>
      <c r="D1872" s="5">
        <v>3500</v>
      </c>
      <c r="E1872" s="7">
        <v>2033</v>
      </c>
      <c r="F1872" t="s">
        <v>4117</v>
      </c>
      <c r="G1872" s="1" t="s">
        <v>4119</v>
      </c>
      <c r="H1872" t="s">
        <v>4121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" t="s">
        <v>4181</v>
      </c>
      <c r="O1872">
        <f>ROUND(E1872/D1872*100,0)</f>
        <v>58</v>
      </c>
      <c r="P1872">
        <f>ROUND(E1872/L1872,2)</f>
        <v>184.82</v>
      </c>
      <c r="Q1872" s="9" t="s">
        <v>4181</v>
      </c>
      <c r="R1872" t="s">
        <v>4202</v>
      </c>
      <c r="S1872">
        <f>(((J1872/60)/60)/24)+DATE(1970,1,1)</f>
        <v>42371.355729166666</v>
      </c>
      <c r="T1872">
        <f>(((I1872/60)/60)/24)+DATE(1970,1,1)</f>
        <v>42400.178472222222</v>
      </c>
      <c r="U1872">
        <f>YEAR(S:S)</f>
        <v>2016</v>
      </c>
    </row>
    <row r="1873" spans="1:21" ht="48" x14ac:dyDescent="0.2">
      <c r="A1873">
        <v>1871</v>
      </c>
      <c r="B1873" s="8" t="s">
        <v>2</v>
      </c>
      <c r="C1873" s="3" t="s">
        <v>1878</v>
      </c>
      <c r="D1873" s="5">
        <v>6500</v>
      </c>
      <c r="E1873" s="7">
        <v>2031</v>
      </c>
      <c r="F1873" t="s">
        <v>4117</v>
      </c>
      <c r="G1873" s="1" t="s">
        <v>4119</v>
      </c>
      <c r="H1873" t="s">
        <v>4121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" t="s">
        <v>4181</v>
      </c>
      <c r="O1873">
        <f>ROUND(E1873/D1873*100,0)</f>
        <v>31</v>
      </c>
      <c r="P1873">
        <f>ROUND(E1873/L1873,2)</f>
        <v>21.38</v>
      </c>
      <c r="Q1873" s="9" t="s">
        <v>4181</v>
      </c>
      <c r="R1873" t="s">
        <v>4202</v>
      </c>
      <c r="S1873">
        <f>(((J1873/60)/60)/24)+DATE(1970,1,1)</f>
        <v>41923.783576388887</v>
      </c>
      <c r="T1873">
        <f>(((I1873/60)/60)/24)+DATE(1970,1,1)</f>
        <v>41963.825243055559</v>
      </c>
      <c r="U1873">
        <f>YEAR(S:S)</f>
        <v>2014</v>
      </c>
    </row>
    <row r="1874" spans="1:21" ht="48" x14ac:dyDescent="0.2">
      <c r="A1874">
        <v>1872</v>
      </c>
      <c r="B1874" s="8" t="s">
        <v>2</v>
      </c>
      <c r="C1874" s="3" t="s">
        <v>1879</v>
      </c>
      <c r="D1874" s="5">
        <v>20000</v>
      </c>
      <c r="E1874" s="7">
        <v>2030</v>
      </c>
      <c r="F1874" t="s">
        <v>4117</v>
      </c>
      <c r="G1874" s="1" t="s">
        <v>4119</v>
      </c>
      <c r="H1874" t="s">
        <v>4121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" t="s">
        <v>4181</v>
      </c>
      <c r="O1874">
        <f>ROUND(E1874/D1874*100,0)</f>
        <v>10</v>
      </c>
      <c r="P1874">
        <f>ROUND(E1874/L1874,2)</f>
        <v>156.15</v>
      </c>
      <c r="Q1874" s="9" t="s">
        <v>4181</v>
      </c>
      <c r="R1874" t="s">
        <v>4202</v>
      </c>
      <c r="S1874">
        <f>(((J1874/60)/60)/24)+DATE(1970,1,1)</f>
        <v>42155.129652777774</v>
      </c>
      <c r="T1874">
        <f>(((I1874/60)/60)/24)+DATE(1970,1,1)</f>
        <v>42185.129652777774</v>
      </c>
      <c r="U1874">
        <f>YEAR(S:S)</f>
        <v>2015</v>
      </c>
    </row>
    <row r="1875" spans="1:21" ht="48" x14ac:dyDescent="0.2">
      <c r="A1875">
        <v>1873</v>
      </c>
      <c r="B1875" s="8" t="s">
        <v>2</v>
      </c>
      <c r="C1875" s="3" t="s">
        <v>1880</v>
      </c>
      <c r="D1875" s="5">
        <v>8000</v>
      </c>
      <c r="E1875" s="7">
        <v>2030</v>
      </c>
      <c r="F1875" t="s">
        <v>4117</v>
      </c>
      <c r="G1875" s="1" t="s">
        <v>4119</v>
      </c>
      <c r="H1875" t="s">
        <v>4126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" t="s">
        <v>4181</v>
      </c>
      <c r="O1875">
        <f>ROUND(E1875/D1875*100,0)</f>
        <v>25</v>
      </c>
      <c r="P1875">
        <f>ROUND(E1875/L1875,2)</f>
        <v>1015</v>
      </c>
      <c r="Q1875" s="9" t="s">
        <v>4181</v>
      </c>
      <c r="R1875" t="s">
        <v>4202</v>
      </c>
      <c r="S1875">
        <f>(((J1875/60)/60)/24)+DATE(1970,1,1)</f>
        <v>42164.615856481483</v>
      </c>
      <c r="T1875">
        <f>(((I1875/60)/60)/24)+DATE(1970,1,1)</f>
        <v>42193.697916666672</v>
      </c>
      <c r="U1875">
        <f>YEAR(S:S)</f>
        <v>2015</v>
      </c>
    </row>
    <row r="1876" spans="1:21" ht="48" x14ac:dyDescent="0.2">
      <c r="A1876">
        <v>1874</v>
      </c>
      <c r="B1876" s="8" t="s">
        <v>2</v>
      </c>
      <c r="C1876" s="3" t="s">
        <v>1881</v>
      </c>
      <c r="D1876" s="5">
        <v>160000</v>
      </c>
      <c r="E1876" s="7">
        <v>2028</v>
      </c>
      <c r="F1876" t="s">
        <v>4117</v>
      </c>
      <c r="G1876" s="1" t="s">
        <v>4119</v>
      </c>
      <c r="H1876" t="s">
        <v>4121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" t="s">
        <v>4181</v>
      </c>
      <c r="O1876">
        <f>ROUND(E1876/D1876*100,0)</f>
        <v>1</v>
      </c>
      <c r="P1876">
        <f>ROUND(E1876/L1876,2)</f>
        <v>1014</v>
      </c>
      <c r="Q1876" s="9" t="s">
        <v>4181</v>
      </c>
      <c r="R1876" t="s">
        <v>4202</v>
      </c>
      <c r="S1876">
        <f>(((J1876/60)/60)/24)+DATE(1970,1,1)</f>
        <v>42529.969131944439</v>
      </c>
      <c r="T1876">
        <f>(((I1876/60)/60)/24)+DATE(1970,1,1)</f>
        <v>42549.969131944439</v>
      </c>
      <c r="U1876">
        <f>YEAR(S:S)</f>
        <v>2016</v>
      </c>
    </row>
    <row r="1877" spans="1:21" ht="32" x14ac:dyDescent="0.2">
      <c r="A1877">
        <v>1875</v>
      </c>
      <c r="B1877" s="8" t="s">
        <v>2</v>
      </c>
      <c r="C1877" s="3" t="s">
        <v>1882</v>
      </c>
      <c r="D1877" s="5">
        <v>10000</v>
      </c>
      <c r="E1877" s="7">
        <v>2027</v>
      </c>
      <c r="F1877" t="s">
        <v>4117</v>
      </c>
      <c r="G1877" s="1" t="s">
        <v>4119</v>
      </c>
      <c r="H1877" t="s">
        <v>4121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" t="s">
        <v>4181</v>
      </c>
      <c r="O1877">
        <f>ROUND(E1877/D1877*100,0)</f>
        <v>20</v>
      </c>
      <c r="P1877">
        <f>ROUND(E1877/L1877,2)</f>
        <v>675.67</v>
      </c>
      <c r="Q1877" s="9" t="s">
        <v>4181</v>
      </c>
      <c r="R1877" t="s">
        <v>4202</v>
      </c>
      <c r="S1877">
        <f>(((J1877/60)/60)/24)+DATE(1970,1,1)</f>
        <v>42528.899398148147</v>
      </c>
      <c r="T1877">
        <f>(((I1877/60)/60)/24)+DATE(1970,1,1)</f>
        <v>42588.899398148147</v>
      </c>
      <c r="U1877">
        <f>YEAR(S:S)</f>
        <v>2016</v>
      </c>
    </row>
    <row r="1878" spans="1:21" ht="48" x14ac:dyDescent="0.2">
      <c r="A1878">
        <v>1876</v>
      </c>
      <c r="B1878" s="8" t="s">
        <v>2</v>
      </c>
      <c r="C1878" s="3" t="s">
        <v>1883</v>
      </c>
      <c r="D1878" s="5">
        <v>280</v>
      </c>
      <c r="E1878" s="7">
        <v>2027</v>
      </c>
      <c r="F1878" t="s">
        <v>4117</v>
      </c>
      <c r="G1878" s="1" t="s">
        <v>4119</v>
      </c>
      <c r="H1878" t="s">
        <v>4123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" t="s">
        <v>4181</v>
      </c>
      <c r="O1878">
        <f>ROUND(E1878/D1878*100,0)</f>
        <v>724</v>
      </c>
      <c r="P1878" t="e">
        <f>ROUND(E1878/L1878,2)</f>
        <v>#DIV/0!</v>
      </c>
      <c r="Q1878" s="9" t="s">
        <v>4181</v>
      </c>
      <c r="R1878" t="s">
        <v>4202</v>
      </c>
      <c r="S1878">
        <f>(((J1878/60)/60)/24)+DATE(1970,1,1)</f>
        <v>41776.284780092588</v>
      </c>
      <c r="T1878">
        <f>(((I1878/60)/60)/24)+DATE(1970,1,1)</f>
        <v>41806.284780092588</v>
      </c>
      <c r="U1878">
        <f>YEAR(S:S)</f>
        <v>2014</v>
      </c>
    </row>
    <row r="1879" spans="1:21" ht="32" x14ac:dyDescent="0.2">
      <c r="A1879">
        <v>1877</v>
      </c>
      <c r="B1879" s="8" t="s">
        <v>2</v>
      </c>
      <c r="C1879" s="3" t="s">
        <v>1884</v>
      </c>
      <c r="D1879" s="5">
        <v>60</v>
      </c>
      <c r="E1879" s="7">
        <v>2025</v>
      </c>
      <c r="F1879" t="s">
        <v>4117</v>
      </c>
      <c r="G1879" s="1" t="s">
        <v>4119</v>
      </c>
      <c r="H1879" t="s">
        <v>4121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" t="s">
        <v>4181</v>
      </c>
      <c r="O1879">
        <f>ROUND(E1879/D1879*100,0)</f>
        <v>3375</v>
      </c>
      <c r="P1879" t="e">
        <f>ROUND(E1879/L1879,2)</f>
        <v>#DIV/0!</v>
      </c>
      <c r="Q1879" s="9" t="s">
        <v>4181</v>
      </c>
      <c r="R1879" t="s">
        <v>4202</v>
      </c>
      <c r="S1879">
        <f>(((J1879/60)/60)/24)+DATE(1970,1,1)</f>
        <v>42035.029224537036</v>
      </c>
      <c r="T1879">
        <f>(((I1879/60)/60)/24)+DATE(1970,1,1)</f>
        <v>42064.029224537036</v>
      </c>
      <c r="U1879">
        <f>YEAR(S:S)</f>
        <v>2015</v>
      </c>
    </row>
    <row r="1880" spans="1:21" ht="48" x14ac:dyDescent="0.2">
      <c r="A1880">
        <v>1878</v>
      </c>
      <c r="B1880" s="8" t="s">
        <v>2</v>
      </c>
      <c r="C1880" s="3" t="s">
        <v>1885</v>
      </c>
      <c r="D1880" s="5">
        <v>8000</v>
      </c>
      <c r="E1880" s="7">
        <v>2025</v>
      </c>
      <c r="F1880" t="s">
        <v>4117</v>
      </c>
      <c r="G1880" s="1" t="s">
        <v>4119</v>
      </c>
      <c r="H1880" t="s">
        <v>4123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" t="s">
        <v>4181</v>
      </c>
      <c r="O1880">
        <f>ROUND(E1880/D1880*100,0)</f>
        <v>25</v>
      </c>
      <c r="P1880" t="e">
        <f>ROUND(E1880/L1880,2)</f>
        <v>#DIV/0!</v>
      </c>
      <c r="Q1880" s="9" t="s">
        <v>4181</v>
      </c>
      <c r="R1880" t="s">
        <v>4202</v>
      </c>
      <c r="S1880">
        <f>(((J1880/60)/60)/24)+DATE(1970,1,1)</f>
        <v>41773.008738425924</v>
      </c>
      <c r="T1880">
        <f>(((I1880/60)/60)/24)+DATE(1970,1,1)</f>
        <v>41803.008738425924</v>
      </c>
      <c r="U1880">
        <f>YEAR(S:S)</f>
        <v>2014</v>
      </c>
    </row>
    <row r="1881" spans="1:21" ht="48" x14ac:dyDescent="0.2">
      <c r="A1881">
        <v>1879</v>
      </c>
      <c r="B1881" s="8" t="s">
        <v>2</v>
      </c>
      <c r="C1881" s="3" t="s">
        <v>1886</v>
      </c>
      <c r="D1881" s="5">
        <v>5000</v>
      </c>
      <c r="E1881" s="7">
        <v>2025</v>
      </c>
      <c r="F1881" t="s">
        <v>4117</v>
      </c>
      <c r="G1881" s="1" t="s">
        <v>4119</v>
      </c>
      <c r="H1881" t="s">
        <v>4124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" t="s">
        <v>4181</v>
      </c>
      <c r="O1881">
        <f>ROUND(E1881/D1881*100,0)</f>
        <v>41</v>
      </c>
      <c r="P1881">
        <f>ROUND(E1881/L1881,2)</f>
        <v>1012.5</v>
      </c>
      <c r="Q1881" s="9" t="s">
        <v>4181</v>
      </c>
      <c r="R1881" t="s">
        <v>4202</v>
      </c>
      <c r="S1881">
        <f>(((J1881/60)/60)/24)+DATE(1970,1,1)</f>
        <v>42413.649641203709</v>
      </c>
      <c r="T1881">
        <f>(((I1881/60)/60)/24)+DATE(1970,1,1)</f>
        <v>42443.607974537037</v>
      </c>
      <c r="U1881">
        <f>YEAR(S:S)</f>
        <v>2016</v>
      </c>
    </row>
    <row r="1882" spans="1:21" ht="32" x14ac:dyDescent="0.2">
      <c r="A1882">
        <v>1880</v>
      </c>
      <c r="B1882" s="8" t="s">
        <v>2</v>
      </c>
      <c r="C1882" s="3" t="s">
        <v>1887</v>
      </c>
      <c r="D1882" s="5">
        <v>5000</v>
      </c>
      <c r="E1882" s="7">
        <v>2025</v>
      </c>
      <c r="F1882" t="s">
        <v>4117</v>
      </c>
      <c r="G1882" s="1" t="s">
        <v>4119</v>
      </c>
      <c r="H1882" t="s">
        <v>4122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" t="s">
        <v>4181</v>
      </c>
      <c r="O1882">
        <f>ROUND(E1882/D1882*100,0)</f>
        <v>41</v>
      </c>
      <c r="P1882">
        <f>ROUND(E1882/L1882,2)</f>
        <v>84.38</v>
      </c>
      <c r="Q1882" s="9" t="s">
        <v>4181</v>
      </c>
      <c r="R1882" t="s">
        <v>4202</v>
      </c>
      <c r="S1882">
        <f>(((J1882/60)/60)/24)+DATE(1970,1,1)</f>
        <v>42430.566898148143</v>
      </c>
      <c r="T1882">
        <f>(((I1882/60)/60)/24)+DATE(1970,1,1)</f>
        <v>42459.525231481486</v>
      </c>
      <c r="U1882">
        <f>YEAR(S:S)</f>
        <v>2016</v>
      </c>
    </row>
    <row r="1883" spans="1:21" ht="48" x14ac:dyDescent="0.2">
      <c r="A1883">
        <v>1881</v>
      </c>
      <c r="B1883" s="8" t="s">
        <v>2</v>
      </c>
      <c r="C1883" s="3" t="s">
        <v>1888</v>
      </c>
      <c r="D1883" s="5">
        <v>2000</v>
      </c>
      <c r="E1883" s="7">
        <v>2020</v>
      </c>
      <c r="F1883" t="s">
        <v>4115</v>
      </c>
      <c r="G1883" s="1" t="s">
        <v>4119</v>
      </c>
      <c r="H1883" t="s">
        <v>4121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" t="s">
        <v>4181</v>
      </c>
      <c r="O1883">
        <f>ROUND(E1883/D1883*100,0)</f>
        <v>101</v>
      </c>
      <c r="P1883">
        <f>ROUND(E1883/L1883,2)</f>
        <v>28.86</v>
      </c>
      <c r="Q1883" s="9" t="s">
        <v>4181</v>
      </c>
      <c r="R1883" t="s">
        <v>4198</v>
      </c>
      <c r="S1883">
        <f>(((J1883/60)/60)/24)+DATE(1970,1,1)</f>
        <v>42043.152650462958</v>
      </c>
      <c r="T1883">
        <f>(((I1883/60)/60)/24)+DATE(1970,1,1)</f>
        <v>42073.110983796301</v>
      </c>
      <c r="U1883">
        <f>YEAR(S:S)</f>
        <v>2015</v>
      </c>
    </row>
    <row r="1884" spans="1:21" ht="48" x14ac:dyDescent="0.2">
      <c r="A1884">
        <v>1882</v>
      </c>
      <c r="B1884" s="8" t="s">
        <v>2</v>
      </c>
      <c r="C1884" s="3" t="s">
        <v>1889</v>
      </c>
      <c r="D1884" s="5">
        <v>3350</v>
      </c>
      <c r="E1884" s="7">
        <v>2020</v>
      </c>
      <c r="F1884" t="s">
        <v>4115</v>
      </c>
      <c r="G1884" s="1" t="s">
        <v>4119</v>
      </c>
      <c r="H1884" t="s">
        <v>4121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" t="s">
        <v>4181</v>
      </c>
      <c r="O1884">
        <f>ROUND(E1884/D1884*100,0)</f>
        <v>60</v>
      </c>
      <c r="P1884">
        <f>ROUND(E1884/L1884,2)</f>
        <v>24.94</v>
      </c>
      <c r="Q1884" s="9" t="s">
        <v>4181</v>
      </c>
      <c r="R1884" t="s">
        <v>4198</v>
      </c>
      <c r="S1884">
        <f>(((J1884/60)/60)/24)+DATE(1970,1,1)</f>
        <v>41067.949212962965</v>
      </c>
      <c r="T1884">
        <f>(((I1884/60)/60)/24)+DATE(1970,1,1)</f>
        <v>41100.991666666669</v>
      </c>
      <c r="U1884">
        <f>YEAR(S:S)</f>
        <v>2012</v>
      </c>
    </row>
    <row r="1885" spans="1:21" ht="48" x14ac:dyDescent="0.2">
      <c r="A1885">
        <v>1883</v>
      </c>
      <c r="B1885" s="8" t="s">
        <v>2</v>
      </c>
      <c r="C1885" s="3" t="s">
        <v>1890</v>
      </c>
      <c r="D1885" s="5">
        <v>999</v>
      </c>
      <c r="E1885" s="7">
        <v>2020</v>
      </c>
      <c r="F1885" t="s">
        <v>4115</v>
      </c>
      <c r="G1885" s="1" t="s">
        <v>4119</v>
      </c>
      <c r="H1885" t="s">
        <v>4121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" t="s">
        <v>4181</v>
      </c>
      <c r="O1885">
        <f>ROUND(E1885/D1885*100,0)</f>
        <v>202</v>
      </c>
      <c r="P1885">
        <f>ROUND(E1885/L1885,2)</f>
        <v>63.13</v>
      </c>
      <c r="Q1885" s="9" t="s">
        <v>4181</v>
      </c>
      <c r="R1885" t="s">
        <v>4198</v>
      </c>
      <c r="S1885">
        <f>(((J1885/60)/60)/24)+DATE(1970,1,1)</f>
        <v>40977.948009259257</v>
      </c>
      <c r="T1885">
        <f>(((I1885/60)/60)/24)+DATE(1970,1,1)</f>
        <v>41007.906342592592</v>
      </c>
      <c r="U1885">
        <f>YEAR(S:S)</f>
        <v>2012</v>
      </c>
    </row>
    <row r="1886" spans="1:21" ht="48" x14ac:dyDescent="0.2">
      <c r="A1886">
        <v>1884</v>
      </c>
      <c r="B1886" s="8" t="s">
        <v>2</v>
      </c>
      <c r="C1886" s="3" t="s">
        <v>1891</v>
      </c>
      <c r="D1886" s="5">
        <v>1000</v>
      </c>
      <c r="E1886" s="7">
        <v>2020</v>
      </c>
      <c r="F1886" t="s">
        <v>4115</v>
      </c>
      <c r="G1886" s="1" t="s">
        <v>4119</v>
      </c>
      <c r="H1886" t="s">
        <v>4121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" t="s">
        <v>4181</v>
      </c>
      <c r="O1886">
        <f>ROUND(E1886/D1886*100,0)</f>
        <v>202</v>
      </c>
      <c r="P1886">
        <f>ROUND(E1886/L1886,2)</f>
        <v>77.69</v>
      </c>
      <c r="Q1886" s="9" t="s">
        <v>4181</v>
      </c>
      <c r="R1886" t="s">
        <v>4198</v>
      </c>
      <c r="S1886">
        <f>(((J1886/60)/60)/24)+DATE(1970,1,1)</f>
        <v>41205.198321759257</v>
      </c>
      <c r="T1886">
        <f>(((I1886/60)/60)/24)+DATE(1970,1,1)</f>
        <v>41240.5</v>
      </c>
      <c r="U1886">
        <f>YEAR(S:S)</f>
        <v>2012</v>
      </c>
    </row>
    <row r="1887" spans="1:21" ht="48" x14ac:dyDescent="0.2">
      <c r="A1887">
        <v>1885</v>
      </c>
      <c r="B1887" s="8" t="s">
        <v>2</v>
      </c>
      <c r="C1887" s="3" t="s">
        <v>1892</v>
      </c>
      <c r="D1887" s="5">
        <v>4575</v>
      </c>
      <c r="E1887" s="7">
        <v>2020</v>
      </c>
      <c r="F1887" t="s">
        <v>4115</v>
      </c>
      <c r="G1887" s="1" t="s">
        <v>4119</v>
      </c>
      <c r="H1887" t="s">
        <v>4121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" t="s">
        <v>4181</v>
      </c>
      <c r="O1887">
        <f>ROUND(E1887/D1887*100,0)</f>
        <v>44</v>
      </c>
      <c r="P1887">
        <f>ROUND(E1887/L1887,2)</f>
        <v>19.239999999999998</v>
      </c>
      <c r="Q1887" s="9" t="s">
        <v>4181</v>
      </c>
      <c r="R1887" t="s">
        <v>4198</v>
      </c>
      <c r="S1887">
        <f>(((J1887/60)/60)/24)+DATE(1970,1,1)</f>
        <v>41099.093865740739</v>
      </c>
      <c r="T1887">
        <f>(((I1887/60)/60)/24)+DATE(1970,1,1)</f>
        <v>41131.916666666664</v>
      </c>
      <c r="U1887">
        <f>YEAR(S:S)</f>
        <v>2012</v>
      </c>
    </row>
    <row r="1888" spans="1:21" ht="48" x14ac:dyDescent="0.2">
      <c r="A1888">
        <v>1886</v>
      </c>
      <c r="B1888" s="8" t="s">
        <v>2</v>
      </c>
      <c r="C1888" s="3" t="s">
        <v>1893</v>
      </c>
      <c r="D1888" s="5">
        <v>1200</v>
      </c>
      <c r="E1888" s="7">
        <v>2020</v>
      </c>
      <c r="F1888" t="s">
        <v>4115</v>
      </c>
      <c r="G1888" s="1" t="s">
        <v>4119</v>
      </c>
      <c r="H1888" t="s">
        <v>4121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" t="s">
        <v>4181</v>
      </c>
      <c r="O1888">
        <f>ROUND(E1888/D1888*100,0)</f>
        <v>168</v>
      </c>
      <c r="P1888">
        <f>ROUND(E1888/L1888,2)</f>
        <v>69.66</v>
      </c>
      <c r="Q1888" s="9" t="s">
        <v>4181</v>
      </c>
      <c r="R1888" t="s">
        <v>4198</v>
      </c>
      <c r="S1888">
        <f>(((J1888/60)/60)/24)+DATE(1970,1,1)</f>
        <v>41925.906689814816</v>
      </c>
      <c r="T1888">
        <f>(((I1888/60)/60)/24)+DATE(1970,1,1)</f>
        <v>41955.94835648148</v>
      </c>
      <c r="U1888">
        <f>YEAR(S:S)</f>
        <v>2014</v>
      </c>
    </row>
    <row r="1889" spans="1:21" ht="48" x14ac:dyDescent="0.2">
      <c r="A1889">
        <v>1887</v>
      </c>
      <c r="B1889" s="8" t="s">
        <v>2</v>
      </c>
      <c r="C1889" s="3" t="s">
        <v>1894</v>
      </c>
      <c r="D1889" s="5">
        <v>3000</v>
      </c>
      <c r="E1889" s="7">
        <v>2015</v>
      </c>
      <c r="F1889" t="s">
        <v>4115</v>
      </c>
      <c r="G1889" s="1" t="s">
        <v>4119</v>
      </c>
      <c r="H1889" t="s">
        <v>4124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" t="s">
        <v>4181</v>
      </c>
      <c r="O1889">
        <f>ROUND(E1889/D1889*100,0)</f>
        <v>67</v>
      </c>
      <c r="P1889">
        <f>ROUND(E1889/L1889,2)</f>
        <v>251.88</v>
      </c>
      <c r="Q1889" s="9" t="s">
        <v>4181</v>
      </c>
      <c r="R1889" t="s">
        <v>4198</v>
      </c>
      <c r="S1889">
        <f>(((J1889/60)/60)/24)+DATE(1970,1,1)</f>
        <v>42323.800138888888</v>
      </c>
      <c r="T1889">
        <f>(((I1889/60)/60)/24)+DATE(1970,1,1)</f>
        <v>42341.895833333328</v>
      </c>
      <c r="U1889">
        <f>YEAR(S:S)</f>
        <v>2015</v>
      </c>
    </row>
    <row r="1890" spans="1:21" ht="48" x14ac:dyDescent="0.2">
      <c r="A1890">
        <v>1888</v>
      </c>
      <c r="B1890" s="8" t="s">
        <v>2</v>
      </c>
      <c r="C1890" s="3" t="s">
        <v>1895</v>
      </c>
      <c r="D1890" s="5">
        <v>2500</v>
      </c>
      <c r="E1890" s="7">
        <v>2015</v>
      </c>
      <c r="F1890" t="s">
        <v>4115</v>
      </c>
      <c r="G1890" s="1" t="s">
        <v>4119</v>
      </c>
      <c r="H1890" t="s">
        <v>4121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" t="s">
        <v>4181</v>
      </c>
      <c r="O1890">
        <f>ROUND(E1890/D1890*100,0)</f>
        <v>81</v>
      </c>
      <c r="P1890">
        <f>ROUND(E1890/L1890,2)</f>
        <v>22.64</v>
      </c>
      <c r="Q1890" s="9" t="s">
        <v>4181</v>
      </c>
      <c r="R1890" t="s">
        <v>4198</v>
      </c>
      <c r="S1890">
        <f>(((J1890/60)/60)/24)+DATE(1970,1,1)</f>
        <v>40299.239953703705</v>
      </c>
      <c r="T1890">
        <f>(((I1890/60)/60)/24)+DATE(1970,1,1)</f>
        <v>40330.207638888889</v>
      </c>
      <c r="U1890">
        <f>YEAR(S:S)</f>
        <v>2010</v>
      </c>
    </row>
    <row r="1891" spans="1:21" ht="48" x14ac:dyDescent="0.2">
      <c r="A1891">
        <v>1889</v>
      </c>
      <c r="B1891" s="8" t="s">
        <v>2</v>
      </c>
      <c r="C1891" s="3" t="s">
        <v>1896</v>
      </c>
      <c r="D1891" s="5">
        <v>2000</v>
      </c>
      <c r="E1891" s="7">
        <v>2015</v>
      </c>
      <c r="F1891" t="s">
        <v>4115</v>
      </c>
      <c r="G1891" s="1" t="s">
        <v>4119</v>
      </c>
      <c r="H1891" t="s">
        <v>4121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" t="s">
        <v>4181</v>
      </c>
      <c r="O1891">
        <f>ROUND(E1891/D1891*100,0)</f>
        <v>101</v>
      </c>
      <c r="P1891">
        <f>ROUND(E1891/L1891,2)</f>
        <v>45.8</v>
      </c>
      <c r="Q1891" s="9" t="s">
        <v>4181</v>
      </c>
      <c r="R1891" t="s">
        <v>4198</v>
      </c>
      <c r="S1891">
        <f>(((J1891/60)/60)/24)+DATE(1970,1,1)</f>
        <v>41299.793356481481</v>
      </c>
      <c r="T1891">
        <f>(((I1891/60)/60)/24)+DATE(1970,1,1)</f>
        <v>41344.751689814817</v>
      </c>
      <c r="U1891">
        <f>YEAR(S:S)</f>
        <v>2013</v>
      </c>
    </row>
    <row r="1892" spans="1:21" ht="48" x14ac:dyDescent="0.2">
      <c r="A1892">
        <v>1890</v>
      </c>
      <c r="B1892" s="8" t="s">
        <v>2</v>
      </c>
      <c r="C1892" s="3" t="s">
        <v>1897</v>
      </c>
      <c r="D1892" s="5">
        <v>12000</v>
      </c>
      <c r="E1892" s="7">
        <v>2015</v>
      </c>
      <c r="F1892" t="s">
        <v>4115</v>
      </c>
      <c r="G1892" s="1" t="s">
        <v>4119</v>
      </c>
      <c r="H1892" t="s">
        <v>4121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" t="s">
        <v>4181</v>
      </c>
      <c r="O1892">
        <f>ROUND(E1892/D1892*100,0)</f>
        <v>17</v>
      </c>
      <c r="P1892">
        <f>ROUND(E1892/L1892,2)</f>
        <v>8.19</v>
      </c>
      <c r="Q1892" s="9" t="s">
        <v>4181</v>
      </c>
      <c r="R1892" t="s">
        <v>4198</v>
      </c>
      <c r="S1892">
        <f>(((J1892/60)/60)/24)+DATE(1970,1,1)</f>
        <v>41228.786203703705</v>
      </c>
      <c r="T1892">
        <f>(((I1892/60)/60)/24)+DATE(1970,1,1)</f>
        <v>41258.786203703705</v>
      </c>
      <c r="U1892">
        <f>YEAR(S:S)</f>
        <v>2012</v>
      </c>
    </row>
    <row r="1893" spans="1:21" ht="64" x14ac:dyDescent="0.2">
      <c r="A1893">
        <v>1891</v>
      </c>
      <c r="B1893" s="8" t="s">
        <v>2</v>
      </c>
      <c r="C1893" s="3" t="s">
        <v>1898</v>
      </c>
      <c r="D1893" s="5">
        <v>10000</v>
      </c>
      <c r="E1893" s="7">
        <v>2015</v>
      </c>
      <c r="F1893" t="s">
        <v>4115</v>
      </c>
      <c r="G1893" s="1" t="s">
        <v>4119</v>
      </c>
      <c r="H1893" t="s">
        <v>4121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" t="s">
        <v>4181</v>
      </c>
      <c r="O1893">
        <f>ROUND(E1893/D1893*100,0)</f>
        <v>20</v>
      </c>
      <c r="P1893">
        <f>ROUND(E1893/L1893,2)</f>
        <v>16.79</v>
      </c>
      <c r="Q1893" s="9" t="s">
        <v>4181</v>
      </c>
      <c r="R1893" t="s">
        <v>4198</v>
      </c>
      <c r="S1893">
        <f>(((J1893/60)/60)/24)+DATE(1970,1,1)</f>
        <v>40335.798078703701</v>
      </c>
      <c r="T1893">
        <f>(((I1893/60)/60)/24)+DATE(1970,1,1)</f>
        <v>40381.25</v>
      </c>
      <c r="U1893">
        <f>YEAR(S:S)</f>
        <v>2010</v>
      </c>
    </row>
    <row r="1894" spans="1:21" ht="32" x14ac:dyDescent="0.2">
      <c r="A1894">
        <v>1892</v>
      </c>
      <c r="B1894" s="8" t="s">
        <v>2</v>
      </c>
      <c r="C1894" s="3" t="s">
        <v>1899</v>
      </c>
      <c r="D1894" s="5">
        <v>500</v>
      </c>
      <c r="E1894" s="7">
        <v>2013.47</v>
      </c>
      <c r="F1894" t="s">
        <v>4115</v>
      </c>
      <c r="G1894" s="1" t="s">
        <v>4119</v>
      </c>
      <c r="H1894" t="s">
        <v>4121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" t="s">
        <v>4181</v>
      </c>
      <c r="O1894">
        <f>ROUND(E1894/D1894*100,0)</f>
        <v>403</v>
      </c>
      <c r="P1894">
        <f>ROUND(E1894/L1894,2)</f>
        <v>77.44</v>
      </c>
      <c r="Q1894" s="9" t="s">
        <v>4181</v>
      </c>
      <c r="R1894" t="s">
        <v>4198</v>
      </c>
      <c r="S1894">
        <f>(((J1894/60)/60)/24)+DATE(1970,1,1)</f>
        <v>40671.637511574074</v>
      </c>
      <c r="T1894">
        <f>(((I1894/60)/60)/24)+DATE(1970,1,1)</f>
        <v>40701.637511574074</v>
      </c>
      <c r="U1894">
        <f>YEAR(S:S)</f>
        <v>2011</v>
      </c>
    </row>
    <row r="1895" spans="1:21" ht="48" x14ac:dyDescent="0.2">
      <c r="A1895">
        <v>1893</v>
      </c>
      <c r="B1895" s="8" t="s">
        <v>2</v>
      </c>
      <c r="C1895" s="3" t="s">
        <v>1900</v>
      </c>
      <c r="D1895" s="5">
        <v>2500</v>
      </c>
      <c r="E1895" s="7">
        <v>2010</v>
      </c>
      <c r="F1895" t="s">
        <v>4115</v>
      </c>
      <c r="G1895" s="1" t="s">
        <v>4119</v>
      </c>
      <c r="H1895" t="s">
        <v>4121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" t="s">
        <v>4181</v>
      </c>
      <c r="O1895">
        <f>ROUND(E1895/D1895*100,0)</f>
        <v>80</v>
      </c>
      <c r="P1895">
        <f>ROUND(E1895/L1895,2)</f>
        <v>44.67</v>
      </c>
      <c r="Q1895" s="9" t="s">
        <v>4181</v>
      </c>
      <c r="R1895" t="s">
        <v>4198</v>
      </c>
      <c r="S1895">
        <f>(((J1895/60)/60)/24)+DATE(1970,1,1)</f>
        <v>40632.94195601852</v>
      </c>
      <c r="T1895">
        <f>(((I1895/60)/60)/24)+DATE(1970,1,1)</f>
        <v>40649.165972222225</v>
      </c>
      <c r="U1895">
        <f>YEAR(S:S)</f>
        <v>2011</v>
      </c>
    </row>
    <row r="1896" spans="1:21" ht="16" x14ac:dyDescent="0.2">
      <c r="A1896">
        <v>1894</v>
      </c>
      <c r="B1896" s="8" t="s">
        <v>2</v>
      </c>
      <c r="C1896" s="3" t="s">
        <v>1901</v>
      </c>
      <c r="D1896" s="5">
        <v>1000</v>
      </c>
      <c r="E1896" s="7">
        <v>2010</v>
      </c>
      <c r="F1896" t="s">
        <v>4115</v>
      </c>
      <c r="G1896" s="1" t="s">
        <v>4119</v>
      </c>
      <c r="H1896" t="s">
        <v>4121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" t="s">
        <v>4181</v>
      </c>
      <c r="O1896">
        <f>ROUND(E1896/D1896*100,0)</f>
        <v>201</v>
      </c>
      <c r="P1896">
        <f>ROUND(E1896/L1896,2)</f>
        <v>100.5</v>
      </c>
      <c r="Q1896" s="9" t="s">
        <v>4181</v>
      </c>
      <c r="R1896" t="s">
        <v>4198</v>
      </c>
      <c r="S1896">
        <f>(((J1896/60)/60)/24)+DATE(1970,1,1)</f>
        <v>40920.904895833337</v>
      </c>
      <c r="T1896">
        <f>(((I1896/60)/60)/24)+DATE(1970,1,1)</f>
        <v>40951.904895833337</v>
      </c>
      <c r="U1896">
        <f>YEAR(S:S)</f>
        <v>2012</v>
      </c>
    </row>
    <row r="1897" spans="1:21" ht="48" x14ac:dyDescent="0.2">
      <c r="A1897">
        <v>1895</v>
      </c>
      <c r="B1897" s="8" t="s">
        <v>2</v>
      </c>
      <c r="C1897" s="3" t="s">
        <v>1902</v>
      </c>
      <c r="D1897" s="5">
        <v>9072</v>
      </c>
      <c r="E1897" s="7">
        <v>2007</v>
      </c>
      <c r="F1897" t="s">
        <v>4115</v>
      </c>
      <c r="G1897" s="1" t="s">
        <v>4119</v>
      </c>
      <c r="H1897" t="s">
        <v>4121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" t="s">
        <v>4181</v>
      </c>
      <c r="O1897">
        <f>ROUND(E1897/D1897*100,0)</f>
        <v>22</v>
      </c>
      <c r="P1897">
        <f>ROUND(E1897/L1897,2)</f>
        <v>42.7</v>
      </c>
      <c r="Q1897" s="9" t="s">
        <v>4181</v>
      </c>
      <c r="R1897" t="s">
        <v>4198</v>
      </c>
      <c r="S1897">
        <f>(((J1897/60)/60)/24)+DATE(1970,1,1)</f>
        <v>42267.746782407412</v>
      </c>
      <c r="T1897">
        <f>(((I1897/60)/60)/24)+DATE(1970,1,1)</f>
        <v>42297.746782407412</v>
      </c>
      <c r="U1897">
        <f>YEAR(S:S)</f>
        <v>2015</v>
      </c>
    </row>
    <row r="1898" spans="1:21" ht="48" x14ac:dyDescent="0.2">
      <c r="A1898">
        <v>1896</v>
      </c>
      <c r="B1898" s="8" t="s">
        <v>2</v>
      </c>
      <c r="C1898" s="3" t="s">
        <v>1903</v>
      </c>
      <c r="D1898" s="5">
        <v>451</v>
      </c>
      <c r="E1898" s="7">
        <v>2005</v>
      </c>
      <c r="F1898" t="s">
        <v>4115</v>
      </c>
      <c r="G1898" s="1" t="s">
        <v>4119</v>
      </c>
      <c r="H1898" t="s">
        <v>4121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" t="s">
        <v>4181</v>
      </c>
      <c r="O1898">
        <f>ROUND(E1898/D1898*100,0)</f>
        <v>445</v>
      </c>
      <c r="P1898">
        <f>ROUND(E1898/L1898,2)</f>
        <v>154.22999999999999</v>
      </c>
      <c r="Q1898" s="9" t="s">
        <v>4181</v>
      </c>
      <c r="R1898" t="s">
        <v>4198</v>
      </c>
      <c r="S1898">
        <f>(((J1898/60)/60)/24)+DATE(1970,1,1)</f>
        <v>40981.710243055553</v>
      </c>
      <c r="T1898">
        <f>(((I1898/60)/60)/24)+DATE(1970,1,1)</f>
        <v>41011.710243055553</v>
      </c>
      <c r="U1898">
        <f>YEAR(S:S)</f>
        <v>2012</v>
      </c>
    </row>
    <row r="1899" spans="1:21" ht="48" x14ac:dyDescent="0.2">
      <c r="A1899">
        <v>1897</v>
      </c>
      <c r="B1899" s="8" t="s">
        <v>2</v>
      </c>
      <c r="C1899" s="3" t="s">
        <v>1904</v>
      </c>
      <c r="D1899" s="5">
        <v>6350</v>
      </c>
      <c r="E1899" s="7">
        <v>2005</v>
      </c>
      <c r="F1899" t="s">
        <v>4115</v>
      </c>
      <c r="G1899" s="1" t="s">
        <v>4119</v>
      </c>
      <c r="H1899" t="s">
        <v>4121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" t="s">
        <v>4181</v>
      </c>
      <c r="O1899">
        <f>ROUND(E1899/D1899*100,0)</f>
        <v>32</v>
      </c>
      <c r="P1899">
        <f>ROUND(E1899/L1899,2)</f>
        <v>10.96</v>
      </c>
      <c r="Q1899" s="9" t="s">
        <v>4181</v>
      </c>
      <c r="R1899" t="s">
        <v>4198</v>
      </c>
      <c r="S1899">
        <f>(((J1899/60)/60)/24)+DATE(1970,1,1)</f>
        <v>41680.583402777782</v>
      </c>
      <c r="T1899">
        <f>(((I1899/60)/60)/24)+DATE(1970,1,1)</f>
        <v>41702.875</v>
      </c>
      <c r="U1899">
        <f>YEAR(S:S)</f>
        <v>2014</v>
      </c>
    </row>
    <row r="1900" spans="1:21" ht="48" x14ac:dyDescent="0.2">
      <c r="A1900">
        <v>1898</v>
      </c>
      <c r="B1900" s="8" t="s">
        <v>2</v>
      </c>
      <c r="C1900" s="3" t="s">
        <v>1905</v>
      </c>
      <c r="D1900" s="5">
        <v>1000</v>
      </c>
      <c r="E1900" s="7">
        <v>2005</v>
      </c>
      <c r="F1900" t="s">
        <v>4115</v>
      </c>
      <c r="G1900" s="1" t="s">
        <v>4119</v>
      </c>
      <c r="H1900" t="s">
        <v>4121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" t="s">
        <v>4181</v>
      </c>
      <c r="O1900">
        <f>ROUND(E1900/D1900*100,0)</f>
        <v>201</v>
      </c>
      <c r="P1900">
        <f>ROUND(E1900/L1900,2)</f>
        <v>95.48</v>
      </c>
      <c r="Q1900" s="9" t="s">
        <v>4181</v>
      </c>
      <c r="R1900" t="s">
        <v>4198</v>
      </c>
      <c r="S1900">
        <f>(((J1900/60)/60)/24)+DATE(1970,1,1)</f>
        <v>42366.192974537036</v>
      </c>
      <c r="T1900">
        <f>(((I1900/60)/60)/24)+DATE(1970,1,1)</f>
        <v>42401.75</v>
      </c>
      <c r="U1900">
        <f>YEAR(S:S)</f>
        <v>2015</v>
      </c>
    </row>
    <row r="1901" spans="1:21" ht="48" x14ac:dyDescent="0.2">
      <c r="A1901">
        <v>1899</v>
      </c>
      <c r="B1901" s="8" t="s">
        <v>2</v>
      </c>
      <c r="C1901" s="3" t="s">
        <v>1906</v>
      </c>
      <c r="D1901" s="5">
        <v>900</v>
      </c>
      <c r="E1901" s="7">
        <v>2005</v>
      </c>
      <c r="F1901" t="s">
        <v>4115</v>
      </c>
      <c r="G1901" s="1" t="s">
        <v>4119</v>
      </c>
      <c r="H1901" t="s">
        <v>4121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" t="s">
        <v>4181</v>
      </c>
      <c r="O1901">
        <f>ROUND(E1901/D1901*100,0)</f>
        <v>223</v>
      </c>
      <c r="P1901">
        <f>ROUND(E1901/L1901,2)</f>
        <v>47.74</v>
      </c>
      <c r="Q1901" s="9" t="s">
        <v>4181</v>
      </c>
      <c r="R1901" t="s">
        <v>4198</v>
      </c>
      <c r="S1901">
        <f>(((J1901/60)/60)/24)+DATE(1970,1,1)</f>
        <v>42058.941736111112</v>
      </c>
      <c r="T1901">
        <f>(((I1901/60)/60)/24)+DATE(1970,1,1)</f>
        <v>42088.90006944444</v>
      </c>
      <c r="U1901">
        <f>YEAR(S:S)</f>
        <v>2015</v>
      </c>
    </row>
    <row r="1902" spans="1:21" ht="48" x14ac:dyDescent="0.2">
      <c r="A1902">
        <v>1900</v>
      </c>
      <c r="B1902" s="8" t="s">
        <v>2</v>
      </c>
      <c r="C1902" s="3" t="s">
        <v>1907</v>
      </c>
      <c r="D1902" s="5">
        <v>2500</v>
      </c>
      <c r="E1902" s="7">
        <v>2004</v>
      </c>
      <c r="F1902" t="s">
        <v>4115</v>
      </c>
      <c r="G1902" s="1" t="s">
        <v>4119</v>
      </c>
      <c r="H1902" t="s">
        <v>4121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" t="s">
        <v>4181</v>
      </c>
      <c r="O1902">
        <f>ROUND(E1902/D1902*100,0)</f>
        <v>80</v>
      </c>
      <c r="P1902">
        <f>ROUND(E1902/L1902,2)</f>
        <v>37.11</v>
      </c>
      <c r="Q1902" s="9" t="s">
        <v>4181</v>
      </c>
      <c r="R1902" t="s">
        <v>4198</v>
      </c>
      <c r="S1902">
        <f>(((J1902/60)/60)/24)+DATE(1970,1,1)</f>
        <v>41160.871886574074</v>
      </c>
      <c r="T1902">
        <f>(((I1902/60)/60)/24)+DATE(1970,1,1)</f>
        <v>41188.415972222225</v>
      </c>
      <c r="U1902">
        <f>YEAR(S:S)</f>
        <v>2012</v>
      </c>
    </row>
    <row r="1903" spans="1:21" ht="48" x14ac:dyDescent="0.2">
      <c r="A1903">
        <v>1901</v>
      </c>
      <c r="B1903" s="8" t="s">
        <v>2</v>
      </c>
      <c r="C1903" s="3" t="s">
        <v>1908</v>
      </c>
      <c r="D1903" s="5">
        <v>99000</v>
      </c>
      <c r="E1903" s="7">
        <v>2004</v>
      </c>
      <c r="F1903" t="s">
        <v>4117</v>
      </c>
      <c r="G1903" s="1" t="s">
        <v>4119</v>
      </c>
      <c r="H1903" t="s">
        <v>4122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" t="s">
        <v>4181</v>
      </c>
      <c r="O1903">
        <f>ROUND(E1903/D1903*100,0)</f>
        <v>2</v>
      </c>
      <c r="P1903">
        <f>ROUND(E1903/L1903,2)</f>
        <v>80.16</v>
      </c>
      <c r="Q1903" s="9" t="s">
        <v>4181</v>
      </c>
      <c r="R1903" t="s">
        <v>4213</v>
      </c>
      <c r="S1903">
        <f>(((J1903/60)/60)/24)+DATE(1970,1,1)</f>
        <v>42116.54315972222</v>
      </c>
      <c r="T1903">
        <f>(((I1903/60)/60)/24)+DATE(1970,1,1)</f>
        <v>42146.541666666672</v>
      </c>
      <c r="U1903">
        <f>YEAR(S:S)</f>
        <v>2015</v>
      </c>
    </row>
    <row r="1904" spans="1:21" ht="48" x14ac:dyDescent="0.2">
      <c r="A1904">
        <v>1902</v>
      </c>
      <c r="B1904" s="8" t="s">
        <v>2</v>
      </c>
      <c r="C1904" s="3" t="s">
        <v>1909</v>
      </c>
      <c r="D1904" s="5">
        <v>1000</v>
      </c>
      <c r="E1904" s="7">
        <v>2002.22</v>
      </c>
      <c r="F1904" t="s">
        <v>4117</v>
      </c>
      <c r="G1904" s="1" t="s">
        <v>4119</v>
      </c>
      <c r="H1904" t="s">
        <v>4124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" t="s">
        <v>4181</v>
      </c>
      <c r="O1904">
        <f>ROUND(E1904/D1904*100,0)</f>
        <v>200</v>
      </c>
      <c r="P1904">
        <f>ROUND(E1904/L1904,2)</f>
        <v>667.41</v>
      </c>
      <c r="Q1904" s="9" t="s">
        <v>4181</v>
      </c>
      <c r="R1904" t="s">
        <v>4213</v>
      </c>
      <c r="S1904">
        <f>(((J1904/60)/60)/24)+DATE(1970,1,1)</f>
        <v>42037.789895833332</v>
      </c>
      <c r="T1904">
        <f>(((I1904/60)/60)/24)+DATE(1970,1,1)</f>
        <v>42067.789895833332</v>
      </c>
      <c r="U1904">
        <f>YEAR(S:S)</f>
        <v>2015</v>
      </c>
    </row>
    <row r="1905" spans="1:21" ht="48" x14ac:dyDescent="0.2">
      <c r="A1905">
        <v>1903</v>
      </c>
      <c r="B1905" s="8" t="s">
        <v>2</v>
      </c>
      <c r="C1905" s="3" t="s">
        <v>1910</v>
      </c>
      <c r="D1905" s="5">
        <v>3000</v>
      </c>
      <c r="E1905" s="7">
        <v>2001</v>
      </c>
      <c r="F1905" t="s">
        <v>4117</v>
      </c>
      <c r="G1905" s="1" t="s">
        <v>4119</v>
      </c>
      <c r="H1905" t="s">
        <v>4121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" t="s">
        <v>4181</v>
      </c>
      <c r="O1905">
        <f>ROUND(E1905/D1905*100,0)</f>
        <v>67</v>
      </c>
      <c r="P1905">
        <f>ROUND(E1905/L1905,2)</f>
        <v>48.8</v>
      </c>
      <c r="Q1905" s="9" t="s">
        <v>4181</v>
      </c>
      <c r="R1905" t="s">
        <v>4213</v>
      </c>
      <c r="S1905">
        <f>(((J1905/60)/60)/24)+DATE(1970,1,1)</f>
        <v>42702.770729166667</v>
      </c>
      <c r="T1905">
        <f>(((I1905/60)/60)/24)+DATE(1970,1,1)</f>
        <v>42762.770729166667</v>
      </c>
      <c r="U1905">
        <f>YEAR(S:S)</f>
        <v>2016</v>
      </c>
    </row>
    <row r="1906" spans="1:21" ht="48" x14ac:dyDescent="0.2">
      <c r="A1906">
        <v>1904</v>
      </c>
      <c r="B1906" s="8" t="s">
        <v>2</v>
      </c>
      <c r="C1906" s="3" t="s">
        <v>1911</v>
      </c>
      <c r="D1906" s="5">
        <v>50000</v>
      </c>
      <c r="E1906" s="7">
        <v>2001</v>
      </c>
      <c r="F1906" t="s">
        <v>4117</v>
      </c>
      <c r="G1906" s="1" t="s">
        <v>4119</v>
      </c>
      <c r="H1906" t="s">
        <v>4121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" t="s">
        <v>4181</v>
      </c>
      <c r="O1906">
        <f>ROUND(E1906/D1906*100,0)</f>
        <v>4</v>
      </c>
      <c r="P1906">
        <f>ROUND(E1906/L1906,2)</f>
        <v>1000.5</v>
      </c>
      <c r="Q1906" s="9" t="s">
        <v>4181</v>
      </c>
      <c r="R1906" t="s">
        <v>4213</v>
      </c>
      <c r="S1906">
        <f>(((J1906/60)/60)/24)+DATE(1970,1,1)</f>
        <v>42326.685428240744</v>
      </c>
      <c r="T1906">
        <f>(((I1906/60)/60)/24)+DATE(1970,1,1)</f>
        <v>42371.685428240744</v>
      </c>
      <c r="U1906">
        <f>YEAR(S:S)</f>
        <v>2015</v>
      </c>
    </row>
    <row r="1907" spans="1:21" ht="48" x14ac:dyDescent="0.2">
      <c r="A1907">
        <v>1905</v>
      </c>
      <c r="B1907" s="8" t="s">
        <v>2</v>
      </c>
      <c r="C1907" s="3" t="s">
        <v>1912</v>
      </c>
      <c r="D1907" s="5">
        <v>25000</v>
      </c>
      <c r="E1907" s="7">
        <v>2000.66</v>
      </c>
      <c r="F1907" t="s">
        <v>4117</v>
      </c>
      <c r="G1907" s="1" t="s">
        <v>4119</v>
      </c>
      <c r="H1907" t="s">
        <v>4121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" t="s">
        <v>4181</v>
      </c>
      <c r="O1907">
        <f>ROUND(E1907/D1907*100,0)</f>
        <v>8</v>
      </c>
      <c r="P1907">
        <f>ROUND(E1907/L1907,2)</f>
        <v>500.17</v>
      </c>
      <c r="Q1907" s="9" t="s">
        <v>4181</v>
      </c>
      <c r="R1907" t="s">
        <v>4213</v>
      </c>
      <c r="S1907">
        <f>(((J1907/60)/60)/24)+DATE(1970,1,1)</f>
        <v>41859.925856481481</v>
      </c>
      <c r="T1907">
        <f>(((I1907/60)/60)/24)+DATE(1970,1,1)</f>
        <v>41889.925856481481</v>
      </c>
      <c r="U1907">
        <f>YEAR(S:S)</f>
        <v>2014</v>
      </c>
    </row>
    <row r="1908" spans="1:21" ht="48" x14ac:dyDescent="0.2">
      <c r="A1908">
        <v>1906</v>
      </c>
      <c r="B1908" s="8" t="s">
        <v>2</v>
      </c>
      <c r="C1908" s="3" t="s">
        <v>1913</v>
      </c>
      <c r="D1908" s="5">
        <v>50000</v>
      </c>
      <c r="E1908" s="7">
        <v>2000</v>
      </c>
      <c r="F1908" t="s">
        <v>4117</v>
      </c>
      <c r="G1908" s="1" t="s">
        <v>4119</v>
      </c>
      <c r="H1908" t="s">
        <v>4121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" t="s">
        <v>4181</v>
      </c>
      <c r="O1908">
        <f>ROUND(E1908/D1908*100,0)</f>
        <v>4</v>
      </c>
      <c r="P1908">
        <f>ROUND(E1908/L1908,2)</f>
        <v>20.2</v>
      </c>
      <c r="Q1908" s="9" t="s">
        <v>4181</v>
      </c>
      <c r="R1908" t="s">
        <v>4213</v>
      </c>
      <c r="S1908">
        <f>(((J1908/60)/60)/24)+DATE(1970,1,1)</f>
        <v>42514.671099537038</v>
      </c>
      <c r="T1908">
        <f>(((I1908/60)/60)/24)+DATE(1970,1,1)</f>
        <v>42544.671099537038</v>
      </c>
      <c r="U1908">
        <f>YEAR(S:S)</f>
        <v>2016</v>
      </c>
    </row>
    <row r="1909" spans="1:21" ht="48" x14ac:dyDescent="0.2">
      <c r="A1909">
        <v>1907</v>
      </c>
      <c r="B1909" s="8" t="s">
        <v>2</v>
      </c>
      <c r="C1909" s="3" t="s">
        <v>1914</v>
      </c>
      <c r="D1909" s="5">
        <v>30000</v>
      </c>
      <c r="E1909" s="7">
        <v>2000</v>
      </c>
      <c r="F1909" t="s">
        <v>4117</v>
      </c>
      <c r="G1909" s="1" t="s">
        <v>4119</v>
      </c>
      <c r="H1909" t="s">
        <v>4121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" t="s">
        <v>4181</v>
      </c>
      <c r="O1909">
        <f>ROUND(E1909/D1909*100,0)</f>
        <v>7</v>
      </c>
      <c r="P1909">
        <f>ROUND(E1909/L1909,2)</f>
        <v>500</v>
      </c>
      <c r="Q1909" s="9" t="s">
        <v>4181</v>
      </c>
      <c r="R1909" t="s">
        <v>4213</v>
      </c>
      <c r="S1909">
        <f>(((J1909/60)/60)/24)+DATE(1970,1,1)</f>
        <v>41767.587094907409</v>
      </c>
      <c r="T1909">
        <f>(((I1909/60)/60)/24)+DATE(1970,1,1)</f>
        <v>41782.587094907409</v>
      </c>
      <c r="U1909">
        <f>YEAR(S:S)</f>
        <v>2014</v>
      </c>
    </row>
    <row r="1910" spans="1:21" ht="48" x14ac:dyDescent="0.2">
      <c r="A1910">
        <v>1908</v>
      </c>
      <c r="B1910" s="8" t="s">
        <v>2</v>
      </c>
      <c r="C1910" s="3" t="s">
        <v>1915</v>
      </c>
      <c r="D1910" s="5">
        <v>25000</v>
      </c>
      <c r="E1910" s="7">
        <v>2000</v>
      </c>
      <c r="F1910" t="s">
        <v>4117</v>
      </c>
      <c r="G1910" s="1" t="s">
        <v>4119</v>
      </c>
      <c r="H1910" t="s">
        <v>4121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" t="s">
        <v>4181</v>
      </c>
      <c r="O1910">
        <f>ROUND(E1910/D1910*100,0)</f>
        <v>8</v>
      </c>
      <c r="P1910">
        <f>ROUND(E1910/L1910,2)</f>
        <v>500</v>
      </c>
      <c r="Q1910" s="9" t="s">
        <v>4181</v>
      </c>
      <c r="R1910" t="s">
        <v>4213</v>
      </c>
      <c r="S1910">
        <f>(((J1910/60)/60)/24)+DATE(1970,1,1)</f>
        <v>42703.917824074073</v>
      </c>
      <c r="T1910">
        <f>(((I1910/60)/60)/24)+DATE(1970,1,1)</f>
        <v>42733.917824074073</v>
      </c>
      <c r="U1910">
        <f>YEAR(S:S)</f>
        <v>2016</v>
      </c>
    </row>
    <row r="1911" spans="1:21" ht="48" x14ac:dyDescent="0.2">
      <c r="A1911">
        <v>1909</v>
      </c>
      <c r="B1911" s="8" t="s">
        <v>2</v>
      </c>
      <c r="C1911" s="3" t="s">
        <v>1916</v>
      </c>
      <c r="D1911" s="5">
        <v>35000</v>
      </c>
      <c r="E1911" s="7">
        <v>2000</v>
      </c>
      <c r="F1911" t="s">
        <v>4117</v>
      </c>
      <c r="G1911" s="1" t="s">
        <v>4119</v>
      </c>
      <c r="H1911" t="s">
        <v>4121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" t="s">
        <v>4181</v>
      </c>
      <c r="O1911">
        <f>ROUND(E1911/D1911*100,0)</f>
        <v>6</v>
      </c>
      <c r="P1911">
        <f>ROUND(E1911/L1911,2)</f>
        <v>52.63</v>
      </c>
      <c r="Q1911" s="9" t="s">
        <v>4181</v>
      </c>
      <c r="R1911" t="s">
        <v>4213</v>
      </c>
      <c r="S1911">
        <f>(((J1911/60)/60)/24)+DATE(1970,1,1)</f>
        <v>41905.429155092592</v>
      </c>
      <c r="T1911">
        <f>(((I1911/60)/60)/24)+DATE(1970,1,1)</f>
        <v>41935.429155092592</v>
      </c>
      <c r="U1911">
        <f>YEAR(S:S)</f>
        <v>2014</v>
      </c>
    </row>
    <row r="1912" spans="1:21" ht="48" x14ac:dyDescent="0.2">
      <c r="A1912">
        <v>1910</v>
      </c>
      <c r="B1912" s="8" t="s">
        <v>2</v>
      </c>
      <c r="C1912" s="3" t="s">
        <v>1917</v>
      </c>
      <c r="D1912" s="5">
        <v>85000</v>
      </c>
      <c r="E1912" s="7">
        <v>2000</v>
      </c>
      <c r="F1912" t="s">
        <v>4117</v>
      </c>
      <c r="G1912" s="1" t="s">
        <v>4119</v>
      </c>
      <c r="H1912" t="s">
        <v>4124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" t="s">
        <v>4181</v>
      </c>
      <c r="O1912">
        <f>ROUND(E1912/D1912*100,0)</f>
        <v>2</v>
      </c>
      <c r="P1912">
        <f>ROUND(E1912/L1912,2)</f>
        <v>7.02</v>
      </c>
      <c r="Q1912" s="9" t="s">
        <v>4181</v>
      </c>
      <c r="R1912" t="s">
        <v>4213</v>
      </c>
      <c r="S1912">
        <f>(((J1912/60)/60)/24)+DATE(1970,1,1)</f>
        <v>42264.963159722218</v>
      </c>
      <c r="T1912">
        <f>(((I1912/60)/60)/24)+DATE(1970,1,1)</f>
        <v>42308.947916666672</v>
      </c>
      <c r="U1912">
        <f>YEAR(S:S)</f>
        <v>2015</v>
      </c>
    </row>
    <row r="1913" spans="1:21" ht="48" x14ac:dyDescent="0.2">
      <c r="A1913">
        <v>1911</v>
      </c>
      <c r="B1913" s="8" t="s">
        <v>2</v>
      </c>
      <c r="C1913" s="3" t="s">
        <v>1918</v>
      </c>
      <c r="D1913" s="5">
        <v>42500</v>
      </c>
      <c r="E1913" s="7">
        <v>2000</v>
      </c>
      <c r="F1913" t="s">
        <v>4117</v>
      </c>
      <c r="G1913" s="1" t="s">
        <v>4119</v>
      </c>
      <c r="H1913" t="s">
        <v>4125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" t="s">
        <v>4181</v>
      </c>
      <c r="O1913">
        <f>ROUND(E1913/D1913*100,0)</f>
        <v>5</v>
      </c>
      <c r="P1913">
        <f>ROUND(E1913/L1913,2)</f>
        <v>2000</v>
      </c>
      <c r="Q1913" s="9" t="s">
        <v>4181</v>
      </c>
      <c r="R1913" t="s">
        <v>4213</v>
      </c>
      <c r="S1913">
        <f>(((J1913/60)/60)/24)+DATE(1970,1,1)</f>
        <v>41830.033958333333</v>
      </c>
      <c r="T1913">
        <f>(((I1913/60)/60)/24)+DATE(1970,1,1)</f>
        <v>41860.033958333333</v>
      </c>
      <c r="U1913">
        <f>YEAR(S:S)</f>
        <v>2014</v>
      </c>
    </row>
    <row r="1914" spans="1:21" ht="48" x14ac:dyDescent="0.2">
      <c r="A1914">
        <v>1912</v>
      </c>
      <c r="B1914" s="8" t="s">
        <v>2</v>
      </c>
      <c r="C1914" s="3" t="s">
        <v>1919</v>
      </c>
      <c r="D1914" s="5">
        <v>5000</v>
      </c>
      <c r="E1914" s="7">
        <v>2000</v>
      </c>
      <c r="F1914" t="s">
        <v>4117</v>
      </c>
      <c r="G1914" s="1" t="s">
        <v>4119</v>
      </c>
      <c r="H1914" t="s">
        <v>4121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" t="s">
        <v>4181</v>
      </c>
      <c r="O1914">
        <f>ROUND(E1914/D1914*100,0)</f>
        <v>40</v>
      </c>
      <c r="P1914">
        <f>ROUND(E1914/L1914,2)</f>
        <v>47.62</v>
      </c>
      <c r="Q1914" s="9" t="s">
        <v>4181</v>
      </c>
      <c r="R1914" t="s">
        <v>4213</v>
      </c>
      <c r="S1914">
        <f>(((J1914/60)/60)/24)+DATE(1970,1,1)</f>
        <v>42129.226388888885</v>
      </c>
      <c r="T1914">
        <f>(((I1914/60)/60)/24)+DATE(1970,1,1)</f>
        <v>42159.226388888885</v>
      </c>
      <c r="U1914">
        <f>YEAR(S:S)</f>
        <v>2015</v>
      </c>
    </row>
    <row r="1915" spans="1:21" ht="32" x14ac:dyDescent="0.2">
      <c r="A1915">
        <v>1913</v>
      </c>
      <c r="B1915" s="8" t="s">
        <v>2</v>
      </c>
      <c r="C1915" s="3" t="s">
        <v>1920</v>
      </c>
      <c r="D1915" s="5">
        <v>48000</v>
      </c>
      <c r="E1915" s="7">
        <v>2000</v>
      </c>
      <c r="F1915" t="s">
        <v>4117</v>
      </c>
      <c r="G1915" s="1" t="s">
        <v>4119</v>
      </c>
      <c r="H1915" t="s">
        <v>4122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" t="s">
        <v>4181</v>
      </c>
      <c r="O1915">
        <f>ROUND(E1915/D1915*100,0)</f>
        <v>4</v>
      </c>
      <c r="P1915">
        <f>ROUND(E1915/L1915,2)</f>
        <v>76.92</v>
      </c>
      <c r="Q1915" s="9" t="s">
        <v>4181</v>
      </c>
      <c r="R1915" t="s">
        <v>4213</v>
      </c>
      <c r="S1915">
        <f>(((J1915/60)/60)/24)+DATE(1970,1,1)</f>
        <v>41890.511319444442</v>
      </c>
      <c r="T1915">
        <f>(((I1915/60)/60)/24)+DATE(1970,1,1)</f>
        <v>41920.511319444442</v>
      </c>
      <c r="U1915">
        <f>YEAR(S:S)</f>
        <v>2014</v>
      </c>
    </row>
    <row r="1916" spans="1:21" ht="48" x14ac:dyDescent="0.2">
      <c r="A1916">
        <v>1914</v>
      </c>
      <c r="B1916" s="8" t="s">
        <v>2</v>
      </c>
      <c r="C1916" s="3" t="s">
        <v>1921</v>
      </c>
      <c r="D1916" s="5">
        <v>666</v>
      </c>
      <c r="E1916" s="7">
        <v>2000</v>
      </c>
      <c r="F1916" t="s">
        <v>4117</v>
      </c>
      <c r="G1916" s="1" t="s">
        <v>4119</v>
      </c>
      <c r="H1916" t="s">
        <v>4121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" t="s">
        <v>4181</v>
      </c>
      <c r="O1916">
        <f>ROUND(E1916/D1916*100,0)</f>
        <v>300</v>
      </c>
      <c r="P1916">
        <f>ROUND(E1916/L1916,2)</f>
        <v>1000</v>
      </c>
      <c r="Q1916" s="9" t="s">
        <v>4181</v>
      </c>
      <c r="R1916" t="s">
        <v>4213</v>
      </c>
      <c r="S1916">
        <f>(((J1916/60)/60)/24)+DATE(1970,1,1)</f>
        <v>41929.174456018518</v>
      </c>
      <c r="T1916">
        <f>(((I1916/60)/60)/24)+DATE(1970,1,1)</f>
        <v>41944.165972222225</v>
      </c>
      <c r="U1916">
        <f>YEAR(S:S)</f>
        <v>2014</v>
      </c>
    </row>
    <row r="1917" spans="1:21" ht="48" x14ac:dyDescent="0.2">
      <c r="A1917">
        <v>1915</v>
      </c>
      <c r="B1917" s="8" t="s">
        <v>2</v>
      </c>
      <c r="C1917" s="3" t="s">
        <v>1922</v>
      </c>
      <c r="D1917" s="5">
        <v>500</v>
      </c>
      <c r="E1917" s="7">
        <v>2000</v>
      </c>
      <c r="F1917" t="s">
        <v>4117</v>
      </c>
      <c r="G1917" s="1" t="s">
        <v>4119</v>
      </c>
      <c r="H1917" t="s">
        <v>4121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" t="s">
        <v>4181</v>
      </c>
      <c r="O1917">
        <f>ROUND(E1917/D1917*100,0)</f>
        <v>400</v>
      </c>
      <c r="P1917">
        <f>ROUND(E1917/L1917,2)</f>
        <v>500</v>
      </c>
      <c r="Q1917" s="9" t="s">
        <v>4181</v>
      </c>
      <c r="R1917" t="s">
        <v>4213</v>
      </c>
      <c r="S1917">
        <f>(((J1917/60)/60)/24)+DATE(1970,1,1)</f>
        <v>41864.04886574074</v>
      </c>
      <c r="T1917">
        <f>(((I1917/60)/60)/24)+DATE(1970,1,1)</f>
        <v>41884.04886574074</v>
      </c>
      <c r="U1917">
        <f>YEAR(S:S)</f>
        <v>2014</v>
      </c>
    </row>
    <row r="1918" spans="1:21" ht="32" x14ac:dyDescent="0.2">
      <c r="A1918">
        <v>1916</v>
      </c>
      <c r="B1918" s="8" t="s">
        <v>2</v>
      </c>
      <c r="C1918" s="3" t="s">
        <v>1923</v>
      </c>
      <c r="D1918" s="5">
        <v>20000</v>
      </c>
      <c r="E1918" s="7">
        <v>2000</v>
      </c>
      <c r="F1918" t="s">
        <v>4117</v>
      </c>
      <c r="G1918" s="1" t="s">
        <v>4119</v>
      </c>
      <c r="H1918" t="s">
        <v>4121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" t="s">
        <v>4181</v>
      </c>
      <c r="O1918">
        <f>ROUND(E1918/D1918*100,0)</f>
        <v>10</v>
      </c>
      <c r="P1918">
        <f>ROUND(E1918/L1918,2)</f>
        <v>333.33</v>
      </c>
      <c r="Q1918" s="9" t="s">
        <v>4181</v>
      </c>
      <c r="R1918" t="s">
        <v>4213</v>
      </c>
      <c r="S1918">
        <f>(((J1918/60)/60)/24)+DATE(1970,1,1)</f>
        <v>42656.717303240745</v>
      </c>
      <c r="T1918">
        <f>(((I1918/60)/60)/24)+DATE(1970,1,1)</f>
        <v>42681.758969907409</v>
      </c>
      <c r="U1918">
        <f>YEAR(S:S)</f>
        <v>2016</v>
      </c>
    </row>
    <row r="1919" spans="1:21" ht="16" x14ac:dyDescent="0.2">
      <c r="A1919">
        <v>1917</v>
      </c>
      <c r="B1919" s="8" t="s">
        <v>2</v>
      </c>
      <c r="C1919" s="3" t="s">
        <v>1924</v>
      </c>
      <c r="D1919" s="5">
        <v>390000</v>
      </c>
      <c r="E1919" s="7">
        <v>2000</v>
      </c>
      <c r="F1919" t="s">
        <v>4117</v>
      </c>
      <c r="G1919" s="1" t="s">
        <v>4119</v>
      </c>
      <c r="H1919" t="s">
        <v>4127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" t="s">
        <v>4181</v>
      </c>
      <c r="O1919">
        <f>ROUND(E1919/D1919*100,0)</f>
        <v>1</v>
      </c>
      <c r="P1919">
        <f>ROUND(E1919/L1919,2)</f>
        <v>28.57</v>
      </c>
      <c r="Q1919" s="9" t="s">
        <v>4181</v>
      </c>
      <c r="R1919" t="s">
        <v>4213</v>
      </c>
      <c r="S1919">
        <f>(((J1919/60)/60)/24)+DATE(1970,1,1)</f>
        <v>42746.270057870366</v>
      </c>
      <c r="T1919">
        <f>(((I1919/60)/60)/24)+DATE(1970,1,1)</f>
        <v>42776.270057870366</v>
      </c>
      <c r="U1919">
        <f>YEAR(S:S)</f>
        <v>2017</v>
      </c>
    </row>
    <row r="1920" spans="1:21" ht="48" x14ac:dyDescent="0.2">
      <c r="A1920">
        <v>1918</v>
      </c>
      <c r="B1920" s="8" t="s">
        <v>2</v>
      </c>
      <c r="C1920" s="3" t="s">
        <v>1925</v>
      </c>
      <c r="D1920" s="5">
        <v>25000</v>
      </c>
      <c r="E1920" s="7">
        <v>2000</v>
      </c>
      <c r="F1920" t="s">
        <v>4117</v>
      </c>
      <c r="G1920" s="1" t="s">
        <v>4119</v>
      </c>
      <c r="H1920" t="s">
        <v>4121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" t="s">
        <v>4181</v>
      </c>
      <c r="O1920">
        <f>ROUND(E1920/D1920*100,0)</f>
        <v>8</v>
      </c>
      <c r="P1920">
        <f>ROUND(E1920/L1920,2)</f>
        <v>222.22</v>
      </c>
      <c r="Q1920" s="9" t="s">
        <v>4181</v>
      </c>
      <c r="R1920" t="s">
        <v>4213</v>
      </c>
      <c r="S1920">
        <f>(((J1920/60)/60)/24)+DATE(1970,1,1)</f>
        <v>41828.789942129632</v>
      </c>
      <c r="T1920">
        <f>(((I1920/60)/60)/24)+DATE(1970,1,1)</f>
        <v>41863.789942129632</v>
      </c>
      <c r="U1920">
        <f>YEAR(S:S)</f>
        <v>2014</v>
      </c>
    </row>
    <row r="1921" spans="1:21" ht="48" x14ac:dyDescent="0.2">
      <c r="A1921">
        <v>1919</v>
      </c>
      <c r="B1921" s="8" t="s">
        <v>2</v>
      </c>
      <c r="C1921" s="3" t="s">
        <v>1926</v>
      </c>
      <c r="D1921" s="5">
        <v>500</v>
      </c>
      <c r="E1921" s="7">
        <v>1993</v>
      </c>
      <c r="F1921" t="s">
        <v>4117</v>
      </c>
      <c r="G1921" s="1" t="s">
        <v>4119</v>
      </c>
      <c r="H1921" t="s">
        <v>4121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" t="s">
        <v>4181</v>
      </c>
      <c r="O1921">
        <f>ROUND(E1921/D1921*100,0)</f>
        <v>399</v>
      </c>
      <c r="P1921">
        <f>ROUND(E1921/L1921,2)</f>
        <v>249.13</v>
      </c>
      <c r="Q1921" s="9" t="s">
        <v>4181</v>
      </c>
      <c r="R1921" t="s">
        <v>4213</v>
      </c>
      <c r="S1921">
        <f>(((J1921/60)/60)/24)+DATE(1970,1,1)</f>
        <v>42113.875567129624</v>
      </c>
      <c r="T1921">
        <f>(((I1921/60)/60)/24)+DATE(1970,1,1)</f>
        <v>42143.875567129624</v>
      </c>
      <c r="U1921">
        <f>YEAR(S:S)</f>
        <v>2015</v>
      </c>
    </row>
    <row r="1922" spans="1:21" ht="48" x14ac:dyDescent="0.2">
      <c r="A1922">
        <v>1920</v>
      </c>
      <c r="B1922" s="8" t="s">
        <v>2</v>
      </c>
      <c r="C1922" s="3" t="s">
        <v>1927</v>
      </c>
      <c r="D1922" s="5">
        <v>10000</v>
      </c>
      <c r="E1922" s="7">
        <v>1988</v>
      </c>
      <c r="F1922" t="s">
        <v>4117</v>
      </c>
      <c r="G1922" s="1" t="s">
        <v>4119</v>
      </c>
      <c r="H1922" t="s">
        <v>4122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" t="s">
        <v>4181</v>
      </c>
      <c r="O1922">
        <f>ROUND(E1922/D1922*100,0)</f>
        <v>20</v>
      </c>
      <c r="P1922">
        <f>ROUND(E1922/L1922,2)</f>
        <v>18.93</v>
      </c>
      <c r="Q1922" s="9" t="s">
        <v>4181</v>
      </c>
      <c r="R1922" t="s">
        <v>4213</v>
      </c>
      <c r="S1922">
        <f>(((J1922/60)/60)/24)+DATE(1970,1,1)</f>
        <v>42270.875706018516</v>
      </c>
      <c r="T1922">
        <f>(((I1922/60)/60)/24)+DATE(1970,1,1)</f>
        <v>42298.958333333328</v>
      </c>
      <c r="U1922">
        <f>YEAR(S:S)</f>
        <v>2015</v>
      </c>
    </row>
    <row r="1923" spans="1:21" ht="32" x14ac:dyDescent="0.2">
      <c r="A1923">
        <v>1921</v>
      </c>
      <c r="B1923" s="8" t="s">
        <v>2</v>
      </c>
      <c r="C1923" s="3" t="s">
        <v>1928</v>
      </c>
      <c r="D1923" s="5">
        <v>1500</v>
      </c>
      <c r="E1923" s="7">
        <v>1982</v>
      </c>
      <c r="F1923" t="s">
        <v>4115</v>
      </c>
      <c r="G1923" s="1" t="s">
        <v>4119</v>
      </c>
      <c r="H1923" t="s">
        <v>4121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" t="s">
        <v>4181</v>
      </c>
      <c r="O1923">
        <f>ROUND(E1923/D1923*100,0)</f>
        <v>132</v>
      </c>
      <c r="P1923">
        <f>ROUND(E1923/L1923,2)</f>
        <v>52.16</v>
      </c>
      <c r="Q1923" s="9" t="s">
        <v>4181</v>
      </c>
      <c r="R1923" t="s">
        <v>4198</v>
      </c>
      <c r="S1923">
        <f>(((J1923/60)/60)/24)+DATE(1970,1,1)</f>
        <v>41074.221562500003</v>
      </c>
      <c r="T1923">
        <f>(((I1923/60)/60)/24)+DATE(1970,1,1)</f>
        <v>41104.221562500003</v>
      </c>
      <c r="U1923">
        <f>YEAR(S:S)</f>
        <v>2012</v>
      </c>
    </row>
    <row r="1924" spans="1:21" ht="48" x14ac:dyDescent="0.2">
      <c r="A1924">
        <v>1922</v>
      </c>
      <c r="B1924" s="8" t="s">
        <v>2</v>
      </c>
      <c r="C1924" s="3" t="s">
        <v>1929</v>
      </c>
      <c r="D1924" s="5">
        <v>2000</v>
      </c>
      <c r="E1924" s="7">
        <v>1967.76</v>
      </c>
      <c r="F1924" t="s">
        <v>4115</v>
      </c>
      <c r="G1924" s="1" t="s">
        <v>4119</v>
      </c>
      <c r="H1924" t="s">
        <v>4121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" t="s">
        <v>4181</v>
      </c>
      <c r="O1924">
        <f>ROUND(E1924/D1924*100,0)</f>
        <v>98</v>
      </c>
      <c r="P1924">
        <f>ROUND(E1924/L1924,2)</f>
        <v>30.75</v>
      </c>
      <c r="Q1924" s="9" t="s">
        <v>4181</v>
      </c>
      <c r="R1924" t="s">
        <v>4198</v>
      </c>
      <c r="S1924">
        <f>(((J1924/60)/60)/24)+DATE(1970,1,1)</f>
        <v>41590.255868055552</v>
      </c>
      <c r="T1924">
        <f>(((I1924/60)/60)/24)+DATE(1970,1,1)</f>
        <v>41620.255868055552</v>
      </c>
      <c r="U1924">
        <f>YEAR(S:S)</f>
        <v>2013</v>
      </c>
    </row>
    <row r="1925" spans="1:21" ht="48" x14ac:dyDescent="0.2">
      <c r="A1925">
        <v>1923</v>
      </c>
      <c r="B1925" s="8" t="s">
        <v>2</v>
      </c>
      <c r="C1925" s="3" t="s">
        <v>1930</v>
      </c>
      <c r="D1925" s="5">
        <v>125</v>
      </c>
      <c r="E1925" s="7">
        <v>1967</v>
      </c>
      <c r="F1925" t="s">
        <v>4115</v>
      </c>
      <c r="G1925" s="1" t="s">
        <v>4119</v>
      </c>
      <c r="H1925" t="s">
        <v>4121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" t="s">
        <v>4181</v>
      </c>
      <c r="O1925">
        <f>ROUND(E1925/D1925*100,0)</f>
        <v>1574</v>
      </c>
      <c r="P1925">
        <f>ROUND(E1925/L1925,2)</f>
        <v>151.31</v>
      </c>
      <c r="Q1925" s="9" t="s">
        <v>4181</v>
      </c>
      <c r="R1925" t="s">
        <v>4198</v>
      </c>
      <c r="S1925">
        <f>(((J1925/60)/60)/24)+DATE(1970,1,1)</f>
        <v>40772.848749999997</v>
      </c>
      <c r="T1925">
        <f>(((I1925/60)/60)/24)+DATE(1970,1,1)</f>
        <v>40813.207638888889</v>
      </c>
      <c r="U1925">
        <f>YEAR(S:S)</f>
        <v>2011</v>
      </c>
    </row>
    <row r="1926" spans="1:21" ht="48" x14ac:dyDescent="0.2">
      <c r="A1926">
        <v>1924</v>
      </c>
      <c r="B1926" s="8" t="s">
        <v>2</v>
      </c>
      <c r="C1926" s="3" t="s">
        <v>1931</v>
      </c>
      <c r="D1926" s="5">
        <v>3000</v>
      </c>
      <c r="E1926" s="7">
        <v>1955</v>
      </c>
      <c r="F1926" t="s">
        <v>4115</v>
      </c>
      <c r="G1926" s="1" t="s">
        <v>4119</v>
      </c>
      <c r="H1926" t="s">
        <v>4121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" t="s">
        <v>4181</v>
      </c>
      <c r="O1926">
        <f>ROUND(E1926/D1926*100,0)</f>
        <v>65</v>
      </c>
      <c r="P1926">
        <f>ROUND(E1926/L1926,2)</f>
        <v>59.24</v>
      </c>
      <c r="Q1926" s="9" t="s">
        <v>4181</v>
      </c>
      <c r="R1926" t="s">
        <v>4198</v>
      </c>
      <c r="S1926">
        <f>(((J1926/60)/60)/24)+DATE(1970,1,1)</f>
        <v>41626.761053240742</v>
      </c>
      <c r="T1926">
        <f>(((I1926/60)/60)/24)+DATE(1970,1,1)</f>
        <v>41654.814583333333</v>
      </c>
      <c r="U1926">
        <f>YEAR(S:S)</f>
        <v>2013</v>
      </c>
    </row>
    <row r="1927" spans="1:21" ht="32" x14ac:dyDescent="0.2">
      <c r="A1927">
        <v>1925</v>
      </c>
      <c r="B1927" s="8" t="s">
        <v>2</v>
      </c>
      <c r="C1927" s="3" t="s">
        <v>1932</v>
      </c>
      <c r="D1927" s="5">
        <v>1500</v>
      </c>
      <c r="E1927" s="7">
        <v>1950</v>
      </c>
      <c r="F1927" t="s">
        <v>4115</v>
      </c>
      <c r="G1927" s="1" t="s">
        <v>4119</v>
      </c>
      <c r="H1927" t="s">
        <v>4121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" t="s">
        <v>4181</v>
      </c>
      <c r="O1927">
        <f>ROUND(E1927/D1927*100,0)</f>
        <v>130</v>
      </c>
      <c r="P1927">
        <f>ROUND(E1927/L1927,2)</f>
        <v>37.5</v>
      </c>
      <c r="Q1927" s="9" t="s">
        <v>4181</v>
      </c>
      <c r="R1927" t="s">
        <v>4198</v>
      </c>
      <c r="S1927">
        <f>(((J1927/60)/60)/24)+DATE(1970,1,1)</f>
        <v>41535.90148148148</v>
      </c>
      <c r="T1927">
        <f>(((I1927/60)/60)/24)+DATE(1970,1,1)</f>
        <v>41558</v>
      </c>
      <c r="U1927">
        <f>YEAR(S:S)</f>
        <v>2013</v>
      </c>
    </row>
    <row r="1928" spans="1:21" ht="64" x14ac:dyDescent="0.2">
      <c r="A1928">
        <v>1926</v>
      </c>
      <c r="B1928" s="8" t="s">
        <v>2</v>
      </c>
      <c r="C1928" s="3" t="s">
        <v>1933</v>
      </c>
      <c r="D1928" s="5">
        <v>1500</v>
      </c>
      <c r="E1928" s="7">
        <v>1941</v>
      </c>
      <c r="F1928" t="s">
        <v>4115</v>
      </c>
      <c r="G1928" s="1" t="s">
        <v>4119</v>
      </c>
      <c r="H1928" t="s">
        <v>4121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" t="s">
        <v>4181</v>
      </c>
      <c r="O1928">
        <f>ROUND(E1928/D1928*100,0)</f>
        <v>129</v>
      </c>
      <c r="P1928">
        <f>ROUND(E1928/L1928,2)</f>
        <v>18.14</v>
      </c>
      <c r="Q1928" s="9" t="s">
        <v>4181</v>
      </c>
      <c r="R1928" t="s">
        <v>4198</v>
      </c>
      <c r="S1928">
        <f>(((J1928/60)/60)/24)+DATE(1970,1,1)</f>
        <v>40456.954351851848</v>
      </c>
      <c r="T1928">
        <f>(((I1928/60)/60)/24)+DATE(1970,1,1)</f>
        <v>40484.018055555556</v>
      </c>
      <c r="U1928">
        <f>YEAR(S:S)</f>
        <v>2010</v>
      </c>
    </row>
    <row r="1929" spans="1:21" ht="16" x14ac:dyDescent="0.2">
      <c r="A1929">
        <v>1927</v>
      </c>
      <c r="B1929" s="8" t="s">
        <v>2</v>
      </c>
      <c r="C1929" s="3" t="s">
        <v>1934</v>
      </c>
      <c r="D1929" s="5">
        <v>600</v>
      </c>
      <c r="E1929" s="7">
        <v>1940</v>
      </c>
      <c r="F1929" t="s">
        <v>4115</v>
      </c>
      <c r="G1929" s="1" t="s">
        <v>4119</v>
      </c>
      <c r="H1929" t="s">
        <v>4121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" t="s">
        <v>4181</v>
      </c>
      <c r="O1929">
        <f>ROUND(E1929/D1929*100,0)</f>
        <v>323</v>
      </c>
      <c r="P1929">
        <f>ROUND(E1929/L1929,2)</f>
        <v>176.36</v>
      </c>
      <c r="Q1929" s="9" t="s">
        <v>4181</v>
      </c>
      <c r="R1929" t="s">
        <v>4198</v>
      </c>
      <c r="S1929">
        <f>(((J1929/60)/60)/24)+DATE(1970,1,1)</f>
        <v>40960.861562500002</v>
      </c>
      <c r="T1929">
        <f>(((I1929/60)/60)/24)+DATE(1970,1,1)</f>
        <v>40976.207638888889</v>
      </c>
      <c r="U1929">
        <f>YEAR(S:S)</f>
        <v>2012</v>
      </c>
    </row>
    <row r="1930" spans="1:21" ht="32" x14ac:dyDescent="0.2">
      <c r="A1930">
        <v>1928</v>
      </c>
      <c r="B1930" s="8" t="s">
        <v>2</v>
      </c>
      <c r="C1930" s="3" t="s">
        <v>1935</v>
      </c>
      <c r="D1930" s="5">
        <v>2550</v>
      </c>
      <c r="E1930" s="7">
        <v>1937</v>
      </c>
      <c r="F1930" t="s">
        <v>4115</v>
      </c>
      <c r="G1930" s="1" t="s">
        <v>4119</v>
      </c>
      <c r="H1930" t="s">
        <v>4121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" t="s">
        <v>4181</v>
      </c>
      <c r="O1930">
        <f>ROUND(E1930/D1930*100,0)</f>
        <v>76</v>
      </c>
      <c r="P1930">
        <f>ROUND(E1930/L1930,2)</f>
        <v>56.97</v>
      </c>
      <c r="Q1930" s="9" t="s">
        <v>4181</v>
      </c>
      <c r="R1930" t="s">
        <v>4198</v>
      </c>
      <c r="S1930">
        <f>(((J1930/60)/60)/24)+DATE(1970,1,1)</f>
        <v>41371.648078703707</v>
      </c>
      <c r="T1930">
        <f>(((I1930/60)/60)/24)+DATE(1970,1,1)</f>
        <v>41401.648078703707</v>
      </c>
      <c r="U1930">
        <f>YEAR(S:S)</f>
        <v>2013</v>
      </c>
    </row>
    <row r="1931" spans="1:21" ht="48" x14ac:dyDescent="0.2">
      <c r="A1931">
        <v>1929</v>
      </c>
      <c r="B1931" s="8" t="s">
        <v>2</v>
      </c>
      <c r="C1931" s="3" t="s">
        <v>1936</v>
      </c>
      <c r="D1931" s="5">
        <v>3200</v>
      </c>
      <c r="E1931" s="7">
        <v>1920</v>
      </c>
      <c r="F1931" t="s">
        <v>4115</v>
      </c>
      <c r="G1931" s="1" t="s">
        <v>4119</v>
      </c>
      <c r="H1931" t="s">
        <v>4121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" t="s">
        <v>4181</v>
      </c>
      <c r="O1931">
        <f>ROUND(E1931/D1931*100,0)</f>
        <v>60</v>
      </c>
      <c r="P1931">
        <f>ROUND(E1931/L1931,2)</f>
        <v>25.6</v>
      </c>
      <c r="Q1931" s="9" t="s">
        <v>4181</v>
      </c>
      <c r="R1931" t="s">
        <v>4198</v>
      </c>
      <c r="S1931">
        <f>(((J1931/60)/60)/24)+DATE(1970,1,1)</f>
        <v>40687.021597222221</v>
      </c>
      <c r="T1931">
        <f>(((I1931/60)/60)/24)+DATE(1970,1,1)</f>
        <v>40729.021597222221</v>
      </c>
      <c r="U1931">
        <f>YEAR(S:S)</f>
        <v>2011</v>
      </c>
    </row>
    <row r="1932" spans="1:21" ht="32" x14ac:dyDescent="0.2">
      <c r="A1932">
        <v>1930</v>
      </c>
      <c r="B1932" s="8" t="s">
        <v>2</v>
      </c>
      <c r="C1932" s="3" t="s">
        <v>1937</v>
      </c>
      <c r="D1932" s="5">
        <v>1000</v>
      </c>
      <c r="E1932" s="7">
        <v>1920</v>
      </c>
      <c r="F1932" t="s">
        <v>4115</v>
      </c>
      <c r="G1932" s="1" t="s">
        <v>4119</v>
      </c>
      <c r="H1932" t="s">
        <v>4121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" t="s">
        <v>4181</v>
      </c>
      <c r="O1932">
        <f>ROUND(E1932/D1932*100,0)</f>
        <v>192</v>
      </c>
      <c r="P1932">
        <f>ROUND(E1932/L1932,2)</f>
        <v>73.849999999999994</v>
      </c>
      <c r="Q1932" s="9" t="s">
        <v>4181</v>
      </c>
      <c r="R1932" t="s">
        <v>4198</v>
      </c>
      <c r="S1932">
        <f>(((J1932/60)/60)/24)+DATE(1970,1,1)</f>
        <v>41402.558819444443</v>
      </c>
      <c r="T1932">
        <f>(((I1932/60)/60)/24)+DATE(1970,1,1)</f>
        <v>41462.558819444443</v>
      </c>
      <c r="U1932">
        <f>YEAR(S:S)</f>
        <v>2013</v>
      </c>
    </row>
    <row r="1933" spans="1:21" ht="32" x14ac:dyDescent="0.2">
      <c r="A1933">
        <v>1931</v>
      </c>
      <c r="B1933" s="8" t="s">
        <v>2</v>
      </c>
      <c r="C1933" s="3" t="s">
        <v>1938</v>
      </c>
      <c r="D1933" s="5">
        <v>2000</v>
      </c>
      <c r="E1933" s="7">
        <v>1918</v>
      </c>
      <c r="F1933" t="s">
        <v>4115</v>
      </c>
      <c r="G1933" s="1" t="s">
        <v>4119</v>
      </c>
      <c r="H1933" t="s">
        <v>4121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" t="s">
        <v>4181</v>
      </c>
      <c r="O1933">
        <f>ROUND(E1933/D1933*100,0)</f>
        <v>96</v>
      </c>
      <c r="P1933">
        <f>ROUND(E1933/L1933,2)</f>
        <v>38.36</v>
      </c>
      <c r="Q1933" s="9" t="s">
        <v>4181</v>
      </c>
      <c r="R1933" t="s">
        <v>4198</v>
      </c>
      <c r="S1933">
        <f>(((J1933/60)/60)/24)+DATE(1970,1,1)</f>
        <v>41037.892465277779</v>
      </c>
      <c r="T1933">
        <f>(((I1933/60)/60)/24)+DATE(1970,1,1)</f>
        <v>41051.145833333336</v>
      </c>
      <c r="U1933">
        <f>YEAR(S:S)</f>
        <v>2012</v>
      </c>
    </row>
    <row r="1934" spans="1:21" ht="48" x14ac:dyDescent="0.2">
      <c r="A1934">
        <v>1932</v>
      </c>
      <c r="B1934" s="8" t="s">
        <v>2</v>
      </c>
      <c r="C1934" s="3" t="s">
        <v>1939</v>
      </c>
      <c r="D1934" s="5">
        <v>5250</v>
      </c>
      <c r="E1934" s="7">
        <v>1913.05</v>
      </c>
      <c r="F1934" t="s">
        <v>4115</v>
      </c>
      <c r="G1934" s="1" t="s">
        <v>4119</v>
      </c>
      <c r="H1934" t="s">
        <v>4121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" t="s">
        <v>4181</v>
      </c>
      <c r="O1934">
        <f>ROUND(E1934/D1934*100,0)</f>
        <v>36</v>
      </c>
      <c r="P1934">
        <f>ROUND(E1934/L1934,2)</f>
        <v>23.91</v>
      </c>
      <c r="Q1934" s="9" t="s">
        <v>4181</v>
      </c>
      <c r="R1934" t="s">
        <v>4198</v>
      </c>
      <c r="S1934">
        <f>(((J1934/60)/60)/24)+DATE(1970,1,1)</f>
        <v>40911.809872685182</v>
      </c>
      <c r="T1934">
        <f>(((I1934/60)/60)/24)+DATE(1970,1,1)</f>
        <v>40932.809872685182</v>
      </c>
      <c r="U1934">
        <f>YEAR(S:S)</f>
        <v>2012</v>
      </c>
    </row>
    <row r="1935" spans="1:21" ht="48" x14ac:dyDescent="0.2">
      <c r="A1935">
        <v>1933</v>
      </c>
      <c r="B1935" s="8" t="s">
        <v>2</v>
      </c>
      <c r="C1935" s="3" t="s">
        <v>1940</v>
      </c>
      <c r="D1935" s="5">
        <v>6000</v>
      </c>
      <c r="E1935" s="7">
        <v>1910</v>
      </c>
      <c r="F1935" t="s">
        <v>4115</v>
      </c>
      <c r="G1935" s="1" t="s">
        <v>4119</v>
      </c>
      <c r="H1935" t="s">
        <v>4121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" t="s">
        <v>4181</v>
      </c>
      <c r="O1935">
        <f>ROUND(E1935/D1935*100,0)</f>
        <v>32</v>
      </c>
      <c r="P1935">
        <f>ROUND(E1935/L1935,2)</f>
        <v>17.36</v>
      </c>
      <c r="Q1935" s="9" t="s">
        <v>4181</v>
      </c>
      <c r="R1935" t="s">
        <v>4198</v>
      </c>
      <c r="S1935">
        <f>(((J1935/60)/60)/24)+DATE(1970,1,1)</f>
        <v>41879.130868055552</v>
      </c>
      <c r="T1935">
        <f>(((I1935/60)/60)/24)+DATE(1970,1,1)</f>
        <v>41909.130868055552</v>
      </c>
      <c r="U1935">
        <f>YEAR(S:S)</f>
        <v>2014</v>
      </c>
    </row>
    <row r="1936" spans="1:21" ht="48" x14ac:dyDescent="0.2">
      <c r="A1936">
        <v>1934</v>
      </c>
      <c r="B1936" s="8" t="s">
        <v>2</v>
      </c>
      <c r="C1936" s="3" t="s">
        <v>1941</v>
      </c>
      <c r="D1936" s="5">
        <v>5000</v>
      </c>
      <c r="E1936" s="7">
        <v>1908</v>
      </c>
      <c r="F1936" t="s">
        <v>4115</v>
      </c>
      <c r="G1936" s="1" t="s">
        <v>4119</v>
      </c>
      <c r="H1936" t="s">
        <v>4121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" t="s">
        <v>4181</v>
      </c>
      <c r="O1936">
        <f>ROUND(E1936/D1936*100,0)</f>
        <v>38</v>
      </c>
      <c r="P1936">
        <f>ROUND(E1936/L1936,2)</f>
        <v>24.78</v>
      </c>
      <c r="Q1936" s="9" t="s">
        <v>4181</v>
      </c>
      <c r="R1936" t="s">
        <v>4198</v>
      </c>
      <c r="S1936">
        <f>(((J1936/60)/60)/24)+DATE(1970,1,1)</f>
        <v>40865.867141203707</v>
      </c>
      <c r="T1936">
        <f>(((I1936/60)/60)/24)+DATE(1970,1,1)</f>
        <v>40902.208333333336</v>
      </c>
      <c r="U1936">
        <f>YEAR(S:S)</f>
        <v>2011</v>
      </c>
    </row>
    <row r="1937" spans="1:21" ht="48" x14ac:dyDescent="0.2">
      <c r="A1937">
        <v>1935</v>
      </c>
      <c r="B1937" s="8" t="s">
        <v>2</v>
      </c>
      <c r="C1937" s="3" t="s">
        <v>1942</v>
      </c>
      <c r="D1937" s="5">
        <v>2500</v>
      </c>
      <c r="E1937" s="7">
        <v>1897</v>
      </c>
      <c r="F1937" t="s">
        <v>4115</v>
      </c>
      <c r="G1937" s="1" t="s">
        <v>4119</v>
      </c>
      <c r="H1937" t="s">
        <v>4121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" t="s">
        <v>4181</v>
      </c>
      <c r="O1937">
        <f>ROUND(E1937/D1937*100,0)</f>
        <v>76</v>
      </c>
      <c r="P1937">
        <f>ROUND(E1937/L1937,2)</f>
        <v>37.94</v>
      </c>
      <c r="Q1937" s="9" t="s">
        <v>4181</v>
      </c>
      <c r="R1937" t="s">
        <v>4198</v>
      </c>
      <c r="S1937">
        <f>(((J1937/60)/60)/24)+DATE(1970,1,1)</f>
        <v>41773.932534722226</v>
      </c>
      <c r="T1937">
        <f>(((I1937/60)/60)/24)+DATE(1970,1,1)</f>
        <v>41811.207638888889</v>
      </c>
      <c r="U1937">
        <f>YEAR(S:S)</f>
        <v>2014</v>
      </c>
    </row>
    <row r="1938" spans="1:21" ht="48" x14ac:dyDescent="0.2">
      <c r="A1938">
        <v>1936</v>
      </c>
      <c r="B1938" s="8" t="s">
        <v>2</v>
      </c>
      <c r="C1938" s="3" t="s">
        <v>1943</v>
      </c>
      <c r="D1938" s="5">
        <v>7500</v>
      </c>
      <c r="E1938" s="7">
        <v>1888</v>
      </c>
      <c r="F1938" t="s">
        <v>4115</v>
      </c>
      <c r="G1938" s="1" t="s">
        <v>4119</v>
      </c>
      <c r="H1938" t="s">
        <v>4121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" t="s">
        <v>4181</v>
      </c>
      <c r="O1938">
        <f>ROUND(E1938/D1938*100,0)</f>
        <v>25</v>
      </c>
      <c r="P1938">
        <f>ROUND(E1938/L1938,2)</f>
        <v>13.02</v>
      </c>
      <c r="Q1938" s="9" t="s">
        <v>4181</v>
      </c>
      <c r="R1938" t="s">
        <v>4198</v>
      </c>
      <c r="S1938">
        <f>(((J1938/60)/60)/24)+DATE(1970,1,1)</f>
        <v>40852.889699074076</v>
      </c>
      <c r="T1938">
        <f>(((I1938/60)/60)/24)+DATE(1970,1,1)</f>
        <v>40883.249305555553</v>
      </c>
      <c r="U1938">
        <f>YEAR(S:S)</f>
        <v>2011</v>
      </c>
    </row>
    <row r="1939" spans="1:21" ht="48" x14ac:dyDescent="0.2">
      <c r="A1939">
        <v>1937</v>
      </c>
      <c r="B1939" s="8" t="s">
        <v>2</v>
      </c>
      <c r="C1939" s="3" t="s">
        <v>1944</v>
      </c>
      <c r="D1939" s="5">
        <v>600</v>
      </c>
      <c r="E1939" s="7">
        <v>1884</v>
      </c>
      <c r="F1939" t="s">
        <v>4115</v>
      </c>
      <c r="G1939" s="1" t="s">
        <v>4119</v>
      </c>
      <c r="H1939" t="s">
        <v>4121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" t="s">
        <v>4181</v>
      </c>
      <c r="O1939">
        <f>ROUND(E1939/D1939*100,0)</f>
        <v>314</v>
      </c>
      <c r="P1939">
        <f>ROUND(E1939/L1939,2)</f>
        <v>64.97</v>
      </c>
      <c r="Q1939" s="9" t="s">
        <v>4181</v>
      </c>
      <c r="R1939" t="s">
        <v>4198</v>
      </c>
      <c r="S1939">
        <f>(((J1939/60)/60)/24)+DATE(1970,1,1)</f>
        <v>41059.118993055556</v>
      </c>
      <c r="T1939">
        <f>(((I1939/60)/60)/24)+DATE(1970,1,1)</f>
        <v>41075.165972222225</v>
      </c>
      <c r="U1939">
        <f>YEAR(S:S)</f>
        <v>2012</v>
      </c>
    </row>
    <row r="1940" spans="1:21" ht="48" x14ac:dyDescent="0.2">
      <c r="A1940">
        <v>1938</v>
      </c>
      <c r="B1940" s="8" t="s">
        <v>2</v>
      </c>
      <c r="C1940" s="3" t="s">
        <v>1945</v>
      </c>
      <c r="D1940" s="5">
        <v>15000</v>
      </c>
      <c r="E1940" s="7">
        <v>1883.64</v>
      </c>
      <c r="F1940" t="s">
        <v>4115</v>
      </c>
      <c r="G1940" s="1" t="s">
        <v>4119</v>
      </c>
      <c r="H1940" t="s">
        <v>4121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" t="s">
        <v>4181</v>
      </c>
      <c r="O1940">
        <f>ROUND(E1940/D1940*100,0)</f>
        <v>13</v>
      </c>
      <c r="P1940">
        <f>ROUND(E1940/L1940,2)</f>
        <v>16.52</v>
      </c>
      <c r="Q1940" s="9" t="s">
        <v>4181</v>
      </c>
      <c r="R1940" t="s">
        <v>4198</v>
      </c>
      <c r="S1940">
        <f>(((J1940/60)/60)/24)+DATE(1970,1,1)</f>
        <v>41426.259618055556</v>
      </c>
      <c r="T1940">
        <f>(((I1940/60)/60)/24)+DATE(1970,1,1)</f>
        <v>41457.208333333336</v>
      </c>
      <c r="U1940">
        <f>YEAR(S:S)</f>
        <v>2013</v>
      </c>
    </row>
    <row r="1941" spans="1:21" ht="48" x14ac:dyDescent="0.2">
      <c r="A1941">
        <v>1939</v>
      </c>
      <c r="B1941" s="8" t="s">
        <v>2</v>
      </c>
      <c r="C1941" s="3" t="s">
        <v>1946</v>
      </c>
      <c r="D1941" s="5">
        <v>10000</v>
      </c>
      <c r="E1941" s="7">
        <v>1877</v>
      </c>
      <c r="F1941" t="s">
        <v>4115</v>
      </c>
      <c r="G1941" s="1" t="s">
        <v>4119</v>
      </c>
      <c r="H1941" t="s">
        <v>4121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" t="s">
        <v>4181</v>
      </c>
      <c r="O1941">
        <f>ROUND(E1941/D1941*100,0)</f>
        <v>19</v>
      </c>
      <c r="P1941">
        <f>ROUND(E1941/L1941,2)</f>
        <v>19.55</v>
      </c>
      <c r="Q1941" s="9" t="s">
        <v>4181</v>
      </c>
      <c r="R1941" t="s">
        <v>4198</v>
      </c>
      <c r="S1941">
        <f>(((J1941/60)/60)/24)+DATE(1970,1,1)</f>
        <v>41313.985046296293</v>
      </c>
      <c r="T1941">
        <f>(((I1941/60)/60)/24)+DATE(1970,1,1)</f>
        <v>41343.943379629629</v>
      </c>
      <c r="U1941">
        <f>YEAR(S:S)</f>
        <v>2013</v>
      </c>
    </row>
    <row r="1942" spans="1:21" ht="48" x14ac:dyDescent="0.2">
      <c r="A1942">
        <v>1940</v>
      </c>
      <c r="B1942" s="8" t="s">
        <v>2</v>
      </c>
      <c r="C1942" s="3" t="s">
        <v>1947</v>
      </c>
      <c r="D1942" s="5">
        <v>650</v>
      </c>
      <c r="E1942" s="7">
        <v>1877</v>
      </c>
      <c r="F1942" t="s">
        <v>4115</v>
      </c>
      <c r="G1942" s="1" t="s">
        <v>4119</v>
      </c>
      <c r="H1942" t="s">
        <v>4121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" t="s">
        <v>4181</v>
      </c>
      <c r="O1942">
        <f>ROUND(E1942/D1942*100,0)</f>
        <v>289</v>
      </c>
      <c r="P1942">
        <f>ROUND(E1942/L1942,2)</f>
        <v>60.55</v>
      </c>
      <c r="Q1942" s="9" t="s">
        <v>4181</v>
      </c>
      <c r="R1942" t="s">
        <v>4198</v>
      </c>
      <c r="S1942">
        <f>(((J1942/60)/60)/24)+DATE(1970,1,1)</f>
        <v>40670.507326388892</v>
      </c>
      <c r="T1942">
        <f>(((I1942/60)/60)/24)+DATE(1970,1,1)</f>
        <v>40709.165972222225</v>
      </c>
      <c r="U1942">
        <f>YEAR(S:S)</f>
        <v>2011</v>
      </c>
    </row>
    <row r="1943" spans="1:21" ht="48" x14ac:dyDescent="0.2">
      <c r="A1943">
        <v>1941</v>
      </c>
      <c r="B1943" s="8" t="s">
        <v>2</v>
      </c>
      <c r="C1943" s="3" t="s">
        <v>1948</v>
      </c>
      <c r="D1943" s="5">
        <v>250000</v>
      </c>
      <c r="E1943" s="7">
        <v>1876</v>
      </c>
      <c r="F1943" t="s">
        <v>4115</v>
      </c>
      <c r="G1943" s="1" t="s">
        <v>4119</v>
      </c>
      <c r="H1943" t="s">
        <v>4121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" t="s">
        <v>4181</v>
      </c>
      <c r="O1943">
        <f>ROUND(E1943/D1943*100,0)</f>
        <v>1</v>
      </c>
      <c r="P1943">
        <f>ROUND(E1943/L1943,2)</f>
        <v>0.38</v>
      </c>
      <c r="Q1943" s="9" t="s">
        <v>4181</v>
      </c>
      <c r="R1943" t="s">
        <v>4214</v>
      </c>
      <c r="S1943">
        <f>(((J1943/60)/60)/24)+DATE(1970,1,1)</f>
        <v>41744.290868055556</v>
      </c>
      <c r="T1943">
        <f>(((I1943/60)/60)/24)+DATE(1970,1,1)</f>
        <v>41774.290868055556</v>
      </c>
      <c r="U1943">
        <f>YEAR(S:S)</f>
        <v>2014</v>
      </c>
    </row>
    <row r="1944" spans="1:21" ht="48" x14ac:dyDescent="0.2">
      <c r="A1944">
        <v>1942</v>
      </c>
      <c r="B1944" s="8" t="s">
        <v>2</v>
      </c>
      <c r="C1944" s="3" t="s">
        <v>1949</v>
      </c>
      <c r="D1944" s="5">
        <v>6000</v>
      </c>
      <c r="E1944" s="7">
        <v>1876</v>
      </c>
      <c r="F1944" t="s">
        <v>4115</v>
      </c>
      <c r="G1944" s="1" t="s">
        <v>4119</v>
      </c>
      <c r="H1944" t="s">
        <v>4121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" t="s">
        <v>4181</v>
      </c>
      <c r="O1944">
        <f>ROUND(E1944/D1944*100,0)</f>
        <v>31</v>
      </c>
      <c r="P1944">
        <f>ROUND(E1944/L1944,2)</f>
        <v>19.75</v>
      </c>
      <c r="Q1944" s="9" t="s">
        <v>4181</v>
      </c>
      <c r="R1944" t="s">
        <v>4214</v>
      </c>
      <c r="S1944">
        <f>(((J1944/60)/60)/24)+DATE(1970,1,1)</f>
        <v>40638.828009259261</v>
      </c>
      <c r="T1944">
        <f>(((I1944/60)/60)/24)+DATE(1970,1,1)</f>
        <v>40728.828009259261</v>
      </c>
      <c r="U1944">
        <f>YEAR(S:S)</f>
        <v>2011</v>
      </c>
    </row>
    <row r="1945" spans="1:21" ht="48" x14ac:dyDescent="0.2">
      <c r="A1945">
        <v>1943</v>
      </c>
      <c r="B1945" s="8" t="s">
        <v>2</v>
      </c>
      <c r="C1945" s="3" t="s">
        <v>1950</v>
      </c>
      <c r="D1945" s="5">
        <v>10000</v>
      </c>
      <c r="E1945" s="7">
        <v>1873</v>
      </c>
      <c r="F1945" t="s">
        <v>4115</v>
      </c>
      <c r="G1945" s="1" t="s">
        <v>4119</v>
      </c>
      <c r="H1945" t="s">
        <v>4121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" t="s">
        <v>4181</v>
      </c>
      <c r="O1945">
        <f>ROUND(E1945/D1945*100,0)</f>
        <v>19</v>
      </c>
      <c r="P1945">
        <f>ROUND(E1945/L1945,2)</f>
        <v>0.76</v>
      </c>
      <c r="Q1945" s="9" t="s">
        <v>4181</v>
      </c>
      <c r="R1945" t="s">
        <v>4214</v>
      </c>
      <c r="S1945">
        <f>(((J1945/60)/60)/24)+DATE(1970,1,1)</f>
        <v>42548.269861111112</v>
      </c>
      <c r="T1945">
        <f>(((I1945/60)/60)/24)+DATE(1970,1,1)</f>
        <v>42593.269861111112</v>
      </c>
      <c r="U1945">
        <f>YEAR(S:S)</f>
        <v>2016</v>
      </c>
    </row>
    <row r="1946" spans="1:21" ht="48" x14ac:dyDescent="0.2">
      <c r="A1946">
        <v>1944</v>
      </c>
      <c r="B1946" s="8" t="s">
        <v>2</v>
      </c>
      <c r="C1946" s="3" t="s">
        <v>1951</v>
      </c>
      <c r="D1946" s="5">
        <v>40000</v>
      </c>
      <c r="E1946" s="7">
        <v>1870.99</v>
      </c>
      <c r="F1946" t="s">
        <v>4115</v>
      </c>
      <c r="G1946" s="1" t="s">
        <v>4119</v>
      </c>
      <c r="H1946" t="s">
        <v>4121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" t="s">
        <v>4181</v>
      </c>
      <c r="O1946">
        <f>ROUND(E1946/D1946*100,0)</f>
        <v>5</v>
      </c>
      <c r="P1946">
        <f>ROUND(E1946/L1946,2)</f>
        <v>1.05</v>
      </c>
      <c r="Q1946" s="9" t="s">
        <v>4181</v>
      </c>
      <c r="R1946" t="s">
        <v>4214</v>
      </c>
      <c r="S1946">
        <f>(((J1946/60)/60)/24)+DATE(1970,1,1)</f>
        <v>41730.584374999999</v>
      </c>
      <c r="T1946">
        <f>(((I1946/60)/60)/24)+DATE(1970,1,1)</f>
        <v>41760.584374999999</v>
      </c>
      <c r="U1946">
        <f>YEAR(S:S)</f>
        <v>2014</v>
      </c>
    </row>
    <row r="1947" spans="1:21" ht="48" x14ac:dyDescent="0.2">
      <c r="A1947">
        <v>1945</v>
      </c>
      <c r="B1947" s="8" t="s">
        <v>2</v>
      </c>
      <c r="C1947" s="3" t="s">
        <v>1952</v>
      </c>
      <c r="D1947" s="5">
        <v>100000</v>
      </c>
      <c r="E1947" s="7">
        <v>1870</v>
      </c>
      <c r="F1947" t="s">
        <v>4115</v>
      </c>
      <c r="G1947" s="1" t="s">
        <v>4119</v>
      </c>
      <c r="H1947" t="s">
        <v>4124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" t="s">
        <v>4181</v>
      </c>
      <c r="O1947">
        <f>ROUND(E1947/D1947*100,0)</f>
        <v>2</v>
      </c>
      <c r="P1947">
        <f>ROUND(E1947/L1947,2)</f>
        <v>2.75</v>
      </c>
      <c r="Q1947" s="9" t="s">
        <v>4181</v>
      </c>
      <c r="R1947" t="s">
        <v>4214</v>
      </c>
      <c r="S1947">
        <f>(((J1947/60)/60)/24)+DATE(1970,1,1)</f>
        <v>42157.251828703709</v>
      </c>
      <c r="T1947">
        <f>(((I1947/60)/60)/24)+DATE(1970,1,1)</f>
        <v>42197.251828703709</v>
      </c>
      <c r="U1947">
        <f>YEAR(S:S)</f>
        <v>2015</v>
      </c>
    </row>
    <row r="1948" spans="1:21" ht="48" x14ac:dyDescent="0.2">
      <c r="A1948">
        <v>1946</v>
      </c>
      <c r="B1948" s="8" t="s">
        <v>2</v>
      </c>
      <c r="C1948" s="3" t="s">
        <v>1953</v>
      </c>
      <c r="D1948" s="5">
        <v>7500</v>
      </c>
      <c r="E1948" s="7">
        <v>1867</v>
      </c>
      <c r="F1948" t="s">
        <v>4115</v>
      </c>
      <c r="G1948" s="1" t="s">
        <v>4119</v>
      </c>
      <c r="H1948" t="s">
        <v>4121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" t="s">
        <v>4181</v>
      </c>
      <c r="O1948">
        <f>ROUND(E1948/D1948*100,0)</f>
        <v>25</v>
      </c>
      <c r="P1948">
        <f>ROUND(E1948/L1948,2)</f>
        <v>26.67</v>
      </c>
      <c r="Q1948" s="9" t="s">
        <v>4181</v>
      </c>
      <c r="R1948" t="s">
        <v>4214</v>
      </c>
      <c r="S1948">
        <f>(((J1948/60)/60)/24)+DATE(1970,1,1)</f>
        <v>41689.150011574071</v>
      </c>
      <c r="T1948">
        <f>(((I1948/60)/60)/24)+DATE(1970,1,1)</f>
        <v>41749.108344907407</v>
      </c>
      <c r="U1948">
        <f>YEAR(S:S)</f>
        <v>2014</v>
      </c>
    </row>
    <row r="1949" spans="1:21" ht="48" x14ac:dyDescent="0.2">
      <c r="A1949">
        <v>1947</v>
      </c>
      <c r="B1949" s="8" t="s">
        <v>2</v>
      </c>
      <c r="C1949" s="3" t="s">
        <v>1954</v>
      </c>
      <c r="D1949" s="5">
        <v>800</v>
      </c>
      <c r="E1949" s="7">
        <v>1867</v>
      </c>
      <c r="F1949" t="s">
        <v>4115</v>
      </c>
      <c r="G1949" s="1" t="s">
        <v>4119</v>
      </c>
      <c r="H1949" t="s">
        <v>4121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" t="s">
        <v>4181</v>
      </c>
      <c r="O1949">
        <f>ROUND(E1949/D1949*100,0)</f>
        <v>233</v>
      </c>
      <c r="P1949">
        <f>ROUND(E1949/L1949,2)</f>
        <v>81.17</v>
      </c>
      <c r="Q1949" s="9" t="s">
        <v>4181</v>
      </c>
      <c r="R1949" t="s">
        <v>4214</v>
      </c>
      <c r="S1949">
        <f>(((J1949/60)/60)/24)+DATE(1970,1,1)</f>
        <v>40102.918055555558</v>
      </c>
      <c r="T1949">
        <f>(((I1949/60)/60)/24)+DATE(1970,1,1)</f>
        <v>40140.249305555553</v>
      </c>
      <c r="U1949">
        <f>YEAR(S:S)</f>
        <v>2009</v>
      </c>
    </row>
    <row r="1950" spans="1:21" ht="32" x14ac:dyDescent="0.2">
      <c r="A1950">
        <v>1948</v>
      </c>
      <c r="B1950" s="8" t="s">
        <v>2</v>
      </c>
      <c r="C1950" s="3" t="s">
        <v>1955</v>
      </c>
      <c r="D1950" s="5">
        <v>100000</v>
      </c>
      <c r="E1950" s="7">
        <v>1864</v>
      </c>
      <c r="F1950" t="s">
        <v>4115</v>
      </c>
      <c r="G1950" s="1" t="s">
        <v>4119</v>
      </c>
      <c r="H1950" t="s">
        <v>4121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" t="s">
        <v>4181</v>
      </c>
      <c r="O1950">
        <f>ROUND(E1950/D1950*100,0)</f>
        <v>2</v>
      </c>
      <c r="P1950">
        <f>ROUND(E1950/L1950,2)</f>
        <v>0.44</v>
      </c>
      <c r="Q1950" s="9" t="s">
        <v>4181</v>
      </c>
      <c r="R1950" t="s">
        <v>4214</v>
      </c>
      <c r="S1950">
        <f>(((J1950/60)/60)/24)+DATE(1970,1,1)</f>
        <v>42473.604270833333</v>
      </c>
      <c r="T1950">
        <f>(((I1950/60)/60)/24)+DATE(1970,1,1)</f>
        <v>42527.709722222222</v>
      </c>
      <c r="U1950">
        <f>YEAR(S:S)</f>
        <v>2016</v>
      </c>
    </row>
    <row r="1951" spans="1:21" ht="48" x14ac:dyDescent="0.2">
      <c r="A1951">
        <v>1949</v>
      </c>
      <c r="B1951" s="8" t="s">
        <v>2</v>
      </c>
      <c r="C1951" s="3" t="s">
        <v>1956</v>
      </c>
      <c r="D1951" s="5">
        <v>50000</v>
      </c>
      <c r="E1951" s="7">
        <v>1862</v>
      </c>
      <c r="F1951" t="s">
        <v>4115</v>
      </c>
      <c r="G1951" s="1" t="s">
        <v>4119</v>
      </c>
      <c r="H1951" t="s">
        <v>4122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" t="s">
        <v>4181</v>
      </c>
      <c r="O1951">
        <f>ROUND(E1951/D1951*100,0)</f>
        <v>4</v>
      </c>
      <c r="P1951">
        <f>ROUND(E1951/L1951,2)</f>
        <v>1.97</v>
      </c>
      <c r="Q1951" s="9" t="s">
        <v>4181</v>
      </c>
      <c r="R1951" t="s">
        <v>4214</v>
      </c>
      <c r="S1951">
        <f>(((J1951/60)/60)/24)+DATE(1970,1,1)</f>
        <v>41800.423043981478</v>
      </c>
      <c r="T1951">
        <f>(((I1951/60)/60)/24)+DATE(1970,1,1)</f>
        <v>41830.423043981478</v>
      </c>
      <c r="U1951">
        <f>YEAR(S:S)</f>
        <v>2014</v>
      </c>
    </row>
    <row r="1952" spans="1:21" ht="48" x14ac:dyDescent="0.2">
      <c r="A1952">
        <v>1950</v>
      </c>
      <c r="B1952" s="8" t="s">
        <v>2</v>
      </c>
      <c r="C1952" s="3" t="s">
        <v>1957</v>
      </c>
      <c r="D1952" s="5">
        <v>48000</v>
      </c>
      <c r="E1952" s="7">
        <v>1860</v>
      </c>
      <c r="F1952" t="s">
        <v>4115</v>
      </c>
      <c r="G1952" s="1" t="s">
        <v>4119</v>
      </c>
      <c r="H1952" t="s">
        <v>4121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" t="s">
        <v>4181</v>
      </c>
      <c r="O1952">
        <f>ROUND(E1952/D1952*100,0)</f>
        <v>4</v>
      </c>
      <c r="P1952">
        <f>ROUND(E1952/L1952,2)</f>
        <v>0.99</v>
      </c>
      <c r="Q1952" s="9" t="s">
        <v>4181</v>
      </c>
      <c r="R1952" t="s">
        <v>4214</v>
      </c>
      <c r="S1952">
        <f>(((J1952/60)/60)/24)+DATE(1970,1,1)</f>
        <v>40624.181400462963</v>
      </c>
      <c r="T1952">
        <f>(((I1952/60)/60)/24)+DATE(1970,1,1)</f>
        <v>40655.181400462963</v>
      </c>
      <c r="U1952">
        <f>YEAR(S:S)</f>
        <v>2011</v>
      </c>
    </row>
    <row r="1953" spans="1:21" ht="48" x14ac:dyDescent="0.2">
      <c r="A1953">
        <v>1951</v>
      </c>
      <c r="B1953" s="8" t="s">
        <v>2</v>
      </c>
      <c r="C1953" s="3" t="s">
        <v>1958</v>
      </c>
      <c r="D1953" s="5">
        <v>50000</v>
      </c>
      <c r="E1953" s="7">
        <v>1860</v>
      </c>
      <c r="F1953" t="s">
        <v>4115</v>
      </c>
      <c r="G1953" s="1" t="s">
        <v>4119</v>
      </c>
      <c r="H1953" t="s">
        <v>4121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" t="s">
        <v>4181</v>
      </c>
      <c r="O1953">
        <f>ROUND(E1953/D1953*100,0)</f>
        <v>4</v>
      </c>
      <c r="P1953">
        <f>ROUND(E1953/L1953,2)</f>
        <v>2.23</v>
      </c>
      <c r="Q1953" s="9" t="s">
        <v>4181</v>
      </c>
      <c r="R1953" t="s">
        <v>4214</v>
      </c>
      <c r="S1953">
        <f>(((J1953/60)/60)/24)+DATE(1970,1,1)</f>
        <v>42651.420567129629</v>
      </c>
      <c r="T1953">
        <f>(((I1953/60)/60)/24)+DATE(1970,1,1)</f>
        <v>42681.462233796294</v>
      </c>
      <c r="U1953">
        <f>YEAR(S:S)</f>
        <v>2016</v>
      </c>
    </row>
    <row r="1954" spans="1:21" ht="48" x14ac:dyDescent="0.2">
      <c r="A1954">
        <v>1952</v>
      </c>
      <c r="B1954" s="8" t="s">
        <v>2</v>
      </c>
      <c r="C1954" s="3" t="s">
        <v>1959</v>
      </c>
      <c r="D1954" s="5">
        <v>35000</v>
      </c>
      <c r="E1954" s="7">
        <v>1855</v>
      </c>
      <c r="F1954" t="s">
        <v>4115</v>
      </c>
      <c r="G1954" s="1" t="s">
        <v>4119</v>
      </c>
      <c r="H1954" t="s">
        <v>4126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" t="s">
        <v>4181</v>
      </c>
      <c r="O1954">
        <f>ROUND(E1954/D1954*100,0)</f>
        <v>5</v>
      </c>
      <c r="P1954">
        <f>ROUND(E1954/L1954,2)</f>
        <v>2.72</v>
      </c>
      <c r="Q1954" s="9" t="s">
        <v>4181</v>
      </c>
      <c r="R1954" t="s">
        <v>4214</v>
      </c>
      <c r="S1954">
        <f>(((J1954/60)/60)/24)+DATE(1970,1,1)</f>
        <v>41526.60665509259</v>
      </c>
      <c r="T1954">
        <f>(((I1954/60)/60)/24)+DATE(1970,1,1)</f>
        <v>41563.60665509259</v>
      </c>
      <c r="U1954">
        <f>YEAR(S:S)</f>
        <v>2013</v>
      </c>
    </row>
    <row r="1955" spans="1:21" ht="48" x14ac:dyDescent="0.2">
      <c r="A1955">
        <v>1953</v>
      </c>
      <c r="B1955" s="8" t="s">
        <v>2</v>
      </c>
      <c r="C1955" s="3" t="s">
        <v>1960</v>
      </c>
      <c r="D1955" s="5">
        <v>15000</v>
      </c>
      <c r="E1955" s="7">
        <v>1841</v>
      </c>
      <c r="F1955" t="s">
        <v>4115</v>
      </c>
      <c r="G1955" s="1" t="s">
        <v>4119</v>
      </c>
      <c r="H1955" t="s">
        <v>4121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" t="s">
        <v>4181</v>
      </c>
      <c r="O1955">
        <f>ROUND(E1955/D1955*100,0)</f>
        <v>12</v>
      </c>
      <c r="P1955">
        <f>ROUND(E1955/L1955,2)</f>
        <v>12.52</v>
      </c>
      <c r="Q1955" s="9" t="s">
        <v>4181</v>
      </c>
      <c r="R1955" t="s">
        <v>4214</v>
      </c>
      <c r="S1955">
        <f>(((J1955/60)/60)/24)+DATE(1970,1,1)</f>
        <v>40941.199826388889</v>
      </c>
      <c r="T1955">
        <f>(((I1955/60)/60)/24)+DATE(1970,1,1)</f>
        <v>40970.125</v>
      </c>
      <c r="U1955">
        <f>YEAR(S:S)</f>
        <v>2012</v>
      </c>
    </row>
    <row r="1956" spans="1:21" ht="32" x14ac:dyDescent="0.2">
      <c r="A1956">
        <v>1954</v>
      </c>
      <c r="B1956" s="8" t="s">
        <v>2</v>
      </c>
      <c r="C1956" s="3" t="s">
        <v>1961</v>
      </c>
      <c r="D1956" s="5">
        <v>50000</v>
      </c>
      <c r="E1956" s="7">
        <v>1839</v>
      </c>
      <c r="F1956" t="s">
        <v>4115</v>
      </c>
      <c r="G1956" s="1" t="s">
        <v>4119</v>
      </c>
      <c r="H1956" t="s">
        <v>4121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" t="s">
        <v>4181</v>
      </c>
      <c r="O1956">
        <f>ROUND(E1956/D1956*100,0)</f>
        <v>4</v>
      </c>
      <c r="P1956">
        <f>ROUND(E1956/L1956,2)</f>
        <v>4.43</v>
      </c>
      <c r="Q1956" s="9" t="s">
        <v>4181</v>
      </c>
      <c r="R1956" t="s">
        <v>4214</v>
      </c>
      <c r="S1956">
        <f>(((J1956/60)/60)/24)+DATE(1970,1,1)</f>
        <v>42394.580740740741</v>
      </c>
      <c r="T1956">
        <f>(((I1956/60)/60)/24)+DATE(1970,1,1)</f>
        <v>42441.208333333328</v>
      </c>
      <c r="U1956">
        <f>YEAR(S:S)</f>
        <v>2016</v>
      </c>
    </row>
    <row r="1957" spans="1:21" ht="48" x14ac:dyDescent="0.2">
      <c r="A1957">
        <v>1955</v>
      </c>
      <c r="B1957" s="8" t="s">
        <v>2</v>
      </c>
      <c r="C1957" s="3" t="s">
        <v>1962</v>
      </c>
      <c r="D1957" s="5">
        <v>42000</v>
      </c>
      <c r="E1957" s="7">
        <v>1835</v>
      </c>
      <c r="F1957" t="s">
        <v>4115</v>
      </c>
      <c r="G1957" s="1" t="s">
        <v>4119</v>
      </c>
      <c r="H1957" t="s">
        <v>4121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" t="s">
        <v>4181</v>
      </c>
      <c r="O1957">
        <f>ROUND(E1957/D1957*100,0)</f>
        <v>4</v>
      </c>
      <c r="P1957">
        <f>ROUND(E1957/L1957,2)</f>
        <v>6.33</v>
      </c>
      <c r="Q1957" s="9" t="s">
        <v>4181</v>
      </c>
      <c r="R1957" t="s">
        <v>4214</v>
      </c>
      <c r="S1957">
        <f>(((J1957/60)/60)/24)+DATE(1970,1,1)</f>
        <v>41020.271770833337</v>
      </c>
      <c r="T1957">
        <f>(((I1957/60)/60)/24)+DATE(1970,1,1)</f>
        <v>41052.791666666664</v>
      </c>
      <c r="U1957">
        <f>YEAR(S:S)</f>
        <v>2012</v>
      </c>
    </row>
    <row r="1958" spans="1:21" ht="48" x14ac:dyDescent="0.2">
      <c r="A1958">
        <v>1956</v>
      </c>
      <c r="B1958" s="8" t="s">
        <v>2</v>
      </c>
      <c r="C1958" s="3" t="s">
        <v>1963</v>
      </c>
      <c r="D1958" s="5">
        <v>60000</v>
      </c>
      <c r="E1958" s="7">
        <v>1831</v>
      </c>
      <c r="F1958" t="s">
        <v>4115</v>
      </c>
      <c r="G1958" s="1" t="s">
        <v>4119</v>
      </c>
      <c r="H1958" t="s">
        <v>4121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" t="s">
        <v>4181</v>
      </c>
      <c r="O1958">
        <f>ROUND(E1958/D1958*100,0)</f>
        <v>3</v>
      </c>
      <c r="P1958">
        <f>ROUND(E1958/L1958,2)</f>
        <v>5.0199999999999996</v>
      </c>
      <c r="Q1958" s="9" t="s">
        <v>4181</v>
      </c>
      <c r="R1958" t="s">
        <v>4214</v>
      </c>
      <c r="S1958">
        <f>(((J1958/60)/60)/24)+DATE(1970,1,1)</f>
        <v>42067.923668981486</v>
      </c>
      <c r="T1958">
        <f>(((I1958/60)/60)/24)+DATE(1970,1,1)</f>
        <v>42112.882002314815</v>
      </c>
      <c r="U1958">
        <f>YEAR(S:S)</f>
        <v>2015</v>
      </c>
    </row>
    <row r="1959" spans="1:21" ht="32" x14ac:dyDescent="0.2">
      <c r="A1959">
        <v>1957</v>
      </c>
      <c r="B1959" s="8" t="s">
        <v>2</v>
      </c>
      <c r="C1959" s="3" t="s">
        <v>1964</v>
      </c>
      <c r="D1959" s="5">
        <v>30000</v>
      </c>
      <c r="E1959" s="7">
        <v>1830</v>
      </c>
      <c r="F1959" t="s">
        <v>4115</v>
      </c>
      <c r="G1959" s="1" t="s">
        <v>4119</v>
      </c>
      <c r="H1959" t="s">
        <v>4121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" t="s">
        <v>4181</v>
      </c>
      <c r="O1959">
        <f>ROUND(E1959/D1959*100,0)</f>
        <v>6</v>
      </c>
      <c r="P1959">
        <f>ROUND(E1959/L1959,2)</f>
        <v>2.77</v>
      </c>
      <c r="Q1959" s="9" t="s">
        <v>4181</v>
      </c>
      <c r="R1959" t="s">
        <v>4214</v>
      </c>
      <c r="S1959">
        <f>(((J1959/60)/60)/24)+DATE(1970,1,1)</f>
        <v>41179.098530092589</v>
      </c>
      <c r="T1959">
        <f>(((I1959/60)/60)/24)+DATE(1970,1,1)</f>
        <v>41209.098530092589</v>
      </c>
      <c r="U1959">
        <f>YEAR(S:S)</f>
        <v>2012</v>
      </c>
    </row>
    <row r="1960" spans="1:21" ht="48" x14ac:dyDescent="0.2">
      <c r="A1960">
        <v>1958</v>
      </c>
      <c r="B1960" s="8" t="s">
        <v>2</v>
      </c>
      <c r="C1960" s="3" t="s">
        <v>1965</v>
      </c>
      <c r="D1960" s="5">
        <v>7000</v>
      </c>
      <c r="E1960" s="7">
        <v>1830</v>
      </c>
      <c r="F1960" t="s">
        <v>4115</v>
      </c>
      <c r="G1960" s="1" t="s">
        <v>4119</v>
      </c>
      <c r="H1960" t="s">
        <v>4121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" t="s">
        <v>4181</v>
      </c>
      <c r="O1960">
        <f>ROUND(E1960/D1960*100,0)</f>
        <v>26</v>
      </c>
      <c r="P1960">
        <f>ROUND(E1960/L1960,2)</f>
        <v>1.35</v>
      </c>
      <c r="Q1960" s="9" t="s">
        <v>4181</v>
      </c>
      <c r="R1960" t="s">
        <v>4214</v>
      </c>
      <c r="S1960">
        <f>(((J1960/60)/60)/24)+DATE(1970,1,1)</f>
        <v>41326.987974537034</v>
      </c>
      <c r="T1960">
        <f>(((I1960/60)/60)/24)+DATE(1970,1,1)</f>
        <v>41356.94630787037</v>
      </c>
      <c r="U1960">
        <f>YEAR(S:S)</f>
        <v>2013</v>
      </c>
    </row>
    <row r="1961" spans="1:21" ht="48" x14ac:dyDescent="0.2">
      <c r="A1961">
        <v>1959</v>
      </c>
      <c r="B1961" s="8" t="s">
        <v>2</v>
      </c>
      <c r="C1961" s="3" t="s">
        <v>1966</v>
      </c>
      <c r="D1961" s="5">
        <v>10000</v>
      </c>
      <c r="E1961" s="7">
        <v>1827</v>
      </c>
      <c r="F1961" t="s">
        <v>4115</v>
      </c>
      <c r="G1961" s="1" t="s">
        <v>4119</v>
      </c>
      <c r="H1961" t="s">
        <v>4121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" t="s">
        <v>4181</v>
      </c>
      <c r="O1961">
        <f>ROUND(E1961/D1961*100,0)</f>
        <v>18</v>
      </c>
      <c r="P1961">
        <f>ROUND(E1961/L1961,2)</f>
        <v>4.3099999999999996</v>
      </c>
      <c r="Q1961" s="9" t="s">
        <v>4181</v>
      </c>
      <c r="R1961" t="s">
        <v>4214</v>
      </c>
      <c r="S1961">
        <f>(((J1961/60)/60)/24)+DATE(1970,1,1)</f>
        <v>41871.845601851855</v>
      </c>
      <c r="T1961">
        <f>(((I1961/60)/60)/24)+DATE(1970,1,1)</f>
        <v>41913</v>
      </c>
      <c r="U1961">
        <f>YEAR(S:S)</f>
        <v>2014</v>
      </c>
    </row>
    <row r="1962" spans="1:21" ht="48" x14ac:dyDescent="0.2">
      <c r="A1962">
        <v>1960</v>
      </c>
      <c r="B1962" s="8" t="s">
        <v>2</v>
      </c>
      <c r="C1962" s="3" t="s">
        <v>1967</v>
      </c>
      <c r="D1962" s="5">
        <v>70000</v>
      </c>
      <c r="E1962" s="7">
        <v>1826</v>
      </c>
      <c r="F1962" t="s">
        <v>4115</v>
      </c>
      <c r="G1962" s="1" t="s">
        <v>4119</v>
      </c>
      <c r="H1962" t="s">
        <v>4130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" t="s">
        <v>4181</v>
      </c>
      <c r="O1962">
        <f>ROUND(E1962/D1962*100,0)</f>
        <v>3</v>
      </c>
      <c r="P1962">
        <f>ROUND(E1962/L1962,2)</f>
        <v>55.33</v>
      </c>
      <c r="Q1962" s="9" t="s">
        <v>4181</v>
      </c>
      <c r="R1962" t="s">
        <v>4214</v>
      </c>
      <c r="S1962">
        <f>(((J1962/60)/60)/24)+DATE(1970,1,1)</f>
        <v>41964.362743055557</v>
      </c>
      <c r="T1962">
        <f>(((I1962/60)/60)/24)+DATE(1970,1,1)</f>
        <v>41994.362743055557</v>
      </c>
      <c r="U1962">
        <f>YEAR(S:S)</f>
        <v>2014</v>
      </c>
    </row>
    <row r="1963" spans="1:21" ht="48" x14ac:dyDescent="0.2">
      <c r="A1963">
        <v>1961</v>
      </c>
      <c r="B1963" s="8" t="s">
        <v>2</v>
      </c>
      <c r="C1963" s="3" t="s">
        <v>1968</v>
      </c>
      <c r="D1963" s="5">
        <v>10000</v>
      </c>
      <c r="E1963" s="7">
        <v>1825</v>
      </c>
      <c r="F1963" t="s">
        <v>4115</v>
      </c>
      <c r="G1963" s="1" t="s">
        <v>4119</v>
      </c>
      <c r="H1963" t="s">
        <v>4121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" t="s">
        <v>4181</v>
      </c>
      <c r="O1963">
        <f>ROUND(E1963/D1963*100,0)</f>
        <v>18</v>
      </c>
      <c r="P1963">
        <f>ROUND(E1963/L1963,2)</f>
        <v>1.1200000000000001</v>
      </c>
      <c r="Q1963" s="9" t="s">
        <v>4181</v>
      </c>
      <c r="R1963" t="s">
        <v>4214</v>
      </c>
      <c r="S1963">
        <f>(((J1963/60)/60)/24)+DATE(1970,1,1)</f>
        <v>41148.194641203707</v>
      </c>
      <c r="T1963">
        <f>(((I1963/60)/60)/24)+DATE(1970,1,1)</f>
        <v>41188.165972222225</v>
      </c>
      <c r="U1963">
        <f>YEAR(S:S)</f>
        <v>2012</v>
      </c>
    </row>
    <row r="1964" spans="1:21" ht="48" x14ac:dyDescent="0.2">
      <c r="A1964">
        <v>1962</v>
      </c>
      <c r="B1964" s="8" t="s">
        <v>2</v>
      </c>
      <c r="C1964" s="3" t="s">
        <v>1969</v>
      </c>
      <c r="D1964" s="5">
        <v>10000</v>
      </c>
      <c r="E1964" s="7">
        <v>1821</v>
      </c>
      <c r="F1964" t="s">
        <v>4115</v>
      </c>
      <c r="G1964" s="1" t="s">
        <v>4119</v>
      </c>
      <c r="H1964" t="s">
        <v>4121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" t="s">
        <v>4181</v>
      </c>
      <c r="O1964">
        <f>ROUND(E1964/D1964*100,0)</f>
        <v>18</v>
      </c>
      <c r="P1964">
        <f>ROUND(E1964/L1964,2)</f>
        <v>5.95</v>
      </c>
      <c r="Q1964" s="9" t="s">
        <v>4181</v>
      </c>
      <c r="R1964" t="s">
        <v>4214</v>
      </c>
      <c r="S1964">
        <f>(((J1964/60)/60)/24)+DATE(1970,1,1)</f>
        <v>41742.780509259261</v>
      </c>
      <c r="T1964">
        <f>(((I1964/60)/60)/24)+DATE(1970,1,1)</f>
        <v>41772.780509259261</v>
      </c>
      <c r="U1964">
        <f>YEAR(S:S)</f>
        <v>2014</v>
      </c>
    </row>
    <row r="1965" spans="1:21" ht="48" x14ac:dyDescent="0.2">
      <c r="A1965">
        <v>1963</v>
      </c>
      <c r="B1965" s="8" t="s">
        <v>2</v>
      </c>
      <c r="C1965" s="3" t="s">
        <v>1970</v>
      </c>
      <c r="D1965" s="5">
        <v>19000</v>
      </c>
      <c r="E1965" s="7">
        <v>1820</v>
      </c>
      <c r="F1965" t="s">
        <v>4115</v>
      </c>
      <c r="G1965" s="1" t="s">
        <v>4119</v>
      </c>
      <c r="H1965" t="s">
        <v>4122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" t="s">
        <v>4181</v>
      </c>
      <c r="O1965">
        <f>ROUND(E1965/D1965*100,0)</f>
        <v>10</v>
      </c>
      <c r="P1965">
        <f>ROUND(E1965/L1965,2)</f>
        <v>8.8800000000000008</v>
      </c>
      <c r="Q1965" s="9" t="s">
        <v>4181</v>
      </c>
      <c r="R1965" t="s">
        <v>4214</v>
      </c>
      <c r="S1965">
        <f>(((J1965/60)/60)/24)+DATE(1970,1,1)</f>
        <v>41863.429791666669</v>
      </c>
      <c r="T1965">
        <f>(((I1965/60)/60)/24)+DATE(1970,1,1)</f>
        <v>41898.429791666669</v>
      </c>
      <c r="U1965">
        <f>YEAR(S:S)</f>
        <v>2014</v>
      </c>
    </row>
    <row r="1966" spans="1:21" ht="48" x14ac:dyDescent="0.2">
      <c r="A1966">
        <v>1964</v>
      </c>
      <c r="B1966" s="8" t="s">
        <v>2</v>
      </c>
      <c r="C1966" s="3" t="s">
        <v>1971</v>
      </c>
      <c r="D1966" s="5">
        <v>89200</v>
      </c>
      <c r="E1966" s="7">
        <v>1807.74</v>
      </c>
      <c r="F1966" t="s">
        <v>4115</v>
      </c>
      <c r="G1966" s="1" t="s">
        <v>4119</v>
      </c>
      <c r="H1966" t="s">
        <v>4124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" t="s">
        <v>4181</v>
      </c>
      <c r="O1966">
        <f>ROUND(E1966/D1966*100,0)</f>
        <v>2</v>
      </c>
      <c r="P1966">
        <f>ROUND(E1966/L1966,2)</f>
        <v>1.41</v>
      </c>
      <c r="Q1966" s="9" t="s">
        <v>4181</v>
      </c>
      <c r="R1966" t="s">
        <v>4214</v>
      </c>
      <c r="S1966">
        <f>(((J1966/60)/60)/24)+DATE(1970,1,1)</f>
        <v>42452.272824074069</v>
      </c>
      <c r="T1966">
        <f>(((I1966/60)/60)/24)+DATE(1970,1,1)</f>
        <v>42482.272824074069</v>
      </c>
      <c r="U1966">
        <f>YEAR(S:S)</f>
        <v>2016</v>
      </c>
    </row>
    <row r="1967" spans="1:21" ht="48" x14ac:dyDescent="0.2">
      <c r="A1967">
        <v>1965</v>
      </c>
      <c r="B1967" s="8" t="s">
        <v>2</v>
      </c>
      <c r="C1967" s="3" t="s">
        <v>1972</v>
      </c>
      <c r="D1967" s="5">
        <v>5000</v>
      </c>
      <c r="E1967" s="7">
        <v>1805</v>
      </c>
      <c r="F1967" t="s">
        <v>4115</v>
      </c>
      <c r="G1967" s="1" t="s">
        <v>4119</v>
      </c>
      <c r="H1967" t="s">
        <v>4121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" t="s">
        <v>4181</v>
      </c>
      <c r="O1967">
        <f>ROUND(E1967/D1967*100,0)</f>
        <v>36</v>
      </c>
      <c r="P1967">
        <f>ROUND(E1967/L1967,2)</f>
        <v>17.52</v>
      </c>
      <c r="Q1967" s="9" t="s">
        <v>4181</v>
      </c>
      <c r="R1967" t="s">
        <v>4214</v>
      </c>
      <c r="S1967">
        <f>(((J1967/60)/60)/24)+DATE(1970,1,1)</f>
        <v>40898.089236111111</v>
      </c>
      <c r="T1967">
        <f>(((I1967/60)/60)/24)+DATE(1970,1,1)</f>
        <v>40920.041666666664</v>
      </c>
      <c r="U1967">
        <f>YEAR(S:S)</f>
        <v>2011</v>
      </c>
    </row>
    <row r="1968" spans="1:21" ht="48" x14ac:dyDescent="0.2">
      <c r="A1968">
        <v>1966</v>
      </c>
      <c r="B1968" s="8" t="s">
        <v>2</v>
      </c>
      <c r="C1968" s="3" t="s">
        <v>1973</v>
      </c>
      <c r="D1968" s="5">
        <v>100000</v>
      </c>
      <c r="E1968" s="7">
        <v>1803</v>
      </c>
      <c r="F1968" t="s">
        <v>4115</v>
      </c>
      <c r="G1968" s="1" t="s">
        <v>4119</v>
      </c>
      <c r="H1968" t="s">
        <v>4121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" t="s">
        <v>4181</v>
      </c>
      <c r="O1968">
        <f>ROUND(E1968/D1968*100,0)</f>
        <v>2</v>
      </c>
      <c r="P1968">
        <f>ROUND(E1968/L1968,2)</f>
        <v>1.19</v>
      </c>
      <c r="Q1968" s="9" t="s">
        <v>4181</v>
      </c>
      <c r="R1968" t="s">
        <v>4214</v>
      </c>
      <c r="S1968">
        <f>(((J1968/60)/60)/24)+DATE(1970,1,1)</f>
        <v>41835.540486111109</v>
      </c>
      <c r="T1968">
        <f>(((I1968/60)/60)/24)+DATE(1970,1,1)</f>
        <v>41865.540486111109</v>
      </c>
      <c r="U1968">
        <f>YEAR(S:S)</f>
        <v>2014</v>
      </c>
    </row>
    <row r="1969" spans="1:21" ht="48" x14ac:dyDescent="0.2">
      <c r="A1969">
        <v>1967</v>
      </c>
      <c r="B1969" s="8" t="s">
        <v>2</v>
      </c>
      <c r="C1969" s="3" t="s">
        <v>1974</v>
      </c>
      <c r="D1969" s="5">
        <v>20000</v>
      </c>
      <c r="E1969" s="7">
        <v>1800</v>
      </c>
      <c r="F1969" t="s">
        <v>4115</v>
      </c>
      <c r="G1969" s="1" t="s">
        <v>4119</v>
      </c>
      <c r="H1969" t="s">
        <v>4121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" t="s">
        <v>4181</v>
      </c>
      <c r="O1969">
        <f>ROUND(E1969/D1969*100,0)</f>
        <v>9</v>
      </c>
      <c r="P1969">
        <f>ROUND(E1969/L1969,2)</f>
        <v>4.4400000000000004</v>
      </c>
      <c r="Q1969" s="9" t="s">
        <v>4181</v>
      </c>
      <c r="R1969" t="s">
        <v>4214</v>
      </c>
      <c r="S1969">
        <f>(((J1969/60)/60)/24)+DATE(1970,1,1)</f>
        <v>41730.663530092592</v>
      </c>
      <c r="T1969">
        <f>(((I1969/60)/60)/24)+DATE(1970,1,1)</f>
        <v>41760.663530092592</v>
      </c>
      <c r="U1969">
        <f>YEAR(S:S)</f>
        <v>2014</v>
      </c>
    </row>
    <row r="1970" spans="1:21" ht="32" x14ac:dyDescent="0.2">
      <c r="A1970">
        <v>1968</v>
      </c>
      <c r="B1970" s="8" t="s">
        <v>2</v>
      </c>
      <c r="C1970" s="3" t="s">
        <v>1975</v>
      </c>
      <c r="D1970" s="5">
        <v>50000</v>
      </c>
      <c r="E1970" s="7">
        <v>1800</v>
      </c>
      <c r="F1970" t="s">
        <v>4115</v>
      </c>
      <c r="G1970" s="1" t="s">
        <v>4119</v>
      </c>
      <c r="H1970" t="s">
        <v>4121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" t="s">
        <v>4181</v>
      </c>
      <c r="O1970">
        <f>ROUND(E1970/D1970*100,0)</f>
        <v>4</v>
      </c>
      <c r="P1970">
        <f>ROUND(E1970/L1970,2)</f>
        <v>3.53</v>
      </c>
      <c r="Q1970" s="9" t="s">
        <v>4181</v>
      </c>
      <c r="R1970" t="s">
        <v>4214</v>
      </c>
      <c r="S1970">
        <f>(((J1970/60)/60)/24)+DATE(1970,1,1)</f>
        <v>42676.586979166663</v>
      </c>
      <c r="T1970">
        <f>(((I1970/60)/60)/24)+DATE(1970,1,1)</f>
        <v>42707.628645833334</v>
      </c>
      <c r="U1970">
        <f>YEAR(S:S)</f>
        <v>2016</v>
      </c>
    </row>
    <row r="1971" spans="1:21" ht="48" x14ac:dyDescent="0.2">
      <c r="A1971">
        <v>1969</v>
      </c>
      <c r="B1971" s="8" t="s">
        <v>2</v>
      </c>
      <c r="C1971" s="3" t="s">
        <v>1976</v>
      </c>
      <c r="D1971" s="5">
        <v>20000</v>
      </c>
      <c r="E1971" s="7">
        <v>1800</v>
      </c>
      <c r="F1971" t="s">
        <v>4115</v>
      </c>
      <c r="G1971" s="1" t="s">
        <v>4119</v>
      </c>
      <c r="H1971" t="s">
        <v>4122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" t="s">
        <v>4181</v>
      </c>
      <c r="O1971">
        <f>ROUND(E1971/D1971*100,0)</f>
        <v>9</v>
      </c>
      <c r="P1971">
        <f>ROUND(E1971/L1971,2)</f>
        <v>0.95</v>
      </c>
      <c r="Q1971" s="9" t="s">
        <v>4181</v>
      </c>
      <c r="R1971" t="s">
        <v>4214</v>
      </c>
      <c r="S1971">
        <f>(((J1971/60)/60)/24)+DATE(1970,1,1)</f>
        <v>42557.792453703703</v>
      </c>
      <c r="T1971">
        <f>(((I1971/60)/60)/24)+DATE(1970,1,1)</f>
        <v>42587.792453703703</v>
      </c>
      <c r="U1971">
        <f>YEAR(S:S)</f>
        <v>2016</v>
      </c>
    </row>
    <row r="1972" spans="1:21" ht="48" x14ac:dyDescent="0.2">
      <c r="A1972">
        <v>1970</v>
      </c>
      <c r="B1972" s="8" t="s">
        <v>2</v>
      </c>
      <c r="C1972" s="3" t="s">
        <v>1977</v>
      </c>
      <c r="D1972" s="5">
        <v>5000</v>
      </c>
      <c r="E1972" s="7">
        <v>1788.57</v>
      </c>
      <c r="F1972" t="s">
        <v>4115</v>
      </c>
      <c r="G1972" s="1" t="s">
        <v>4119</v>
      </c>
      <c r="H1972" t="s">
        <v>4121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" t="s">
        <v>4181</v>
      </c>
      <c r="O1972">
        <f>ROUND(E1972/D1972*100,0)</f>
        <v>36</v>
      </c>
      <c r="P1972">
        <f>ROUND(E1972/L1972,2)</f>
        <v>2.5499999999999998</v>
      </c>
      <c r="Q1972" s="9" t="s">
        <v>4181</v>
      </c>
      <c r="R1972" t="s">
        <v>4214</v>
      </c>
      <c r="S1972">
        <f>(((J1972/60)/60)/24)+DATE(1970,1,1)</f>
        <v>41324.193298611113</v>
      </c>
      <c r="T1972">
        <f>(((I1972/60)/60)/24)+DATE(1970,1,1)</f>
        <v>41384.151631944449</v>
      </c>
      <c r="U1972">
        <f>YEAR(S:S)</f>
        <v>2013</v>
      </c>
    </row>
    <row r="1973" spans="1:21" ht="48" x14ac:dyDescent="0.2">
      <c r="A1973">
        <v>1971</v>
      </c>
      <c r="B1973" s="8" t="s">
        <v>2</v>
      </c>
      <c r="C1973" s="3" t="s">
        <v>1978</v>
      </c>
      <c r="D1973" s="5">
        <v>400000</v>
      </c>
      <c r="E1973" s="7">
        <v>1788</v>
      </c>
      <c r="F1973" t="s">
        <v>4115</v>
      </c>
      <c r="G1973" s="1" t="s">
        <v>4119</v>
      </c>
      <c r="H1973" t="s">
        <v>4121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" t="s">
        <v>4181</v>
      </c>
      <c r="O1973">
        <f>ROUND(E1973/D1973*100,0)</f>
        <v>0</v>
      </c>
      <c r="P1973">
        <f>ROUND(E1973/L1973,2)</f>
        <v>0.46</v>
      </c>
      <c r="Q1973" s="9" t="s">
        <v>4181</v>
      </c>
      <c r="R1973" t="s">
        <v>4214</v>
      </c>
      <c r="S1973">
        <f>(((J1973/60)/60)/24)+DATE(1970,1,1)</f>
        <v>41561.500706018516</v>
      </c>
      <c r="T1973">
        <f>(((I1973/60)/60)/24)+DATE(1970,1,1)</f>
        <v>41593.166666666664</v>
      </c>
      <c r="U1973">
        <f>YEAR(S:S)</f>
        <v>2013</v>
      </c>
    </row>
    <row r="1974" spans="1:21" ht="48" x14ac:dyDescent="0.2">
      <c r="A1974">
        <v>1972</v>
      </c>
      <c r="B1974" s="8" t="s">
        <v>2</v>
      </c>
      <c r="C1974" s="3" t="s">
        <v>1979</v>
      </c>
      <c r="D1974" s="5">
        <v>2500</v>
      </c>
      <c r="E1974" s="7">
        <v>1785</v>
      </c>
      <c r="F1974" t="s">
        <v>4115</v>
      </c>
      <c r="G1974" s="1" t="s">
        <v>4119</v>
      </c>
      <c r="H1974" t="s">
        <v>4121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" t="s">
        <v>4181</v>
      </c>
      <c r="O1974">
        <f>ROUND(E1974/D1974*100,0)</f>
        <v>71</v>
      </c>
      <c r="P1974">
        <f>ROUND(E1974/L1974,2)</f>
        <v>7.5</v>
      </c>
      <c r="Q1974" s="9" t="s">
        <v>4181</v>
      </c>
      <c r="R1974" t="s">
        <v>4214</v>
      </c>
      <c r="S1974">
        <f>(((J1974/60)/60)/24)+DATE(1970,1,1)</f>
        <v>41201.012083333335</v>
      </c>
      <c r="T1974">
        <f>(((I1974/60)/60)/24)+DATE(1970,1,1)</f>
        <v>41231.053749999999</v>
      </c>
      <c r="U1974">
        <f>YEAR(S:S)</f>
        <v>2012</v>
      </c>
    </row>
    <row r="1975" spans="1:21" ht="48" x14ac:dyDescent="0.2">
      <c r="A1975">
        <v>1973</v>
      </c>
      <c r="B1975" s="8" t="s">
        <v>2</v>
      </c>
      <c r="C1975" s="3" t="s">
        <v>1980</v>
      </c>
      <c r="D1975" s="5">
        <v>198000</v>
      </c>
      <c r="E1975" s="7">
        <v>1785</v>
      </c>
      <c r="F1975" t="s">
        <v>4115</v>
      </c>
      <c r="G1975" s="1" t="s">
        <v>4119</v>
      </c>
      <c r="H1975" t="s">
        <v>4121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" t="s">
        <v>4181</v>
      </c>
      <c r="O1975">
        <f>ROUND(E1975/D1975*100,0)</f>
        <v>1</v>
      </c>
      <c r="P1975">
        <f>ROUND(E1975/L1975,2)</f>
        <v>0.87</v>
      </c>
      <c r="Q1975" s="9" t="s">
        <v>4181</v>
      </c>
      <c r="R1975" t="s">
        <v>4214</v>
      </c>
      <c r="S1975">
        <f>(((J1975/60)/60)/24)+DATE(1970,1,1)</f>
        <v>42549.722962962958</v>
      </c>
      <c r="T1975">
        <f>(((I1975/60)/60)/24)+DATE(1970,1,1)</f>
        <v>42588.291666666672</v>
      </c>
      <c r="U1975">
        <f>YEAR(S:S)</f>
        <v>2016</v>
      </c>
    </row>
    <row r="1976" spans="1:21" ht="48" x14ac:dyDescent="0.2">
      <c r="A1976">
        <v>1974</v>
      </c>
      <c r="B1976" s="8" t="s">
        <v>2</v>
      </c>
      <c r="C1976" s="3" t="s">
        <v>1981</v>
      </c>
      <c r="D1976" s="5">
        <v>20000</v>
      </c>
      <c r="E1976" s="7">
        <v>1782</v>
      </c>
      <c r="F1976" t="s">
        <v>4115</v>
      </c>
      <c r="G1976" s="1" t="s">
        <v>4119</v>
      </c>
      <c r="H1976" t="s">
        <v>4122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" t="s">
        <v>4181</v>
      </c>
      <c r="O1976">
        <f>ROUND(E1976/D1976*100,0)</f>
        <v>9</v>
      </c>
      <c r="P1976">
        <f>ROUND(E1976/L1976,2)</f>
        <v>4.43</v>
      </c>
      <c r="Q1976" s="9" t="s">
        <v>4181</v>
      </c>
      <c r="R1976" t="s">
        <v>4214</v>
      </c>
      <c r="S1976">
        <f>(((J1976/60)/60)/24)+DATE(1970,1,1)</f>
        <v>41445.334131944444</v>
      </c>
      <c r="T1976">
        <f>(((I1976/60)/60)/24)+DATE(1970,1,1)</f>
        <v>41505.334131944444</v>
      </c>
      <c r="U1976">
        <f>YEAR(S:S)</f>
        <v>2013</v>
      </c>
    </row>
    <row r="1977" spans="1:21" ht="32" x14ac:dyDescent="0.2">
      <c r="A1977">
        <v>1975</v>
      </c>
      <c r="B1977" s="8" t="s">
        <v>2</v>
      </c>
      <c r="C1977" s="3" t="s">
        <v>1982</v>
      </c>
      <c r="D1977" s="5">
        <v>16000</v>
      </c>
      <c r="E1977" s="7">
        <v>1776</v>
      </c>
      <c r="F1977" t="s">
        <v>4115</v>
      </c>
      <c r="G1977" s="1" t="s">
        <v>4119</v>
      </c>
      <c r="H1977" t="s">
        <v>4121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" t="s">
        <v>4181</v>
      </c>
      <c r="O1977">
        <f>ROUND(E1977/D1977*100,0)</f>
        <v>11</v>
      </c>
      <c r="P1977">
        <f>ROUND(E1977/L1977,2)</f>
        <v>7.02</v>
      </c>
      <c r="Q1977" s="9" t="s">
        <v>4181</v>
      </c>
      <c r="R1977" t="s">
        <v>4214</v>
      </c>
      <c r="S1977">
        <f>(((J1977/60)/60)/24)+DATE(1970,1,1)</f>
        <v>41313.755219907405</v>
      </c>
      <c r="T1977">
        <f>(((I1977/60)/60)/24)+DATE(1970,1,1)</f>
        <v>41343.755219907405</v>
      </c>
      <c r="U1977">
        <f>YEAR(S:S)</f>
        <v>2013</v>
      </c>
    </row>
    <row r="1978" spans="1:21" ht="32" x14ac:dyDescent="0.2">
      <c r="A1978">
        <v>1976</v>
      </c>
      <c r="B1978" s="8" t="s">
        <v>2</v>
      </c>
      <c r="C1978" s="3" t="s">
        <v>1983</v>
      </c>
      <c r="D1978" s="5">
        <v>4000</v>
      </c>
      <c r="E1978" s="7">
        <v>1776</v>
      </c>
      <c r="F1978" t="s">
        <v>4115</v>
      </c>
      <c r="G1978" s="1" t="s">
        <v>4119</v>
      </c>
      <c r="H1978" t="s">
        <v>4122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" t="s">
        <v>4181</v>
      </c>
      <c r="O1978">
        <f>ROUND(E1978/D1978*100,0)</f>
        <v>44</v>
      </c>
      <c r="P1978">
        <f>ROUND(E1978/L1978,2)</f>
        <v>3.75</v>
      </c>
      <c r="Q1978" s="9" t="s">
        <v>4181</v>
      </c>
      <c r="R1978" t="s">
        <v>4214</v>
      </c>
      <c r="S1978">
        <f>(((J1978/60)/60)/24)+DATE(1970,1,1)</f>
        <v>41438.899594907409</v>
      </c>
      <c r="T1978">
        <f>(((I1978/60)/60)/24)+DATE(1970,1,1)</f>
        <v>41468.899594907409</v>
      </c>
      <c r="U1978">
        <f>YEAR(S:S)</f>
        <v>2013</v>
      </c>
    </row>
    <row r="1979" spans="1:21" ht="48" x14ac:dyDescent="0.2">
      <c r="A1979">
        <v>1977</v>
      </c>
      <c r="B1979" s="8" t="s">
        <v>2</v>
      </c>
      <c r="C1979" s="3" t="s">
        <v>1984</v>
      </c>
      <c r="D1979" s="5">
        <v>50000</v>
      </c>
      <c r="E1979" s="7">
        <v>1776</v>
      </c>
      <c r="F1979" t="s">
        <v>4115</v>
      </c>
      <c r="G1979" s="1" t="s">
        <v>4119</v>
      </c>
      <c r="H1979" t="s">
        <v>4121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" t="s">
        <v>4181</v>
      </c>
      <c r="O1979">
        <f>ROUND(E1979/D1979*100,0)</f>
        <v>4</v>
      </c>
      <c r="P1979">
        <f>ROUND(E1979/L1979,2)</f>
        <v>2.16</v>
      </c>
      <c r="Q1979" s="9" t="s">
        <v>4181</v>
      </c>
      <c r="R1979" t="s">
        <v>4214</v>
      </c>
      <c r="S1979">
        <f>(((J1979/60)/60)/24)+DATE(1970,1,1)</f>
        <v>42311.216898148152</v>
      </c>
      <c r="T1979">
        <f>(((I1979/60)/60)/24)+DATE(1970,1,1)</f>
        <v>42357.332638888889</v>
      </c>
      <c r="U1979">
        <f>YEAR(S:S)</f>
        <v>2015</v>
      </c>
    </row>
    <row r="1980" spans="1:21" ht="48" x14ac:dyDescent="0.2">
      <c r="A1980">
        <v>1978</v>
      </c>
      <c r="B1980" s="8" t="s">
        <v>2</v>
      </c>
      <c r="C1980" s="3" t="s">
        <v>1985</v>
      </c>
      <c r="D1980" s="5">
        <v>50000</v>
      </c>
      <c r="E1980" s="7">
        <v>1775</v>
      </c>
      <c r="F1980" t="s">
        <v>4115</v>
      </c>
      <c r="G1980" s="1" t="s">
        <v>4119</v>
      </c>
      <c r="H1980" t="s">
        <v>4121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" t="s">
        <v>4181</v>
      </c>
      <c r="O1980">
        <f>ROUND(E1980/D1980*100,0)</f>
        <v>4</v>
      </c>
      <c r="P1980">
        <f>ROUND(E1980/L1980,2)</f>
        <v>4.57</v>
      </c>
      <c r="Q1980" s="9" t="s">
        <v>4181</v>
      </c>
      <c r="R1980" t="s">
        <v>4214</v>
      </c>
      <c r="S1980">
        <f>(((J1980/60)/60)/24)+DATE(1970,1,1)</f>
        <v>41039.225601851853</v>
      </c>
      <c r="T1980">
        <f>(((I1980/60)/60)/24)+DATE(1970,1,1)</f>
        <v>41072.291666666664</v>
      </c>
      <c r="U1980">
        <f>YEAR(S:S)</f>
        <v>2012</v>
      </c>
    </row>
    <row r="1981" spans="1:21" ht="32" x14ac:dyDescent="0.2">
      <c r="A1981">
        <v>1979</v>
      </c>
      <c r="B1981" s="8" t="s">
        <v>2</v>
      </c>
      <c r="C1981" s="3" t="s">
        <v>1986</v>
      </c>
      <c r="D1981" s="5">
        <v>200000</v>
      </c>
      <c r="E1981" s="7">
        <v>1773</v>
      </c>
      <c r="F1981" t="s">
        <v>4115</v>
      </c>
      <c r="G1981" s="1" t="s">
        <v>4119</v>
      </c>
      <c r="H1981" t="s">
        <v>4121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" t="s">
        <v>4181</v>
      </c>
      <c r="O1981">
        <f>ROUND(E1981/D1981*100,0)</f>
        <v>1</v>
      </c>
      <c r="P1981">
        <f>ROUND(E1981/L1981,2)</f>
        <v>2.1800000000000002</v>
      </c>
      <c r="Q1981" s="9" t="s">
        <v>4181</v>
      </c>
      <c r="R1981" t="s">
        <v>4214</v>
      </c>
      <c r="S1981">
        <f>(((J1981/60)/60)/24)+DATE(1970,1,1)</f>
        <v>42290.460023148145</v>
      </c>
      <c r="T1981">
        <f>(((I1981/60)/60)/24)+DATE(1970,1,1)</f>
        <v>42327.207638888889</v>
      </c>
      <c r="U1981">
        <f>YEAR(S:S)</f>
        <v>2015</v>
      </c>
    </row>
    <row r="1982" spans="1:21" ht="32" x14ac:dyDescent="0.2">
      <c r="A1982">
        <v>1980</v>
      </c>
      <c r="B1982" s="8" t="s">
        <v>2</v>
      </c>
      <c r="C1982" s="3" t="s">
        <v>1987</v>
      </c>
      <c r="D1982" s="5">
        <v>50000</v>
      </c>
      <c r="E1982" s="7">
        <v>1772</v>
      </c>
      <c r="F1982" t="s">
        <v>4115</v>
      </c>
      <c r="G1982" s="1" t="s">
        <v>4119</v>
      </c>
      <c r="H1982" t="s">
        <v>4124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" t="s">
        <v>4181</v>
      </c>
      <c r="O1982">
        <f>ROUND(E1982/D1982*100,0)</f>
        <v>4</v>
      </c>
      <c r="P1982">
        <f>ROUND(E1982/L1982,2)</f>
        <v>0.91</v>
      </c>
      <c r="Q1982" s="9" t="s">
        <v>4181</v>
      </c>
      <c r="R1982" t="s">
        <v>4214</v>
      </c>
      <c r="S1982">
        <f>(((J1982/60)/60)/24)+DATE(1970,1,1)</f>
        <v>42423.542384259257</v>
      </c>
      <c r="T1982">
        <f>(((I1982/60)/60)/24)+DATE(1970,1,1)</f>
        <v>42463.500717592593</v>
      </c>
      <c r="U1982">
        <f>YEAR(S:S)</f>
        <v>2016</v>
      </c>
    </row>
    <row r="1983" spans="1:21" ht="48" x14ac:dyDescent="0.2">
      <c r="A1983">
        <v>1981</v>
      </c>
      <c r="B1983" s="8" t="s">
        <v>2</v>
      </c>
      <c r="C1983" s="3" t="s">
        <v>1988</v>
      </c>
      <c r="D1983" s="5">
        <v>7500</v>
      </c>
      <c r="E1983" s="7">
        <v>1767</v>
      </c>
      <c r="F1983" t="s">
        <v>4117</v>
      </c>
      <c r="G1983" s="1" t="s">
        <v>4119</v>
      </c>
      <c r="H1983" t="s">
        <v>4126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" t="s">
        <v>4181</v>
      </c>
      <c r="O1983">
        <f>ROUND(E1983/D1983*100,0)</f>
        <v>24</v>
      </c>
      <c r="P1983">
        <f>ROUND(E1983/L1983,2)</f>
        <v>147.25</v>
      </c>
      <c r="Q1983" s="9" t="s">
        <v>4181</v>
      </c>
      <c r="R1983" t="s">
        <v>4215</v>
      </c>
      <c r="S1983">
        <f>(((J1983/60)/60)/24)+DATE(1970,1,1)</f>
        <v>41799.725289351853</v>
      </c>
      <c r="T1983">
        <f>(((I1983/60)/60)/24)+DATE(1970,1,1)</f>
        <v>41829.725289351853</v>
      </c>
      <c r="U1983">
        <f>YEAR(S:S)</f>
        <v>2014</v>
      </c>
    </row>
    <row r="1984" spans="1:21" ht="48" x14ac:dyDescent="0.2">
      <c r="A1984">
        <v>1982</v>
      </c>
      <c r="B1984" s="8" t="s">
        <v>2</v>
      </c>
      <c r="C1984" s="3" t="s">
        <v>1989</v>
      </c>
      <c r="D1984" s="5">
        <v>180000</v>
      </c>
      <c r="E1984" s="7">
        <v>1766</v>
      </c>
      <c r="F1984" t="s">
        <v>4117</v>
      </c>
      <c r="G1984" s="1" t="s">
        <v>4119</v>
      </c>
      <c r="H1984" t="s">
        <v>4127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" t="s">
        <v>4181</v>
      </c>
      <c r="O1984">
        <f>ROUND(E1984/D1984*100,0)</f>
        <v>1</v>
      </c>
      <c r="P1984" t="e">
        <f>ROUND(E1984/L1984,2)</f>
        <v>#DIV/0!</v>
      </c>
      <c r="Q1984" s="9" t="s">
        <v>4181</v>
      </c>
      <c r="R1984" t="s">
        <v>4215</v>
      </c>
      <c r="S1984">
        <f>(((J1984/60)/60)/24)+DATE(1970,1,1)</f>
        <v>42678.586655092593</v>
      </c>
      <c r="T1984">
        <f>(((I1984/60)/60)/24)+DATE(1970,1,1)</f>
        <v>42708.628321759257</v>
      </c>
      <c r="U1984">
        <f>YEAR(S:S)</f>
        <v>2016</v>
      </c>
    </row>
    <row r="1985" spans="1:21" ht="48" x14ac:dyDescent="0.2">
      <c r="A1985">
        <v>1983</v>
      </c>
      <c r="B1985" s="8" t="s">
        <v>2</v>
      </c>
      <c r="C1985" s="3" t="s">
        <v>1990</v>
      </c>
      <c r="D1985" s="5">
        <v>33000</v>
      </c>
      <c r="E1985" s="7">
        <v>1762</v>
      </c>
      <c r="F1985" t="s">
        <v>4117</v>
      </c>
      <c r="G1985" s="1" t="s">
        <v>4119</v>
      </c>
      <c r="H1985" t="s">
        <v>4121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" t="s">
        <v>4181</v>
      </c>
      <c r="O1985">
        <f>ROUND(E1985/D1985*100,0)</f>
        <v>5</v>
      </c>
      <c r="P1985">
        <f>ROUND(E1985/L1985,2)</f>
        <v>110.13</v>
      </c>
      <c r="Q1985" s="9" t="s">
        <v>4181</v>
      </c>
      <c r="R1985" t="s">
        <v>4215</v>
      </c>
      <c r="S1985">
        <f>(((J1985/60)/60)/24)+DATE(1970,1,1)</f>
        <v>42593.011782407411</v>
      </c>
      <c r="T1985">
        <f>(((I1985/60)/60)/24)+DATE(1970,1,1)</f>
        <v>42615.291666666672</v>
      </c>
      <c r="U1985">
        <f>YEAR(S:S)</f>
        <v>2016</v>
      </c>
    </row>
    <row r="1986" spans="1:21" ht="64" x14ac:dyDescent="0.2">
      <c r="A1986">
        <v>1984</v>
      </c>
      <c r="B1986" s="8" t="s">
        <v>2</v>
      </c>
      <c r="C1986" s="3" t="s">
        <v>1991</v>
      </c>
      <c r="D1986" s="5">
        <v>15000</v>
      </c>
      <c r="E1986" s="7">
        <v>1758</v>
      </c>
      <c r="F1986" t="s">
        <v>4117</v>
      </c>
      <c r="G1986" s="1" t="s">
        <v>4119</v>
      </c>
      <c r="H1986" t="s">
        <v>4121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" t="s">
        <v>4181</v>
      </c>
      <c r="O1986">
        <f>ROUND(E1986/D1986*100,0)</f>
        <v>12</v>
      </c>
      <c r="P1986">
        <f>ROUND(E1986/L1986,2)</f>
        <v>251.14</v>
      </c>
      <c r="Q1986" s="9" t="s">
        <v>4181</v>
      </c>
      <c r="R1986" t="s">
        <v>4215</v>
      </c>
      <c r="S1986">
        <f>(((J1986/60)/60)/24)+DATE(1970,1,1)</f>
        <v>41913.790289351848</v>
      </c>
      <c r="T1986">
        <f>(((I1986/60)/60)/24)+DATE(1970,1,1)</f>
        <v>41973.831956018519</v>
      </c>
      <c r="U1986">
        <f>YEAR(S:S)</f>
        <v>2014</v>
      </c>
    </row>
    <row r="1987" spans="1:21" ht="48" x14ac:dyDescent="0.2">
      <c r="A1987">
        <v>1985</v>
      </c>
      <c r="B1987" s="8" t="s">
        <v>2</v>
      </c>
      <c r="C1987" s="3" t="s">
        <v>1992</v>
      </c>
      <c r="D1987" s="5">
        <v>1600</v>
      </c>
      <c r="E1987" s="7">
        <v>1755.01</v>
      </c>
      <c r="F1987" t="s">
        <v>4117</v>
      </c>
      <c r="G1987" s="1" t="s">
        <v>4119</v>
      </c>
      <c r="H1987" t="s">
        <v>4122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" t="s">
        <v>4181</v>
      </c>
      <c r="O1987">
        <f>ROUND(E1987/D1987*100,0)</f>
        <v>110</v>
      </c>
      <c r="P1987">
        <f>ROUND(E1987/L1987,2)</f>
        <v>438.75</v>
      </c>
      <c r="Q1987" s="9" t="s">
        <v>4181</v>
      </c>
      <c r="R1987" t="s">
        <v>4215</v>
      </c>
      <c r="S1987">
        <f>(((J1987/60)/60)/24)+DATE(1970,1,1)</f>
        <v>42555.698738425926</v>
      </c>
      <c r="T1987">
        <f>(((I1987/60)/60)/24)+DATE(1970,1,1)</f>
        <v>42584.958333333328</v>
      </c>
      <c r="U1987">
        <f>YEAR(S:S)</f>
        <v>2016</v>
      </c>
    </row>
    <row r="1988" spans="1:21" ht="48" x14ac:dyDescent="0.2">
      <c r="A1988">
        <v>1986</v>
      </c>
      <c r="B1988" s="8" t="s">
        <v>2</v>
      </c>
      <c r="C1988" s="3" t="s">
        <v>1993</v>
      </c>
      <c r="D1988" s="5">
        <v>2000</v>
      </c>
      <c r="E1988" s="7">
        <v>1751</v>
      </c>
      <c r="F1988" t="s">
        <v>4117</v>
      </c>
      <c r="G1988" s="1" t="s">
        <v>4119</v>
      </c>
      <c r="H1988" t="s">
        <v>4122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" t="s">
        <v>4181</v>
      </c>
      <c r="O1988">
        <f>ROUND(E1988/D1988*100,0)</f>
        <v>88</v>
      </c>
      <c r="P1988">
        <f>ROUND(E1988/L1988,2)</f>
        <v>1751</v>
      </c>
      <c r="Q1988" s="9" t="s">
        <v>4181</v>
      </c>
      <c r="R1988" t="s">
        <v>4215</v>
      </c>
      <c r="S1988">
        <f>(((J1988/60)/60)/24)+DATE(1970,1,1)</f>
        <v>42413.433831018512</v>
      </c>
      <c r="T1988">
        <f>(((I1988/60)/60)/24)+DATE(1970,1,1)</f>
        <v>42443.392164351855</v>
      </c>
      <c r="U1988">
        <f>YEAR(S:S)</f>
        <v>2016</v>
      </c>
    </row>
    <row r="1989" spans="1:21" ht="32" x14ac:dyDescent="0.2">
      <c r="A1989">
        <v>1987</v>
      </c>
      <c r="B1989" s="8" t="s">
        <v>2</v>
      </c>
      <c r="C1989" s="3" t="s">
        <v>1994</v>
      </c>
      <c r="D1989" s="5">
        <v>5500</v>
      </c>
      <c r="E1989" s="7">
        <v>1750</v>
      </c>
      <c r="F1989" t="s">
        <v>4117</v>
      </c>
      <c r="G1989" s="1" t="s">
        <v>4119</v>
      </c>
      <c r="H1989" t="s">
        <v>4122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" t="s">
        <v>4181</v>
      </c>
      <c r="O1989">
        <f>ROUND(E1989/D1989*100,0)</f>
        <v>32</v>
      </c>
      <c r="P1989">
        <f>ROUND(E1989/L1989,2)</f>
        <v>62.5</v>
      </c>
      <c r="Q1989" s="9" t="s">
        <v>4181</v>
      </c>
      <c r="R1989" t="s">
        <v>4215</v>
      </c>
      <c r="S1989">
        <f>(((J1989/60)/60)/24)+DATE(1970,1,1)</f>
        <v>42034.639768518522</v>
      </c>
      <c r="T1989">
        <f>(((I1989/60)/60)/24)+DATE(1970,1,1)</f>
        <v>42064.639768518522</v>
      </c>
      <c r="U1989">
        <f>YEAR(S:S)</f>
        <v>2015</v>
      </c>
    </row>
    <row r="1990" spans="1:21" ht="16" x14ac:dyDescent="0.2">
      <c r="A1990">
        <v>1988</v>
      </c>
      <c r="B1990" s="8" t="s">
        <v>2</v>
      </c>
      <c r="C1990" s="3" t="s">
        <v>1995</v>
      </c>
      <c r="D1990" s="5">
        <v>6000</v>
      </c>
      <c r="E1990" s="7">
        <v>1748</v>
      </c>
      <c r="F1990" t="s">
        <v>4117</v>
      </c>
      <c r="G1990" s="1" t="s">
        <v>4119</v>
      </c>
      <c r="H1990" t="s">
        <v>4121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" t="s">
        <v>4181</v>
      </c>
      <c r="O1990">
        <f>ROUND(E1990/D1990*100,0)</f>
        <v>29</v>
      </c>
      <c r="P1990">
        <f>ROUND(E1990/L1990,2)</f>
        <v>1748</v>
      </c>
      <c r="Q1990" s="9" t="s">
        <v>4181</v>
      </c>
      <c r="R1990" t="s">
        <v>4215</v>
      </c>
      <c r="S1990">
        <f>(((J1990/60)/60)/24)+DATE(1970,1,1)</f>
        <v>42206.763217592597</v>
      </c>
      <c r="T1990">
        <f>(((I1990/60)/60)/24)+DATE(1970,1,1)</f>
        <v>42236.763217592597</v>
      </c>
      <c r="U1990">
        <f>YEAR(S:S)</f>
        <v>2015</v>
      </c>
    </row>
    <row r="1991" spans="1:21" ht="48" x14ac:dyDescent="0.2">
      <c r="A1991">
        <v>1989</v>
      </c>
      <c r="B1991" s="8" t="s">
        <v>2</v>
      </c>
      <c r="C1991" s="3" t="s">
        <v>1996</v>
      </c>
      <c r="D1991" s="5">
        <v>5000</v>
      </c>
      <c r="E1991" s="7">
        <v>1742</v>
      </c>
      <c r="F1991" t="s">
        <v>4117</v>
      </c>
      <c r="G1991" s="1" t="s">
        <v>4119</v>
      </c>
      <c r="H1991" t="s">
        <v>4121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" t="s">
        <v>4181</v>
      </c>
      <c r="O1991">
        <f>ROUND(E1991/D1991*100,0)</f>
        <v>35</v>
      </c>
      <c r="P1991">
        <f>ROUND(E1991/L1991,2)</f>
        <v>1742</v>
      </c>
      <c r="Q1991" s="9" t="s">
        <v>4181</v>
      </c>
      <c r="R1991" t="s">
        <v>4215</v>
      </c>
      <c r="S1991">
        <f>(((J1991/60)/60)/24)+DATE(1970,1,1)</f>
        <v>42685.680648148147</v>
      </c>
      <c r="T1991">
        <f>(((I1991/60)/60)/24)+DATE(1970,1,1)</f>
        <v>42715.680648148147</v>
      </c>
      <c r="U1991">
        <f>YEAR(S:S)</f>
        <v>2016</v>
      </c>
    </row>
    <row r="1992" spans="1:21" ht="48" x14ac:dyDescent="0.2">
      <c r="A1992">
        <v>1990</v>
      </c>
      <c r="B1992" s="8" t="s">
        <v>2</v>
      </c>
      <c r="C1992" s="3" t="s">
        <v>1997</v>
      </c>
      <c r="D1992" s="5">
        <v>3000</v>
      </c>
      <c r="E1992" s="7">
        <v>1739</v>
      </c>
      <c r="F1992" t="s">
        <v>4117</v>
      </c>
      <c r="G1992" s="1" t="s">
        <v>4119</v>
      </c>
      <c r="H1992" t="s">
        <v>4121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" t="s">
        <v>4181</v>
      </c>
      <c r="O1992">
        <f>ROUND(E1992/D1992*100,0)</f>
        <v>58</v>
      </c>
      <c r="P1992">
        <f>ROUND(E1992/L1992,2)</f>
        <v>347.8</v>
      </c>
      <c r="Q1992" s="9" t="s">
        <v>4181</v>
      </c>
      <c r="R1992" t="s">
        <v>4215</v>
      </c>
      <c r="S1992">
        <f>(((J1992/60)/60)/24)+DATE(1970,1,1)</f>
        <v>42398.195972222224</v>
      </c>
      <c r="T1992">
        <f>(((I1992/60)/60)/24)+DATE(1970,1,1)</f>
        <v>42413.195972222224</v>
      </c>
      <c r="U1992">
        <f>YEAR(S:S)</f>
        <v>2016</v>
      </c>
    </row>
    <row r="1993" spans="1:21" ht="32" x14ac:dyDescent="0.2">
      <c r="A1993">
        <v>1991</v>
      </c>
      <c r="B1993" s="8" t="s">
        <v>2</v>
      </c>
      <c r="C1993" s="3" t="s">
        <v>1998</v>
      </c>
      <c r="D1993" s="5">
        <v>2000</v>
      </c>
      <c r="E1993" s="7">
        <v>1728.07</v>
      </c>
      <c r="F1993" t="s">
        <v>4117</v>
      </c>
      <c r="G1993" s="1" t="s">
        <v>4119</v>
      </c>
      <c r="H1993" t="s">
        <v>4121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" t="s">
        <v>4181</v>
      </c>
      <c r="O1993">
        <f>ROUND(E1993/D1993*100,0)</f>
        <v>86</v>
      </c>
      <c r="P1993">
        <f>ROUND(E1993/L1993,2)</f>
        <v>576.02</v>
      </c>
      <c r="Q1993" s="9" t="s">
        <v>4181</v>
      </c>
      <c r="R1993" t="s">
        <v>4215</v>
      </c>
      <c r="S1993">
        <f>(((J1993/60)/60)/24)+DATE(1970,1,1)</f>
        <v>42167.89335648148</v>
      </c>
      <c r="T1993">
        <f>(((I1993/60)/60)/24)+DATE(1970,1,1)</f>
        <v>42188.89335648148</v>
      </c>
      <c r="U1993">
        <f>YEAR(S:S)</f>
        <v>2015</v>
      </c>
    </row>
    <row r="1994" spans="1:21" ht="32" x14ac:dyDescent="0.2">
      <c r="A1994">
        <v>1992</v>
      </c>
      <c r="B1994" s="8" t="s">
        <v>2</v>
      </c>
      <c r="C1994" s="3" t="s">
        <v>1999</v>
      </c>
      <c r="D1994" s="5">
        <v>1500</v>
      </c>
      <c r="E1994" s="7">
        <v>1720</v>
      </c>
      <c r="F1994" t="s">
        <v>4117</v>
      </c>
      <c r="G1994" s="1" t="s">
        <v>4119</v>
      </c>
      <c r="H1994" t="s">
        <v>4121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" t="s">
        <v>4181</v>
      </c>
      <c r="O1994">
        <f>ROUND(E1994/D1994*100,0)</f>
        <v>115</v>
      </c>
      <c r="P1994">
        <f>ROUND(E1994/L1994,2)</f>
        <v>860</v>
      </c>
      <c r="Q1994" s="9" t="s">
        <v>4181</v>
      </c>
      <c r="R1994" t="s">
        <v>4215</v>
      </c>
      <c r="S1994">
        <f>(((J1994/60)/60)/24)+DATE(1970,1,1)</f>
        <v>42023.143414351856</v>
      </c>
      <c r="T1994">
        <f>(((I1994/60)/60)/24)+DATE(1970,1,1)</f>
        <v>42053.143414351856</v>
      </c>
      <c r="U1994">
        <f>YEAR(S:S)</f>
        <v>2015</v>
      </c>
    </row>
    <row r="1995" spans="1:21" ht="48" x14ac:dyDescent="0.2">
      <c r="A1995">
        <v>1993</v>
      </c>
      <c r="B1995" s="8" t="s">
        <v>2</v>
      </c>
      <c r="C1995" s="3" t="s">
        <v>2000</v>
      </c>
      <c r="D1995" s="5">
        <v>2000</v>
      </c>
      <c r="E1995" s="7">
        <v>1715</v>
      </c>
      <c r="F1995" t="s">
        <v>4117</v>
      </c>
      <c r="G1995" s="1" t="s">
        <v>4119</v>
      </c>
      <c r="H1995" t="s">
        <v>4122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" t="s">
        <v>4181</v>
      </c>
      <c r="O1995">
        <f>ROUND(E1995/D1995*100,0)</f>
        <v>86</v>
      </c>
      <c r="P1995" t="e">
        <f>ROUND(E1995/L1995,2)</f>
        <v>#DIV/0!</v>
      </c>
      <c r="Q1995" s="9" t="s">
        <v>4181</v>
      </c>
      <c r="R1995" t="s">
        <v>4215</v>
      </c>
      <c r="S1995">
        <f>(((J1995/60)/60)/24)+DATE(1970,1,1)</f>
        <v>42329.58839120371</v>
      </c>
      <c r="T1995">
        <f>(((I1995/60)/60)/24)+DATE(1970,1,1)</f>
        <v>42359.58839120371</v>
      </c>
      <c r="U1995">
        <f>YEAR(S:S)</f>
        <v>2015</v>
      </c>
    </row>
    <row r="1996" spans="1:21" ht="48" x14ac:dyDescent="0.2">
      <c r="A1996">
        <v>1994</v>
      </c>
      <c r="B1996" s="8" t="s">
        <v>2</v>
      </c>
      <c r="C1996" s="3" t="s">
        <v>2001</v>
      </c>
      <c r="D1996" s="5">
        <v>3200</v>
      </c>
      <c r="E1996" s="7">
        <v>1710</v>
      </c>
      <c r="F1996" t="s">
        <v>4117</v>
      </c>
      <c r="G1996" s="1" t="s">
        <v>4119</v>
      </c>
      <c r="H1996" t="s">
        <v>4121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" t="s">
        <v>4181</v>
      </c>
      <c r="O1996">
        <f>ROUND(E1996/D1996*100,0)</f>
        <v>53</v>
      </c>
      <c r="P1996" t="e">
        <f>ROUND(E1996/L1996,2)</f>
        <v>#DIV/0!</v>
      </c>
      <c r="Q1996" s="9" t="s">
        <v>4181</v>
      </c>
      <c r="R1996" t="s">
        <v>4215</v>
      </c>
      <c r="S1996">
        <f>(((J1996/60)/60)/24)+DATE(1970,1,1)</f>
        <v>42651.006273148145</v>
      </c>
      <c r="T1996">
        <f>(((I1996/60)/60)/24)+DATE(1970,1,1)</f>
        <v>42711.047939814816</v>
      </c>
      <c r="U1996">
        <f>YEAR(S:S)</f>
        <v>2016</v>
      </c>
    </row>
    <row r="1997" spans="1:21" ht="48" x14ac:dyDescent="0.2">
      <c r="A1997">
        <v>1995</v>
      </c>
      <c r="B1997" s="8" t="s">
        <v>2</v>
      </c>
      <c r="C1997" s="3" t="s">
        <v>2002</v>
      </c>
      <c r="D1997" s="5">
        <v>1000</v>
      </c>
      <c r="E1997" s="7">
        <v>1707</v>
      </c>
      <c r="F1997" t="s">
        <v>4117</v>
      </c>
      <c r="G1997" s="1" t="s">
        <v>4119</v>
      </c>
      <c r="H1997" t="s">
        <v>4126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" t="s">
        <v>4181</v>
      </c>
      <c r="O1997">
        <f>ROUND(E1997/D1997*100,0)</f>
        <v>171</v>
      </c>
      <c r="P1997">
        <f>ROUND(E1997/L1997,2)</f>
        <v>569</v>
      </c>
      <c r="Q1997" s="9" t="s">
        <v>4181</v>
      </c>
      <c r="R1997" t="s">
        <v>4215</v>
      </c>
      <c r="S1997">
        <f>(((J1997/60)/60)/24)+DATE(1970,1,1)</f>
        <v>42181.902037037042</v>
      </c>
      <c r="T1997">
        <f>(((I1997/60)/60)/24)+DATE(1970,1,1)</f>
        <v>42201.902037037042</v>
      </c>
      <c r="U1997">
        <f>YEAR(S:S)</f>
        <v>2015</v>
      </c>
    </row>
    <row r="1998" spans="1:21" ht="48" x14ac:dyDescent="0.2">
      <c r="A1998">
        <v>1996</v>
      </c>
      <c r="B1998" s="8" t="s">
        <v>2</v>
      </c>
      <c r="C1998" s="3" t="s">
        <v>2003</v>
      </c>
      <c r="D1998" s="5">
        <v>133800</v>
      </c>
      <c r="E1998" s="7">
        <v>1707</v>
      </c>
      <c r="F1998" t="s">
        <v>4117</v>
      </c>
      <c r="G1998" s="1" t="s">
        <v>4119</v>
      </c>
      <c r="H1998" t="s">
        <v>4121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" t="s">
        <v>4181</v>
      </c>
      <c r="O1998">
        <f>ROUND(E1998/D1998*100,0)</f>
        <v>1</v>
      </c>
      <c r="P1998" t="e">
        <f>ROUND(E1998/L1998,2)</f>
        <v>#DIV/0!</v>
      </c>
      <c r="Q1998" s="9" t="s">
        <v>4181</v>
      </c>
      <c r="R1998" t="s">
        <v>4215</v>
      </c>
      <c r="S1998">
        <f>(((J1998/60)/60)/24)+DATE(1970,1,1)</f>
        <v>41800.819571759261</v>
      </c>
      <c r="T1998">
        <f>(((I1998/60)/60)/24)+DATE(1970,1,1)</f>
        <v>41830.819571759261</v>
      </c>
      <c r="U1998">
        <f>YEAR(S:S)</f>
        <v>2014</v>
      </c>
    </row>
    <row r="1999" spans="1:21" ht="48" x14ac:dyDescent="0.2">
      <c r="A1999">
        <v>1997</v>
      </c>
      <c r="B1999" s="8" t="s">
        <v>2</v>
      </c>
      <c r="C1999" s="3" t="s">
        <v>2004</v>
      </c>
      <c r="D1999" s="5">
        <v>6500</v>
      </c>
      <c r="E1999" s="7">
        <v>1705</v>
      </c>
      <c r="F1999" t="s">
        <v>4117</v>
      </c>
      <c r="G1999" s="1" t="s">
        <v>4119</v>
      </c>
      <c r="H1999" t="s">
        <v>4121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" t="s">
        <v>4181</v>
      </c>
      <c r="O1999">
        <f>ROUND(E1999/D1999*100,0)</f>
        <v>26</v>
      </c>
      <c r="P1999" t="e">
        <f>ROUND(E1999/L1999,2)</f>
        <v>#DIV/0!</v>
      </c>
      <c r="Q1999" s="9" t="s">
        <v>4181</v>
      </c>
      <c r="R1999" t="s">
        <v>4215</v>
      </c>
      <c r="S1999">
        <f>(((J1999/60)/60)/24)+DATE(1970,1,1)</f>
        <v>41847.930694444447</v>
      </c>
      <c r="T1999">
        <f>(((I1999/60)/60)/24)+DATE(1970,1,1)</f>
        <v>41877.930694444447</v>
      </c>
      <c r="U1999">
        <f>YEAR(S:S)</f>
        <v>2014</v>
      </c>
    </row>
    <row r="2000" spans="1:21" ht="48" x14ac:dyDescent="0.2">
      <c r="A2000">
        <v>1998</v>
      </c>
      <c r="B2000" s="8" t="s">
        <v>2</v>
      </c>
      <c r="C2000" s="3" t="s">
        <v>2005</v>
      </c>
      <c r="D2000" s="5">
        <v>2500</v>
      </c>
      <c r="E2000" s="7">
        <v>1700.01</v>
      </c>
      <c r="F2000" t="s">
        <v>4117</v>
      </c>
      <c r="G2000" s="1" t="s">
        <v>4119</v>
      </c>
      <c r="H2000" t="s">
        <v>4121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" t="s">
        <v>4181</v>
      </c>
      <c r="O2000">
        <f>ROUND(E2000/D2000*100,0)</f>
        <v>68</v>
      </c>
      <c r="P2000">
        <f>ROUND(E2000/L2000,2)</f>
        <v>566.66999999999996</v>
      </c>
      <c r="Q2000" s="9" t="s">
        <v>4181</v>
      </c>
      <c r="R2000" t="s">
        <v>4215</v>
      </c>
      <c r="S2000">
        <f>(((J2000/60)/60)/24)+DATE(1970,1,1)</f>
        <v>41807.118495370371</v>
      </c>
      <c r="T2000">
        <f>(((I2000/60)/60)/24)+DATE(1970,1,1)</f>
        <v>41852.118495370371</v>
      </c>
      <c r="U2000">
        <f>YEAR(S:S)</f>
        <v>2014</v>
      </c>
    </row>
    <row r="2001" spans="1:21" ht="48" x14ac:dyDescent="0.2">
      <c r="A2001">
        <v>1999</v>
      </c>
      <c r="B2001" s="8" t="s">
        <v>2</v>
      </c>
      <c r="C2001" s="3" t="s">
        <v>2006</v>
      </c>
      <c r="D2001" s="5">
        <v>31000</v>
      </c>
      <c r="E2001" s="7">
        <v>1700</v>
      </c>
      <c r="F2001" t="s">
        <v>4117</v>
      </c>
      <c r="G2001" s="1" t="s">
        <v>4119</v>
      </c>
      <c r="H2001" t="s">
        <v>4122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" t="s">
        <v>4181</v>
      </c>
      <c r="O2001">
        <f>ROUND(E2001/D2001*100,0)</f>
        <v>5</v>
      </c>
      <c r="P2001">
        <f>ROUND(E2001/L2001,2)</f>
        <v>242.86</v>
      </c>
      <c r="Q2001" s="9" t="s">
        <v>4181</v>
      </c>
      <c r="R2001" t="s">
        <v>4215</v>
      </c>
      <c r="S2001">
        <f>(((J2001/60)/60)/24)+DATE(1970,1,1)</f>
        <v>41926.482731481483</v>
      </c>
      <c r="T2001">
        <f>(((I2001/60)/60)/24)+DATE(1970,1,1)</f>
        <v>41956.524398148147</v>
      </c>
      <c r="U2001">
        <f>YEAR(S:S)</f>
        <v>2014</v>
      </c>
    </row>
    <row r="2002" spans="1:21" ht="48" x14ac:dyDescent="0.2">
      <c r="A2002">
        <v>2000</v>
      </c>
      <c r="B2002" s="8" t="s">
        <v>2</v>
      </c>
      <c r="C2002" s="3" t="s">
        <v>2007</v>
      </c>
      <c r="D2002" s="5">
        <v>5000</v>
      </c>
      <c r="E2002" s="7">
        <v>1698</v>
      </c>
      <c r="F2002" t="s">
        <v>4117</v>
      </c>
      <c r="G2002" s="1" t="s">
        <v>4119</v>
      </c>
      <c r="H2002" t="s">
        <v>4126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" t="s">
        <v>4181</v>
      </c>
      <c r="O2002">
        <f>ROUND(E2002/D2002*100,0)</f>
        <v>34</v>
      </c>
      <c r="P2002">
        <f>ROUND(E2002/L2002,2)</f>
        <v>67.92</v>
      </c>
      <c r="Q2002" s="9" t="s">
        <v>4181</v>
      </c>
      <c r="R2002" t="s">
        <v>4215</v>
      </c>
      <c r="S2002">
        <f>(((J2002/60)/60)/24)+DATE(1970,1,1)</f>
        <v>42345.951539351852</v>
      </c>
      <c r="T2002">
        <f>(((I2002/60)/60)/24)+DATE(1970,1,1)</f>
        <v>42375.951539351852</v>
      </c>
      <c r="U2002">
        <f>YEAR(S:S)</f>
        <v>2015</v>
      </c>
    </row>
    <row r="2003" spans="1:21" ht="32" x14ac:dyDescent="0.2">
      <c r="A2003">
        <v>2001</v>
      </c>
      <c r="B2003" s="8" t="s">
        <v>2</v>
      </c>
      <c r="C2003" s="3" t="s">
        <v>2008</v>
      </c>
      <c r="D2003" s="5">
        <v>55000</v>
      </c>
      <c r="E2003" s="7">
        <v>1697</v>
      </c>
      <c r="F2003" t="s">
        <v>4115</v>
      </c>
      <c r="G2003" s="1" t="s">
        <v>4119</v>
      </c>
      <c r="H2003" t="s">
        <v>4124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" t="s">
        <v>4181</v>
      </c>
      <c r="O2003">
        <f>ROUND(E2003/D2003*100,0)</f>
        <v>3</v>
      </c>
      <c r="P2003">
        <f>ROUND(E2003/L2003,2)</f>
        <v>1.04</v>
      </c>
      <c r="Q2003" s="9" t="s">
        <v>4181</v>
      </c>
      <c r="R2003" t="s">
        <v>4214</v>
      </c>
      <c r="S2003">
        <f>(((J2003/60)/60)/24)+DATE(1970,1,1)</f>
        <v>42136.209675925929</v>
      </c>
      <c r="T2003">
        <f>(((I2003/60)/60)/24)+DATE(1970,1,1)</f>
        <v>42167.833333333328</v>
      </c>
      <c r="U2003">
        <f>YEAR(S:S)</f>
        <v>2015</v>
      </c>
    </row>
    <row r="2004" spans="1:21" ht="48" x14ac:dyDescent="0.2">
      <c r="A2004">
        <v>2002</v>
      </c>
      <c r="B2004" s="8" t="s">
        <v>2</v>
      </c>
      <c r="C2004" s="3" t="s">
        <v>2009</v>
      </c>
      <c r="D2004" s="5">
        <v>50000</v>
      </c>
      <c r="E2004" s="7">
        <v>1697</v>
      </c>
      <c r="F2004" t="s">
        <v>4115</v>
      </c>
      <c r="G2004" s="1" t="s">
        <v>4119</v>
      </c>
      <c r="H2004" t="s">
        <v>4121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" t="s">
        <v>4181</v>
      </c>
      <c r="O2004">
        <f>ROUND(E2004/D2004*100,0)</f>
        <v>3</v>
      </c>
      <c r="P2004">
        <f>ROUND(E2004/L2004,2)</f>
        <v>1.23</v>
      </c>
      <c r="Q2004" s="9" t="s">
        <v>4181</v>
      </c>
      <c r="R2004" t="s">
        <v>4214</v>
      </c>
      <c r="S2004">
        <f>(((J2004/60)/60)/24)+DATE(1970,1,1)</f>
        <v>42728.71230324074</v>
      </c>
      <c r="T2004">
        <f>(((I2004/60)/60)/24)+DATE(1970,1,1)</f>
        <v>42758.71230324074</v>
      </c>
      <c r="U2004">
        <f>YEAR(S:S)</f>
        <v>2016</v>
      </c>
    </row>
    <row r="2005" spans="1:21" ht="64" x14ac:dyDescent="0.2">
      <c r="A2005">
        <v>2003</v>
      </c>
      <c r="B2005" s="8" t="s">
        <v>2</v>
      </c>
      <c r="C2005" s="3" t="s">
        <v>2010</v>
      </c>
      <c r="D2005" s="5">
        <v>500</v>
      </c>
      <c r="E2005" s="7">
        <v>1691</v>
      </c>
      <c r="F2005" t="s">
        <v>4115</v>
      </c>
      <c r="G2005" s="1" t="s">
        <v>4119</v>
      </c>
      <c r="H2005" t="s">
        <v>4121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" t="s">
        <v>4181</v>
      </c>
      <c r="O2005">
        <f>ROUND(E2005/D2005*100,0)</f>
        <v>338</v>
      </c>
      <c r="P2005">
        <f>ROUND(E2005/L2005,2)</f>
        <v>99.47</v>
      </c>
      <c r="Q2005" s="9" t="s">
        <v>4181</v>
      </c>
      <c r="R2005" t="s">
        <v>4214</v>
      </c>
      <c r="S2005">
        <f>(((J2005/60)/60)/24)+DATE(1970,1,1)</f>
        <v>40347.125601851854</v>
      </c>
      <c r="T2005">
        <f>(((I2005/60)/60)/24)+DATE(1970,1,1)</f>
        <v>40361.958333333336</v>
      </c>
      <c r="U2005">
        <f>YEAR(S:S)</f>
        <v>2010</v>
      </c>
    </row>
    <row r="2006" spans="1:21" ht="48" x14ac:dyDescent="0.2">
      <c r="A2006">
        <v>2004</v>
      </c>
      <c r="B2006" s="8" t="s">
        <v>2</v>
      </c>
      <c r="C2006" s="3" t="s">
        <v>2011</v>
      </c>
      <c r="D2006" s="5">
        <v>50000</v>
      </c>
      <c r="E2006" s="7">
        <v>1690</v>
      </c>
      <c r="F2006" t="s">
        <v>4115</v>
      </c>
      <c r="G2006" s="1" t="s">
        <v>4119</v>
      </c>
      <c r="H2006" t="s">
        <v>4121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" t="s">
        <v>4181</v>
      </c>
      <c r="O2006">
        <f>ROUND(E2006/D2006*100,0)</f>
        <v>3</v>
      </c>
      <c r="P2006">
        <f>ROUND(E2006/L2006,2)</f>
        <v>4.7699999999999996</v>
      </c>
      <c r="Q2006" s="9" t="s">
        <v>4181</v>
      </c>
      <c r="R2006" t="s">
        <v>4214</v>
      </c>
      <c r="S2006">
        <f>(((J2006/60)/60)/24)+DATE(1970,1,1)</f>
        <v>41800.604895833334</v>
      </c>
      <c r="T2006">
        <f>(((I2006/60)/60)/24)+DATE(1970,1,1)</f>
        <v>41830.604895833334</v>
      </c>
      <c r="U2006">
        <f>YEAR(S:S)</f>
        <v>2014</v>
      </c>
    </row>
    <row r="2007" spans="1:21" ht="48" x14ac:dyDescent="0.2">
      <c r="A2007">
        <v>2005</v>
      </c>
      <c r="B2007" s="8" t="s">
        <v>2</v>
      </c>
      <c r="C2007" s="3" t="s">
        <v>2012</v>
      </c>
      <c r="D2007" s="5">
        <v>30000</v>
      </c>
      <c r="E2007" s="7">
        <v>1686</v>
      </c>
      <c r="F2007" t="s">
        <v>4115</v>
      </c>
      <c r="G2007" s="1" t="s">
        <v>4119</v>
      </c>
      <c r="H2007" t="s">
        <v>4121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" t="s">
        <v>4181</v>
      </c>
      <c r="O2007">
        <f>ROUND(E2007/D2007*100,0)</f>
        <v>6</v>
      </c>
      <c r="P2007">
        <f>ROUND(E2007/L2007,2)</f>
        <v>8.83</v>
      </c>
      <c r="Q2007" s="9" t="s">
        <v>4181</v>
      </c>
      <c r="R2007" t="s">
        <v>4214</v>
      </c>
      <c r="S2007">
        <f>(((J2007/60)/60)/24)+DATE(1970,1,1)</f>
        <v>41535.812708333331</v>
      </c>
      <c r="T2007">
        <f>(((I2007/60)/60)/24)+DATE(1970,1,1)</f>
        <v>41563.165972222225</v>
      </c>
      <c r="U2007">
        <f>YEAR(S:S)</f>
        <v>2013</v>
      </c>
    </row>
    <row r="2008" spans="1:21" ht="48" x14ac:dyDescent="0.2">
      <c r="A2008">
        <v>2006</v>
      </c>
      <c r="B2008" s="8" t="s">
        <v>2</v>
      </c>
      <c r="C2008" s="3" t="s">
        <v>2013</v>
      </c>
      <c r="D2008" s="5">
        <v>50000</v>
      </c>
      <c r="E2008" s="7">
        <v>1686</v>
      </c>
      <c r="F2008" t="s">
        <v>4115</v>
      </c>
      <c r="G2008" s="1" t="s">
        <v>4119</v>
      </c>
      <c r="H2008" t="s">
        <v>4121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" t="s">
        <v>4181</v>
      </c>
      <c r="O2008">
        <f>ROUND(E2008/D2008*100,0)</f>
        <v>3</v>
      </c>
      <c r="P2008">
        <f>ROUND(E2008/L2008,2)</f>
        <v>5.56</v>
      </c>
      <c r="Q2008" s="9" t="s">
        <v>4181</v>
      </c>
      <c r="R2008" t="s">
        <v>4214</v>
      </c>
      <c r="S2008">
        <f>(((J2008/60)/60)/24)+DATE(1970,1,1)</f>
        <v>41941.500520833331</v>
      </c>
      <c r="T2008">
        <f>(((I2008/60)/60)/24)+DATE(1970,1,1)</f>
        <v>41976.542187500003</v>
      </c>
      <c r="U2008">
        <f>YEAR(S:S)</f>
        <v>2014</v>
      </c>
    </row>
    <row r="2009" spans="1:21" ht="48" x14ac:dyDescent="0.2">
      <c r="A2009">
        <v>2007</v>
      </c>
      <c r="B2009" s="8" t="s">
        <v>2</v>
      </c>
      <c r="C2009" s="3" t="s">
        <v>2014</v>
      </c>
      <c r="D2009" s="5">
        <v>10000</v>
      </c>
      <c r="E2009" s="7">
        <v>1686</v>
      </c>
      <c r="F2009" t="s">
        <v>4115</v>
      </c>
      <c r="G2009" s="1" t="s">
        <v>4119</v>
      </c>
      <c r="H2009" t="s">
        <v>4121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" t="s">
        <v>4181</v>
      </c>
      <c r="O2009">
        <f>ROUND(E2009/D2009*100,0)</f>
        <v>17</v>
      </c>
      <c r="P2009">
        <f>ROUND(E2009/L2009,2)</f>
        <v>12.31</v>
      </c>
      <c r="Q2009" s="9" t="s">
        <v>4181</v>
      </c>
      <c r="R2009" t="s">
        <v>4214</v>
      </c>
      <c r="S2009">
        <f>(((J2009/60)/60)/24)+DATE(1970,1,1)</f>
        <v>40347.837800925925</v>
      </c>
      <c r="T2009">
        <f>(((I2009/60)/60)/24)+DATE(1970,1,1)</f>
        <v>40414.166666666664</v>
      </c>
      <c r="U2009">
        <f>YEAR(S:S)</f>
        <v>2010</v>
      </c>
    </row>
    <row r="2010" spans="1:21" ht="48" x14ac:dyDescent="0.2">
      <c r="A2010">
        <v>2008</v>
      </c>
      <c r="B2010" s="8" t="s">
        <v>2</v>
      </c>
      <c r="C2010" s="3" t="s">
        <v>2015</v>
      </c>
      <c r="D2010" s="5">
        <v>1570.79</v>
      </c>
      <c r="E2010" s="7">
        <v>1677</v>
      </c>
      <c r="F2010" t="s">
        <v>4115</v>
      </c>
      <c r="G2010" s="1" t="s">
        <v>4119</v>
      </c>
      <c r="H2010" t="s">
        <v>4121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" t="s">
        <v>4181</v>
      </c>
      <c r="O2010">
        <f>ROUND(E2010/D2010*100,0)</f>
        <v>107</v>
      </c>
      <c r="P2010">
        <f>ROUND(E2010/L2010,2)</f>
        <v>40.9</v>
      </c>
      <c r="Q2010" s="9" t="s">
        <v>4181</v>
      </c>
      <c r="R2010" t="s">
        <v>4214</v>
      </c>
      <c r="S2010">
        <f>(((J2010/60)/60)/24)+DATE(1970,1,1)</f>
        <v>40761.604421296295</v>
      </c>
      <c r="T2010">
        <f>(((I2010/60)/60)/24)+DATE(1970,1,1)</f>
        <v>40805.604421296295</v>
      </c>
      <c r="U2010">
        <f>YEAR(S:S)</f>
        <v>2011</v>
      </c>
    </row>
    <row r="2011" spans="1:21" ht="48" x14ac:dyDescent="0.2">
      <c r="A2011">
        <v>2009</v>
      </c>
      <c r="B2011" s="8" t="s">
        <v>2</v>
      </c>
      <c r="C2011" s="3" t="s">
        <v>2016</v>
      </c>
      <c r="D2011" s="5">
        <v>50000</v>
      </c>
      <c r="E2011" s="7">
        <v>1671</v>
      </c>
      <c r="F2011" t="s">
        <v>4115</v>
      </c>
      <c r="G2011" s="1" t="s">
        <v>4119</v>
      </c>
      <c r="H2011" t="s">
        <v>4124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" t="s">
        <v>4181</v>
      </c>
      <c r="O2011">
        <f>ROUND(E2011/D2011*100,0)</f>
        <v>3</v>
      </c>
      <c r="P2011">
        <f>ROUND(E2011/L2011,2)</f>
        <v>4.2</v>
      </c>
      <c r="Q2011" s="9" t="s">
        <v>4181</v>
      </c>
      <c r="R2011" t="s">
        <v>4214</v>
      </c>
      <c r="S2011">
        <f>(((J2011/60)/60)/24)+DATE(1970,1,1)</f>
        <v>42661.323414351849</v>
      </c>
      <c r="T2011">
        <f>(((I2011/60)/60)/24)+DATE(1970,1,1)</f>
        <v>42697.365081018521</v>
      </c>
      <c r="U2011">
        <f>YEAR(S:S)</f>
        <v>2016</v>
      </c>
    </row>
    <row r="2012" spans="1:21" ht="32" x14ac:dyDescent="0.2">
      <c r="A2012">
        <v>2010</v>
      </c>
      <c r="B2012" s="8" t="s">
        <v>2</v>
      </c>
      <c r="C2012" s="3" t="s">
        <v>2017</v>
      </c>
      <c r="D2012" s="5">
        <v>30000</v>
      </c>
      <c r="E2012" s="7">
        <v>1669</v>
      </c>
      <c r="F2012" t="s">
        <v>4115</v>
      </c>
      <c r="G2012" s="1" t="s">
        <v>4119</v>
      </c>
      <c r="H2012" t="s">
        <v>4121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" t="s">
        <v>4181</v>
      </c>
      <c r="O2012">
        <f>ROUND(E2012/D2012*100,0)</f>
        <v>6</v>
      </c>
      <c r="P2012">
        <f>ROUND(E2012/L2012,2)</f>
        <v>0.96</v>
      </c>
      <c r="Q2012" s="9" t="s">
        <v>4181</v>
      </c>
      <c r="R2012" t="s">
        <v>4214</v>
      </c>
      <c r="S2012">
        <f>(((J2012/60)/60)/24)+DATE(1970,1,1)</f>
        <v>42570.996423611112</v>
      </c>
      <c r="T2012">
        <f>(((I2012/60)/60)/24)+DATE(1970,1,1)</f>
        <v>42600.996423611112</v>
      </c>
      <c r="U2012">
        <f>YEAR(S:S)</f>
        <v>2016</v>
      </c>
    </row>
    <row r="2013" spans="1:21" ht="48" x14ac:dyDescent="0.2">
      <c r="A2013">
        <v>2011</v>
      </c>
      <c r="B2013" s="8" t="s">
        <v>2</v>
      </c>
      <c r="C2013" s="3" t="s">
        <v>2018</v>
      </c>
      <c r="D2013" s="5">
        <v>50000</v>
      </c>
      <c r="E2013" s="7">
        <v>1668</v>
      </c>
      <c r="F2013" t="s">
        <v>4115</v>
      </c>
      <c r="G2013" s="1" t="s">
        <v>4119</v>
      </c>
      <c r="H2013" t="s">
        <v>4124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" t="s">
        <v>4181</v>
      </c>
      <c r="O2013">
        <f>ROUND(E2013/D2013*100,0)</f>
        <v>3</v>
      </c>
      <c r="P2013">
        <f>ROUND(E2013/L2013,2)</f>
        <v>1.72</v>
      </c>
      <c r="Q2013" s="9" t="s">
        <v>4181</v>
      </c>
      <c r="R2013" t="s">
        <v>4214</v>
      </c>
      <c r="S2013">
        <f>(((J2013/60)/60)/24)+DATE(1970,1,1)</f>
        <v>42347.358483796299</v>
      </c>
      <c r="T2013">
        <f>(((I2013/60)/60)/24)+DATE(1970,1,1)</f>
        <v>42380.958333333328</v>
      </c>
      <c r="U2013">
        <f>YEAR(S:S)</f>
        <v>2015</v>
      </c>
    </row>
    <row r="2014" spans="1:21" ht="48" x14ac:dyDescent="0.2">
      <c r="A2014">
        <v>2012</v>
      </c>
      <c r="B2014" s="8" t="s">
        <v>2</v>
      </c>
      <c r="C2014" s="3" t="s">
        <v>2019</v>
      </c>
      <c r="D2014" s="5">
        <v>5000</v>
      </c>
      <c r="E2014" s="7">
        <v>1665</v>
      </c>
      <c r="F2014" t="s">
        <v>4115</v>
      </c>
      <c r="G2014" s="1" t="s">
        <v>4119</v>
      </c>
      <c r="H2014" t="s">
        <v>4121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" t="s">
        <v>4181</v>
      </c>
      <c r="O2014">
        <f>ROUND(E2014/D2014*100,0)</f>
        <v>33</v>
      </c>
      <c r="P2014">
        <f>ROUND(E2014/L2014,2)</f>
        <v>9.1</v>
      </c>
      <c r="Q2014" s="9" t="s">
        <v>4181</v>
      </c>
      <c r="R2014" t="s">
        <v>4214</v>
      </c>
      <c r="S2014">
        <f>(((J2014/60)/60)/24)+DATE(1970,1,1)</f>
        <v>42010.822233796294</v>
      </c>
      <c r="T2014">
        <f>(((I2014/60)/60)/24)+DATE(1970,1,1)</f>
        <v>42040.822233796294</v>
      </c>
      <c r="U2014">
        <f>YEAR(S:S)</f>
        <v>2015</v>
      </c>
    </row>
    <row r="2015" spans="1:21" ht="48" x14ac:dyDescent="0.2">
      <c r="A2015">
        <v>2013</v>
      </c>
      <c r="B2015" s="8" t="s">
        <v>2</v>
      </c>
      <c r="C2015" s="3" t="s">
        <v>2020</v>
      </c>
      <c r="D2015" s="5">
        <v>160000</v>
      </c>
      <c r="E2015" s="7">
        <v>1661</v>
      </c>
      <c r="F2015" t="s">
        <v>4115</v>
      </c>
      <c r="G2015" s="1" t="s">
        <v>4119</v>
      </c>
      <c r="H2015" t="s">
        <v>4121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" t="s">
        <v>4181</v>
      </c>
      <c r="O2015">
        <f>ROUND(E2015/D2015*100,0)</f>
        <v>1</v>
      </c>
      <c r="P2015">
        <f>ROUND(E2015/L2015,2)</f>
        <v>0.36</v>
      </c>
      <c r="Q2015" s="9" t="s">
        <v>4181</v>
      </c>
      <c r="R2015" t="s">
        <v>4214</v>
      </c>
      <c r="S2015">
        <f>(((J2015/60)/60)/24)+DATE(1970,1,1)</f>
        <v>42499.960810185185</v>
      </c>
      <c r="T2015">
        <f>(((I2015/60)/60)/24)+DATE(1970,1,1)</f>
        <v>42559.960810185185</v>
      </c>
      <c r="U2015">
        <f>YEAR(S:S)</f>
        <v>2016</v>
      </c>
    </row>
    <row r="2016" spans="1:21" ht="48" x14ac:dyDescent="0.2">
      <c r="A2016">
        <v>2014</v>
      </c>
      <c r="B2016" s="8" t="s">
        <v>2</v>
      </c>
      <c r="C2016" s="3" t="s">
        <v>2021</v>
      </c>
      <c r="D2016" s="5">
        <v>30000</v>
      </c>
      <c r="E2016" s="7">
        <v>1661</v>
      </c>
      <c r="F2016" t="s">
        <v>4115</v>
      </c>
      <c r="G2016" s="1" t="s">
        <v>4119</v>
      </c>
      <c r="H2016" t="s">
        <v>4121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" t="s">
        <v>4181</v>
      </c>
      <c r="O2016">
        <f>ROUND(E2016/D2016*100,0)</f>
        <v>6</v>
      </c>
      <c r="P2016">
        <f>ROUND(E2016/L2016,2)</f>
        <v>0.06</v>
      </c>
      <c r="Q2016" s="9" t="s">
        <v>4181</v>
      </c>
      <c r="R2016" t="s">
        <v>4214</v>
      </c>
      <c r="S2016">
        <f>(((J2016/60)/60)/24)+DATE(1970,1,1)</f>
        <v>41324.214571759258</v>
      </c>
      <c r="T2016">
        <f>(((I2016/60)/60)/24)+DATE(1970,1,1)</f>
        <v>41358.172905092593</v>
      </c>
      <c r="U2016">
        <f>YEAR(S:S)</f>
        <v>2013</v>
      </c>
    </row>
    <row r="2017" spans="1:21" ht="48" x14ac:dyDescent="0.2">
      <c r="A2017">
        <v>2015</v>
      </c>
      <c r="B2017" s="8" t="s">
        <v>2</v>
      </c>
      <c r="C2017" s="3" t="s">
        <v>2022</v>
      </c>
      <c r="D2017" s="5">
        <v>7200</v>
      </c>
      <c r="E2017" s="7">
        <v>1660</v>
      </c>
      <c r="F2017" t="s">
        <v>4115</v>
      </c>
      <c r="G2017" s="1" t="s">
        <v>4119</v>
      </c>
      <c r="H2017" t="s">
        <v>4121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" t="s">
        <v>4181</v>
      </c>
      <c r="O2017">
        <f>ROUND(E2017/D2017*100,0)</f>
        <v>23</v>
      </c>
      <c r="P2017">
        <f>ROUND(E2017/L2017,2)</f>
        <v>10.25</v>
      </c>
      <c r="Q2017" s="9" t="s">
        <v>4181</v>
      </c>
      <c r="R2017" t="s">
        <v>4214</v>
      </c>
      <c r="S2017">
        <f>(((J2017/60)/60)/24)+DATE(1970,1,1)</f>
        <v>40765.876886574071</v>
      </c>
      <c r="T2017">
        <f>(((I2017/60)/60)/24)+DATE(1970,1,1)</f>
        <v>40795.876886574071</v>
      </c>
      <c r="U2017">
        <f>YEAR(S:S)</f>
        <v>2011</v>
      </c>
    </row>
    <row r="2018" spans="1:21" ht="32" x14ac:dyDescent="0.2">
      <c r="A2018">
        <v>2016</v>
      </c>
      <c r="B2018" s="8" t="s">
        <v>2</v>
      </c>
      <c r="C2018" s="3" t="s">
        <v>2023</v>
      </c>
      <c r="D2018" s="5">
        <v>10000</v>
      </c>
      <c r="E2018" s="7">
        <v>1660</v>
      </c>
      <c r="F2018" t="s">
        <v>4115</v>
      </c>
      <c r="G2018" s="1" t="s">
        <v>4119</v>
      </c>
      <c r="H2018" t="s">
        <v>4121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" t="s">
        <v>4181</v>
      </c>
      <c r="O2018">
        <f>ROUND(E2018/D2018*100,0)</f>
        <v>17</v>
      </c>
      <c r="P2018">
        <f>ROUND(E2018/L2018,2)</f>
        <v>3.47</v>
      </c>
      <c r="Q2018" s="9" t="s">
        <v>4181</v>
      </c>
      <c r="R2018" t="s">
        <v>4214</v>
      </c>
      <c r="S2018">
        <f>(((J2018/60)/60)/24)+DATE(1970,1,1)</f>
        <v>41312.88077546296</v>
      </c>
      <c r="T2018">
        <f>(((I2018/60)/60)/24)+DATE(1970,1,1)</f>
        <v>41342.88077546296</v>
      </c>
      <c r="U2018">
        <f>YEAR(S:S)</f>
        <v>2013</v>
      </c>
    </row>
    <row r="2019" spans="1:21" ht="48" x14ac:dyDescent="0.2">
      <c r="A2019">
        <v>2017</v>
      </c>
      <c r="B2019" s="8" t="s">
        <v>2</v>
      </c>
      <c r="C2019" s="3" t="s">
        <v>2024</v>
      </c>
      <c r="D2019" s="5">
        <v>25000</v>
      </c>
      <c r="E2019" s="7">
        <v>1656</v>
      </c>
      <c r="F2019" t="s">
        <v>4115</v>
      </c>
      <c r="G2019" s="1" t="s">
        <v>4119</v>
      </c>
      <c r="H2019" t="s">
        <v>4121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" t="s">
        <v>4181</v>
      </c>
      <c r="O2019">
        <f>ROUND(E2019/D2019*100,0)</f>
        <v>7</v>
      </c>
      <c r="P2019">
        <f>ROUND(E2019/L2019,2)</f>
        <v>3.89</v>
      </c>
      <c r="Q2019" s="9" t="s">
        <v>4181</v>
      </c>
      <c r="R2019" t="s">
        <v>4214</v>
      </c>
      <c r="S2019">
        <f>(((J2019/60)/60)/24)+DATE(1970,1,1)</f>
        <v>40961.057349537034</v>
      </c>
      <c r="T2019">
        <f>(((I2019/60)/60)/24)+DATE(1970,1,1)</f>
        <v>40992.166666666664</v>
      </c>
      <c r="U2019">
        <f>YEAR(S:S)</f>
        <v>2012</v>
      </c>
    </row>
    <row r="2020" spans="1:21" ht="48" x14ac:dyDescent="0.2">
      <c r="A2020">
        <v>2018</v>
      </c>
      <c r="B2020" s="8" t="s">
        <v>2</v>
      </c>
      <c r="C2020" s="3" t="s">
        <v>2025</v>
      </c>
      <c r="D2020" s="5">
        <v>65000</v>
      </c>
      <c r="E2020" s="7">
        <v>1655</v>
      </c>
      <c r="F2020" t="s">
        <v>4115</v>
      </c>
      <c r="G2020" s="1" t="s">
        <v>4119</v>
      </c>
      <c r="H2020" t="s">
        <v>4124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" t="s">
        <v>4181</v>
      </c>
      <c r="O2020">
        <f>ROUND(E2020/D2020*100,0)</f>
        <v>3</v>
      </c>
      <c r="P2020">
        <f>ROUND(E2020/L2020,2)</f>
        <v>3.68</v>
      </c>
      <c r="Q2020" s="9" t="s">
        <v>4181</v>
      </c>
      <c r="R2020" t="s">
        <v>4214</v>
      </c>
      <c r="S2020">
        <f>(((J2020/60)/60)/24)+DATE(1970,1,1)</f>
        <v>42199.365844907406</v>
      </c>
      <c r="T2020">
        <f>(((I2020/60)/60)/24)+DATE(1970,1,1)</f>
        <v>42229.365844907406</v>
      </c>
      <c r="U2020">
        <f>YEAR(S:S)</f>
        <v>2015</v>
      </c>
    </row>
    <row r="2021" spans="1:21" ht="48" x14ac:dyDescent="0.2">
      <c r="A2021">
        <v>2019</v>
      </c>
      <c r="B2021" s="8" t="s">
        <v>2</v>
      </c>
      <c r="C2021" s="3" t="s">
        <v>2026</v>
      </c>
      <c r="D2021" s="5">
        <v>40000</v>
      </c>
      <c r="E2021" s="7">
        <v>1655</v>
      </c>
      <c r="F2021" t="s">
        <v>4115</v>
      </c>
      <c r="G2021" s="1" t="s">
        <v>4119</v>
      </c>
      <c r="H2021" t="s">
        <v>4121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" t="s">
        <v>4181</v>
      </c>
      <c r="O2021">
        <f>ROUND(E2021/D2021*100,0)</f>
        <v>4</v>
      </c>
      <c r="P2021">
        <f>ROUND(E2021/L2021,2)</f>
        <v>0.93</v>
      </c>
      <c r="Q2021" s="9" t="s">
        <v>4181</v>
      </c>
      <c r="R2021" t="s">
        <v>4214</v>
      </c>
      <c r="S2021">
        <f>(((J2021/60)/60)/24)+DATE(1970,1,1)</f>
        <v>42605.70857638889</v>
      </c>
      <c r="T2021">
        <f>(((I2021/60)/60)/24)+DATE(1970,1,1)</f>
        <v>42635.70857638889</v>
      </c>
      <c r="U2021">
        <f>YEAR(S:S)</f>
        <v>2016</v>
      </c>
    </row>
    <row r="2022" spans="1:21" ht="48" x14ac:dyDescent="0.2">
      <c r="A2022">
        <v>2020</v>
      </c>
      <c r="B2022" s="8" t="s">
        <v>2</v>
      </c>
      <c r="C2022" s="3" t="s">
        <v>2027</v>
      </c>
      <c r="D2022" s="5">
        <v>1500</v>
      </c>
      <c r="E2022" s="7">
        <v>1651</v>
      </c>
      <c r="F2022" t="s">
        <v>4115</v>
      </c>
      <c r="G2022" s="1" t="s">
        <v>4119</v>
      </c>
      <c r="H2022" t="s">
        <v>4121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" t="s">
        <v>4181</v>
      </c>
      <c r="O2022">
        <f>ROUND(E2022/D2022*100,0)</f>
        <v>110</v>
      </c>
      <c r="P2022">
        <f>ROUND(E2022/L2022,2)</f>
        <v>13.53</v>
      </c>
      <c r="Q2022" s="9" t="s">
        <v>4181</v>
      </c>
      <c r="R2022" t="s">
        <v>4214</v>
      </c>
      <c r="S2022">
        <f>(((J2022/60)/60)/24)+DATE(1970,1,1)</f>
        <v>41737.097499999996</v>
      </c>
      <c r="T2022">
        <f>(((I2022/60)/60)/24)+DATE(1970,1,1)</f>
        <v>41773.961111111108</v>
      </c>
      <c r="U2022">
        <f>YEAR(S:S)</f>
        <v>2014</v>
      </c>
    </row>
    <row r="2023" spans="1:21" ht="48" x14ac:dyDescent="0.2">
      <c r="A2023">
        <v>2021</v>
      </c>
      <c r="B2023" s="8" t="s">
        <v>2</v>
      </c>
      <c r="C2023" s="3" t="s">
        <v>2028</v>
      </c>
      <c r="D2023" s="5">
        <v>5000</v>
      </c>
      <c r="E2023" s="7">
        <v>1650.69</v>
      </c>
      <c r="F2023" t="s">
        <v>4115</v>
      </c>
      <c r="G2023" s="1" t="s">
        <v>4119</v>
      </c>
      <c r="H2023" t="s">
        <v>4121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" t="s">
        <v>4181</v>
      </c>
      <c r="O2023">
        <f>ROUND(E2023/D2023*100,0)</f>
        <v>33</v>
      </c>
      <c r="P2023">
        <f>ROUND(E2023/L2023,2)</f>
        <v>17.38</v>
      </c>
      <c r="Q2023" s="9" t="s">
        <v>4181</v>
      </c>
      <c r="R2023" t="s">
        <v>4214</v>
      </c>
      <c r="S2023">
        <f>(((J2023/60)/60)/24)+DATE(1970,1,1)</f>
        <v>41861.070567129631</v>
      </c>
      <c r="T2023">
        <f>(((I2023/60)/60)/24)+DATE(1970,1,1)</f>
        <v>41906.070567129631</v>
      </c>
      <c r="U2023">
        <f>YEAR(S:S)</f>
        <v>2014</v>
      </c>
    </row>
    <row r="2024" spans="1:21" ht="48" x14ac:dyDescent="0.2">
      <c r="A2024">
        <v>2022</v>
      </c>
      <c r="B2024" s="8" t="s">
        <v>2</v>
      </c>
      <c r="C2024" s="3" t="s">
        <v>2029</v>
      </c>
      <c r="D2024" s="5">
        <v>100000</v>
      </c>
      <c r="E2024" s="7">
        <v>1650</v>
      </c>
      <c r="F2024" t="s">
        <v>4115</v>
      </c>
      <c r="G2024" s="1" t="s">
        <v>4119</v>
      </c>
      <c r="H2024" t="s">
        <v>4121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" t="s">
        <v>4181</v>
      </c>
      <c r="O2024">
        <f>ROUND(E2024/D2024*100,0)</f>
        <v>2</v>
      </c>
      <c r="P2024">
        <f>ROUND(E2024/L2024,2)</f>
        <v>5.08</v>
      </c>
      <c r="Q2024" s="9" t="s">
        <v>4181</v>
      </c>
      <c r="R2024" t="s">
        <v>4214</v>
      </c>
      <c r="S2024">
        <f>(((J2024/60)/60)/24)+DATE(1970,1,1)</f>
        <v>42502.569120370375</v>
      </c>
      <c r="T2024">
        <f>(((I2024/60)/60)/24)+DATE(1970,1,1)</f>
        <v>42532.569120370375</v>
      </c>
      <c r="U2024">
        <f>YEAR(S:S)</f>
        <v>2016</v>
      </c>
    </row>
    <row r="2025" spans="1:21" ht="48" x14ac:dyDescent="0.2">
      <c r="A2025">
        <v>2023</v>
      </c>
      <c r="B2025" s="8" t="s">
        <v>2</v>
      </c>
      <c r="C2025" s="3" t="s">
        <v>2030</v>
      </c>
      <c r="D2025" s="5">
        <v>100000</v>
      </c>
      <c r="E2025" s="7">
        <v>1647</v>
      </c>
      <c r="F2025" t="s">
        <v>4115</v>
      </c>
      <c r="G2025" s="1" t="s">
        <v>4119</v>
      </c>
      <c r="H2025" t="s">
        <v>4121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" t="s">
        <v>4181</v>
      </c>
      <c r="O2025">
        <f>ROUND(E2025/D2025*100,0)</f>
        <v>2</v>
      </c>
      <c r="P2025">
        <f>ROUND(E2025/L2025,2)</f>
        <v>4.67</v>
      </c>
      <c r="Q2025" s="9" t="s">
        <v>4181</v>
      </c>
      <c r="R2025" t="s">
        <v>4214</v>
      </c>
      <c r="S2025">
        <f>(((J2025/60)/60)/24)+DATE(1970,1,1)</f>
        <v>42136.420752314814</v>
      </c>
      <c r="T2025">
        <f>(((I2025/60)/60)/24)+DATE(1970,1,1)</f>
        <v>42166.420752314814</v>
      </c>
      <c r="U2025">
        <f>YEAR(S:S)</f>
        <v>2015</v>
      </c>
    </row>
    <row r="2026" spans="1:21" ht="48" x14ac:dyDescent="0.2">
      <c r="A2026">
        <v>2024</v>
      </c>
      <c r="B2026" s="8" t="s">
        <v>2</v>
      </c>
      <c r="C2026" s="3" t="s">
        <v>2031</v>
      </c>
      <c r="D2026" s="5">
        <v>4000</v>
      </c>
      <c r="E2026" s="7">
        <v>1636</v>
      </c>
      <c r="F2026" t="s">
        <v>4115</v>
      </c>
      <c r="G2026" s="1" t="s">
        <v>4119</v>
      </c>
      <c r="H2026" t="s">
        <v>4121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" t="s">
        <v>4181</v>
      </c>
      <c r="O2026">
        <f>ROUND(E2026/D2026*100,0)</f>
        <v>41</v>
      </c>
      <c r="P2026">
        <f>ROUND(E2026/L2026,2)</f>
        <v>15.58</v>
      </c>
      <c r="Q2026" s="9" t="s">
        <v>4181</v>
      </c>
      <c r="R2026" t="s">
        <v>4214</v>
      </c>
      <c r="S2026">
        <f>(((J2026/60)/60)/24)+DATE(1970,1,1)</f>
        <v>41099.966944444444</v>
      </c>
      <c r="T2026">
        <f>(((I2026/60)/60)/24)+DATE(1970,1,1)</f>
        <v>41134.125</v>
      </c>
      <c r="U2026">
        <f>YEAR(S:S)</f>
        <v>2012</v>
      </c>
    </row>
    <row r="2027" spans="1:21" ht="48" x14ac:dyDescent="0.2">
      <c r="A2027">
        <v>2025</v>
      </c>
      <c r="B2027" s="8" t="s">
        <v>2</v>
      </c>
      <c r="C2027" s="3" t="s">
        <v>2032</v>
      </c>
      <c r="D2027" s="5">
        <v>80000</v>
      </c>
      <c r="E2027" s="7">
        <v>1635</v>
      </c>
      <c r="F2027" t="s">
        <v>4115</v>
      </c>
      <c r="G2027" s="1" t="s">
        <v>4119</v>
      </c>
      <c r="H2027" t="s">
        <v>4124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" t="s">
        <v>4181</v>
      </c>
      <c r="O2027">
        <f>ROUND(E2027/D2027*100,0)</f>
        <v>2</v>
      </c>
      <c r="P2027">
        <f>ROUND(E2027/L2027,2)</f>
        <v>2.2400000000000002</v>
      </c>
      <c r="Q2027" s="9" t="s">
        <v>4181</v>
      </c>
      <c r="R2027" t="s">
        <v>4214</v>
      </c>
      <c r="S2027">
        <f>(((J2027/60)/60)/24)+DATE(1970,1,1)</f>
        <v>42136.184560185182</v>
      </c>
      <c r="T2027">
        <f>(((I2027/60)/60)/24)+DATE(1970,1,1)</f>
        <v>42166.184560185182</v>
      </c>
      <c r="U2027">
        <f>YEAR(S:S)</f>
        <v>2015</v>
      </c>
    </row>
    <row r="2028" spans="1:21" ht="32" x14ac:dyDescent="0.2">
      <c r="A2028">
        <v>2026</v>
      </c>
      <c r="B2028" s="8" t="s">
        <v>2</v>
      </c>
      <c r="C2028" s="3" t="s">
        <v>2033</v>
      </c>
      <c r="D2028" s="5">
        <v>25000</v>
      </c>
      <c r="E2028" s="7">
        <v>1626</v>
      </c>
      <c r="F2028" t="s">
        <v>4115</v>
      </c>
      <c r="G2028" s="1" t="s">
        <v>4119</v>
      </c>
      <c r="H2028" t="s">
        <v>4121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" t="s">
        <v>4181</v>
      </c>
      <c r="O2028">
        <f>ROUND(E2028/D2028*100,0)</f>
        <v>7</v>
      </c>
      <c r="P2028">
        <f>ROUND(E2028/L2028,2)</f>
        <v>3.58</v>
      </c>
      <c r="Q2028" s="9" t="s">
        <v>4181</v>
      </c>
      <c r="R2028" t="s">
        <v>4214</v>
      </c>
      <c r="S2028">
        <f>(((J2028/60)/60)/24)+DATE(1970,1,1)</f>
        <v>41704.735937500001</v>
      </c>
      <c r="T2028">
        <f>(((I2028/60)/60)/24)+DATE(1970,1,1)</f>
        <v>41750.165972222225</v>
      </c>
      <c r="U2028">
        <f>YEAR(S:S)</f>
        <v>2014</v>
      </c>
    </row>
    <row r="2029" spans="1:21" ht="48" x14ac:dyDescent="0.2">
      <c r="A2029">
        <v>2027</v>
      </c>
      <c r="B2029" s="8" t="s">
        <v>2</v>
      </c>
      <c r="C2029" s="3" t="s">
        <v>2034</v>
      </c>
      <c r="D2029" s="5">
        <v>100000</v>
      </c>
      <c r="E2029" s="7">
        <v>1625</v>
      </c>
      <c r="F2029" t="s">
        <v>4115</v>
      </c>
      <c r="G2029" s="1" t="s">
        <v>4119</v>
      </c>
      <c r="H2029" t="s">
        <v>4121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" t="s">
        <v>4181</v>
      </c>
      <c r="O2029">
        <f>ROUND(E2029/D2029*100,0)</f>
        <v>2</v>
      </c>
      <c r="P2029">
        <f>ROUND(E2029/L2029,2)</f>
        <v>3.01</v>
      </c>
      <c r="Q2029" s="9" t="s">
        <v>4181</v>
      </c>
      <c r="R2029" t="s">
        <v>4214</v>
      </c>
      <c r="S2029">
        <f>(((J2029/60)/60)/24)+DATE(1970,1,1)</f>
        <v>42048.813877314817</v>
      </c>
      <c r="T2029">
        <f>(((I2029/60)/60)/24)+DATE(1970,1,1)</f>
        <v>42093.772210648152</v>
      </c>
      <c r="U2029">
        <f>YEAR(S:S)</f>
        <v>2015</v>
      </c>
    </row>
    <row r="2030" spans="1:21" ht="32" x14ac:dyDescent="0.2">
      <c r="A2030">
        <v>2028</v>
      </c>
      <c r="B2030" s="8" t="s">
        <v>2</v>
      </c>
      <c r="C2030" s="3" t="s">
        <v>2035</v>
      </c>
      <c r="D2030" s="5">
        <v>3000</v>
      </c>
      <c r="E2030" s="7">
        <v>1625</v>
      </c>
      <c r="F2030" t="s">
        <v>4115</v>
      </c>
      <c r="G2030" s="1" t="s">
        <v>4119</v>
      </c>
      <c r="H2030" t="s">
        <v>4121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" t="s">
        <v>4181</v>
      </c>
      <c r="O2030">
        <f>ROUND(E2030/D2030*100,0)</f>
        <v>54</v>
      </c>
      <c r="P2030">
        <f>ROUND(E2030/L2030,2)</f>
        <v>20.57</v>
      </c>
      <c r="Q2030" s="9" t="s">
        <v>4181</v>
      </c>
      <c r="R2030" t="s">
        <v>4214</v>
      </c>
      <c r="S2030">
        <f>(((J2030/60)/60)/24)+DATE(1970,1,1)</f>
        <v>40215.919050925928</v>
      </c>
      <c r="T2030">
        <f>(((I2030/60)/60)/24)+DATE(1970,1,1)</f>
        <v>40252.913194444445</v>
      </c>
      <c r="U2030">
        <f>YEAR(S:S)</f>
        <v>2010</v>
      </c>
    </row>
    <row r="2031" spans="1:21" ht="32" x14ac:dyDescent="0.2">
      <c r="A2031">
        <v>2029</v>
      </c>
      <c r="B2031" s="8" t="s">
        <v>2</v>
      </c>
      <c r="C2031" s="3" t="s">
        <v>2036</v>
      </c>
      <c r="D2031" s="5">
        <v>2500</v>
      </c>
      <c r="E2031" s="7">
        <v>1623</v>
      </c>
      <c r="F2031" t="s">
        <v>4115</v>
      </c>
      <c r="G2031" s="1" t="s">
        <v>4119</v>
      </c>
      <c r="H2031" t="s">
        <v>4121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" t="s">
        <v>4181</v>
      </c>
      <c r="O2031">
        <f>ROUND(E2031/D2031*100,0)</f>
        <v>65</v>
      </c>
      <c r="P2031">
        <f>ROUND(E2031/L2031,2)</f>
        <v>17.27</v>
      </c>
      <c r="Q2031" s="9" t="s">
        <v>4181</v>
      </c>
      <c r="R2031" t="s">
        <v>4214</v>
      </c>
      <c r="S2031">
        <f>(((J2031/60)/60)/24)+DATE(1970,1,1)</f>
        <v>41848.021770833337</v>
      </c>
      <c r="T2031">
        <f>(((I2031/60)/60)/24)+DATE(1970,1,1)</f>
        <v>41878.021770833337</v>
      </c>
      <c r="U2031">
        <f>YEAR(S:S)</f>
        <v>2014</v>
      </c>
    </row>
    <row r="2032" spans="1:21" ht="48" x14ac:dyDescent="0.2">
      <c r="A2032">
        <v>2030</v>
      </c>
      <c r="B2032" s="8" t="s">
        <v>2</v>
      </c>
      <c r="C2032" s="3" t="s">
        <v>2037</v>
      </c>
      <c r="D2032" s="5">
        <v>32768</v>
      </c>
      <c r="E2032" s="7">
        <v>1616.14</v>
      </c>
      <c r="F2032" t="s">
        <v>4115</v>
      </c>
      <c r="G2032" s="1" t="s">
        <v>4119</v>
      </c>
      <c r="H2032" t="s">
        <v>4122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" t="s">
        <v>4181</v>
      </c>
      <c r="O2032">
        <f>ROUND(E2032/D2032*100,0)</f>
        <v>5</v>
      </c>
      <c r="P2032">
        <f>ROUND(E2032/L2032,2)</f>
        <v>2.59</v>
      </c>
      <c r="Q2032" s="9" t="s">
        <v>4181</v>
      </c>
      <c r="R2032" t="s">
        <v>4214</v>
      </c>
      <c r="S2032">
        <f>(((J2032/60)/60)/24)+DATE(1970,1,1)</f>
        <v>41212.996481481481</v>
      </c>
      <c r="T2032">
        <f>(((I2032/60)/60)/24)+DATE(1970,1,1)</f>
        <v>41242.996481481481</v>
      </c>
      <c r="U2032">
        <f>YEAR(S:S)</f>
        <v>2012</v>
      </c>
    </row>
    <row r="2033" spans="1:21" ht="32" x14ac:dyDescent="0.2">
      <c r="A2033">
        <v>2031</v>
      </c>
      <c r="B2033" s="8" t="s">
        <v>2</v>
      </c>
      <c r="C2033" s="3" t="s">
        <v>2038</v>
      </c>
      <c r="D2033" s="5">
        <v>50000</v>
      </c>
      <c r="E2033" s="7">
        <v>1616</v>
      </c>
      <c r="F2033" t="s">
        <v>4115</v>
      </c>
      <c r="G2033" s="1" t="s">
        <v>4119</v>
      </c>
      <c r="H2033" t="s">
        <v>4124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" t="s">
        <v>4181</v>
      </c>
      <c r="O2033">
        <f>ROUND(E2033/D2033*100,0)</f>
        <v>3</v>
      </c>
      <c r="P2033">
        <f>ROUND(E2033/L2033,2)</f>
        <v>3.18</v>
      </c>
      <c r="Q2033" s="9" t="s">
        <v>4181</v>
      </c>
      <c r="R2033" t="s">
        <v>4214</v>
      </c>
      <c r="S2033">
        <f>(((J2033/60)/60)/24)+DATE(1970,1,1)</f>
        <v>41975.329317129625</v>
      </c>
      <c r="T2033">
        <f>(((I2033/60)/60)/24)+DATE(1970,1,1)</f>
        <v>42013.041666666672</v>
      </c>
      <c r="U2033">
        <f>YEAR(S:S)</f>
        <v>2014</v>
      </c>
    </row>
    <row r="2034" spans="1:21" ht="48" x14ac:dyDescent="0.2">
      <c r="A2034">
        <v>2032</v>
      </c>
      <c r="B2034" s="8" t="s">
        <v>2</v>
      </c>
      <c r="C2034" s="3" t="s">
        <v>2039</v>
      </c>
      <c r="D2034" s="5">
        <v>25000</v>
      </c>
      <c r="E2034" s="7">
        <v>1614</v>
      </c>
      <c r="F2034" t="s">
        <v>4115</v>
      </c>
      <c r="G2034" s="1" t="s">
        <v>4119</v>
      </c>
      <c r="H2034" t="s">
        <v>4121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" t="s">
        <v>4181</v>
      </c>
      <c r="O2034">
        <f>ROUND(E2034/D2034*100,0)</f>
        <v>6</v>
      </c>
      <c r="P2034">
        <f>ROUND(E2034/L2034,2)</f>
        <v>3.04</v>
      </c>
      <c r="Q2034" s="9" t="s">
        <v>4181</v>
      </c>
      <c r="R2034" t="s">
        <v>4214</v>
      </c>
      <c r="S2034">
        <f>(((J2034/60)/60)/24)+DATE(1970,1,1)</f>
        <v>42689.565671296295</v>
      </c>
      <c r="T2034">
        <f>(((I2034/60)/60)/24)+DATE(1970,1,1)</f>
        <v>42719.208333333328</v>
      </c>
      <c r="U2034">
        <f>YEAR(S:S)</f>
        <v>2016</v>
      </c>
    </row>
    <row r="2035" spans="1:21" ht="48" x14ac:dyDescent="0.2">
      <c r="A2035">
        <v>2033</v>
      </c>
      <c r="B2035" s="8" t="s">
        <v>2</v>
      </c>
      <c r="C2035" s="3" t="s">
        <v>2040</v>
      </c>
      <c r="D2035" s="5">
        <v>25000</v>
      </c>
      <c r="E2035" s="7">
        <v>1614</v>
      </c>
      <c r="F2035" t="s">
        <v>4115</v>
      </c>
      <c r="G2035" s="1" t="s">
        <v>4119</v>
      </c>
      <c r="H2035" t="s">
        <v>4121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" t="s">
        <v>4181</v>
      </c>
      <c r="O2035">
        <f>ROUND(E2035/D2035*100,0)</f>
        <v>6</v>
      </c>
      <c r="P2035">
        <f>ROUND(E2035/L2035,2)</f>
        <v>10.220000000000001</v>
      </c>
      <c r="Q2035" s="9" t="s">
        <v>4181</v>
      </c>
      <c r="R2035" t="s">
        <v>4214</v>
      </c>
      <c r="S2035">
        <f>(((J2035/60)/60)/24)+DATE(1970,1,1)</f>
        <v>41725.082384259258</v>
      </c>
      <c r="T2035">
        <f>(((I2035/60)/60)/24)+DATE(1970,1,1)</f>
        <v>41755.082384259258</v>
      </c>
      <c r="U2035">
        <f>YEAR(S:S)</f>
        <v>2014</v>
      </c>
    </row>
    <row r="2036" spans="1:21" ht="48" x14ac:dyDescent="0.2">
      <c r="A2036">
        <v>2034</v>
      </c>
      <c r="B2036" s="8" t="s">
        <v>2</v>
      </c>
      <c r="C2036" s="3" t="s">
        <v>2041</v>
      </c>
      <c r="D2036" s="5">
        <v>78000</v>
      </c>
      <c r="E2036" s="7">
        <v>1611</v>
      </c>
      <c r="F2036" t="s">
        <v>4115</v>
      </c>
      <c r="G2036" s="1" t="s">
        <v>4119</v>
      </c>
      <c r="H2036" t="s">
        <v>4121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" t="s">
        <v>4181</v>
      </c>
      <c r="O2036">
        <f>ROUND(E2036/D2036*100,0)</f>
        <v>2</v>
      </c>
      <c r="P2036">
        <f>ROUND(E2036/L2036,2)</f>
        <v>3.17</v>
      </c>
      <c r="Q2036" s="9" t="s">
        <v>4181</v>
      </c>
      <c r="R2036" t="s">
        <v>4214</v>
      </c>
      <c r="S2036">
        <f>(((J2036/60)/60)/24)+DATE(1970,1,1)</f>
        <v>42076.130011574074</v>
      </c>
      <c r="T2036">
        <f>(((I2036/60)/60)/24)+DATE(1970,1,1)</f>
        <v>42131.290277777778</v>
      </c>
      <c r="U2036">
        <f>YEAR(S:S)</f>
        <v>2015</v>
      </c>
    </row>
    <row r="2037" spans="1:21" ht="48" x14ac:dyDescent="0.2">
      <c r="A2037">
        <v>2035</v>
      </c>
      <c r="B2037" s="8" t="s">
        <v>2</v>
      </c>
      <c r="C2037" s="3" t="s">
        <v>2042</v>
      </c>
      <c r="D2037" s="5">
        <v>80000</v>
      </c>
      <c r="E2037" s="7">
        <v>1610</v>
      </c>
      <c r="F2037" t="s">
        <v>4115</v>
      </c>
      <c r="G2037" s="1" t="s">
        <v>4119</v>
      </c>
      <c r="H2037" t="s">
        <v>4121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" t="s">
        <v>4181</v>
      </c>
      <c r="O2037">
        <f>ROUND(E2037/D2037*100,0)</f>
        <v>2</v>
      </c>
      <c r="P2037">
        <f>ROUND(E2037/L2037,2)</f>
        <v>2.5</v>
      </c>
      <c r="Q2037" s="9" t="s">
        <v>4181</v>
      </c>
      <c r="R2037" t="s">
        <v>4214</v>
      </c>
      <c r="S2037">
        <f>(((J2037/60)/60)/24)+DATE(1970,1,1)</f>
        <v>42311.625081018516</v>
      </c>
      <c r="T2037">
        <f>(((I2037/60)/60)/24)+DATE(1970,1,1)</f>
        <v>42357.041666666672</v>
      </c>
      <c r="U2037">
        <f>YEAR(S:S)</f>
        <v>2015</v>
      </c>
    </row>
    <row r="2038" spans="1:21" ht="48" x14ac:dyDescent="0.2">
      <c r="A2038">
        <v>2036</v>
      </c>
      <c r="B2038" s="8" t="s">
        <v>2</v>
      </c>
      <c r="C2038" s="3" t="s">
        <v>2043</v>
      </c>
      <c r="D2038" s="5">
        <v>30000</v>
      </c>
      <c r="E2038" s="7">
        <v>1605</v>
      </c>
      <c r="F2038" t="s">
        <v>4115</v>
      </c>
      <c r="G2038" s="1" t="s">
        <v>4119</v>
      </c>
      <c r="H2038" t="s">
        <v>4121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" t="s">
        <v>4181</v>
      </c>
      <c r="O2038">
        <f>ROUND(E2038/D2038*100,0)</f>
        <v>5</v>
      </c>
      <c r="P2038">
        <f>ROUND(E2038/L2038,2)</f>
        <v>1.89</v>
      </c>
      <c r="Q2038" s="9" t="s">
        <v>4181</v>
      </c>
      <c r="R2038" t="s">
        <v>4214</v>
      </c>
      <c r="S2038">
        <f>(((J2038/60)/60)/24)+DATE(1970,1,1)</f>
        <v>41738.864803240744</v>
      </c>
      <c r="T2038">
        <f>(((I2038/60)/60)/24)+DATE(1970,1,1)</f>
        <v>41768.864803240744</v>
      </c>
      <c r="U2038">
        <f>YEAR(S:S)</f>
        <v>2014</v>
      </c>
    </row>
    <row r="2039" spans="1:21" ht="48" x14ac:dyDescent="0.2">
      <c r="A2039">
        <v>2037</v>
      </c>
      <c r="B2039" s="8" t="s">
        <v>2</v>
      </c>
      <c r="C2039" s="3" t="s">
        <v>2044</v>
      </c>
      <c r="D2039" s="5">
        <v>10000</v>
      </c>
      <c r="E2039" s="7">
        <v>1605</v>
      </c>
      <c r="F2039" t="s">
        <v>4115</v>
      </c>
      <c r="G2039" s="1" t="s">
        <v>4119</v>
      </c>
      <c r="H2039" t="s">
        <v>4121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" t="s">
        <v>4181</v>
      </c>
      <c r="O2039">
        <f>ROUND(E2039/D2039*100,0)</f>
        <v>16</v>
      </c>
      <c r="P2039">
        <f>ROUND(E2039/L2039,2)</f>
        <v>3.74</v>
      </c>
      <c r="Q2039" s="9" t="s">
        <v>4181</v>
      </c>
      <c r="R2039" t="s">
        <v>4214</v>
      </c>
      <c r="S2039">
        <f>(((J2039/60)/60)/24)+DATE(1970,1,1)</f>
        <v>41578.210104166668</v>
      </c>
      <c r="T2039">
        <f>(((I2039/60)/60)/24)+DATE(1970,1,1)</f>
        <v>41638.251770833333</v>
      </c>
      <c r="U2039">
        <f>YEAR(S:S)</f>
        <v>2013</v>
      </c>
    </row>
    <row r="2040" spans="1:21" ht="48" x14ac:dyDescent="0.2">
      <c r="A2040">
        <v>2038</v>
      </c>
      <c r="B2040" s="8" t="s">
        <v>2</v>
      </c>
      <c r="C2040" s="3" t="s">
        <v>2045</v>
      </c>
      <c r="D2040" s="5">
        <v>8000</v>
      </c>
      <c r="E2040" s="7">
        <v>1601</v>
      </c>
      <c r="F2040" t="s">
        <v>4115</v>
      </c>
      <c r="G2040" s="1" t="s">
        <v>4119</v>
      </c>
      <c r="H2040" t="s">
        <v>4122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" t="s">
        <v>4181</v>
      </c>
      <c r="O2040">
        <f>ROUND(E2040/D2040*100,0)</f>
        <v>20</v>
      </c>
      <c r="P2040">
        <f>ROUND(E2040/L2040,2)</f>
        <v>7.85</v>
      </c>
      <c r="Q2040" s="9" t="s">
        <v>4181</v>
      </c>
      <c r="R2040" t="s">
        <v>4214</v>
      </c>
      <c r="S2040">
        <f>(((J2040/60)/60)/24)+DATE(1970,1,1)</f>
        <v>41424.27107638889</v>
      </c>
      <c r="T2040">
        <f>(((I2040/60)/60)/24)+DATE(1970,1,1)</f>
        <v>41456.75</v>
      </c>
      <c r="U2040">
        <f>YEAR(S:S)</f>
        <v>2013</v>
      </c>
    </row>
    <row r="2041" spans="1:21" ht="32" x14ac:dyDescent="0.2">
      <c r="A2041">
        <v>2039</v>
      </c>
      <c r="B2041" s="8" t="s">
        <v>2</v>
      </c>
      <c r="C2041" s="3" t="s">
        <v>2046</v>
      </c>
      <c r="D2041" s="5">
        <v>125000</v>
      </c>
      <c r="E2041" s="7">
        <v>1594</v>
      </c>
      <c r="F2041" t="s">
        <v>4115</v>
      </c>
      <c r="G2041" s="1" t="s">
        <v>4119</v>
      </c>
      <c r="H2041" t="s">
        <v>4121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" t="s">
        <v>4181</v>
      </c>
      <c r="O2041">
        <f>ROUND(E2041/D2041*100,0)</f>
        <v>1</v>
      </c>
      <c r="P2041">
        <f>ROUND(E2041/L2041,2)</f>
        <v>4.21</v>
      </c>
      <c r="Q2041" s="9" t="s">
        <v>4181</v>
      </c>
      <c r="R2041" t="s">
        <v>4214</v>
      </c>
      <c r="S2041">
        <f>(((J2041/60)/60)/24)+DATE(1970,1,1)</f>
        <v>42675.438946759255</v>
      </c>
      <c r="T2041">
        <f>(((I2041/60)/60)/24)+DATE(1970,1,1)</f>
        <v>42705.207638888889</v>
      </c>
      <c r="U2041">
        <f>YEAR(S:S)</f>
        <v>2016</v>
      </c>
    </row>
    <row r="2042" spans="1:21" ht="32" x14ac:dyDescent="0.2">
      <c r="A2042">
        <v>2040</v>
      </c>
      <c r="B2042" s="8" t="s">
        <v>2</v>
      </c>
      <c r="C2042" s="3" t="s">
        <v>2047</v>
      </c>
      <c r="D2042" s="5">
        <v>3000</v>
      </c>
      <c r="E2042" s="7">
        <v>1590.29</v>
      </c>
      <c r="F2042" t="s">
        <v>4115</v>
      </c>
      <c r="G2042" s="1" t="s">
        <v>4119</v>
      </c>
      <c r="H2042" t="s">
        <v>4121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" t="s">
        <v>4181</v>
      </c>
      <c r="O2042">
        <f>ROUND(E2042/D2042*100,0)</f>
        <v>53</v>
      </c>
      <c r="P2042">
        <f>ROUND(E2042/L2042,2)</f>
        <v>5.87</v>
      </c>
      <c r="Q2042" s="9" t="s">
        <v>4181</v>
      </c>
      <c r="R2042" t="s">
        <v>4214</v>
      </c>
      <c r="S2042">
        <f>(((J2042/60)/60)/24)+DATE(1970,1,1)</f>
        <v>41578.927118055559</v>
      </c>
      <c r="T2042">
        <f>(((I2042/60)/60)/24)+DATE(1970,1,1)</f>
        <v>41593.968784722223</v>
      </c>
      <c r="U2042">
        <f>YEAR(S:S)</f>
        <v>2013</v>
      </c>
    </row>
    <row r="2043" spans="1:21" ht="48" x14ac:dyDescent="0.2">
      <c r="A2043">
        <v>2041</v>
      </c>
      <c r="B2043" s="8" t="s">
        <v>2</v>
      </c>
      <c r="C2043" s="3" t="s">
        <v>2048</v>
      </c>
      <c r="D2043" s="5">
        <v>9500</v>
      </c>
      <c r="E2043" s="7">
        <v>1587</v>
      </c>
      <c r="F2043" t="s">
        <v>4115</v>
      </c>
      <c r="G2043" s="1" t="s">
        <v>4119</v>
      </c>
      <c r="H2043" t="s">
        <v>4121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" t="s">
        <v>4181</v>
      </c>
      <c r="O2043">
        <f>ROUND(E2043/D2043*100,0)</f>
        <v>17</v>
      </c>
      <c r="P2043">
        <f>ROUND(E2043/L2043,2)</f>
        <v>13.23</v>
      </c>
      <c r="Q2043" s="9" t="s">
        <v>4181</v>
      </c>
      <c r="R2043" t="s">
        <v>4214</v>
      </c>
      <c r="S2043">
        <f>(((J2043/60)/60)/24)+DATE(1970,1,1)</f>
        <v>42654.525775462964</v>
      </c>
      <c r="T2043">
        <f>(((I2043/60)/60)/24)+DATE(1970,1,1)</f>
        <v>42684.567442129628</v>
      </c>
      <c r="U2043">
        <f>YEAR(S:S)</f>
        <v>2016</v>
      </c>
    </row>
    <row r="2044" spans="1:21" ht="48" x14ac:dyDescent="0.2">
      <c r="A2044">
        <v>2042</v>
      </c>
      <c r="B2044" s="8" t="s">
        <v>2</v>
      </c>
      <c r="C2044" s="3" t="s">
        <v>2049</v>
      </c>
      <c r="D2044" s="5">
        <v>10000</v>
      </c>
      <c r="E2044" s="7">
        <v>1580</v>
      </c>
      <c r="F2044" t="s">
        <v>4115</v>
      </c>
      <c r="G2044" s="1" t="s">
        <v>4119</v>
      </c>
      <c r="H2044" t="s">
        <v>4121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" t="s">
        <v>4181</v>
      </c>
      <c r="O2044">
        <f>ROUND(E2044/D2044*100,0)</f>
        <v>16</v>
      </c>
      <c r="P2044">
        <f>ROUND(E2044/L2044,2)</f>
        <v>11.29</v>
      </c>
      <c r="Q2044" s="9" t="s">
        <v>4181</v>
      </c>
      <c r="R2044" t="s">
        <v>4214</v>
      </c>
      <c r="S2044">
        <f>(((J2044/60)/60)/24)+DATE(1970,1,1)</f>
        <v>42331.708032407405</v>
      </c>
      <c r="T2044">
        <f>(((I2044/60)/60)/24)+DATE(1970,1,1)</f>
        <v>42391.708032407405</v>
      </c>
      <c r="U2044">
        <f>YEAR(S:S)</f>
        <v>2015</v>
      </c>
    </row>
    <row r="2045" spans="1:21" ht="48" x14ac:dyDescent="0.2">
      <c r="A2045">
        <v>2043</v>
      </c>
      <c r="B2045" s="8" t="s">
        <v>2</v>
      </c>
      <c r="C2045" s="3" t="s">
        <v>2050</v>
      </c>
      <c r="D2045" s="5">
        <v>1385</v>
      </c>
      <c r="E2045" s="7">
        <v>1577</v>
      </c>
      <c r="F2045" t="s">
        <v>4115</v>
      </c>
      <c r="G2045" s="1" t="s">
        <v>4119</v>
      </c>
      <c r="H2045" t="s">
        <v>4121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" t="s">
        <v>4181</v>
      </c>
      <c r="O2045">
        <f>ROUND(E2045/D2045*100,0)</f>
        <v>114</v>
      </c>
      <c r="P2045">
        <f>ROUND(E2045/L2045,2)</f>
        <v>8.17</v>
      </c>
      <c r="Q2045" s="9" t="s">
        <v>4181</v>
      </c>
      <c r="R2045" t="s">
        <v>4214</v>
      </c>
      <c r="S2045">
        <f>(((J2045/60)/60)/24)+DATE(1970,1,1)</f>
        <v>42661.176817129628</v>
      </c>
      <c r="T2045">
        <f>(((I2045/60)/60)/24)+DATE(1970,1,1)</f>
        <v>42715.207638888889</v>
      </c>
      <c r="U2045">
        <f>YEAR(S:S)</f>
        <v>2016</v>
      </c>
    </row>
    <row r="2046" spans="1:21" ht="48" x14ac:dyDescent="0.2">
      <c r="A2046">
        <v>2044</v>
      </c>
      <c r="B2046" s="8" t="s">
        <v>2</v>
      </c>
      <c r="C2046" s="3" t="s">
        <v>2051</v>
      </c>
      <c r="D2046" s="5">
        <v>15000</v>
      </c>
      <c r="E2046" s="7">
        <v>1576</v>
      </c>
      <c r="F2046" t="s">
        <v>4115</v>
      </c>
      <c r="G2046" s="1" t="s">
        <v>4119</v>
      </c>
      <c r="H2046" t="s">
        <v>4121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" t="s">
        <v>4181</v>
      </c>
      <c r="O2046">
        <f>ROUND(E2046/D2046*100,0)</f>
        <v>11</v>
      </c>
      <c r="P2046">
        <f>ROUND(E2046/L2046,2)</f>
        <v>8.76</v>
      </c>
      <c r="Q2046" s="9" t="s">
        <v>4181</v>
      </c>
      <c r="R2046" t="s">
        <v>4214</v>
      </c>
      <c r="S2046">
        <f>(((J2046/60)/60)/24)+DATE(1970,1,1)</f>
        <v>42138.684189814812</v>
      </c>
      <c r="T2046">
        <f>(((I2046/60)/60)/24)+DATE(1970,1,1)</f>
        <v>42168.684189814812</v>
      </c>
      <c r="U2046">
        <f>YEAR(S:S)</f>
        <v>2015</v>
      </c>
    </row>
    <row r="2047" spans="1:21" ht="48" x14ac:dyDescent="0.2">
      <c r="A2047">
        <v>2045</v>
      </c>
      <c r="B2047" s="8" t="s">
        <v>2</v>
      </c>
      <c r="C2047" s="3" t="s">
        <v>2052</v>
      </c>
      <c r="D2047" s="5">
        <v>4900</v>
      </c>
      <c r="E2047" s="7">
        <v>1575</v>
      </c>
      <c r="F2047" t="s">
        <v>4115</v>
      </c>
      <c r="G2047" s="1" t="s">
        <v>4119</v>
      </c>
      <c r="H2047" t="s">
        <v>4121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" t="s">
        <v>4181</v>
      </c>
      <c r="O2047">
        <f>ROUND(E2047/D2047*100,0)</f>
        <v>32</v>
      </c>
      <c r="P2047">
        <f>ROUND(E2047/L2047,2)</f>
        <v>5.99</v>
      </c>
      <c r="Q2047" s="9" t="s">
        <v>4181</v>
      </c>
      <c r="R2047" t="s">
        <v>4214</v>
      </c>
      <c r="S2047">
        <f>(((J2047/60)/60)/24)+DATE(1970,1,1)</f>
        <v>41069.088506944441</v>
      </c>
      <c r="T2047">
        <f>(((I2047/60)/60)/24)+DATE(1970,1,1)</f>
        <v>41099.088506944441</v>
      </c>
      <c r="U2047">
        <f>YEAR(S:S)</f>
        <v>2012</v>
      </c>
    </row>
    <row r="2048" spans="1:21" ht="48" x14ac:dyDescent="0.2">
      <c r="A2048">
        <v>2046</v>
      </c>
      <c r="B2048" s="8" t="s">
        <v>2</v>
      </c>
      <c r="C2048" s="3" t="s">
        <v>2053</v>
      </c>
      <c r="D2048" s="5">
        <v>10000</v>
      </c>
      <c r="E2048" s="7">
        <v>1575</v>
      </c>
      <c r="F2048" t="s">
        <v>4115</v>
      </c>
      <c r="G2048" s="1" t="s">
        <v>4119</v>
      </c>
      <c r="H2048" t="s">
        <v>4121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" t="s">
        <v>4181</v>
      </c>
      <c r="O2048">
        <f>ROUND(E2048/D2048*100,0)</f>
        <v>16</v>
      </c>
      <c r="P2048">
        <f>ROUND(E2048/L2048,2)</f>
        <v>7.26</v>
      </c>
      <c r="Q2048" s="9" t="s">
        <v>4181</v>
      </c>
      <c r="R2048" t="s">
        <v>4214</v>
      </c>
      <c r="S2048">
        <f>(((J2048/60)/60)/24)+DATE(1970,1,1)</f>
        <v>41387.171805555554</v>
      </c>
      <c r="T2048">
        <f>(((I2048/60)/60)/24)+DATE(1970,1,1)</f>
        <v>41417.171805555554</v>
      </c>
      <c r="U2048">
        <f>YEAR(S:S)</f>
        <v>2013</v>
      </c>
    </row>
    <row r="2049" spans="1:21" ht="48" x14ac:dyDescent="0.2">
      <c r="A2049">
        <v>2047</v>
      </c>
      <c r="B2049" s="8" t="s">
        <v>2</v>
      </c>
      <c r="C2049" s="3" t="s">
        <v>2054</v>
      </c>
      <c r="D2049" s="5">
        <v>98000</v>
      </c>
      <c r="E2049" s="7">
        <v>1575</v>
      </c>
      <c r="F2049" t="s">
        <v>4115</v>
      </c>
      <c r="G2049" s="1" t="s">
        <v>4119</v>
      </c>
      <c r="H2049" t="s">
        <v>4123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" t="s">
        <v>4181</v>
      </c>
      <c r="O2049">
        <f>ROUND(E2049/D2049*100,0)</f>
        <v>2</v>
      </c>
      <c r="P2049">
        <f>ROUND(E2049/L2049,2)</f>
        <v>3.56</v>
      </c>
      <c r="Q2049" s="9" t="s">
        <v>4181</v>
      </c>
      <c r="R2049" t="s">
        <v>4214</v>
      </c>
      <c r="S2049">
        <f>(((J2049/60)/60)/24)+DATE(1970,1,1)</f>
        <v>42081.903587962966</v>
      </c>
      <c r="T2049">
        <f>(((I2049/60)/60)/24)+DATE(1970,1,1)</f>
        <v>42111</v>
      </c>
      <c r="U2049">
        <f>YEAR(S:S)</f>
        <v>2015</v>
      </c>
    </row>
    <row r="2050" spans="1:21" ht="48" x14ac:dyDescent="0.2">
      <c r="A2050">
        <v>2048</v>
      </c>
      <c r="B2050" s="8" t="s">
        <v>2</v>
      </c>
      <c r="C2050" s="3" t="s">
        <v>2055</v>
      </c>
      <c r="D2050" s="5">
        <v>85000</v>
      </c>
      <c r="E2050" s="7">
        <v>1575</v>
      </c>
      <c r="F2050" t="s">
        <v>4115</v>
      </c>
      <c r="G2050" s="1" t="s">
        <v>4119</v>
      </c>
      <c r="H2050" t="s">
        <v>4121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" t="s">
        <v>4181</v>
      </c>
      <c r="O2050">
        <f>ROUND(E2050/D2050*100,0)</f>
        <v>2</v>
      </c>
      <c r="P2050">
        <f>ROUND(E2050/L2050,2)</f>
        <v>1.1499999999999999</v>
      </c>
      <c r="Q2050" s="9" t="s">
        <v>4181</v>
      </c>
      <c r="R2050" t="s">
        <v>4214</v>
      </c>
      <c r="S2050">
        <f>(((J2050/60)/60)/24)+DATE(1970,1,1)</f>
        <v>41387.651516203703</v>
      </c>
      <c r="T2050">
        <f>(((I2050/60)/60)/24)+DATE(1970,1,1)</f>
        <v>41417.651516203703</v>
      </c>
      <c r="U2050">
        <f>YEAR(S:S)</f>
        <v>2013</v>
      </c>
    </row>
    <row r="2051" spans="1:21" ht="16" x14ac:dyDescent="0.2">
      <c r="A2051">
        <v>2049</v>
      </c>
      <c r="B2051" s="8" t="s">
        <v>2</v>
      </c>
      <c r="C2051" s="3" t="s">
        <v>2056</v>
      </c>
      <c r="D2051" s="5">
        <v>50000</v>
      </c>
      <c r="E2051" s="7">
        <v>1571.55</v>
      </c>
      <c r="F2051" t="s">
        <v>4115</v>
      </c>
      <c r="G2051" s="1" t="s">
        <v>4119</v>
      </c>
      <c r="H2051" t="s">
        <v>4122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" t="s">
        <v>4181</v>
      </c>
      <c r="O2051">
        <f>ROUND(E2051/D2051*100,0)</f>
        <v>3</v>
      </c>
      <c r="P2051">
        <f>ROUND(E2051/L2051,2)</f>
        <v>2.12</v>
      </c>
      <c r="Q2051" s="9" t="s">
        <v>4181</v>
      </c>
      <c r="R2051" t="s">
        <v>4214</v>
      </c>
      <c r="S2051">
        <f>(((J2051/60)/60)/24)+DATE(1970,1,1)</f>
        <v>41575.527349537035</v>
      </c>
      <c r="T2051">
        <f>(((I2051/60)/60)/24)+DATE(1970,1,1)</f>
        <v>41610.957638888889</v>
      </c>
      <c r="U2051">
        <f>YEAR(S:S)</f>
        <v>2013</v>
      </c>
    </row>
    <row r="2052" spans="1:21" ht="48" x14ac:dyDescent="0.2">
      <c r="A2052">
        <v>2050</v>
      </c>
      <c r="B2052" s="8" t="s">
        <v>2</v>
      </c>
      <c r="C2052" s="3" t="s">
        <v>2057</v>
      </c>
      <c r="D2052" s="5">
        <v>10000</v>
      </c>
      <c r="E2052" s="7">
        <v>1571</v>
      </c>
      <c r="F2052" t="s">
        <v>4115</v>
      </c>
      <c r="G2052" s="1" t="s">
        <v>4119</v>
      </c>
      <c r="H2052" t="s">
        <v>4121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" t="s">
        <v>4181</v>
      </c>
      <c r="O2052">
        <f>ROUND(E2052/D2052*100,0)</f>
        <v>16</v>
      </c>
      <c r="P2052">
        <f>ROUND(E2052/L2052,2)</f>
        <v>9.24</v>
      </c>
      <c r="Q2052" s="9" t="s">
        <v>4181</v>
      </c>
      <c r="R2052" t="s">
        <v>4214</v>
      </c>
      <c r="S2052">
        <f>(((J2052/60)/60)/24)+DATE(1970,1,1)</f>
        <v>42115.071504629625</v>
      </c>
      <c r="T2052">
        <f>(((I2052/60)/60)/24)+DATE(1970,1,1)</f>
        <v>42155.071504629625</v>
      </c>
      <c r="U2052">
        <f>YEAR(S:S)</f>
        <v>2015</v>
      </c>
    </row>
    <row r="2053" spans="1:21" ht="48" x14ac:dyDescent="0.2">
      <c r="A2053">
        <v>2051</v>
      </c>
      <c r="B2053" s="8" t="s">
        <v>2</v>
      </c>
      <c r="C2053" s="3" t="s">
        <v>2058</v>
      </c>
      <c r="D2053" s="5">
        <v>8000</v>
      </c>
      <c r="E2053" s="7">
        <v>1570</v>
      </c>
      <c r="F2053" t="s">
        <v>4115</v>
      </c>
      <c r="G2053" s="1" t="s">
        <v>4119</v>
      </c>
      <c r="H2053" t="s">
        <v>4121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" t="s">
        <v>4181</v>
      </c>
      <c r="O2053">
        <f>ROUND(E2053/D2053*100,0)</f>
        <v>20</v>
      </c>
      <c r="P2053">
        <f>ROUND(E2053/L2053,2)</f>
        <v>6.49</v>
      </c>
      <c r="Q2053" s="9" t="s">
        <v>4181</v>
      </c>
      <c r="R2053" t="s">
        <v>4214</v>
      </c>
      <c r="S2053">
        <f>(((J2053/60)/60)/24)+DATE(1970,1,1)</f>
        <v>41604.022418981483</v>
      </c>
      <c r="T2053">
        <f>(((I2053/60)/60)/24)+DATE(1970,1,1)</f>
        <v>41634.022418981483</v>
      </c>
      <c r="U2053">
        <f>YEAR(S:S)</f>
        <v>2013</v>
      </c>
    </row>
    <row r="2054" spans="1:21" ht="48" x14ac:dyDescent="0.2">
      <c r="A2054">
        <v>2052</v>
      </c>
      <c r="B2054" s="8" t="s">
        <v>2</v>
      </c>
      <c r="C2054" s="3" t="s">
        <v>2059</v>
      </c>
      <c r="D2054" s="5">
        <v>50000</v>
      </c>
      <c r="E2054" s="7">
        <v>1570</v>
      </c>
      <c r="F2054" t="s">
        <v>4115</v>
      </c>
      <c r="G2054" s="1" t="s">
        <v>4119</v>
      </c>
      <c r="H2054" t="s">
        <v>4121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" t="s">
        <v>4181</v>
      </c>
      <c r="O2054">
        <f>ROUND(E2054/D2054*100,0)</f>
        <v>3</v>
      </c>
      <c r="P2054">
        <f>ROUND(E2054/L2054,2)</f>
        <v>2.9</v>
      </c>
      <c r="Q2054" s="9" t="s">
        <v>4181</v>
      </c>
      <c r="R2054" t="s">
        <v>4214</v>
      </c>
      <c r="S2054">
        <f>(((J2054/60)/60)/24)+DATE(1970,1,1)</f>
        <v>42375.08394675926</v>
      </c>
      <c r="T2054">
        <f>(((I2054/60)/60)/24)+DATE(1970,1,1)</f>
        <v>42420.08394675926</v>
      </c>
      <c r="U2054">
        <f>YEAR(S:S)</f>
        <v>2016</v>
      </c>
    </row>
    <row r="2055" spans="1:21" ht="48" x14ac:dyDescent="0.2">
      <c r="A2055">
        <v>2053</v>
      </c>
      <c r="B2055" s="8" t="s">
        <v>2</v>
      </c>
      <c r="C2055" s="3" t="s">
        <v>2060</v>
      </c>
      <c r="D2055" s="5">
        <v>5000</v>
      </c>
      <c r="E2055" s="7">
        <v>1570</v>
      </c>
      <c r="F2055" t="s">
        <v>4115</v>
      </c>
      <c r="G2055" s="1" t="s">
        <v>4119</v>
      </c>
      <c r="H2055" t="s">
        <v>4121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" t="s">
        <v>4181</v>
      </c>
      <c r="O2055">
        <f>ROUND(E2055/D2055*100,0)</f>
        <v>31</v>
      </c>
      <c r="P2055">
        <f>ROUND(E2055/L2055,2)</f>
        <v>12.98</v>
      </c>
      <c r="Q2055" s="9" t="s">
        <v>4181</v>
      </c>
      <c r="R2055" t="s">
        <v>4214</v>
      </c>
      <c r="S2055">
        <f>(((J2055/60)/60)/24)+DATE(1970,1,1)</f>
        <v>42303.617488425924</v>
      </c>
      <c r="T2055">
        <f>(((I2055/60)/60)/24)+DATE(1970,1,1)</f>
        <v>42333.659155092595</v>
      </c>
      <c r="U2055">
        <f>YEAR(S:S)</f>
        <v>2015</v>
      </c>
    </row>
    <row r="2056" spans="1:21" ht="48" x14ac:dyDescent="0.2">
      <c r="A2056">
        <v>2054</v>
      </c>
      <c r="B2056" s="8" t="s">
        <v>2</v>
      </c>
      <c r="C2056" s="3" t="s">
        <v>2061</v>
      </c>
      <c r="D2056" s="5">
        <v>35000</v>
      </c>
      <c r="E2056" s="7">
        <v>1565</v>
      </c>
      <c r="F2056" t="s">
        <v>4115</v>
      </c>
      <c r="G2056" s="1" t="s">
        <v>4119</v>
      </c>
      <c r="H2056" t="s">
        <v>4122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" t="s">
        <v>4181</v>
      </c>
      <c r="O2056">
        <f>ROUND(E2056/D2056*100,0)</f>
        <v>4</v>
      </c>
      <c r="P2056">
        <f>ROUND(E2056/L2056,2)</f>
        <v>2.52</v>
      </c>
      <c r="Q2056" s="9" t="s">
        <v>4181</v>
      </c>
      <c r="R2056" t="s">
        <v>4214</v>
      </c>
      <c r="S2056">
        <f>(((J2056/60)/60)/24)+DATE(1970,1,1)</f>
        <v>41731.520949074074</v>
      </c>
      <c r="T2056">
        <f>(((I2056/60)/60)/24)+DATE(1970,1,1)</f>
        <v>41761.520949074074</v>
      </c>
      <c r="U2056">
        <f>YEAR(S:S)</f>
        <v>2014</v>
      </c>
    </row>
    <row r="2057" spans="1:21" ht="48" x14ac:dyDescent="0.2">
      <c r="A2057">
        <v>2055</v>
      </c>
      <c r="B2057" s="8" t="s">
        <v>2</v>
      </c>
      <c r="C2057" s="3" t="s">
        <v>2062</v>
      </c>
      <c r="D2057" s="5">
        <v>6000</v>
      </c>
      <c r="E2057" s="7">
        <v>1565</v>
      </c>
      <c r="F2057" t="s">
        <v>4115</v>
      </c>
      <c r="G2057" s="1" t="s">
        <v>4119</v>
      </c>
      <c r="H2057" t="s">
        <v>4121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" t="s">
        <v>4181</v>
      </c>
      <c r="O2057">
        <f>ROUND(E2057/D2057*100,0)</f>
        <v>26</v>
      </c>
      <c r="P2057">
        <f>ROUND(E2057/L2057,2)</f>
        <v>15.5</v>
      </c>
      <c r="Q2057" s="9" t="s">
        <v>4181</v>
      </c>
      <c r="R2057" t="s">
        <v>4214</v>
      </c>
      <c r="S2057">
        <f>(((J2057/60)/60)/24)+DATE(1970,1,1)</f>
        <v>41946.674108796295</v>
      </c>
      <c r="T2057">
        <f>(((I2057/60)/60)/24)+DATE(1970,1,1)</f>
        <v>41976.166666666672</v>
      </c>
      <c r="U2057">
        <f>YEAR(S:S)</f>
        <v>2014</v>
      </c>
    </row>
    <row r="2058" spans="1:21" ht="48" x14ac:dyDescent="0.2">
      <c r="A2058">
        <v>2056</v>
      </c>
      <c r="B2058" s="8" t="s">
        <v>2</v>
      </c>
      <c r="C2058" s="3" t="s">
        <v>2063</v>
      </c>
      <c r="D2058" s="5">
        <v>50000</v>
      </c>
      <c r="E2058" s="7">
        <v>1563</v>
      </c>
      <c r="F2058" t="s">
        <v>4115</v>
      </c>
      <c r="G2058" s="1" t="s">
        <v>4119</v>
      </c>
      <c r="H2058" t="s">
        <v>4121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" t="s">
        <v>4181</v>
      </c>
      <c r="O2058">
        <f>ROUND(E2058/D2058*100,0)</f>
        <v>3</v>
      </c>
      <c r="P2058">
        <f>ROUND(E2058/L2058,2)</f>
        <v>2.82</v>
      </c>
      <c r="Q2058" s="9" t="s">
        <v>4181</v>
      </c>
      <c r="R2058" t="s">
        <v>4214</v>
      </c>
      <c r="S2058">
        <f>(((J2058/60)/60)/24)+DATE(1970,1,1)</f>
        <v>41351.76090277778</v>
      </c>
      <c r="T2058">
        <f>(((I2058/60)/60)/24)+DATE(1970,1,1)</f>
        <v>41381.76090277778</v>
      </c>
      <c r="U2058">
        <f>YEAR(S:S)</f>
        <v>2013</v>
      </c>
    </row>
    <row r="2059" spans="1:21" ht="48" x14ac:dyDescent="0.2">
      <c r="A2059">
        <v>2057</v>
      </c>
      <c r="B2059" s="8" t="s">
        <v>2</v>
      </c>
      <c r="C2059" s="3" t="s">
        <v>2064</v>
      </c>
      <c r="D2059" s="5">
        <v>15000</v>
      </c>
      <c r="E2059" s="7">
        <v>1561</v>
      </c>
      <c r="F2059" t="s">
        <v>4115</v>
      </c>
      <c r="G2059" s="1" t="s">
        <v>4119</v>
      </c>
      <c r="H2059" t="s">
        <v>4122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" t="s">
        <v>4181</v>
      </c>
      <c r="O2059">
        <f>ROUND(E2059/D2059*100,0)</f>
        <v>10</v>
      </c>
      <c r="P2059">
        <f>ROUND(E2059/L2059,2)</f>
        <v>2.34</v>
      </c>
      <c r="Q2059" s="9" t="s">
        <v>4181</v>
      </c>
      <c r="R2059" t="s">
        <v>4214</v>
      </c>
      <c r="S2059">
        <f>(((J2059/60)/60)/24)+DATE(1970,1,1)</f>
        <v>42396.494583333333</v>
      </c>
      <c r="T2059">
        <f>(((I2059/60)/60)/24)+DATE(1970,1,1)</f>
        <v>42426.494583333333</v>
      </c>
      <c r="U2059">
        <f>YEAR(S:S)</f>
        <v>2016</v>
      </c>
    </row>
    <row r="2060" spans="1:21" ht="32" x14ac:dyDescent="0.2">
      <c r="A2060">
        <v>2058</v>
      </c>
      <c r="B2060" s="8" t="s">
        <v>2</v>
      </c>
      <c r="C2060" s="3" t="s">
        <v>2065</v>
      </c>
      <c r="D2060" s="5">
        <v>2560</v>
      </c>
      <c r="E2060" s="7">
        <v>1560</v>
      </c>
      <c r="F2060" t="s">
        <v>4115</v>
      </c>
      <c r="G2060" s="1" t="s">
        <v>4119</v>
      </c>
      <c r="H2060" t="s">
        <v>4122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" t="s">
        <v>4181</v>
      </c>
      <c r="O2060">
        <f>ROUND(E2060/D2060*100,0)</f>
        <v>61</v>
      </c>
      <c r="P2060">
        <f>ROUND(E2060/L2060,2)</f>
        <v>3.8</v>
      </c>
      <c r="Q2060" s="9" t="s">
        <v>4181</v>
      </c>
      <c r="R2060" t="s">
        <v>4214</v>
      </c>
      <c r="S2060">
        <f>(((J2060/60)/60)/24)+DATE(1970,1,1)</f>
        <v>42026.370717592596</v>
      </c>
      <c r="T2060">
        <f>(((I2060/60)/60)/24)+DATE(1970,1,1)</f>
        <v>42065.833333333328</v>
      </c>
      <c r="U2060">
        <f>YEAR(S:S)</f>
        <v>2015</v>
      </c>
    </row>
    <row r="2061" spans="1:21" ht="48" x14ac:dyDescent="0.2">
      <c r="A2061">
        <v>2059</v>
      </c>
      <c r="B2061" s="8" t="s">
        <v>2</v>
      </c>
      <c r="C2061" s="3" t="s">
        <v>2066</v>
      </c>
      <c r="D2061" s="5">
        <v>30000</v>
      </c>
      <c r="E2061" s="7">
        <v>1557</v>
      </c>
      <c r="F2061" t="s">
        <v>4115</v>
      </c>
      <c r="G2061" s="1" t="s">
        <v>4119</v>
      </c>
      <c r="H2061" t="s">
        <v>4121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" t="s">
        <v>4181</v>
      </c>
      <c r="O2061">
        <f>ROUND(E2061/D2061*100,0)</f>
        <v>5</v>
      </c>
      <c r="P2061">
        <f>ROUND(E2061/L2061,2)</f>
        <v>4.1500000000000004</v>
      </c>
      <c r="Q2061" s="9" t="s">
        <v>4181</v>
      </c>
      <c r="R2061" t="s">
        <v>4214</v>
      </c>
      <c r="S2061">
        <f>(((J2061/60)/60)/24)+DATE(1970,1,1)</f>
        <v>42361.602476851855</v>
      </c>
      <c r="T2061">
        <f>(((I2061/60)/60)/24)+DATE(1970,1,1)</f>
        <v>42400.915972222225</v>
      </c>
      <c r="U2061">
        <f>YEAR(S:S)</f>
        <v>2015</v>
      </c>
    </row>
    <row r="2062" spans="1:21" ht="48" x14ac:dyDescent="0.2">
      <c r="A2062">
        <v>2060</v>
      </c>
      <c r="B2062" s="8" t="s">
        <v>2</v>
      </c>
      <c r="C2062" s="3" t="s">
        <v>2067</v>
      </c>
      <c r="D2062" s="5">
        <v>25000</v>
      </c>
      <c r="E2062" s="7">
        <v>1555</v>
      </c>
      <c r="F2062" t="s">
        <v>4115</v>
      </c>
      <c r="G2062" s="1" t="s">
        <v>4119</v>
      </c>
      <c r="H2062" t="s">
        <v>4121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" t="s">
        <v>4181</v>
      </c>
      <c r="O2062">
        <f>ROUND(E2062/D2062*100,0)</f>
        <v>6</v>
      </c>
      <c r="P2062">
        <f>ROUND(E2062/L2062,2)</f>
        <v>1.1399999999999999</v>
      </c>
      <c r="Q2062" s="9" t="s">
        <v>4181</v>
      </c>
      <c r="R2062" t="s">
        <v>4214</v>
      </c>
      <c r="S2062">
        <f>(((J2062/60)/60)/24)+DATE(1970,1,1)</f>
        <v>41783.642939814818</v>
      </c>
      <c r="T2062">
        <f>(((I2062/60)/60)/24)+DATE(1970,1,1)</f>
        <v>41843.642939814818</v>
      </c>
      <c r="U2062">
        <f>YEAR(S:S)</f>
        <v>2014</v>
      </c>
    </row>
    <row r="2063" spans="1:21" ht="48" x14ac:dyDescent="0.2">
      <c r="A2063">
        <v>2061</v>
      </c>
      <c r="B2063" s="8" t="s">
        <v>2</v>
      </c>
      <c r="C2063" s="3" t="s">
        <v>2068</v>
      </c>
      <c r="D2063" s="5">
        <v>5000</v>
      </c>
      <c r="E2063" s="7">
        <v>1555</v>
      </c>
      <c r="F2063" t="s">
        <v>4115</v>
      </c>
      <c r="G2063" s="1" t="s">
        <v>4119</v>
      </c>
      <c r="H2063" t="s">
        <v>4121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" t="s">
        <v>4181</v>
      </c>
      <c r="O2063">
        <f>ROUND(E2063/D2063*100,0)</f>
        <v>31</v>
      </c>
      <c r="P2063">
        <f>ROUND(E2063/L2063,2)</f>
        <v>44.43</v>
      </c>
      <c r="Q2063" s="9" t="s">
        <v>4181</v>
      </c>
      <c r="R2063" t="s">
        <v>4214</v>
      </c>
      <c r="S2063">
        <f>(((J2063/60)/60)/24)+DATE(1970,1,1)</f>
        <v>42705.764513888891</v>
      </c>
      <c r="T2063">
        <f>(((I2063/60)/60)/24)+DATE(1970,1,1)</f>
        <v>42735.764513888891</v>
      </c>
      <c r="U2063">
        <f>YEAR(S:S)</f>
        <v>2016</v>
      </c>
    </row>
    <row r="2064" spans="1:21" ht="48" x14ac:dyDescent="0.2">
      <c r="A2064">
        <v>2062</v>
      </c>
      <c r="B2064" s="8" t="s">
        <v>2</v>
      </c>
      <c r="C2064" s="3" t="s">
        <v>2069</v>
      </c>
      <c r="D2064" s="5">
        <v>100000</v>
      </c>
      <c r="E2064" s="7">
        <v>1553</v>
      </c>
      <c r="F2064" t="s">
        <v>4115</v>
      </c>
      <c r="G2064" s="1" t="s">
        <v>4119</v>
      </c>
      <c r="H2064" t="s">
        <v>4128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" t="s">
        <v>4181</v>
      </c>
      <c r="O2064">
        <f>ROUND(E2064/D2064*100,0)</f>
        <v>2</v>
      </c>
      <c r="P2064">
        <f>ROUND(E2064/L2064,2)</f>
        <v>7.65</v>
      </c>
      <c r="Q2064" s="9" t="s">
        <v>4181</v>
      </c>
      <c r="R2064" t="s">
        <v>4214</v>
      </c>
      <c r="S2064">
        <f>(((J2064/60)/60)/24)+DATE(1970,1,1)</f>
        <v>42423.3830787037</v>
      </c>
      <c r="T2064">
        <f>(((I2064/60)/60)/24)+DATE(1970,1,1)</f>
        <v>42453.341412037036</v>
      </c>
      <c r="U2064">
        <f>YEAR(S:S)</f>
        <v>2016</v>
      </c>
    </row>
    <row r="2065" spans="1:21" ht="32" x14ac:dyDescent="0.2">
      <c r="A2065">
        <v>2063</v>
      </c>
      <c r="B2065" s="8" t="s">
        <v>2</v>
      </c>
      <c r="C2065" s="3" t="s">
        <v>2070</v>
      </c>
      <c r="D2065" s="5">
        <v>4000</v>
      </c>
      <c r="E2065" s="7">
        <v>1550</v>
      </c>
      <c r="F2065" t="s">
        <v>4115</v>
      </c>
      <c r="G2065" s="1" t="s">
        <v>4119</v>
      </c>
      <c r="H2065" t="s">
        <v>4124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" t="s">
        <v>4181</v>
      </c>
      <c r="O2065">
        <f>ROUND(E2065/D2065*100,0)</f>
        <v>39</v>
      </c>
      <c r="P2065">
        <f>ROUND(E2065/L2065,2)</f>
        <v>31.63</v>
      </c>
      <c r="Q2065" s="9" t="s">
        <v>4181</v>
      </c>
      <c r="R2065" t="s">
        <v>4214</v>
      </c>
      <c r="S2065">
        <f>(((J2065/60)/60)/24)+DATE(1970,1,1)</f>
        <v>42472.73265046296</v>
      </c>
      <c r="T2065">
        <f>(((I2065/60)/60)/24)+DATE(1970,1,1)</f>
        <v>42505.73265046296</v>
      </c>
      <c r="U2065">
        <f>YEAR(S:S)</f>
        <v>2016</v>
      </c>
    </row>
    <row r="2066" spans="1:21" ht="48" x14ac:dyDescent="0.2">
      <c r="A2066">
        <v>2064</v>
      </c>
      <c r="B2066" s="8" t="s">
        <v>2</v>
      </c>
      <c r="C2066" s="3" t="s">
        <v>2071</v>
      </c>
      <c r="D2066" s="5">
        <v>261962</v>
      </c>
      <c r="E2066" s="7">
        <v>1550</v>
      </c>
      <c r="F2066" t="s">
        <v>4115</v>
      </c>
      <c r="G2066" s="1" t="s">
        <v>4119</v>
      </c>
      <c r="H2066" t="s">
        <v>4121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" t="s">
        <v>4181</v>
      </c>
      <c r="O2066">
        <f>ROUND(E2066/D2066*100,0)</f>
        <v>1</v>
      </c>
      <c r="P2066">
        <f>ROUND(E2066/L2066,2)</f>
        <v>0.27</v>
      </c>
      <c r="Q2066" s="9" t="s">
        <v>4181</v>
      </c>
      <c r="R2066" t="s">
        <v>4214</v>
      </c>
      <c r="S2066">
        <f>(((J2066/60)/60)/24)+DATE(1970,1,1)</f>
        <v>41389.364849537036</v>
      </c>
      <c r="T2066">
        <f>(((I2066/60)/60)/24)+DATE(1970,1,1)</f>
        <v>41425.5</v>
      </c>
      <c r="U2066">
        <f>YEAR(S:S)</f>
        <v>2013</v>
      </c>
    </row>
    <row r="2067" spans="1:21" ht="48" x14ac:dyDescent="0.2">
      <c r="A2067">
        <v>2065</v>
      </c>
      <c r="B2067" s="8" t="s">
        <v>2</v>
      </c>
      <c r="C2067" s="3" t="s">
        <v>2072</v>
      </c>
      <c r="D2067" s="5">
        <v>40000</v>
      </c>
      <c r="E2067" s="7">
        <v>1547</v>
      </c>
      <c r="F2067" t="s">
        <v>4115</v>
      </c>
      <c r="G2067" s="1" t="s">
        <v>4119</v>
      </c>
      <c r="H2067" t="s">
        <v>4122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" t="s">
        <v>4181</v>
      </c>
      <c r="O2067">
        <f>ROUND(E2067/D2067*100,0)</f>
        <v>4</v>
      </c>
      <c r="P2067">
        <f>ROUND(E2067/L2067,2)</f>
        <v>0.99</v>
      </c>
      <c r="Q2067" s="9" t="s">
        <v>4181</v>
      </c>
      <c r="R2067" t="s">
        <v>4214</v>
      </c>
      <c r="S2067">
        <f>(((J2067/60)/60)/24)+DATE(1970,1,1)</f>
        <v>41603.333668981482</v>
      </c>
      <c r="T2067">
        <f>(((I2067/60)/60)/24)+DATE(1970,1,1)</f>
        <v>41633.333668981482</v>
      </c>
      <c r="U2067">
        <f>YEAR(S:S)</f>
        <v>2013</v>
      </c>
    </row>
    <row r="2068" spans="1:21" ht="48" x14ac:dyDescent="0.2">
      <c r="A2068">
        <v>2066</v>
      </c>
      <c r="B2068" s="8" t="s">
        <v>2</v>
      </c>
      <c r="C2068" s="3" t="s">
        <v>2073</v>
      </c>
      <c r="D2068" s="5">
        <v>2000</v>
      </c>
      <c r="E2068" s="7">
        <v>1544</v>
      </c>
      <c r="F2068" t="s">
        <v>4115</v>
      </c>
      <c r="G2068" s="1" t="s">
        <v>4119</v>
      </c>
      <c r="H2068" t="s">
        <v>4121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" t="s">
        <v>4181</v>
      </c>
      <c r="O2068">
        <f>ROUND(E2068/D2068*100,0)</f>
        <v>77</v>
      </c>
      <c r="P2068">
        <f>ROUND(E2068/L2068,2)</f>
        <v>23.75</v>
      </c>
      <c r="Q2068" s="9" t="s">
        <v>4181</v>
      </c>
      <c r="R2068" t="s">
        <v>4214</v>
      </c>
      <c r="S2068">
        <f>(((J2068/60)/60)/24)+DATE(1970,1,1)</f>
        <v>41844.771793981483</v>
      </c>
      <c r="T2068">
        <f>(((I2068/60)/60)/24)+DATE(1970,1,1)</f>
        <v>41874.771793981483</v>
      </c>
      <c r="U2068">
        <f>YEAR(S:S)</f>
        <v>2014</v>
      </c>
    </row>
    <row r="2069" spans="1:21" ht="48" x14ac:dyDescent="0.2">
      <c r="A2069">
        <v>2067</v>
      </c>
      <c r="B2069" s="8" t="s">
        <v>2</v>
      </c>
      <c r="C2069" s="3" t="s">
        <v>2074</v>
      </c>
      <c r="D2069" s="5">
        <v>495</v>
      </c>
      <c r="E2069" s="7">
        <v>1538</v>
      </c>
      <c r="F2069" t="s">
        <v>4115</v>
      </c>
      <c r="G2069" s="1" t="s">
        <v>4119</v>
      </c>
      <c r="H2069" t="s">
        <v>4122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" t="s">
        <v>4181</v>
      </c>
      <c r="O2069">
        <f>ROUND(E2069/D2069*100,0)</f>
        <v>311</v>
      </c>
      <c r="P2069">
        <f>ROUND(E2069/L2069,2)</f>
        <v>153.80000000000001</v>
      </c>
      <c r="Q2069" s="9" t="s">
        <v>4181</v>
      </c>
      <c r="R2069" t="s">
        <v>4214</v>
      </c>
      <c r="S2069">
        <f>(((J2069/60)/60)/24)+DATE(1970,1,1)</f>
        <v>42115.853888888887</v>
      </c>
      <c r="T2069">
        <f>(((I2069/60)/60)/24)+DATE(1970,1,1)</f>
        <v>42148.853888888887</v>
      </c>
      <c r="U2069">
        <f>YEAR(S:S)</f>
        <v>2015</v>
      </c>
    </row>
    <row r="2070" spans="1:21" ht="48" x14ac:dyDescent="0.2">
      <c r="A2070">
        <v>2068</v>
      </c>
      <c r="B2070" s="8" t="s">
        <v>2</v>
      </c>
      <c r="C2070" s="3" t="s">
        <v>2075</v>
      </c>
      <c r="D2070" s="5">
        <v>25000</v>
      </c>
      <c r="E2070" s="7">
        <v>1537</v>
      </c>
      <c r="F2070" t="s">
        <v>4115</v>
      </c>
      <c r="G2070" s="1" t="s">
        <v>4119</v>
      </c>
      <c r="H2070" t="s">
        <v>4121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" t="s">
        <v>4181</v>
      </c>
      <c r="O2070">
        <f>ROUND(E2070/D2070*100,0)</f>
        <v>6</v>
      </c>
      <c r="P2070">
        <f>ROUND(E2070/L2070,2)</f>
        <v>20.22</v>
      </c>
      <c r="Q2070" s="9" t="s">
        <v>4181</v>
      </c>
      <c r="R2070" t="s">
        <v>4214</v>
      </c>
      <c r="S2070">
        <f>(((J2070/60)/60)/24)+DATE(1970,1,1)</f>
        <v>42633.841608796298</v>
      </c>
      <c r="T2070">
        <f>(((I2070/60)/60)/24)+DATE(1970,1,1)</f>
        <v>42663.841608796298</v>
      </c>
      <c r="U2070">
        <f>YEAR(S:S)</f>
        <v>2016</v>
      </c>
    </row>
    <row r="2071" spans="1:21" ht="48" x14ac:dyDescent="0.2">
      <c r="A2071">
        <v>2069</v>
      </c>
      <c r="B2071" s="8" t="s">
        <v>2</v>
      </c>
      <c r="C2071" s="3" t="s">
        <v>2076</v>
      </c>
      <c r="D2071" s="5">
        <v>50000</v>
      </c>
      <c r="E2071" s="7">
        <v>1536</v>
      </c>
      <c r="F2071" t="s">
        <v>4115</v>
      </c>
      <c r="G2071" s="1" t="s">
        <v>4119</v>
      </c>
      <c r="H2071" t="s">
        <v>4121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" t="s">
        <v>4181</v>
      </c>
      <c r="O2071">
        <f>ROUND(E2071/D2071*100,0)</f>
        <v>3</v>
      </c>
      <c r="P2071">
        <f>ROUND(E2071/L2071,2)</f>
        <v>5.84</v>
      </c>
      <c r="Q2071" s="9" t="s">
        <v>4181</v>
      </c>
      <c r="R2071" t="s">
        <v>4214</v>
      </c>
      <c r="S2071">
        <f>(((J2071/60)/60)/24)+DATE(1970,1,1)</f>
        <v>42340.972118055557</v>
      </c>
      <c r="T2071">
        <f>(((I2071/60)/60)/24)+DATE(1970,1,1)</f>
        <v>42371.972118055557</v>
      </c>
      <c r="U2071">
        <f>YEAR(S:S)</f>
        <v>2015</v>
      </c>
    </row>
    <row r="2072" spans="1:21" ht="48" x14ac:dyDescent="0.2">
      <c r="A2072">
        <v>2070</v>
      </c>
      <c r="B2072" s="8" t="s">
        <v>2</v>
      </c>
      <c r="C2072" s="3" t="s">
        <v>2077</v>
      </c>
      <c r="D2072" s="5">
        <v>125000</v>
      </c>
      <c r="E2072" s="7">
        <v>1535</v>
      </c>
      <c r="F2072" t="s">
        <v>4115</v>
      </c>
      <c r="G2072" s="1" t="s">
        <v>4119</v>
      </c>
      <c r="H2072" t="s">
        <v>4124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" t="s">
        <v>4181</v>
      </c>
      <c r="O2072">
        <f>ROUND(E2072/D2072*100,0)</f>
        <v>1</v>
      </c>
      <c r="P2072">
        <f>ROUND(E2072/L2072,2)</f>
        <v>1</v>
      </c>
      <c r="Q2072" s="9" t="s">
        <v>4181</v>
      </c>
      <c r="R2072" t="s">
        <v>4214</v>
      </c>
      <c r="S2072">
        <f>(((J2072/60)/60)/24)+DATE(1970,1,1)</f>
        <v>42519.6565162037</v>
      </c>
      <c r="T2072">
        <f>(((I2072/60)/60)/24)+DATE(1970,1,1)</f>
        <v>42549.6565162037</v>
      </c>
      <c r="U2072">
        <f>YEAR(S:S)</f>
        <v>2016</v>
      </c>
    </row>
    <row r="2073" spans="1:21" ht="48" x14ac:dyDescent="0.2">
      <c r="A2073">
        <v>2071</v>
      </c>
      <c r="B2073" s="8" t="s">
        <v>2</v>
      </c>
      <c r="C2073" s="3" t="s">
        <v>2078</v>
      </c>
      <c r="D2073" s="5">
        <v>20000</v>
      </c>
      <c r="E2073" s="7">
        <v>1535</v>
      </c>
      <c r="F2073" t="s">
        <v>4115</v>
      </c>
      <c r="G2073" s="1" t="s">
        <v>4119</v>
      </c>
      <c r="H2073" t="s">
        <v>4121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" t="s">
        <v>4181</v>
      </c>
      <c r="O2073">
        <f>ROUND(E2073/D2073*100,0)</f>
        <v>8</v>
      </c>
      <c r="P2073">
        <f>ROUND(E2073/L2073,2)</f>
        <v>5.52</v>
      </c>
      <c r="Q2073" s="9" t="s">
        <v>4181</v>
      </c>
      <c r="R2073" t="s">
        <v>4214</v>
      </c>
      <c r="S2073">
        <f>(((J2073/60)/60)/24)+DATE(1970,1,1)</f>
        <v>42600.278749999998</v>
      </c>
      <c r="T2073">
        <f>(((I2073/60)/60)/24)+DATE(1970,1,1)</f>
        <v>42645.278749999998</v>
      </c>
      <c r="U2073">
        <f>YEAR(S:S)</f>
        <v>2016</v>
      </c>
    </row>
    <row r="2074" spans="1:21" ht="48" x14ac:dyDescent="0.2">
      <c r="A2074">
        <v>2072</v>
      </c>
      <c r="B2074" s="8" t="s">
        <v>2</v>
      </c>
      <c r="C2074" s="3" t="s">
        <v>2079</v>
      </c>
      <c r="D2074" s="5">
        <v>71500</v>
      </c>
      <c r="E2074" s="7">
        <v>1534</v>
      </c>
      <c r="F2074" t="s">
        <v>4115</v>
      </c>
      <c r="G2074" s="1" t="s">
        <v>4119</v>
      </c>
      <c r="H2074" t="s">
        <v>4121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" t="s">
        <v>4181</v>
      </c>
      <c r="O2074">
        <f>ROUND(E2074/D2074*100,0)</f>
        <v>2</v>
      </c>
      <c r="P2074">
        <f>ROUND(E2074/L2074,2)</f>
        <v>4.38</v>
      </c>
      <c r="Q2074" s="9" t="s">
        <v>4181</v>
      </c>
      <c r="R2074" t="s">
        <v>4214</v>
      </c>
      <c r="S2074">
        <f>(((J2074/60)/60)/24)+DATE(1970,1,1)</f>
        <v>42467.581388888888</v>
      </c>
      <c r="T2074">
        <f>(((I2074/60)/60)/24)+DATE(1970,1,1)</f>
        <v>42497.581388888888</v>
      </c>
      <c r="U2074">
        <f>YEAR(S:S)</f>
        <v>2016</v>
      </c>
    </row>
    <row r="2075" spans="1:21" ht="48" x14ac:dyDescent="0.2">
      <c r="A2075">
        <v>2073</v>
      </c>
      <c r="B2075" s="8" t="s">
        <v>2</v>
      </c>
      <c r="C2075" s="3" t="s">
        <v>2080</v>
      </c>
      <c r="D2075" s="5">
        <v>100000</v>
      </c>
      <c r="E2075" s="7">
        <v>1533</v>
      </c>
      <c r="F2075" t="s">
        <v>4115</v>
      </c>
      <c r="G2075" s="1" t="s">
        <v>4119</v>
      </c>
      <c r="H2075" t="s">
        <v>4121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" t="s">
        <v>4181</v>
      </c>
      <c r="O2075">
        <f>ROUND(E2075/D2075*100,0)</f>
        <v>2</v>
      </c>
      <c r="P2075">
        <f>ROUND(E2075/L2075,2)</f>
        <v>3.26</v>
      </c>
      <c r="Q2075" s="9" t="s">
        <v>4181</v>
      </c>
      <c r="R2075" t="s">
        <v>4214</v>
      </c>
      <c r="S2075">
        <f>(((J2075/60)/60)/24)+DATE(1970,1,1)</f>
        <v>42087.668032407411</v>
      </c>
      <c r="T2075">
        <f>(((I2075/60)/60)/24)+DATE(1970,1,1)</f>
        <v>42132.668032407411</v>
      </c>
      <c r="U2075">
        <f>YEAR(S:S)</f>
        <v>2015</v>
      </c>
    </row>
    <row r="2076" spans="1:21" ht="32" x14ac:dyDescent="0.2">
      <c r="A2076">
        <v>2074</v>
      </c>
      <c r="B2076" s="8" t="s">
        <v>2</v>
      </c>
      <c r="C2076" s="3" t="s">
        <v>2081</v>
      </c>
      <c r="D2076" s="5">
        <v>600</v>
      </c>
      <c r="E2076" s="7">
        <v>1532</v>
      </c>
      <c r="F2076" t="s">
        <v>4115</v>
      </c>
      <c r="G2076" s="1" t="s">
        <v>4119</v>
      </c>
      <c r="H2076" t="s">
        <v>4121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" t="s">
        <v>4181</v>
      </c>
      <c r="O2076">
        <f>ROUND(E2076/D2076*100,0)</f>
        <v>255</v>
      </c>
      <c r="P2076">
        <f>ROUND(E2076/L2076,2)</f>
        <v>510.67</v>
      </c>
      <c r="Q2076" s="9" t="s">
        <v>4181</v>
      </c>
      <c r="R2076" t="s">
        <v>4214</v>
      </c>
      <c r="S2076">
        <f>(((J2076/60)/60)/24)+DATE(1970,1,1)</f>
        <v>42466.826180555552</v>
      </c>
      <c r="T2076">
        <f>(((I2076/60)/60)/24)+DATE(1970,1,1)</f>
        <v>42496.826180555552</v>
      </c>
      <c r="U2076">
        <f>YEAR(S:S)</f>
        <v>2016</v>
      </c>
    </row>
    <row r="2077" spans="1:21" ht="48" x14ac:dyDescent="0.2">
      <c r="A2077">
        <v>2075</v>
      </c>
      <c r="B2077" s="8" t="s">
        <v>2</v>
      </c>
      <c r="C2077" s="3" t="s">
        <v>2082</v>
      </c>
      <c r="D2077" s="5">
        <v>9999</v>
      </c>
      <c r="E2077" s="7">
        <v>1529</v>
      </c>
      <c r="F2077" t="s">
        <v>4115</v>
      </c>
      <c r="G2077" s="1" t="s">
        <v>4119</v>
      </c>
      <c r="H2077" t="s">
        <v>4121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" t="s">
        <v>4181</v>
      </c>
      <c r="O2077">
        <f>ROUND(E2077/D2077*100,0)</f>
        <v>15</v>
      </c>
      <c r="P2077">
        <f>ROUND(E2077/L2077,2)</f>
        <v>0.19</v>
      </c>
      <c r="Q2077" s="9" t="s">
        <v>4181</v>
      </c>
      <c r="R2077" t="s">
        <v>4214</v>
      </c>
      <c r="S2077">
        <f>(((J2077/60)/60)/24)+DATE(1970,1,1)</f>
        <v>41450.681574074071</v>
      </c>
      <c r="T2077">
        <f>(((I2077/60)/60)/24)+DATE(1970,1,1)</f>
        <v>41480.681574074071</v>
      </c>
      <c r="U2077">
        <f>YEAR(S:S)</f>
        <v>2013</v>
      </c>
    </row>
    <row r="2078" spans="1:21" ht="32" x14ac:dyDescent="0.2">
      <c r="A2078">
        <v>2076</v>
      </c>
      <c r="B2078" s="8" t="s">
        <v>2</v>
      </c>
      <c r="C2078" s="3" t="s">
        <v>2083</v>
      </c>
      <c r="D2078" s="5">
        <v>179000</v>
      </c>
      <c r="E2078" s="7">
        <v>1527.5</v>
      </c>
      <c r="F2078" t="s">
        <v>4115</v>
      </c>
      <c r="G2078" s="1" t="s">
        <v>4119</v>
      </c>
      <c r="H2078" t="s">
        <v>4122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" t="s">
        <v>4181</v>
      </c>
      <c r="O2078">
        <f>ROUND(E2078/D2078*100,0)</f>
        <v>1</v>
      </c>
      <c r="P2078">
        <f>ROUND(E2078/L2078,2)</f>
        <v>0.18</v>
      </c>
      <c r="Q2078" s="9" t="s">
        <v>4181</v>
      </c>
      <c r="R2078" t="s">
        <v>4214</v>
      </c>
      <c r="S2078">
        <f>(((J2078/60)/60)/24)+DATE(1970,1,1)</f>
        <v>41803.880659722221</v>
      </c>
      <c r="T2078">
        <f>(((I2078/60)/60)/24)+DATE(1970,1,1)</f>
        <v>41843.880659722221</v>
      </c>
      <c r="U2078">
        <f>YEAR(S:S)</f>
        <v>2014</v>
      </c>
    </row>
    <row r="2079" spans="1:21" ht="48" x14ac:dyDescent="0.2">
      <c r="A2079">
        <v>2077</v>
      </c>
      <c r="B2079" s="8" t="s">
        <v>2</v>
      </c>
      <c r="C2079" s="3" t="s">
        <v>2084</v>
      </c>
      <c r="D2079" s="5">
        <v>50000</v>
      </c>
      <c r="E2079" s="7">
        <v>1527</v>
      </c>
      <c r="F2079" t="s">
        <v>4115</v>
      </c>
      <c r="G2079" s="1" t="s">
        <v>4119</v>
      </c>
      <c r="H2079" t="s">
        <v>4121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" t="s">
        <v>4181</v>
      </c>
      <c r="O2079">
        <f>ROUND(E2079/D2079*100,0)</f>
        <v>3</v>
      </c>
      <c r="P2079">
        <f>ROUND(E2079/L2079,2)</f>
        <v>8.1199999999999992</v>
      </c>
      <c r="Q2079" s="9" t="s">
        <v>4181</v>
      </c>
      <c r="R2079" t="s">
        <v>4214</v>
      </c>
      <c r="S2079">
        <f>(((J2079/60)/60)/24)+DATE(1970,1,1)</f>
        <v>42103.042546296296</v>
      </c>
      <c r="T2079">
        <f>(((I2079/60)/60)/24)+DATE(1970,1,1)</f>
        <v>42160.875</v>
      </c>
      <c r="U2079">
        <f>YEAR(S:S)</f>
        <v>2015</v>
      </c>
    </row>
    <row r="2080" spans="1:21" ht="48" x14ac:dyDescent="0.2">
      <c r="A2080">
        <v>2078</v>
      </c>
      <c r="B2080" s="8" t="s">
        <v>2</v>
      </c>
      <c r="C2080" s="3" t="s">
        <v>2085</v>
      </c>
      <c r="D2080" s="5">
        <v>20000</v>
      </c>
      <c r="E2080" s="7">
        <v>1525</v>
      </c>
      <c r="F2080" t="s">
        <v>4115</v>
      </c>
      <c r="G2080" s="1" t="s">
        <v>4119</v>
      </c>
      <c r="H2080" t="s">
        <v>4124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" t="s">
        <v>4181</v>
      </c>
      <c r="O2080">
        <f>ROUND(E2080/D2080*100,0)</f>
        <v>8</v>
      </c>
      <c r="P2080">
        <f>ROUND(E2080/L2080,2)</f>
        <v>31.77</v>
      </c>
      <c r="Q2080" s="9" t="s">
        <v>4181</v>
      </c>
      <c r="R2080" t="s">
        <v>4214</v>
      </c>
      <c r="S2080">
        <f>(((J2080/60)/60)/24)+DATE(1970,1,1)</f>
        <v>42692.771493055552</v>
      </c>
      <c r="T2080">
        <f>(((I2080/60)/60)/24)+DATE(1970,1,1)</f>
        <v>42722.771493055552</v>
      </c>
      <c r="U2080">
        <f>YEAR(S:S)</f>
        <v>2016</v>
      </c>
    </row>
    <row r="2081" spans="1:21" ht="48" x14ac:dyDescent="0.2">
      <c r="A2081">
        <v>2079</v>
      </c>
      <c r="B2081" s="8" t="s">
        <v>2</v>
      </c>
      <c r="C2081" s="3" t="s">
        <v>2086</v>
      </c>
      <c r="D2081" s="5">
        <v>10000</v>
      </c>
      <c r="E2081" s="7">
        <v>1521</v>
      </c>
      <c r="F2081" t="s">
        <v>4115</v>
      </c>
      <c r="G2081" s="1" t="s">
        <v>4119</v>
      </c>
      <c r="H2081" t="s">
        <v>4122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" t="s">
        <v>4181</v>
      </c>
      <c r="O2081">
        <f>ROUND(E2081/D2081*100,0)</f>
        <v>15</v>
      </c>
      <c r="P2081">
        <f>ROUND(E2081/L2081,2)</f>
        <v>2.5099999999999998</v>
      </c>
      <c r="Q2081" s="9" t="s">
        <v>4181</v>
      </c>
      <c r="R2081" t="s">
        <v>4214</v>
      </c>
      <c r="S2081">
        <f>(((J2081/60)/60)/24)+DATE(1970,1,1)</f>
        <v>42150.71056712963</v>
      </c>
      <c r="T2081">
        <f>(((I2081/60)/60)/24)+DATE(1970,1,1)</f>
        <v>42180.791666666672</v>
      </c>
      <c r="U2081">
        <f>YEAR(S:S)</f>
        <v>2015</v>
      </c>
    </row>
    <row r="2082" spans="1:21" ht="48" x14ac:dyDescent="0.2">
      <c r="A2082">
        <v>2080</v>
      </c>
      <c r="B2082" s="8" t="s">
        <v>2</v>
      </c>
      <c r="C2082" s="3" t="s">
        <v>2087</v>
      </c>
      <c r="D2082" s="5">
        <v>1000</v>
      </c>
      <c r="E2082" s="7">
        <v>1521</v>
      </c>
      <c r="F2082" t="s">
        <v>4115</v>
      </c>
      <c r="G2082" s="1" t="s">
        <v>4119</v>
      </c>
      <c r="H2082" t="s">
        <v>4121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" t="s">
        <v>4181</v>
      </c>
      <c r="O2082">
        <f>ROUND(E2082/D2082*100,0)</f>
        <v>152</v>
      </c>
      <c r="P2082">
        <f>ROUND(E2082/L2082,2)</f>
        <v>30.42</v>
      </c>
      <c r="Q2082" s="9" t="s">
        <v>4181</v>
      </c>
      <c r="R2082" t="s">
        <v>4214</v>
      </c>
      <c r="S2082">
        <f>(((J2082/60)/60)/24)+DATE(1970,1,1)</f>
        <v>42289.957175925927</v>
      </c>
      <c r="T2082">
        <f>(((I2082/60)/60)/24)+DATE(1970,1,1)</f>
        <v>42319.998842592591</v>
      </c>
      <c r="U2082">
        <f>YEAR(S:S)</f>
        <v>2015</v>
      </c>
    </row>
    <row r="2083" spans="1:21" ht="48" x14ac:dyDescent="0.2">
      <c r="A2083">
        <v>2081</v>
      </c>
      <c r="B2083" s="8" t="s">
        <v>2</v>
      </c>
      <c r="C2083" s="3" t="s">
        <v>2088</v>
      </c>
      <c r="D2083" s="5">
        <v>3500</v>
      </c>
      <c r="E2083" s="7">
        <v>1520</v>
      </c>
      <c r="F2083" t="s">
        <v>4115</v>
      </c>
      <c r="G2083" s="1" t="s">
        <v>4119</v>
      </c>
      <c r="H2083" t="s">
        <v>4121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" t="s">
        <v>4181</v>
      </c>
      <c r="O2083">
        <f>ROUND(E2083/D2083*100,0)</f>
        <v>43</v>
      </c>
      <c r="P2083">
        <f>ROUND(E2083/L2083,2)</f>
        <v>27.64</v>
      </c>
      <c r="Q2083" s="9" t="s">
        <v>4181</v>
      </c>
      <c r="R2083" t="s">
        <v>4198</v>
      </c>
      <c r="S2083">
        <f>(((J2083/60)/60)/24)+DATE(1970,1,1)</f>
        <v>41004.156886574077</v>
      </c>
      <c r="T2083">
        <f>(((I2083/60)/60)/24)+DATE(1970,1,1)</f>
        <v>41045.207638888889</v>
      </c>
      <c r="U2083">
        <f>YEAR(S:S)</f>
        <v>2012</v>
      </c>
    </row>
    <row r="2084" spans="1:21" ht="48" x14ac:dyDescent="0.2">
      <c r="A2084">
        <v>2082</v>
      </c>
      <c r="B2084" s="8" t="s">
        <v>2</v>
      </c>
      <c r="C2084" s="3" t="s">
        <v>2089</v>
      </c>
      <c r="D2084" s="5">
        <v>1500</v>
      </c>
      <c r="E2084" s="7">
        <v>1518</v>
      </c>
      <c r="F2084" t="s">
        <v>4115</v>
      </c>
      <c r="G2084" s="1" t="s">
        <v>4119</v>
      </c>
      <c r="H2084" t="s">
        <v>4121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" t="s">
        <v>4181</v>
      </c>
      <c r="O2084">
        <f>ROUND(E2084/D2084*100,0)</f>
        <v>101</v>
      </c>
      <c r="P2084">
        <f>ROUND(E2084/L2084,2)</f>
        <v>39.950000000000003</v>
      </c>
      <c r="Q2084" s="9" t="s">
        <v>4181</v>
      </c>
      <c r="R2084" t="s">
        <v>4198</v>
      </c>
      <c r="S2084">
        <f>(((J2084/60)/60)/24)+DATE(1970,1,1)</f>
        <v>40811.120324074072</v>
      </c>
      <c r="T2084">
        <f>(((I2084/60)/60)/24)+DATE(1970,1,1)</f>
        <v>40871.161990740737</v>
      </c>
      <c r="U2084">
        <f>YEAR(S:S)</f>
        <v>2011</v>
      </c>
    </row>
    <row r="2085" spans="1:21" ht="48" x14ac:dyDescent="0.2">
      <c r="A2085">
        <v>2083</v>
      </c>
      <c r="B2085" s="8" t="s">
        <v>2</v>
      </c>
      <c r="C2085" s="3" t="s">
        <v>2090</v>
      </c>
      <c r="D2085" s="5">
        <v>750</v>
      </c>
      <c r="E2085" s="7">
        <v>1515.08</v>
      </c>
      <c r="F2085" t="s">
        <v>4115</v>
      </c>
      <c r="G2085" s="1" t="s">
        <v>4119</v>
      </c>
      <c r="H2085" t="s">
        <v>4121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" t="s">
        <v>4181</v>
      </c>
      <c r="O2085">
        <f>ROUND(E2085/D2085*100,0)</f>
        <v>202</v>
      </c>
      <c r="P2085">
        <f>ROUND(E2085/L2085,2)</f>
        <v>60.6</v>
      </c>
      <c r="Q2085" s="9" t="s">
        <v>4181</v>
      </c>
      <c r="R2085" t="s">
        <v>4198</v>
      </c>
      <c r="S2085">
        <f>(((J2085/60)/60)/24)+DATE(1970,1,1)</f>
        <v>41034.72216435185</v>
      </c>
      <c r="T2085">
        <f>(((I2085/60)/60)/24)+DATE(1970,1,1)</f>
        <v>41064.72216435185</v>
      </c>
      <c r="U2085">
        <f>YEAR(S:S)</f>
        <v>2012</v>
      </c>
    </row>
    <row r="2086" spans="1:21" ht="48" x14ac:dyDescent="0.2">
      <c r="A2086">
        <v>2084</v>
      </c>
      <c r="B2086" s="8" t="s">
        <v>2</v>
      </c>
      <c r="C2086" s="3" t="s">
        <v>2091</v>
      </c>
      <c r="D2086" s="5">
        <v>3000</v>
      </c>
      <c r="E2086" s="7">
        <v>1511</v>
      </c>
      <c r="F2086" t="s">
        <v>4115</v>
      </c>
      <c r="G2086" s="1" t="s">
        <v>4119</v>
      </c>
      <c r="H2086" t="s">
        <v>4121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" t="s">
        <v>4181</v>
      </c>
      <c r="O2086">
        <f>ROUND(E2086/D2086*100,0)</f>
        <v>50</v>
      </c>
      <c r="P2086">
        <f>ROUND(E2086/L2086,2)</f>
        <v>32.85</v>
      </c>
      <c r="Q2086" s="9" t="s">
        <v>4181</v>
      </c>
      <c r="R2086" t="s">
        <v>4198</v>
      </c>
      <c r="S2086">
        <f>(((J2086/60)/60)/24)+DATE(1970,1,1)</f>
        <v>41731.833124999997</v>
      </c>
      <c r="T2086">
        <f>(((I2086/60)/60)/24)+DATE(1970,1,1)</f>
        <v>41763.290972222225</v>
      </c>
      <c r="U2086">
        <f>YEAR(S:S)</f>
        <v>2014</v>
      </c>
    </row>
    <row r="2087" spans="1:21" ht="48" x14ac:dyDescent="0.2">
      <c r="A2087">
        <v>2085</v>
      </c>
      <c r="B2087" s="8" t="s">
        <v>2</v>
      </c>
      <c r="C2087" s="3" t="s">
        <v>2092</v>
      </c>
      <c r="D2087" s="5">
        <v>6000</v>
      </c>
      <c r="E2087" s="7">
        <v>1510</v>
      </c>
      <c r="F2087" t="s">
        <v>4115</v>
      </c>
      <c r="G2087" s="1" t="s">
        <v>4119</v>
      </c>
      <c r="H2087" t="s">
        <v>4121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" t="s">
        <v>4181</v>
      </c>
      <c r="O2087">
        <f>ROUND(E2087/D2087*100,0)</f>
        <v>25</v>
      </c>
      <c r="P2087">
        <f>ROUND(E2087/L2087,2)</f>
        <v>18.190000000000001</v>
      </c>
      <c r="Q2087" s="9" t="s">
        <v>4181</v>
      </c>
      <c r="R2087" t="s">
        <v>4198</v>
      </c>
      <c r="S2087">
        <f>(((J2087/60)/60)/24)+DATE(1970,1,1)</f>
        <v>41075.835497685184</v>
      </c>
      <c r="T2087">
        <f>(((I2087/60)/60)/24)+DATE(1970,1,1)</f>
        <v>41105.835497685184</v>
      </c>
      <c r="U2087">
        <f>YEAR(S:S)</f>
        <v>2012</v>
      </c>
    </row>
    <row r="2088" spans="1:21" ht="48" x14ac:dyDescent="0.2">
      <c r="A2088">
        <v>2086</v>
      </c>
      <c r="B2088" s="8" t="s">
        <v>2</v>
      </c>
      <c r="C2088" s="3" t="s">
        <v>2093</v>
      </c>
      <c r="D2088" s="5">
        <v>4000</v>
      </c>
      <c r="E2088" s="7">
        <v>1510</v>
      </c>
      <c r="F2088" t="s">
        <v>4115</v>
      </c>
      <c r="G2088" s="1" t="s">
        <v>4119</v>
      </c>
      <c r="H2088" t="s">
        <v>4121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" t="s">
        <v>4181</v>
      </c>
      <c r="O2088">
        <f>ROUND(E2088/D2088*100,0)</f>
        <v>38</v>
      </c>
      <c r="P2088">
        <f>ROUND(E2088/L2088,2)</f>
        <v>43.14</v>
      </c>
      <c r="Q2088" s="9" t="s">
        <v>4181</v>
      </c>
      <c r="R2088" t="s">
        <v>4198</v>
      </c>
      <c r="S2088">
        <f>(((J2088/60)/60)/24)+DATE(1970,1,1)</f>
        <v>40860.67050925926</v>
      </c>
      <c r="T2088">
        <f>(((I2088/60)/60)/24)+DATE(1970,1,1)</f>
        <v>40891.207638888889</v>
      </c>
      <c r="U2088">
        <f>YEAR(S:S)</f>
        <v>2011</v>
      </c>
    </row>
    <row r="2089" spans="1:21" ht="48" x14ac:dyDescent="0.2">
      <c r="A2089">
        <v>2087</v>
      </c>
      <c r="B2089" s="8" t="s">
        <v>2</v>
      </c>
      <c r="C2089" s="3" t="s">
        <v>2094</v>
      </c>
      <c r="D2089" s="5">
        <v>1500</v>
      </c>
      <c r="E2089" s="7">
        <v>1510</v>
      </c>
      <c r="F2089" t="s">
        <v>4115</v>
      </c>
      <c r="G2089" s="1" t="s">
        <v>4119</v>
      </c>
      <c r="H2089" t="s">
        <v>4121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" t="s">
        <v>4181</v>
      </c>
      <c r="O2089">
        <f>ROUND(E2089/D2089*100,0)</f>
        <v>101</v>
      </c>
      <c r="P2089">
        <f>ROUND(E2089/L2089,2)</f>
        <v>60.4</v>
      </c>
      <c r="Q2089" s="9" t="s">
        <v>4181</v>
      </c>
      <c r="R2089" t="s">
        <v>4198</v>
      </c>
      <c r="S2089">
        <f>(((J2089/60)/60)/24)+DATE(1970,1,1)</f>
        <v>40764.204375000001</v>
      </c>
      <c r="T2089">
        <f>(((I2089/60)/60)/24)+DATE(1970,1,1)</f>
        <v>40794.204375000001</v>
      </c>
      <c r="U2089">
        <f>YEAR(S:S)</f>
        <v>2011</v>
      </c>
    </row>
    <row r="2090" spans="1:21" ht="48" x14ac:dyDescent="0.2">
      <c r="A2090">
        <v>2088</v>
      </c>
      <c r="B2090" s="8" t="s">
        <v>2</v>
      </c>
      <c r="C2090" s="3" t="s">
        <v>2095</v>
      </c>
      <c r="D2090" s="5">
        <v>3000</v>
      </c>
      <c r="E2090" s="7">
        <v>1510</v>
      </c>
      <c r="F2090" t="s">
        <v>4115</v>
      </c>
      <c r="G2090" s="1" t="s">
        <v>4119</v>
      </c>
      <c r="H2090" t="s">
        <v>4121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" t="s">
        <v>4181</v>
      </c>
      <c r="O2090">
        <f>ROUND(E2090/D2090*100,0)</f>
        <v>50</v>
      </c>
      <c r="P2090">
        <f>ROUND(E2090/L2090,2)</f>
        <v>20.13</v>
      </c>
      <c r="Q2090" s="9" t="s">
        <v>4181</v>
      </c>
      <c r="R2090" t="s">
        <v>4198</v>
      </c>
      <c r="S2090">
        <f>(((J2090/60)/60)/24)+DATE(1970,1,1)</f>
        <v>40395.714722222219</v>
      </c>
      <c r="T2090">
        <f>(((I2090/60)/60)/24)+DATE(1970,1,1)</f>
        <v>40432.165972222225</v>
      </c>
      <c r="U2090">
        <f>YEAR(S:S)</f>
        <v>2010</v>
      </c>
    </row>
    <row r="2091" spans="1:21" ht="32" x14ac:dyDescent="0.2">
      <c r="A2091">
        <v>2089</v>
      </c>
      <c r="B2091" s="8" t="s">
        <v>2</v>
      </c>
      <c r="C2091" s="3" t="s">
        <v>2096</v>
      </c>
      <c r="D2091" s="5">
        <v>2500</v>
      </c>
      <c r="E2091" s="7">
        <v>1506</v>
      </c>
      <c r="F2091" t="s">
        <v>4115</v>
      </c>
      <c r="G2091" s="1" t="s">
        <v>4119</v>
      </c>
      <c r="H2091" t="s">
        <v>4121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" t="s">
        <v>4181</v>
      </c>
      <c r="O2091">
        <f>ROUND(E2091/D2091*100,0)</f>
        <v>60</v>
      </c>
      <c r="P2091">
        <f>ROUND(E2091/L2091,2)</f>
        <v>24.29</v>
      </c>
      <c r="Q2091" s="9" t="s">
        <v>4181</v>
      </c>
      <c r="R2091" t="s">
        <v>4198</v>
      </c>
      <c r="S2091">
        <f>(((J2091/60)/60)/24)+DATE(1970,1,1)</f>
        <v>41453.076319444444</v>
      </c>
      <c r="T2091">
        <f>(((I2091/60)/60)/24)+DATE(1970,1,1)</f>
        <v>41488.076319444444</v>
      </c>
      <c r="U2091">
        <f>YEAR(S:S)</f>
        <v>2013</v>
      </c>
    </row>
    <row r="2092" spans="1:21" ht="48" x14ac:dyDescent="0.2">
      <c r="A2092">
        <v>2090</v>
      </c>
      <c r="B2092" s="8" t="s">
        <v>2</v>
      </c>
      <c r="C2092" s="3" t="s">
        <v>2097</v>
      </c>
      <c r="D2092" s="5">
        <v>8000</v>
      </c>
      <c r="E2092" s="7">
        <v>1506</v>
      </c>
      <c r="F2092" t="s">
        <v>4115</v>
      </c>
      <c r="G2092" s="1" t="s">
        <v>4119</v>
      </c>
      <c r="H2092" t="s">
        <v>4121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" t="s">
        <v>4181</v>
      </c>
      <c r="O2092">
        <f>ROUND(E2092/D2092*100,0)</f>
        <v>19</v>
      </c>
      <c r="P2092">
        <f>ROUND(E2092/L2092,2)</f>
        <v>9.41</v>
      </c>
      <c r="Q2092" s="9" t="s">
        <v>4181</v>
      </c>
      <c r="R2092" t="s">
        <v>4198</v>
      </c>
      <c r="S2092">
        <f>(((J2092/60)/60)/24)+DATE(1970,1,1)</f>
        <v>41299.381423611114</v>
      </c>
      <c r="T2092">
        <f>(((I2092/60)/60)/24)+DATE(1970,1,1)</f>
        <v>41329.381423611114</v>
      </c>
      <c r="U2092">
        <f>YEAR(S:S)</f>
        <v>2013</v>
      </c>
    </row>
    <row r="2093" spans="1:21" ht="48" x14ac:dyDescent="0.2">
      <c r="A2093">
        <v>2091</v>
      </c>
      <c r="B2093" s="8" t="s">
        <v>2</v>
      </c>
      <c r="C2093" s="3" t="s">
        <v>2098</v>
      </c>
      <c r="D2093" s="5">
        <v>18000</v>
      </c>
      <c r="E2093" s="7">
        <v>1505</v>
      </c>
      <c r="F2093" t="s">
        <v>4115</v>
      </c>
      <c r="G2093" s="1" t="s">
        <v>4119</v>
      </c>
      <c r="H2093" t="s">
        <v>4121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" t="s">
        <v>4181</v>
      </c>
      <c r="O2093">
        <f>ROUND(E2093/D2093*100,0)</f>
        <v>8</v>
      </c>
      <c r="P2093">
        <f>ROUND(E2093/L2093,2)</f>
        <v>6.12</v>
      </c>
      <c r="Q2093" s="9" t="s">
        <v>4181</v>
      </c>
      <c r="R2093" t="s">
        <v>4198</v>
      </c>
      <c r="S2093">
        <f>(((J2093/60)/60)/24)+DATE(1970,1,1)</f>
        <v>40555.322662037033</v>
      </c>
      <c r="T2093">
        <f>(((I2093/60)/60)/24)+DATE(1970,1,1)</f>
        <v>40603.833333333336</v>
      </c>
      <c r="U2093">
        <f>YEAR(S:S)</f>
        <v>2011</v>
      </c>
    </row>
    <row r="2094" spans="1:21" ht="48" x14ac:dyDescent="0.2">
      <c r="A2094">
        <v>2092</v>
      </c>
      <c r="B2094" s="8" t="s">
        <v>2</v>
      </c>
      <c r="C2094" s="3" t="s">
        <v>2099</v>
      </c>
      <c r="D2094" s="5">
        <v>6000</v>
      </c>
      <c r="E2094" s="7">
        <v>1503</v>
      </c>
      <c r="F2094" t="s">
        <v>4115</v>
      </c>
      <c r="G2094" s="1" t="s">
        <v>4119</v>
      </c>
      <c r="H2094" t="s">
        <v>4121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" t="s">
        <v>4181</v>
      </c>
      <c r="O2094">
        <f>ROUND(E2094/D2094*100,0)</f>
        <v>25</v>
      </c>
      <c r="P2094">
        <f>ROUND(E2094/L2094,2)</f>
        <v>27.33</v>
      </c>
      <c r="Q2094" s="9" t="s">
        <v>4181</v>
      </c>
      <c r="R2094" t="s">
        <v>4198</v>
      </c>
      <c r="S2094">
        <f>(((J2094/60)/60)/24)+DATE(1970,1,1)</f>
        <v>40763.707546296297</v>
      </c>
      <c r="T2094">
        <f>(((I2094/60)/60)/24)+DATE(1970,1,1)</f>
        <v>40823.707546296297</v>
      </c>
      <c r="U2094">
        <f>YEAR(S:S)</f>
        <v>2011</v>
      </c>
    </row>
    <row r="2095" spans="1:21" ht="48" x14ac:dyDescent="0.2">
      <c r="A2095">
        <v>2093</v>
      </c>
      <c r="B2095" s="8" t="s">
        <v>2</v>
      </c>
      <c r="C2095" s="3" t="s">
        <v>2100</v>
      </c>
      <c r="D2095" s="5">
        <v>1500</v>
      </c>
      <c r="E2095" s="7">
        <v>1502.5</v>
      </c>
      <c r="F2095" t="s">
        <v>4115</v>
      </c>
      <c r="G2095" s="1" t="s">
        <v>4119</v>
      </c>
      <c r="H2095" t="s">
        <v>4121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" t="s">
        <v>4181</v>
      </c>
      <c r="O2095">
        <f>ROUND(E2095/D2095*100,0)</f>
        <v>100</v>
      </c>
      <c r="P2095">
        <f>ROUND(E2095/L2095,2)</f>
        <v>65.33</v>
      </c>
      <c r="Q2095" s="9" t="s">
        <v>4181</v>
      </c>
      <c r="R2095" t="s">
        <v>4198</v>
      </c>
      <c r="S2095">
        <f>(((J2095/60)/60)/24)+DATE(1970,1,1)</f>
        <v>41205.854537037041</v>
      </c>
      <c r="T2095">
        <f>(((I2095/60)/60)/24)+DATE(1970,1,1)</f>
        <v>41265.896203703705</v>
      </c>
      <c r="U2095">
        <f>YEAR(S:S)</f>
        <v>2012</v>
      </c>
    </row>
    <row r="2096" spans="1:21" ht="48" x14ac:dyDescent="0.2">
      <c r="A2096">
        <v>2094</v>
      </c>
      <c r="B2096" s="8" t="s">
        <v>2</v>
      </c>
      <c r="C2096" s="3" t="s">
        <v>2101</v>
      </c>
      <c r="D2096" s="5">
        <v>3500</v>
      </c>
      <c r="E2096" s="7">
        <v>1501</v>
      </c>
      <c r="F2096" t="s">
        <v>4115</v>
      </c>
      <c r="G2096" s="1" t="s">
        <v>4119</v>
      </c>
      <c r="H2096" t="s">
        <v>4121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" t="s">
        <v>4181</v>
      </c>
      <c r="O2096">
        <f>ROUND(E2096/D2096*100,0)</f>
        <v>43</v>
      </c>
      <c r="P2096">
        <f>ROUND(E2096/L2096,2)</f>
        <v>20.85</v>
      </c>
      <c r="Q2096" s="9" t="s">
        <v>4181</v>
      </c>
      <c r="R2096" t="s">
        <v>4198</v>
      </c>
      <c r="S2096">
        <f>(((J2096/60)/60)/24)+DATE(1970,1,1)</f>
        <v>40939.02002314815</v>
      </c>
      <c r="T2096">
        <f>(((I2096/60)/60)/24)+DATE(1970,1,1)</f>
        <v>40973.125</v>
      </c>
      <c r="U2096">
        <f>YEAR(S:S)</f>
        <v>2012</v>
      </c>
    </row>
    <row r="2097" spans="1:21" ht="48" x14ac:dyDescent="0.2">
      <c r="A2097">
        <v>2095</v>
      </c>
      <c r="B2097" s="8" t="s">
        <v>2</v>
      </c>
      <c r="C2097" s="3" t="s">
        <v>2102</v>
      </c>
      <c r="D2097" s="5">
        <v>2500</v>
      </c>
      <c r="E2097" s="7">
        <v>1500.76</v>
      </c>
      <c r="F2097" t="s">
        <v>4115</v>
      </c>
      <c r="G2097" s="1" t="s">
        <v>4119</v>
      </c>
      <c r="H2097" t="s">
        <v>4121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" t="s">
        <v>4181</v>
      </c>
      <c r="O2097">
        <f>ROUND(E2097/D2097*100,0)</f>
        <v>60</v>
      </c>
      <c r="P2097">
        <f>ROUND(E2097/L2097,2)</f>
        <v>68.22</v>
      </c>
      <c r="Q2097" s="9" t="s">
        <v>4181</v>
      </c>
      <c r="R2097" t="s">
        <v>4198</v>
      </c>
      <c r="S2097">
        <f>(((J2097/60)/60)/24)+DATE(1970,1,1)</f>
        <v>40758.733483796292</v>
      </c>
      <c r="T2097">
        <f>(((I2097/60)/60)/24)+DATE(1970,1,1)</f>
        <v>40818.733483796292</v>
      </c>
      <c r="U2097">
        <f>YEAR(S:S)</f>
        <v>2011</v>
      </c>
    </row>
    <row r="2098" spans="1:21" ht="48" x14ac:dyDescent="0.2">
      <c r="A2098">
        <v>2096</v>
      </c>
      <c r="B2098" s="8" t="s">
        <v>2</v>
      </c>
      <c r="C2098" s="3" t="s">
        <v>2103</v>
      </c>
      <c r="D2098" s="5">
        <v>600</v>
      </c>
      <c r="E2098" s="7">
        <v>1500.2</v>
      </c>
      <c r="F2098" t="s">
        <v>4115</v>
      </c>
      <c r="G2098" s="1" t="s">
        <v>4119</v>
      </c>
      <c r="H2098" t="s">
        <v>4121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" t="s">
        <v>4181</v>
      </c>
      <c r="O2098">
        <f>ROUND(E2098/D2098*100,0)</f>
        <v>250</v>
      </c>
      <c r="P2098">
        <f>ROUND(E2098/L2098,2)</f>
        <v>107.16</v>
      </c>
      <c r="Q2098" s="9" t="s">
        <v>4181</v>
      </c>
      <c r="R2098" t="s">
        <v>4198</v>
      </c>
      <c r="S2098">
        <f>(((J2098/60)/60)/24)+DATE(1970,1,1)</f>
        <v>41192.758506944447</v>
      </c>
      <c r="T2098">
        <f>(((I2098/60)/60)/24)+DATE(1970,1,1)</f>
        <v>41208.165972222225</v>
      </c>
      <c r="U2098">
        <f>YEAR(S:S)</f>
        <v>2012</v>
      </c>
    </row>
    <row r="2099" spans="1:21" ht="48" x14ac:dyDescent="0.2">
      <c r="A2099">
        <v>2097</v>
      </c>
      <c r="B2099" s="8" t="s">
        <v>2</v>
      </c>
      <c r="C2099" s="3" t="s">
        <v>2104</v>
      </c>
      <c r="D2099" s="5">
        <v>3000</v>
      </c>
      <c r="E2099" s="7">
        <v>1500</v>
      </c>
      <c r="F2099" t="s">
        <v>4115</v>
      </c>
      <c r="G2099" s="1" t="s">
        <v>4119</v>
      </c>
      <c r="H2099" t="s">
        <v>4121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" t="s">
        <v>4181</v>
      </c>
      <c r="O2099">
        <f>ROUND(E2099/D2099*100,0)</f>
        <v>50</v>
      </c>
      <c r="P2099">
        <f>ROUND(E2099/L2099,2)</f>
        <v>39.47</v>
      </c>
      <c r="Q2099" s="9" t="s">
        <v>4181</v>
      </c>
      <c r="R2099" t="s">
        <v>4198</v>
      </c>
      <c r="S2099">
        <f>(((J2099/60)/60)/24)+DATE(1970,1,1)</f>
        <v>40818.58489583333</v>
      </c>
      <c r="T2099">
        <f>(((I2099/60)/60)/24)+DATE(1970,1,1)</f>
        <v>40878.626562500001</v>
      </c>
      <c r="U2099">
        <f>YEAR(S:S)</f>
        <v>2011</v>
      </c>
    </row>
    <row r="2100" spans="1:21" ht="48" x14ac:dyDescent="0.2">
      <c r="A2100">
        <v>2098</v>
      </c>
      <c r="B2100" s="8" t="s">
        <v>2</v>
      </c>
      <c r="C2100" s="3" t="s">
        <v>2105</v>
      </c>
      <c r="D2100" s="5">
        <v>6000</v>
      </c>
      <c r="E2100" s="7">
        <v>1500</v>
      </c>
      <c r="F2100" t="s">
        <v>4115</v>
      </c>
      <c r="G2100" s="1" t="s">
        <v>4119</v>
      </c>
      <c r="H2100" t="s">
        <v>4121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" t="s">
        <v>4181</v>
      </c>
      <c r="O2100">
        <f>ROUND(E2100/D2100*100,0)</f>
        <v>25</v>
      </c>
      <c r="P2100">
        <f>ROUND(E2100/L2100,2)</f>
        <v>46.88</v>
      </c>
      <c r="Q2100" s="9" t="s">
        <v>4181</v>
      </c>
      <c r="R2100" t="s">
        <v>4198</v>
      </c>
      <c r="S2100">
        <f>(((J2100/60)/60)/24)+DATE(1970,1,1)</f>
        <v>40946.11383101852</v>
      </c>
      <c r="T2100">
        <f>(((I2100/60)/60)/24)+DATE(1970,1,1)</f>
        <v>40976.11383101852</v>
      </c>
      <c r="U2100">
        <f>YEAR(S:S)</f>
        <v>2012</v>
      </c>
    </row>
    <row r="2101" spans="1:21" ht="16" x14ac:dyDescent="0.2">
      <c r="A2101">
        <v>2099</v>
      </c>
      <c r="B2101" s="8" t="s">
        <v>2</v>
      </c>
      <c r="C2101" s="3" t="s">
        <v>2106</v>
      </c>
      <c r="D2101" s="5">
        <v>3000</v>
      </c>
      <c r="E2101" s="7">
        <v>1500</v>
      </c>
      <c r="F2101" t="s">
        <v>4115</v>
      </c>
      <c r="G2101" s="1" t="s">
        <v>4119</v>
      </c>
      <c r="H2101" t="s">
        <v>4121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" t="s">
        <v>4181</v>
      </c>
      <c r="O2101">
        <f>ROUND(E2101/D2101*100,0)</f>
        <v>50</v>
      </c>
      <c r="P2101">
        <f>ROUND(E2101/L2101,2)</f>
        <v>23.81</v>
      </c>
      <c r="Q2101" s="9" t="s">
        <v>4181</v>
      </c>
      <c r="R2101" t="s">
        <v>4198</v>
      </c>
      <c r="S2101">
        <f>(((J2101/60)/60)/24)+DATE(1970,1,1)</f>
        <v>42173.746342592596</v>
      </c>
      <c r="T2101">
        <f>(((I2101/60)/60)/24)+DATE(1970,1,1)</f>
        <v>42187.152777777781</v>
      </c>
      <c r="U2101">
        <f>YEAR(S:S)</f>
        <v>2015</v>
      </c>
    </row>
    <row r="2102" spans="1:21" ht="48" x14ac:dyDescent="0.2">
      <c r="A2102">
        <v>2100</v>
      </c>
      <c r="B2102" s="8" t="s">
        <v>2</v>
      </c>
      <c r="C2102" s="3" t="s">
        <v>2107</v>
      </c>
      <c r="D2102" s="5">
        <v>600</v>
      </c>
      <c r="E2102" s="7">
        <v>1500</v>
      </c>
      <c r="F2102" t="s">
        <v>4115</v>
      </c>
      <c r="G2102" s="1" t="s">
        <v>4119</v>
      </c>
      <c r="H2102" t="s">
        <v>4121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" t="s">
        <v>4181</v>
      </c>
      <c r="O2102">
        <f>ROUND(E2102/D2102*100,0)</f>
        <v>250</v>
      </c>
      <c r="P2102">
        <f>ROUND(E2102/L2102,2)</f>
        <v>55.56</v>
      </c>
      <c r="Q2102" s="9" t="s">
        <v>4181</v>
      </c>
      <c r="R2102" t="s">
        <v>4198</v>
      </c>
      <c r="S2102">
        <f>(((J2102/60)/60)/24)+DATE(1970,1,1)</f>
        <v>41074.834965277776</v>
      </c>
      <c r="T2102">
        <f>(((I2102/60)/60)/24)+DATE(1970,1,1)</f>
        <v>41090.165972222225</v>
      </c>
      <c r="U2102">
        <f>YEAR(S:S)</f>
        <v>2012</v>
      </c>
    </row>
    <row r="2103" spans="1:21" ht="48" x14ac:dyDescent="0.2">
      <c r="A2103">
        <v>2101</v>
      </c>
      <c r="B2103" s="8" t="s">
        <v>2</v>
      </c>
      <c r="C2103" s="3" t="s">
        <v>2108</v>
      </c>
      <c r="D2103" s="5">
        <v>2000</v>
      </c>
      <c r="E2103" s="7">
        <v>1500</v>
      </c>
      <c r="F2103" t="s">
        <v>4115</v>
      </c>
      <c r="G2103" s="1" t="s">
        <v>4119</v>
      </c>
      <c r="H2103" t="s">
        <v>4121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" t="s">
        <v>4181</v>
      </c>
      <c r="O2103">
        <f>ROUND(E2103/D2103*100,0)</f>
        <v>75</v>
      </c>
      <c r="P2103">
        <f>ROUND(E2103/L2103,2)</f>
        <v>34.090000000000003</v>
      </c>
      <c r="Q2103" s="9" t="s">
        <v>4181</v>
      </c>
      <c r="R2103" t="s">
        <v>4198</v>
      </c>
      <c r="S2103">
        <f>(((J2103/60)/60)/24)+DATE(1970,1,1)</f>
        <v>40892.149467592593</v>
      </c>
      <c r="T2103">
        <f>(((I2103/60)/60)/24)+DATE(1970,1,1)</f>
        <v>40952.149467592593</v>
      </c>
      <c r="U2103">
        <f>YEAR(S:S)</f>
        <v>2011</v>
      </c>
    </row>
    <row r="2104" spans="1:21" ht="48" x14ac:dyDescent="0.2">
      <c r="A2104">
        <v>2102</v>
      </c>
      <c r="B2104" s="8" t="s">
        <v>2</v>
      </c>
      <c r="C2104" s="3" t="s">
        <v>2109</v>
      </c>
      <c r="D2104" s="5">
        <v>1000</v>
      </c>
      <c r="E2104" s="7">
        <v>1500</v>
      </c>
      <c r="F2104" t="s">
        <v>4115</v>
      </c>
      <c r="G2104" s="1" t="s">
        <v>4119</v>
      </c>
      <c r="H2104" t="s">
        <v>4121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" t="s">
        <v>4181</v>
      </c>
      <c r="O2104">
        <f>ROUND(E2104/D2104*100,0)</f>
        <v>150</v>
      </c>
      <c r="P2104">
        <f>ROUND(E2104/L2104,2)</f>
        <v>39.47</v>
      </c>
      <c r="Q2104" s="9" t="s">
        <v>4181</v>
      </c>
      <c r="R2104" t="s">
        <v>4198</v>
      </c>
      <c r="S2104">
        <f>(((J2104/60)/60)/24)+DATE(1970,1,1)</f>
        <v>40638.868611111109</v>
      </c>
      <c r="T2104">
        <f>(((I2104/60)/60)/24)+DATE(1970,1,1)</f>
        <v>40668.868611111109</v>
      </c>
      <c r="U2104">
        <f>YEAR(S:S)</f>
        <v>2011</v>
      </c>
    </row>
    <row r="2105" spans="1:21" ht="32" x14ac:dyDescent="0.2">
      <c r="A2105">
        <v>2103</v>
      </c>
      <c r="B2105" s="8" t="s">
        <v>2</v>
      </c>
      <c r="C2105" s="3" t="s">
        <v>2110</v>
      </c>
      <c r="D2105" s="5">
        <v>7777</v>
      </c>
      <c r="E2105" s="7">
        <v>1500</v>
      </c>
      <c r="F2105" t="s">
        <v>4115</v>
      </c>
      <c r="G2105" s="1" t="s">
        <v>4119</v>
      </c>
      <c r="H2105" t="s">
        <v>4121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" t="s">
        <v>4181</v>
      </c>
      <c r="O2105">
        <f>ROUND(E2105/D2105*100,0)</f>
        <v>19</v>
      </c>
      <c r="P2105">
        <f>ROUND(E2105/L2105,2)</f>
        <v>13.04</v>
      </c>
      <c r="Q2105" s="9" t="s">
        <v>4181</v>
      </c>
      <c r="R2105" t="s">
        <v>4198</v>
      </c>
      <c r="S2105">
        <f>(((J2105/60)/60)/24)+DATE(1970,1,1)</f>
        <v>41192.754942129628</v>
      </c>
      <c r="T2105">
        <f>(((I2105/60)/60)/24)+DATE(1970,1,1)</f>
        <v>41222.7966087963</v>
      </c>
      <c r="U2105">
        <f>YEAR(S:S)</f>
        <v>2012</v>
      </c>
    </row>
    <row r="2106" spans="1:21" ht="48" x14ac:dyDescent="0.2">
      <c r="A2106">
        <v>2104</v>
      </c>
      <c r="B2106" s="8" t="s">
        <v>2</v>
      </c>
      <c r="C2106" s="3" t="s">
        <v>2111</v>
      </c>
      <c r="D2106" s="5">
        <v>800</v>
      </c>
      <c r="E2106" s="7">
        <v>1500</v>
      </c>
      <c r="F2106" t="s">
        <v>4115</v>
      </c>
      <c r="G2106" s="1" t="s">
        <v>4119</v>
      </c>
      <c r="H2106" t="s">
        <v>4121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" t="s">
        <v>4181</v>
      </c>
      <c r="O2106">
        <f>ROUND(E2106/D2106*100,0)</f>
        <v>188</v>
      </c>
      <c r="P2106">
        <f>ROUND(E2106/L2106,2)</f>
        <v>40.54</v>
      </c>
      <c r="Q2106" s="9" t="s">
        <v>4181</v>
      </c>
      <c r="R2106" t="s">
        <v>4198</v>
      </c>
      <c r="S2106">
        <f>(((J2106/60)/60)/24)+DATE(1970,1,1)</f>
        <v>41394.074467592596</v>
      </c>
      <c r="T2106">
        <f>(((I2106/60)/60)/24)+DATE(1970,1,1)</f>
        <v>41425</v>
      </c>
      <c r="U2106">
        <f>YEAR(S:S)</f>
        <v>2013</v>
      </c>
    </row>
    <row r="2107" spans="1:21" ht="32" x14ac:dyDescent="0.2">
      <c r="A2107">
        <v>2105</v>
      </c>
      <c r="B2107" s="8" t="s">
        <v>2</v>
      </c>
      <c r="C2107" s="3" t="s">
        <v>2112</v>
      </c>
      <c r="D2107" s="5">
        <v>2000</v>
      </c>
      <c r="E2107" s="7">
        <v>1493</v>
      </c>
      <c r="F2107" t="s">
        <v>4115</v>
      </c>
      <c r="G2107" s="1" t="s">
        <v>4119</v>
      </c>
      <c r="H2107" t="s">
        <v>4121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" t="s">
        <v>4181</v>
      </c>
      <c r="O2107">
        <f>ROUND(E2107/D2107*100,0)</f>
        <v>75</v>
      </c>
      <c r="P2107">
        <f>ROUND(E2107/L2107,2)</f>
        <v>15.08</v>
      </c>
      <c r="Q2107" s="9" t="s">
        <v>4181</v>
      </c>
      <c r="R2107" t="s">
        <v>4198</v>
      </c>
      <c r="S2107">
        <f>(((J2107/60)/60)/24)+DATE(1970,1,1)</f>
        <v>41951.788807870369</v>
      </c>
      <c r="T2107">
        <f>(((I2107/60)/60)/24)+DATE(1970,1,1)</f>
        <v>41964.166666666672</v>
      </c>
      <c r="U2107">
        <f>YEAR(S:S)</f>
        <v>2014</v>
      </c>
    </row>
    <row r="2108" spans="1:21" ht="48" x14ac:dyDescent="0.2">
      <c r="A2108">
        <v>2106</v>
      </c>
      <c r="B2108" s="8" t="s">
        <v>2</v>
      </c>
      <c r="C2108" s="3" t="s">
        <v>2113</v>
      </c>
      <c r="D2108" s="5">
        <v>2200</v>
      </c>
      <c r="E2108" s="7">
        <v>1486</v>
      </c>
      <c r="F2108" t="s">
        <v>4115</v>
      </c>
      <c r="G2108" s="1" t="s">
        <v>4119</v>
      </c>
      <c r="H2108" t="s">
        <v>4121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" t="s">
        <v>4181</v>
      </c>
      <c r="O2108">
        <f>ROUND(E2108/D2108*100,0)</f>
        <v>68</v>
      </c>
      <c r="P2108">
        <f>ROUND(E2108/L2108,2)</f>
        <v>33.770000000000003</v>
      </c>
      <c r="Q2108" s="9" t="s">
        <v>4181</v>
      </c>
      <c r="R2108" t="s">
        <v>4198</v>
      </c>
      <c r="S2108">
        <f>(((J2108/60)/60)/24)+DATE(1970,1,1)</f>
        <v>41270.21497685185</v>
      </c>
      <c r="T2108">
        <f>(((I2108/60)/60)/24)+DATE(1970,1,1)</f>
        <v>41300.21497685185</v>
      </c>
      <c r="U2108">
        <f>YEAR(S:S)</f>
        <v>2012</v>
      </c>
    </row>
    <row r="2109" spans="1:21" ht="48" x14ac:dyDescent="0.2">
      <c r="A2109">
        <v>2107</v>
      </c>
      <c r="B2109" s="8" t="s">
        <v>2</v>
      </c>
      <c r="C2109" s="3" t="s">
        <v>2114</v>
      </c>
      <c r="D2109" s="5">
        <v>2000</v>
      </c>
      <c r="E2109" s="7">
        <v>1485</v>
      </c>
      <c r="F2109" t="s">
        <v>4115</v>
      </c>
      <c r="G2109" s="1" t="s">
        <v>4119</v>
      </c>
      <c r="H2109" t="s">
        <v>4121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" t="s">
        <v>4181</v>
      </c>
      <c r="O2109">
        <f>ROUND(E2109/D2109*100,0)</f>
        <v>74</v>
      </c>
      <c r="P2109">
        <f>ROUND(E2109/L2109,2)</f>
        <v>25.6</v>
      </c>
      <c r="Q2109" s="9" t="s">
        <v>4181</v>
      </c>
      <c r="R2109" t="s">
        <v>4198</v>
      </c>
      <c r="S2109">
        <f>(((J2109/60)/60)/24)+DATE(1970,1,1)</f>
        <v>41934.71056712963</v>
      </c>
      <c r="T2109">
        <f>(((I2109/60)/60)/24)+DATE(1970,1,1)</f>
        <v>41955.752233796295</v>
      </c>
      <c r="U2109">
        <f>YEAR(S:S)</f>
        <v>2014</v>
      </c>
    </row>
    <row r="2110" spans="1:21" ht="48" x14ac:dyDescent="0.2">
      <c r="A2110">
        <v>2108</v>
      </c>
      <c r="B2110" s="8" t="s">
        <v>2</v>
      </c>
      <c r="C2110" s="3" t="s">
        <v>2115</v>
      </c>
      <c r="D2110" s="5">
        <v>16000</v>
      </c>
      <c r="E2110" s="7">
        <v>1471</v>
      </c>
      <c r="F2110" t="s">
        <v>4115</v>
      </c>
      <c r="G2110" s="1" t="s">
        <v>4119</v>
      </c>
      <c r="H2110" t="s">
        <v>4121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" t="s">
        <v>4181</v>
      </c>
      <c r="O2110">
        <f>ROUND(E2110/D2110*100,0)</f>
        <v>9</v>
      </c>
      <c r="P2110">
        <f>ROUND(E2110/L2110,2)</f>
        <v>7.7</v>
      </c>
      <c r="Q2110" s="9" t="s">
        <v>4181</v>
      </c>
      <c r="R2110" t="s">
        <v>4198</v>
      </c>
      <c r="S2110">
        <f>(((J2110/60)/60)/24)+DATE(1970,1,1)</f>
        <v>41135.175694444442</v>
      </c>
      <c r="T2110">
        <f>(((I2110/60)/60)/24)+DATE(1970,1,1)</f>
        <v>41162.163194444445</v>
      </c>
      <c r="U2110">
        <f>YEAR(S:S)</f>
        <v>2012</v>
      </c>
    </row>
    <row r="2111" spans="1:21" ht="32" x14ac:dyDescent="0.2">
      <c r="A2111">
        <v>2109</v>
      </c>
      <c r="B2111" s="8" t="s">
        <v>2</v>
      </c>
      <c r="C2111" s="3" t="s">
        <v>2116</v>
      </c>
      <c r="D2111" s="5">
        <v>4000</v>
      </c>
      <c r="E2111" s="7">
        <v>1466</v>
      </c>
      <c r="F2111" t="s">
        <v>4115</v>
      </c>
      <c r="G2111" s="1" t="s">
        <v>4119</v>
      </c>
      <c r="H2111" t="s">
        <v>4121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" t="s">
        <v>4181</v>
      </c>
      <c r="O2111">
        <f>ROUND(E2111/D2111*100,0)</f>
        <v>37</v>
      </c>
      <c r="P2111">
        <f>ROUND(E2111/L2111,2)</f>
        <v>36.65</v>
      </c>
      <c r="Q2111" s="9" t="s">
        <v>4181</v>
      </c>
      <c r="R2111" t="s">
        <v>4198</v>
      </c>
      <c r="S2111">
        <f>(((J2111/60)/60)/24)+DATE(1970,1,1)</f>
        <v>42160.708530092597</v>
      </c>
      <c r="T2111">
        <f>(((I2111/60)/60)/24)+DATE(1970,1,1)</f>
        <v>42190.708530092597</v>
      </c>
      <c r="U2111">
        <f>YEAR(S:S)</f>
        <v>2015</v>
      </c>
    </row>
    <row r="2112" spans="1:21" ht="32" x14ac:dyDescent="0.2">
      <c r="A2112">
        <v>2110</v>
      </c>
      <c r="B2112" s="8" t="s">
        <v>2</v>
      </c>
      <c r="C2112" s="3" t="s">
        <v>2117</v>
      </c>
      <c r="D2112" s="5">
        <v>2000</v>
      </c>
      <c r="E2112" s="7">
        <v>1465</v>
      </c>
      <c r="F2112" t="s">
        <v>4115</v>
      </c>
      <c r="G2112" s="1" t="s">
        <v>4119</v>
      </c>
      <c r="H2112" t="s">
        <v>4121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" t="s">
        <v>4181</v>
      </c>
      <c r="O2112">
        <f>ROUND(E2112/D2112*100,0)</f>
        <v>73</v>
      </c>
      <c r="P2112">
        <f>ROUND(E2112/L2112,2)</f>
        <v>38.549999999999997</v>
      </c>
      <c r="Q2112" s="9" t="s">
        <v>4181</v>
      </c>
      <c r="R2112" t="s">
        <v>4198</v>
      </c>
      <c r="S2112">
        <f>(((J2112/60)/60)/24)+DATE(1970,1,1)</f>
        <v>41759.670937499999</v>
      </c>
      <c r="T2112">
        <f>(((I2112/60)/60)/24)+DATE(1970,1,1)</f>
        <v>41787.207638888889</v>
      </c>
      <c r="U2112">
        <f>YEAR(S:S)</f>
        <v>2014</v>
      </c>
    </row>
    <row r="2113" spans="1:21" ht="48" x14ac:dyDescent="0.2">
      <c r="A2113">
        <v>2111</v>
      </c>
      <c r="B2113" s="8" t="s">
        <v>2</v>
      </c>
      <c r="C2113" s="3" t="s">
        <v>2118</v>
      </c>
      <c r="D2113" s="5">
        <v>2000</v>
      </c>
      <c r="E2113" s="7">
        <v>1465</v>
      </c>
      <c r="F2113" t="s">
        <v>4115</v>
      </c>
      <c r="G2113" s="1" t="s">
        <v>4119</v>
      </c>
      <c r="H2113" t="s">
        <v>4121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" t="s">
        <v>4181</v>
      </c>
      <c r="O2113">
        <f>ROUND(E2113/D2113*100,0)</f>
        <v>73</v>
      </c>
      <c r="P2113">
        <f>ROUND(E2113/L2113,2)</f>
        <v>37.56</v>
      </c>
      <c r="Q2113" s="9" t="s">
        <v>4181</v>
      </c>
      <c r="R2113" t="s">
        <v>4198</v>
      </c>
      <c r="S2113">
        <f>(((J2113/60)/60)/24)+DATE(1970,1,1)</f>
        <v>40703.197048611109</v>
      </c>
      <c r="T2113">
        <f>(((I2113/60)/60)/24)+DATE(1970,1,1)</f>
        <v>40770.041666666664</v>
      </c>
      <c r="U2113">
        <f>YEAR(S:S)</f>
        <v>2011</v>
      </c>
    </row>
    <row r="2114" spans="1:21" ht="48" x14ac:dyDescent="0.2">
      <c r="A2114">
        <v>2112</v>
      </c>
      <c r="B2114" s="8" t="s">
        <v>2</v>
      </c>
      <c r="C2114" s="3" t="s">
        <v>2119</v>
      </c>
      <c r="D2114" s="5">
        <v>300</v>
      </c>
      <c r="E2114" s="7">
        <v>1465</v>
      </c>
      <c r="F2114" t="s">
        <v>4115</v>
      </c>
      <c r="G2114" s="1" t="s">
        <v>4119</v>
      </c>
      <c r="H2114" t="s">
        <v>4121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" t="s">
        <v>4181</v>
      </c>
      <c r="O2114">
        <f>ROUND(E2114/D2114*100,0)</f>
        <v>488</v>
      </c>
      <c r="P2114">
        <f>ROUND(E2114/L2114,2)</f>
        <v>133.18</v>
      </c>
      <c r="Q2114" s="9" t="s">
        <v>4181</v>
      </c>
      <c r="R2114" t="s">
        <v>4198</v>
      </c>
      <c r="S2114">
        <f>(((J2114/60)/60)/24)+DATE(1970,1,1)</f>
        <v>41365.928159722222</v>
      </c>
      <c r="T2114">
        <f>(((I2114/60)/60)/24)+DATE(1970,1,1)</f>
        <v>41379.928159722222</v>
      </c>
      <c r="U2114">
        <f>YEAR(S:S)</f>
        <v>2013</v>
      </c>
    </row>
    <row r="2115" spans="1:21" ht="32" x14ac:dyDescent="0.2">
      <c r="A2115">
        <v>2113</v>
      </c>
      <c r="B2115" s="8" t="s">
        <v>2</v>
      </c>
      <c r="C2115" s="3" t="s">
        <v>2120</v>
      </c>
      <c r="D2115" s="5">
        <v>7000</v>
      </c>
      <c r="E2115" s="7">
        <v>1461</v>
      </c>
      <c r="F2115" t="s">
        <v>4115</v>
      </c>
      <c r="G2115" s="1" t="s">
        <v>4119</v>
      </c>
      <c r="H2115" t="s">
        <v>4121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" t="s">
        <v>4181</v>
      </c>
      <c r="O2115">
        <f>ROUND(E2115/D2115*100,0)</f>
        <v>21</v>
      </c>
      <c r="P2115">
        <f>ROUND(E2115/L2115,2)</f>
        <v>13.65</v>
      </c>
      <c r="Q2115" s="9" t="s">
        <v>4181</v>
      </c>
      <c r="R2115" t="s">
        <v>4198</v>
      </c>
      <c r="S2115">
        <f>(((J2115/60)/60)/24)+DATE(1970,1,1)</f>
        <v>41870.86546296296</v>
      </c>
      <c r="T2115">
        <f>(((I2115/60)/60)/24)+DATE(1970,1,1)</f>
        <v>41905.86546296296</v>
      </c>
      <c r="U2115">
        <f>YEAR(S:S)</f>
        <v>2014</v>
      </c>
    </row>
    <row r="2116" spans="1:21" ht="48" x14ac:dyDescent="0.2">
      <c r="A2116">
        <v>2114</v>
      </c>
      <c r="B2116" s="8" t="s">
        <v>2</v>
      </c>
      <c r="C2116" s="3" t="s">
        <v>2121</v>
      </c>
      <c r="D2116" s="5">
        <v>5000</v>
      </c>
      <c r="E2116" s="7">
        <v>1460</v>
      </c>
      <c r="F2116" t="s">
        <v>4115</v>
      </c>
      <c r="G2116" s="1" t="s">
        <v>4119</v>
      </c>
      <c r="H2116" t="s">
        <v>4121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" t="s">
        <v>4181</v>
      </c>
      <c r="O2116">
        <f>ROUND(E2116/D2116*100,0)</f>
        <v>29</v>
      </c>
      <c r="P2116">
        <f>ROUND(E2116/L2116,2)</f>
        <v>9.93</v>
      </c>
      <c r="Q2116" s="9" t="s">
        <v>4181</v>
      </c>
      <c r="R2116" t="s">
        <v>4198</v>
      </c>
      <c r="S2116">
        <f>(((J2116/60)/60)/24)+DATE(1970,1,1)</f>
        <v>40458.815625000003</v>
      </c>
      <c r="T2116">
        <f>(((I2116/60)/60)/24)+DATE(1970,1,1)</f>
        <v>40521.207638888889</v>
      </c>
      <c r="U2116">
        <f>YEAR(S:S)</f>
        <v>2010</v>
      </c>
    </row>
    <row r="2117" spans="1:21" ht="48" x14ac:dyDescent="0.2">
      <c r="A2117">
        <v>2115</v>
      </c>
      <c r="B2117" s="8" t="s">
        <v>2</v>
      </c>
      <c r="C2117" s="3" t="s">
        <v>2122</v>
      </c>
      <c r="D2117" s="5">
        <v>1500</v>
      </c>
      <c r="E2117" s="7">
        <v>1455</v>
      </c>
      <c r="F2117" t="s">
        <v>4115</v>
      </c>
      <c r="G2117" s="1" t="s">
        <v>4119</v>
      </c>
      <c r="H2117" t="s">
        <v>4121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" t="s">
        <v>4181</v>
      </c>
      <c r="O2117">
        <f>ROUND(E2117/D2117*100,0)</f>
        <v>97</v>
      </c>
      <c r="P2117">
        <f>ROUND(E2117/L2117,2)</f>
        <v>40.42</v>
      </c>
      <c r="Q2117" s="9" t="s">
        <v>4181</v>
      </c>
      <c r="R2117" t="s">
        <v>4198</v>
      </c>
      <c r="S2117">
        <f>(((J2117/60)/60)/24)+DATE(1970,1,1)</f>
        <v>40564.081030092595</v>
      </c>
      <c r="T2117">
        <f>(((I2117/60)/60)/24)+DATE(1970,1,1)</f>
        <v>40594.081030092595</v>
      </c>
      <c r="U2117">
        <f>YEAR(S:S)</f>
        <v>2011</v>
      </c>
    </row>
    <row r="2118" spans="1:21" ht="48" x14ac:dyDescent="0.2">
      <c r="A2118">
        <v>2116</v>
      </c>
      <c r="B2118" s="8" t="s">
        <v>2</v>
      </c>
      <c r="C2118" s="3" t="s">
        <v>2123</v>
      </c>
      <c r="D2118" s="5">
        <v>48000</v>
      </c>
      <c r="E2118" s="7">
        <v>1455</v>
      </c>
      <c r="F2118" t="s">
        <v>4115</v>
      </c>
      <c r="G2118" s="1" t="s">
        <v>4119</v>
      </c>
      <c r="H2118" t="s">
        <v>4121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" t="s">
        <v>4181</v>
      </c>
      <c r="O2118">
        <f>ROUND(E2118/D2118*100,0)</f>
        <v>3</v>
      </c>
      <c r="P2118">
        <f>ROUND(E2118/L2118,2)</f>
        <v>15.82</v>
      </c>
      <c r="Q2118" s="9" t="s">
        <v>4181</v>
      </c>
      <c r="R2118" t="s">
        <v>4198</v>
      </c>
      <c r="S2118">
        <f>(((J2118/60)/60)/24)+DATE(1970,1,1)</f>
        <v>41136.777812500004</v>
      </c>
      <c r="T2118">
        <f>(((I2118/60)/60)/24)+DATE(1970,1,1)</f>
        <v>41184.777812500004</v>
      </c>
      <c r="U2118">
        <f>YEAR(S:S)</f>
        <v>2012</v>
      </c>
    </row>
    <row r="2119" spans="1:21" ht="48" x14ac:dyDescent="0.2">
      <c r="A2119">
        <v>2117</v>
      </c>
      <c r="B2119" s="8" t="s">
        <v>2</v>
      </c>
      <c r="C2119" s="3" t="s">
        <v>2124</v>
      </c>
      <c r="D2119" s="5">
        <v>1200</v>
      </c>
      <c r="E2119" s="7">
        <v>1445</v>
      </c>
      <c r="F2119" t="s">
        <v>4115</v>
      </c>
      <c r="G2119" s="1" t="s">
        <v>4119</v>
      </c>
      <c r="H2119" t="s">
        <v>4121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" t="s">
        <v>4181</v>
      </c>
      <c r="O2119">
        <f>ROUND(E2119/D2119*100,0)</f>
        <v>120</v>
      </c>
      <c r="P2119">
        <f>ROUND(E2119/L2119,2)</f>
        <v>41.29</v>
      </c>
      <c r="Q2119" s="9" t="s">
        <v>4181</v>
      </c>
      <c r="R2119" t="s">
        <v>4198</v>
      </c>
      <c r="S2119">
        <f>(((J2119/60)/60)/24)+DATE(1970,1,1)</f>
        <v>42290.059594907405</v>
      </c>
      <c r="T2119">
        <f>(((I2119/60)/60)/24)+DATE(1970,1,1)</f>
        <v>42304.207638888889</v>
      </c>
      <c r="U2119">
        <f>YEAR(S:S)</f>
        <v>2015</v>
      </c>
    </row>
    <row r="2120" spans="1:21" ht="32" x14ac:dyDescent="0.2">
      <c r="A2120">
        <v>2118</v>
      </c>
      <c r="B2120" s="8" t="s">
        <v>2</v>
      </c>
      <c r="C2120" s="3" t="s">
        <v>2125</v>
      </c>
      <c r="D2120" s="5">
        <v>1000</v>
      </c>
      <c r="E2120" s="7">
        <v>1438</v>
      </c>
      <c r="F2120" t="s">
        <v>4115</v>
      </c>
      <c r="G2120" s="1" t="s">
        <v>4119</v>
      </c>
      <c r="H2120" t="s">
        <v>4121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" t="s">
        <v>4181</v>
      </c>
      <c r="O2120">
        <f>ROUND(E2120/D2120*100,0)</f>
        <v>144</v>
      </c>
      <c r="P2120">
        <f>ROUND(E2120/L2120,2)</f>
        <v>84.59</v>
      </c>
      <c r="Q2120" s="9" t="s">
        <v>4181</v>
      </c>
      <c r="R2120" t="s">
        <v>4198</v>
      </c>
      <c r="S2120">
        <f>(((J2120/60)/60)/24)+DATE(1970,1,1)</f>
        <v>40718.839537037034</v>
      </c>
      <c r="T2120">
        <f>(((I2120/60)/60)/24)+DATE(1970,1,1)</f>
        <v>40748.839537037034</v>
      </c>
      <c r="U2120">
        <f>YEAR(S:S)</f>
        <v>2011</v>
      </c>
    </row>
    <row r="2121" spans="1:21" ht="48" x14ac:dyDescent="0.2">
      <c r="A2121">
        <v>2119</v>
      </c>
      <c r="B2121" s="8" t="s">
        <v>2</v>
      </c>
      <c r="C2121" s="3" t="s">
        <v>2126</v>
      </c>
      <c r="D2121" s="5">
        <v>2000</v>
      </c>
      <c r="E2121" s="7">
        <v>1437</v>
      </c>
      <c r="F2121" t="s">
        <v>4115</v>
      </c>
      <c r="G2121" s="1" t="s">
        <v>4119</v>
      </c>
      <c r="H2121" t="s">
        <v>4121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" t="s">
        <v>4181</v>
      </c>
      <c r="O2121">
        <f>ROUND(E2121/D2121*100,0)</f>
        <v>72</v>
      </c>
      <c r="P2121">
        <f>ROUND(E2121/L2121,2)</f>
        <v>65.319999999999993</v>
      </c>
      <c r="Q2121" s="9" t="s">
        <v>4181</v>
      </c>
      <c r="R2121" t="s">
        <v>4198</v>
      </c>
      <c r="S2121">
        <f>(((J2121/60)/60)/24)+DATE(1970,1,1)</f>
        <v>41107.130150462966</v>
      </c>
      <c r="T2121">
        <f>(((I2121/60)/60)/24)+DATE(1970,1,1)</f>
        <v>41137.130150462966</v>
      </c>
      <c r="U2121">
        <f>YEAR(S:S)</f>
        <v>2012</v>
      </c>
    </row>
    <row r="2122" spans="1:21" ht="48" x14ac:dyDescent="0.2">
      <c r="A2122">
        <v>2120</v>
      </c>
      <c r="B2122" s="8" t="s">
        <v>2</v>
      </c>
      <c r="C2122" s="3" t="s">
        <v>2127</v>
      </c>
      <c r="D2122" s="5">
        <v>8000</v>
      </c>
      <c r="E2122" s="7">
        <v>1436</v>
      </c>
      <c r="F2122" t="s">
        <v>4115</v>
      </c>
      <c r="G2122" s="1" t="s">
        <v>4119</v>
      </c>
      <c r="H2122" t="s">
        <v>4121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" t="s">
        <v>4181</v>
      </c>
      <c r="O2122">
        <f>ROUND(E2122/D2122*100,0)</f>
        <v>18</v>
      </c>
      <c r="P2122">
        <f>ROUND(E2122/L2122,2)</f>
        <v>20.81</v>
      </c>
      <c r="Q2122" s="9" t="s">
        <v>4181</v>
      </c>
      <c r="R2122" t="s">
        <v>4198</v>
      </c>
      <c r="S2122">
        <f>(((J2122/60)/60)/24)+DATE(1970,1,1)</f>
        <v>41591.964537037034</v>
      </c>
      <c r="T2122">
        <f>(((I2122/60)/60)/24)+DATE(1970,1,1)</f>
        <v>41640.964537037034</v>
      </c>
      <c r="U2122">
        <f>YEAR(S:S)</f>
        <v>2013</v>
      </c>
    </row>
    <row r="2123" spans="1:21" ht="32" x14ac:dyDescent="0.2">
      <c r="A2123">
        <v>2121</v>
      </c>
      <c r="B2123" s="8" t="s">
        <v>2</v>
      </c>
      <c r="C2123" s="3" t="s">
        <v>2128</v>
      </c>
      <c r="D2123" s="5">
        <v>50000</v>
      </c>
      <c r="E2123" s="7">
        <v>1434</v>
      </c>
      <c r="F2123" t="s">
        <v>4117</v>
      </c>
      <c r="G2123" s="1" t="s">
        <v>4119</v>
      </c>
      <c r="H2123" t="s">
        <v>4132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" t="s">
        <v>4181</v>
      </c>
      <c r="O2123">
        <f>ROUND(E2123/D2123*100,0)</f>
        <v>3</v>
      </c>
      <c r="P2123">
        <f>ROUND(E2123/L2123,2)</f>
        <v>143.4</v>
      </c>
      <c r="Q2123" s="9" t="s">
        <v>4181</v>
      </c>
      <c r="R2123" t="s">
        <v>4201</v>
      </c>
      <c r="S2123">
        <f>(((J2123/60)/60)/24)+DATE(1970,1,1)</f>
        <v>42716.7424537037</v>
      </c>
      <c r="T2123">
        <f>(((I2123/60)/60)/24)+DATE(1970,1,1)</f>
        <v>42746.7424537037</v>
      </c>
      <c r="U2123">
        <f>YEAR(S:S)</f>
        <v>2016</v>
      </c>
    </row>
    <row r="2124" spans="1:21" ht="32" x14ac:dyDescent="0.2">
      <c r="A2124">
        <v>2122</v>
      </c>
      <c r="B2124" s="8" t="s">
        <v>2</v>
      </c>
      <c r="C2124" s="3" t="s">
        <v>2129</v>
      </c>
      <c r="D2124" s="5">
        <v>80000</v>
      </c>
      <c r="E2124" s="7">
        <v>1431</v>
      </c>
      <c r="F2124" t="s">
        <v>4117</v>
      </c>
      <c r="G2124" s="1" t="s">
        <v>4119</v>
      </c>
      <c r="H2124" t="s">
        <v>4131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" t="s">
        <v>4181</v>
      </c>
      <c r="O2124">
        <f>ROUND(E2124/D2124*100,0)</f>
        <v>2</v>
      </c>
      <c r="P2124">
        <f>ROUND(E2124/L2124,2)</f>
        <v>477</v>
      </c>
      <c r="Q2124" s="9" t="s">
        <v>4181</v>
      </c>
      <c r="R2124" t="s">
        <v>4201</v>
      </c>
      <c r="S2124">
        <f>(((J2124/60)/60)/24)+DATE(1970,1,1)</f>
        <v>42712.300567129627</v>
      </c>
      <c r="T2124">
        <f>(((I2124/60)/60)/24)+DATE(1970,1,1)</f>
        <v>42742.300567129627</v>
      </c>
      <c r="U2124">
        <f>YEAR(S:S)</f>
        <v>2016</v>
      </c>
    </row>
    <row r="2125" spans="1:21" ht="64" x14ac:dyDescent="0.2">
      <c r="A2125">
        <v>2123</v>
      </c>
      <c r="B2125" s="8" t="s">
        <v>2</v>
      </c>
      <c r="C2125" s="3" t="s">
        <v>2130</v>
      </c>
      <c r="D2125" s="5">
        <v>500</v>
      </c>
      <c r="E2125" s="7">
        <v>1430.06</v>
      </c>
      <c r="F2125" t="s">
        <v>4117</v>
      </c>
      <c r="G2125" s="1" t="s">
        <v>4119</v>
      </c>
      <c r="H2125" t="s">
        <v>4121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" t="s">
        <v>4181</v>
      </c>
      <c r="O2125">
        <f>ROUND(E2125/D2125*100,0)</f>
        <v>286</v>
      </c>
      <c r="P2125">
        <f>ROUND(E2125/L2125,2)</f>
        <v>286.01</v>
      </c>
      <c r="Q2125" s="9" t="s">
        <v>4181</v>
      </c>
      <c r="R2125" t="s">
        <v>4201</v>
      </c>
      <c r="S2125">
        <f>(((J2125/60)/60)/24)+DATE(1970,1,1)</f>
        <v>40198.424849537041</v>
      </c>
      <c r="T2125">
        <f>(((I2125/60)/60)/24)+DATE(1970,1,1)</f>
        <v>40252.290972222225</v>
      </c>
      <c r="U2125">
        <f>YEAR(S:S)</f>
        <v>2010</v>
      </c>
    </row>
    <row r="2126" spans="1:21" ht="48" x14ac:dyDescent="0.2">
      <c r="A2126">
        <v>2124</v>
      </c>
      <c r="B2126" s="8" t="s">
        <v>2</v>
      </c>
      <c r="C2126" s="3" t="s">
        <v>2131</v>
      </c>
      <c r="D2126" s="5">
        <v>1100</v>
      </c>
      <c r="E2126" s="7">
        <v>1419</v>
      </c>
      <c r="F2126" t="s">
        <v>4117</v>
      </c>
      <c r="G2126" s="1" t="s">
        <v>4119</v>
      </c>
      <c r="H2126" t="s">
        <v>4121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" t="s">
        <v>4181</v>
      </c>
      <c r="O2126">
        <f>ROUND(E2126/D2126*100,0)</f>
        <v>129</v>
      </c>
      <c r="P2126">
        <f>ROUND(E2126/L2126,2)</f>
        <v>283.8</v>
      </c>
      <c r="Q2126" s="9" t="s">
        <v>4181</v>
      </c>
      <c r="R2126" t="s">
        <v>4201</v>
      </c>
      <c r="S2126">
        <f>(((J2126/60)/60)/24)+DATE(1970,1,1)</f>
        <v>40464.028182870366</v>
      </c>
      <c r="T2126">
        <f>(((I2126/60)/60)/24)+DATE(1970,1,1)</f>
        <v>40512.208333333336</v>
      </c>
      <c r="U2126">
        <f>YEAR(S:S)</f>
        <v>2010</v>
      </c>
    </row>
    <row r="2127" spans="1:21" ht="48" x14ac:dyDescent="0.2">
      <c r="A2127">
        <v>2125</v>
      </c>
      <c r="B2127" s="8" t="s">
        <v>2</v>
      </c>
      <c r="C2127" s="3" t="s">
        <v>2132</v>
      </c>
      <c r="D2127" s="5">
        <v>60000</v>
      </c>
      <c r="E2127" s="7">
        <v>1417</v>
      </c>
      <c r="F2127" t="s">
        <v>4117</v>
      </c>
      <c r="G2127" s="1" t="s">
        <v>4119</v>
      </c>
      <c r="H2127" t="s">
        <v>4121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" t="s">
        <v>4181</v>
      </c>
      <c r="O2127">
        <f>ROUND(E2127/D2127*100,0)</f>
        <v>2</v>
      </c>
      <c r="P2127">
        <f>ROUND(E2127/L2127,2)</f>
        <v>52.48</v>
      </c>
      <c r="Q2127" s="9" t="s">
        <v>4181</v>
      </c>
      <c r="R2127" t="s">
        <v>4201</v>
      </c>
      <c r="S2127">
        <f>(((J2127/60)/60)/24)+DATE(1970,1,1)</f>
        <v>42191.023530092592</v>
      </c>
      <c r="T2127">
        <f>(((I2127/60)/60)/24)+DATE(1970,1,1)</f>
        <v>42221.023530092592</v>
      </c>
      <c r="U2127">
        <f>YEAR(S:S)</f>
        <v>2015</v>
      </c>
    </row>
    <row r="2128" spans="1:21" ht="48" x14ac:dyDescent="0.2">
      <c r="A2128">
        <v>2126</v>
      </c>
      <c r="B2128" s="8" t="s">
        <v>2</v>
      </c>
      <c r="C2128" s="3" t="s">
        <v>2133</v>
      </c>
      <c r="D2128" s="5">
        <v>20000</v>
      </c>
      <c r="E2128" s="7">
        <v>1416</v>
      </c>
      <c r="F2128" t="s">
        <v>4117</v>
      </c>
      <c r="G2128" s="1" t="s">
        <v>4119</v>
      </c>
      <c r="H2128" t="s">
        <v>4121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" t="s">
        <v>4181</v>
      </c>
      <c r="O2128">
        <f>ROUND(E2128/D2128*100,0)</f>
        <v>7</v>
      </c>
      <c r="P2128">
        <f>ROUND(E2128/L2128,2)</f>
        <v>708</v>
      </c>
      <c r="Q2128" s="9" t="s">
        <v>4181</v>
      </c>
      <c r="R2128" t="s">
        <v>4201</v>
      </c>
      <c r="S2128">
        <f>(((J2128/60)/60)/24)+DATE(1970,1,1)</f>
        <v>41951.973229166666</v>
      </c>
      <c r="T2128">
        <f>(((I2128/60)/60)/24)+DATE(1970,1,1)</f>
        <v>41981.973229166666</v>
      </c>
      <c r="U2128">
        <f>YEAR(S:S)</f>
        <v>2014</v>
      </c>
    </row>
    <row r="2129" spans="1:21" ht="16" x14ac:dyDescent="0.2">
      <c r="A2129">
        <v>2127</v>
      </c>
      <c r="B2129" s="8" t="s">
        <v>2</v>
      </c>
      <c r="C2129" s="3" t="s">
        <v>2134</v>
      </c>
      <c r="D2129" s="5">
        <v>28000</v>
      </c>
      <c r="E2129" s="7">
        <v>1408</v>
      </c>
      <c r="F2129" t="s">
        <v>4117</v>
      </c>
      <c r="G2129" s="1" t="s">
        <v>4119</v>
      </c>
      <c r="H2129" t="s">
        <v>4122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" t="s">
        <v>4181</v>
      </c>
      <c r="O2129">
        <f>ROUND(E2129/D2129*100,0)</f>
        <v>5</v>
      </c>
      <c r="P2129">
        <f>ROUND(E2129/L2129,2)</f>
        <v>5.97</v>
      </c>
      <c r="Q2129" s="9" t="s">
        <v>4181</v>
      </c>
      <c r="R2129" t="s">
        <v>4201</v>
      </c>
      <c r="S2129">
        <f>(((J2129/60)/60)/24)+DATE(1970,1,1)</f>
        <v>42045.50535879629</v>
      </c>
      <c r="T2129">
        <f>(((I2129/60)/60)/24)+DATE(1970,1,1)</f>
        <v>42075.463692129633</v>
      </c>
      <c r="U2129">
        <f>YEAR(S:S)</f>
        <v>2015</v>
      </c>
    </row>
    <row r="2130" spans="1:21" ht="48" x14ac:dyDescent="0.2">
      <c r="A2130">
        <v>2128</v>
      </c>
      <c r="B2130" s="8" t="s">
        <v>2</v>
      </c>
      <c r="C2130" s="3" t="s">
        <v>2135</v>
      </c>
      <c r="D2130" s="5">
        <v>15000</v>
      </c>
      <c r="E2130" s="7">
        <v>1405</v>
      </c>
      <c r="F2130" t="s">
        <v>4117</v>
      </c>
      <c r="G2130" s="1" t="s">
        <v>4119</v>
      </c>
      <c r="H2130" t="s">
        <v>4126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" t="s">
        <v>4181</v>
      </c>
      <c r="O2130">
        <f>ROUND(E2130/D2130*100,0)</f>
        <v>9</v>
      </c>
      <c r="P2130">
        <f>ROUND(E2130/L2130,2)</f>
        <v>1405</v>
      </c>
      <c r="Q2130" s="9" t="s">
        <v>4181</v>
      </c>
      <c r="R2130" t="s">
        <v>4201</v>
      </c>
      <c r="S2130">
        <f>(((J2130/60)/60)/24)+DATE(1970,1,1)</f>
        <v>41843.772789351853</v>
      </c>
      <c r="T2130">
        <f>(((I2130/60)/60)/24)+DATE(1970,1,1)</f>
        <v>41903.772789351853</v>
      </c>
      <c r="U2130">
        <f>YEAR(S:S)</f>
        <v>2014</v>
      </c>
    </row>
    <row r="2131" spans="1:21" ht="48" x14ac:dyDescent="0.2">
      <c r="A2131">
        <v>2129</v>
      </c>
      <c r="B2131" s="8" t="s">
        <v>2</v>
      </c>
      <c r="C2131" s="3" t="s">
        <v>2136</v>
      </c>
      <c r="D2131" s="5">
        <v>2000</v>
      </c>
      <c r="E2131" s="7">
        <v>1405</v>
      </c>
      <c r="F2131" t="s">
        <v>4117</v>
      </c>
      <c r="G2131" s="1" t="s">
        <v>4119</v>
      </c>
      <c r="H2131" t="s">
        <v>4121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" t="s">
        <v>4181</v>
      </c>
      <c r="O2131">
        <f>ROUND(E2131/D2131*100,0)</f>
        <v>70</v>
      </c>
      <c r="P2131">
        <f>ROUND(E2131/L2131,2)</f>
        <v>117.08</v>
      </c>
      <c r="Q2131" s="9" t="s">
        <v>4181</v>
      </c>
      <c r="R2131" t="s">
        <v>4201</v>
      </c>
      <c r="S2131">
        <f>(((J2131/60)/60)/24)+DATE(1970,1,1)</f>
        <v>42409.024305555555</v>
      </c>
      <c r="T2131">
        <f>(((I2131/60)/60)/24)+DATE(1970,1,1)</f>
        <v>42439.024305555555</v>
      </c>
      <c r="U2131">
        <f>YEAR(S:S)</f>
        <v>2016</v>
      </c>
    </row>
    <row r="2132" spans="1:21" ht="32" x14ac:dyDescent="0.2">
      <c r="A2132">
        <v>2130</v>
      </c>
      <c r="B2132" s="8" t="s">
        <v>2</v>
      </c>
      <c r="C2132" s="3" t="s">
        <v>2137</v>
      </c>
      <c r="D2132" s="5">
        <v>42000</v>
      </c>
      <c r="E2132" s="7">
        <v>1402</v>
      </c>
      <c r="F2132" t="s">
        <v>4117</v>
      </c>
      <c r="G2132" s="1" t="s">
        <v>4119</v>
      </c>
      <c r="H2132" t="s">
        <v>4121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" t="s">
        <v>4181</v>
      </c>
      <c r="O2132">
        <f>ROUND(E2132/D2132*100,0)</f>
        <v>3</v>
      </c>
      <c r="P2132">
        <f>ROUND(E2132/L2132,2)</f>
        <v>350.5</v>
      </c>
      <c r="Q2132" s="9" t="s">
        <v>4181</v>
      </c>
      <c r="R2132" t="s">
        <v>4201</v>
      </c>
      <c r="S2132">
        <f>(((J2132/60)/60)/24)+DATE(1970,1,1)</f>
        <v>41832.086377314816</v>
      </c>
      <c r="T2132">
        <f>(((I2132/60)/60)/24)+DATE(1970,1,1)</f>
        <v>41867.086377314816</v>
      </c>
      <c r="U2132">
        <f>YEAR(S:S)</f>
        <v>2014</v>
      </c>
    </row>
    <row r="2133" spans="1:21" ht="48" x14ac:dyDescent="0.2">
      <c r="A2133">
        <v>2131</v>
      </c>
      <c r="B2133" s="8" t="s">
        <v>2</v>
      </c>
      <c r="C2133" s="3" t="s">
        <v>2138</v>
      </c>
      <c r="D2133" s="5">
        <v>500</v>
      </c>
      <c r="E2133" s="7">
        <v>1400</v>
      </c>
      <c r="F2133" t="s">
        <v>4117</v>
      </c>
      <c r="G2133" s="1" t="s">
        <v>4119</v>
      </c>
      <c r="H2133" t="s">
        <v>4121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" t="s">
        <v>4181</v>
      </c>
      <c r="O2133">
        <f>ROUND(E2133/D2133*100,0)</f>
        <v>280</v>
      </c>
      <c r="P2133">
        <f>ROUND(E2133/L2133,2)</f>
        <v>466.67</v>
      </c>
      <c r="Q2133" s="9" t="s">
        <v>4181</v>
      </c>
      <c r="R2133" t="s">
        <v>4201</v>
      </c>
      <c r="S2133">
        <f>(((J2133/60)/60)/24)+DATE(1970,1,1)</f>
        <v>42167.207071759258</v>
      </c>
      <c r="T2133">
        <f>(((I2133/60)/60)/24)+DATE(1970,1,1)</f>
        <v>42197.207071759258</v>
      </c>
      <c r="U2133">
        <f>YEAR(S:S)</f>
        <v>2015</v>
      </c>
    </row>
    <row r="2134" spans="1:21" ht="48" x14ac:dyDescent="0.2">
      <c r="A2134">
        <v>2132</v>
      </c>
      <c r="B2134" s="8" t="s">
        <v>2</v>
      </c>
      <c r="C2134" s="3" t="s">
        <v>2139</v>
      </c>
      <c r="D2134" s="5">
        <v>100000</v>
      </c>
      <c r="E2134" s="7">
        <v>1398</v>
      </c>
      <c r="F2134" t="s">
        <v>4117</v>
      </c>
      <c r="G2134" s="1" t="s">
        <v>4119</v>
      </c>
      <c r="H2134" t="s">
        <v>4121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" t="s">
        <v>4181</v>
      </c>
      <c r="O2134">
        <f>ROUND(E2134/D2134*100,0)</f>
        <v>1</v>
      </c>
      <c r="P2134">
        <f>ROUND(E2134/L2134,2)</f>
        <v>14.12</v>
      </c>
      <c r="Q2134" s="9" t="s">
        <v>4181</v>
      </c>
      <c r="R2134" t="s">
        <v>4201</v>
      </c>
      <c r="S2134">
        <f>(((J2134/60)/60)/24)+DATE(1970,1,1)</f>
        <v>41643.487175925926</v>
      </c>
      <c r="T2134">
        <f>(((I2134/60)/60)/24)+DATE(1970,1,1)</f>
        <v>41673.487175925926</v>
      </c>
      <c r="U2134">
        <f>YEAR(S:S)</f>
        <v>2014</v>
      </c>
    </row>
    <row r="2135" spans="1:21" ht="48" x14ac:dyDescent="0.2">
      <c r="A2135">
        <v>2133</v>
      </c>
      <c r="B2135" s="8" t="s">
        <v>2</v>
      </c>
      <c r="C2135" s="3" t="s">
        <v>2140</v>
      </c>
      <c r="D2135" s="5">
        <v>1000</v>
      </c>
      <c r="E2135" s="7">
        <v>1395</v>
      </c>
      <c r="F2135" t="s">
        <v>4117</v>
      </c>
      <c r="G2135" s="1" t="s">
        <v>4119</v>
      </c>
      <c r="H2135" t="s">
        <v>4121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" t="s">
        <v>4181</v>
      </c>
      <c r="O2135">
        <f>ROUND(E2135/D2135*100,0)</f>
        <v>140</v>
      </c>
      <c r="P2135">
        <f>ROUND(E2135/L2135,2)</f>
        <v>465</v>
      </c>
      <c r="Q2135" s="9" t="s">
        <v>4181</v>
      </c>
      <c r="R2135" t="s">
        <v>4201</v>
      </c>
      <c r="S2135">
        <f>(((J2135/60)/60)/24)+DATE(1970,1,1)</f>
        <v>40619.097210648149</v>
      </c>
      <c r="T2135">
        <f>(((I2135/60)/60)/24)+DATE(1970,1,1)</f>
        <v>40657.290972222225</v>
      </c>
      <c r="U2135">
        <f>YEAR(S:S)</f>
        <v>2011</v>
      </c>
    </row>
    <row r="2136" spans="1:21" ht="48" x14ac:dyDescent="0.2">
      <c r="A2136">
        <v>2134</v>
      </c>
      <c r="B2136" s="8" t="s">
        <v>2</v>
      </c>
      <c r="C2136" s="3" t="s">
        <v>2141</v>
      </c>
      <c r="D2136" s="5">
        <v>6000</v>
      </c>
      <c r="E2136" s="7">
        <v>1395</v>
      </c>
      <c r="F2136" t="s">
        <v>4117</v>
      </c>
      <c r="G2136" s="1" t="s">
        <v>4119</v>
      </c>
      <c r="H2136" t="s">
        <v>4121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" t="s">
        <v>4181</v>
      </c>
      <c r="O2136">
        <f>ROUND(E2136/D2136*100,0)</f>
        <v>23</v>
      </c>
      <c r="P2136">
        <f>ROUND(E2136/L2136,2)</f>
        <v>465</v>
      </c>
      <c r="Q2136" s="9" t="s">
        <v>4181</v>
      </c>
      <c r="R2136" t="s">
        <v>4201</v>
      </c>
      <c r="S2136">
        <f>(((J2136/60)/60)/24)+DATE(1970,1,1)</f>
        <v>41361.886469907404</v>
      </c>
      <c r="T2136">
        <f>(((I2136/60)/60)/24)+DATE(1970,1,1)</f>
        <v>41391.886469907404</v>
      </c>
      <c r="U2136">
        <f>YEAR(S:S)</f>
        <v>2013</v>
      </c>
    </row>
    <row r="2137" spans="1:21" ht="48" x14ac:dyDescent="0.2">
      <c r="A2137">
        <v>2135</v>
      </c>
      <c r="B2137" s="8" t="s">
        <v>2</v>
      </c>
      <c r="C2137" s="3" t="s">
        <v>2142</v>
      </c>
      <c r="D2137" s="5">
        <v>5000</v>
      </c>
      <c r="E2137" s="7">
        <v>1391</v>
      </c>
      <c r="F2137" t="s">
        <v>4117</v>
      </c>
      <c r="G2137" s="1" t="s">
        <v>4119</v>
      </c>
      <c r="H2137" t="s">
        <v>4121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" t="s">
        <v>4181</v>
      </c>
      <c r="O2137">
        <f>ROUND(E2137/D2137*100,0)</f>
        <v>28</v>
      </c>
      <c r="P2137">
        <f>ROUND(E2137/L2137,2)</f>
        <v>63.23</v>
      </c>
      <c r="Q2137" s="9" t="s">
        <v>4181</v>
      </c>
      <c r="R2137" t="s">
        <v>4201</v>
      </c>
      <c r="S2137">
        <f>(((J2137/60)/60)/24)+DATE(1970,1,1)</f>
        <v>41156.963344907403</v>
      </c>
      <c r="T2137">
        <f>(((I2137/60)/60)/24)+DATE(1970,1,1)</f>
        <v>41186.963344907403</v>
      </c>
      <c r="U2137">
        <f>YEAR(S:S)</f>
        <v>2012</v>
      </c>
    </row>
    <row r="2138" spans="1:21" ht="48" x14ac:dyDescent="0.2">
      <c r="A2138">
        <v>2136</v>
      </c>
      <c r="B2138" s="8" t="s">
        <v>2</v>
      </c>
      <c r="C2138" s="3" t="s">
        <v>2143</v>
      </c>
      <c r="D2138" s="5">
        <v>80000</v>
      </c>
      <c r="E2138" s="7">
        <v>1390</v>
      </c>
      <c r="F2138" t="s">
        <v>4117</v>
      </c>
      <c r="G2138" s="1" t="s">
        <v>4119</v>
      </c>
      <c r="H2138" t="s">
        <v>4121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" t="s">
        <v>4181</v>
      </c>
      <c r="O2138">
        <f>ROUND(E2138/D2138*100,0)</f>
        <v>2</v>
      </c>
      <c r="P2138">
        <f>ROUND(E2138/L2138,2)</f>
        <v>347.5</v>
      </c>
      <c r="Q2138" s="9" t="s">
        <v>4181</v>
      </c>
      <c r="R2138" t="s">
        <v>4201</v>
      </c>
      <c r="S2138">
        <f>(((J2138/60)/60)/24)+DATE(1970,1,1)</f>
        <v>41536.509097222224</v>
      </c>
      <c r="T2138">
        <f>(((I2138/60)/60)/24)+DATE(1970,1,1)</f>
        <v>41566.509097222224</v>
      </c>
      <c r="U2138">
        <f>YEAR(S:S)</f>
        <v>2013</v>
      </c>
    </row>
    <row r="2139" spans="1:21" ht="48" x14ac:dyDescent="0.2">
      <c r="A2139">
        <v>2137</v>
      </c>
      <c r="B2139" s="8" t="s">
        <v>2</v>
      </c>
      <c r="C2139" s="3" t="s">
        <v>2144</v>
      </c>
      <c r="D2139" s="5">
        <v>50000</v>
      </c>
      <c r="E2139" s="7">
        <v>1389</v>
      </c>
      <c r="F2139" t="s">
        <v>4117</v>
      </c>
      <c r="G2139" s="1" t="s">
        <v>4119</v>
      </c>
      <c r="H2139" t="s">
        <v>4126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" t="s">
        <v>4181</v>
      </c>
      <c r="O2139">
        <f>ROUND(E2139/D2139*100,0)</f>
        <v>3</v>
      </c>
      <c r="P2139">
        <f>ROUND(E2139/L2139,2)</f>
        <v>2.6</v>
      </c>
      <c r="Q2139" s="9" t="s">
        <v>4181</v>
      </c>
      <c r="R2139" t="s">
        <v>4201</v>
      </c>
      <c r="S2139">
        <f>(((J2139/60)/60)/24)+DATE(1970,1,1)</f>
        <v>41948.771168981482</v>
      </c>
      <c r="T2139">
        <f>(((I2139/60)/60)/24)+DATE(1970,1,1)</f>
        <v>41978.771168981482</v>
      </c>
      <c r="U2139">
        <f>YEAR(S:S)</f>
        <v>2014</v>
      </c>
    </row>
    <row r="2140" spans="1:21" ht="32" x14ac:dyDescent="0.2">
      <c r="A2140">
        <v>2138</v>
      </c>
      <c r="B2140" s="8" t="s">
        <v>2</v>
      </c>
      <c r="C2140" s="3" t="s">
        <v>2145</v>
      </c>
      <c r="D2140" s="5">
        <v>1000</v>
      </c>
      <c r="E2140" s="7">
        <v>1387</v>
      </c>
      <c r="F2140" t="s">
        <v>4117</v>
      </c>
      <c r="G2140" s="1" t="s">
        <v>4119</v>
      </c>
      <c r="H2140" t="s">
        <v>4122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" t="s">
        <v>4181</v>
      </c>
      <c r="O2140">
        <f>ROUND(E2140/D2140*100,0)</f>
        <v>139</v>
      </c>
      <c r="P2140">
        <f>ROUND(E2140/L2140,2)</f>
        <v>115.58</v>
      </c>
      <c r="Q2140" s="9" t="s">
        <v>4181</v>
      </c>
      <c r="R2140" t="s">
        <v>4201</v>
      </c>
      <c r="S2140">
        <f>(((J2140/60)/60)/24)+DATE(1970,1,1)</f>
        <v>41557.013182870374</v>
      </c>
      <c r="T2140">
        <f>(((I2140/60)/60)/24)+DATE(1970,1,1)</f>
        <v>41587.054849537039</v>
      </c>
      <c r="U2140">
        <f>YEAR(S:S)</f>
        <v>2013</v>
      </c>
    </row>
    <row r="2141" spans="1:21" ht="48" x14ac:dyDescent="0.2">
      <c r="A2141">
        <v>2139</v>
      </c>
      <c r="B2141" s="8" t="s">
        <v>2</v>
      </c>
      <c r="C2141" s="3" t="s">
        <v>2146</v>
      </c>
      <c r="D2141" s="5">
        <v>30000</v>
      </c>
      <c r="E2141" s="7">
        <v>1384</v>
      </c>
      <c r="F2141" t="s">
        <v>4117</v>
      </c>
      <c r="G2141" s="1" t="s">
        <v>4119</v>
      </c>
      <c r="H2141" t="s">
        <v>4121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" t="s">
        <v>4181</v>
      </c>
      <c r="O2141">
        <f>ROUND(E2141/D2141*100,0)</f>
        <v>5</v>
      </c>
      <c r="P2141">
        <f>ROUND(E2141/L2141,2)</f>
        <v>24.71</v>
      </c>
      <c r="Q2141" s="9" t="s">
        <v>4181</v>
      </c>
      <c r="R2141" t="s">
        <v>4201</v>
      </c>
      <c r="S2141">
        <f>(((J2141/60)/60)/24)+DATE(1970,1,1)</f>
        <v>42647.750092592592</v>
      </c>
      <c r="T2141">
        <f>(((I2141/60)/60)/24)+DATE(1970,1,1)</f>
        <v>42677.750092592592</v>
      </c>
      <c r="U2141">
        <f>YEAR(S:S)</f>
        <v>2016</v>
      </c>
    </row>
    <row r="2142" spans="1:21" ht="48" x14ac:dyDescent="0.2">
      <c r="A2142">
        <v>2140</v>
      </c>
      <c r="B2142" s="8" t="s">
        <v>2</v>
      </c>
      <c r="C2142" s="3" t="s">
        <v>2147</v>
      </c>
      <c r="D2142" s="5">
        <v>500000</v>
      </c>
      <c r="E2142" s="7">
        <v>1382</v>
      </c>
      <c r="F2142" t="s">
        <v>4117</v>
      </c>
      <c r="G2142" s="1" t="s">
        <v>4119</v>
      </c>
      <c r="H2142" t="s">
        <v>4121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" t="s">
        <v>4181</v>
      </c>
      <c r="O2142">
        <f>ROUND(E2142/D2142*100,0)</f>
        <v>0</v>
      </c>
      <c r="P2142">
        <f>ROUND(E2142/L2142,2)</f>
        <v>125.64</v>
      </c>
      <c r="Q2142" s="9" t="s">
        <v>4181</v>
      </c>
      <c r="R2142" t="s">
        <v>4201</v>
      </c>
      <c r="S2142">
        <f>(((J2142/60)/60)/24)+DATE(1970,1,1)</f>
        <v>41255.833611111113</v>
      </c>
      <c r="T2142">
        <f>(((I2142/60)/60)/24)+DATE(1970,1,1)</f>
        <v>41285.833611111113</v>
      </c>
      <c r="U2142">
        <f>YEAR(S:S)</f>
        <v>2012</v>
      </c>
    </row>
    <row r="2143" spans="1:21" ht="48" x14ac:dyDescent="0.2">
      <c r="A2143">
        <v>2141</v>
      </c>
      <c r="B2143" s="8" t="s">
        <v>2</v>
      </c>
      <c r="C2143" s="3" t="s">
        <v>2148</v>
      </c>
      <c r="D2143" s="5">
        <v>15000</v>
      </c>
      <c r="E2143" s="7">
        <v>1381</v>
      </c>
      <c r="F2143" t="s">
        <v>4117</v>
      </c>
      <c r="G2143" s="1" t="s">
        <v>4119</v>
      </c>
      <c r="H2143" t="s">
        <v>4121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" t="s">
        <v>4181</v>
      </c>
      <c r="O2143">
        <f>ROUND(E2143/D2143*100,0)</f>
        <v>9</v>
      </c>
      <c r="P2143" t="e">
        <f>ROUND(E2143/L2143,2)</f>
        <v>#DIV/0!</v>
      </c>
      <c r="Q2143" s="9" t="s">
        <v>4181</v>
      </c>
      <c r="R2143" t="s">
        <v>4201</v>
      </c>
      <c r="S2143">
        <f>(((J2143/60)/60)/24)+DATE(1970,1,1)</f>
        <v>41927.235636574071</v>
      </c>
      <c r="T2143">
        <f>(((I2143/60)/60)/24)+DATE(1970,1,1)</f>
        <v>41957.277303240742</v>
      </c>
      <c r="U2143">
        <f>YEAR(S:S)</f>
        <v>2014</v>
      </c>
    </row>
    <row r="2144" spans="1:21" ht="48" x14ac:dyDescent="0.2">
      <c r="A2144">
        <v>2142</v>
      </c>
      <c r="B2144" s="8" t="s">
        <v>2</v>
      </c>
      <c r="C2144" s="3" t="s">
        <v>2149</v>
      </c>
      <c r="D2144" s="5">
        <v>10500</v>
      </c>
      <c r="E2144" s="7">
        <v>1374.16</v>
      </c>
      <c r="F2144" t="s">
        <v>4117</v>
      </c>
      <c r="G2144" s="1" t="s">
        <v>4119</v>
      </c>
      <c r="H2144" t="s">
        <v>4124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" t="s">
        <v>4181</v>
      </c>
      <c r="O2144">
        <f>ROUND(E2144/D2144*100,0)</f>
        <v>13</v>
      </c>
      <c r="P2144">
        <f>ROUND(E2144/L2144,2)</f>
        <v>114.51</v>
      </c>
      <c r="Q2144" s="9" t="s">
        <v>4181</v>
      </c>
      <c r="R2144" t="s">
        <v>4201</v>
      </c>
      <c r="S2144">
        <f>(((J2144/60)/60)/24)+DATE(1970,1,1)</f>
        <v>42340.701504629629</v>
      </c>
      <c r="T2144">
        <f>(((I2144/60)/60)/24)+DATE(1970,1,1)</f>
        <v>42368.701504629629</v>
      </c>
      <c r="U2144">
        <f>YEAR(S:S)</f>
        <v>2015</v>
      </c>
    </row>
    <row r="2145" spans="1:21" ht="48" x14ac:dyDescent="0.2">
      <c r="A2145">
        <v>2143</v>
      </c>
      <c r="B2145" s="8" t="s">
        <v>2</v>
      </c>
      <c r="C2145" s="3" t="s">
        <v>2150</v>
      </c>
      <c r="D2145" s="5">
        <v>2000</v>
      </c>
      <c r="E2145" s="7">
        <v>1373.24</v>
      </c>
      <c r="F2145" t="s">
        <v>4117</v>
      </c>
      <c r="G2145" s="1" t="s">
        <v>4119</v>
      </c>
      <c r="H2145" t="s">
        <v>4121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" t="s">
        <v>4181</v>
      </c>
      <c r="O2145">
        <f>ROUND(E2145/D2145*100,0)</f>
        <v>69</v>
      </c>
      <c r="P2145">
        <f>ROUND(E2145/L2145,2)</f>
        <v>274.64999999999998</v>
      </c>
      <c r="Q2145" s="9" t="s">
        <v>4181</v>
      </c>
      <c r="R2145" t="s">
        <v>4201</v>
      </c>
      <c r="S2145">
        <f>(((J2145/60)/60)/24)+DATE(1970,1,1)</f>
        <v>40332.886712962965</v>
      </c>
      <c r="T2145">
        <f>(((I2145/60)/60)/24)+DATE(1970,1,1)</f>
        <v>40380.791666666664</v>
      </c>
      <c r="U2145">
        <f>YEAR(S:S)</f>
        <v>2010</v>
      </c>
    </row>
    <row r="2146" spans="1:21" ht="32" x14ac:dyDescent="0.2">
      <c r="A2146">
        <v>2144</v>
      </c>
      <c r="B2146" s="8" t="s">
        <v>2</v>
      </c>
      <c r="C2146" s="3" t="s">
        <v>2151</v>
      </c>
      <c r="D2146" s="5">
        <v>35500</v>
      </c>
      <c r="E2146" s="7">
        <v>1370</v>
      </c>
      <c r="F2146" t="s">
        <v>4117</v>
      </c>
      <c r="G2146" s="1" t="s">
        <v>4119</v>
      </c>
      <c r="H2146" t="s">
        <v>4121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" t="s">
        <v>4181</v>
      </c>
      <c r="O2146">
        <f>ROUND(E2146/D2146*100,0)</f>
        <v>4</v>
      </c>
      <c r="P2146">
        <f>ROUND(E2146/L2146,2)</f>
        <v>57.08</v>
      </c>
      <c r="Q2146" s="9" t="s">
        <v>4181</v>
      </c>
      <c r="R2146" t="s">
        <v>4201</v>
      </c>
      <c r="S2146">
        <f>(((J2146/60)/60)/24)+DATE(1970,1,1)</f>
        <v>41499.546759259261</v>
      </c>
      <c r="T2146">
        <f>(((I2146/60)/60)/24)+DATE(1970,1,1)</f>
        <v>41531.546759259261</v>
      </c>
      <c r="U2146">
        <f>YEAR(S:S)</f>
        <v>2013</v>
      </c>
    </row>
    <row r="2147" spans="1:21" ht="48" x14ac:dyDescent="0.2">
      <c r="A2147">
        <v>2145</v>
      </c>
      <c r="B2147" s="8" t="s">
        <v>2</v>
      </c>
      <c r="C2147" s="3" t="s">
        <v>2152</v>
      </c>
      <c r="D2147" s="5">
        <v>15000</v>
      </c>
      <c r="E2147" s="7">
        <v>1367</v>
      </c>
      <c r="F2147" t="s">
        <v>4117</v>
      </c>
      <c r="G2147" s="1" t="s">
        <v>4119</v>
      </c>
      <c r="H2147" t="s">
        <v>4121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" t="s">
        <v>4181</v>
      </c>
      <c r="O2147">
        <f>ROUND(E2147/D2147*100,0)</f>
        <v>9</v>
      </c>
      <c r="P2147">
        <f>ROUND(E2147/L2147,2)</f>
        <v>15.36</v>
      </c>
      <c r="Q2147" s="9" t="s">
        <v>4181</v>
      </c>
      <c r="R2147" t="s">
        <v>4201</v>
      </c>
      <c r="S2147">
        <f>(((J2147/60)/60)/24)+DATE(1970,1,1)</f>
        <v>41575.237430555557</v>
      </c>
      <c r="T2147">
        <f>(((I2147/60)/60)/24)+DATE(1970,1,1)</f>
        <v>41605.279097222221</v>
      </c>
      <c r="U2147">
        <f>YEAR(S:S)</f>
        <v>2013</v>
      </c>
    </row>
    <row r="2148" spans="1:21" ht="48" x14ac:dyDescent="0.2">
      <c r="A2148">
        <v>2146</v>
      </c>
      <c r="B2148" s="8" t="s">
        <v>2</v>
      </c>
      <c r="C2148" s="3" t="s">
        <v>2153</v>
      </c>
      <c r="D2148" s="5">
        <v>5000</v>
      </c>
      <c r="E2148" s="7">
        <v>1366</v>
      </c>
      <c r="F2148" t="s">
        <v>4117</v>
      </c>
      <c r="G2148" s="1" t="s">
        <v>4119</v>
      </c>
      <c r="H2148" t="s">
        <v>4121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" t="s">
        <v>4181</v>
      </c>
      <c r="O2148">
        <f>ROUND(E2148/D2148*100,0)</f>
        <v>27</v>
      </c>
      <c r="P2148">
        <f>ROUND(E2148/L2148,2)</f>
        <v>1366</v>
      </c>
      <c r="Q2148" s="9" t="s">
        <v>4181</v>
      </c>
      <c r="R2148" t="s">
        <v>4201</v>
      </c>
      <c r="S2148">
        <f>(((J2148/60)/60)/24)+DATE(1970,1,1)</f>
        <v>42397.679513888885</v>
      </c>
      <c r="T2148">
        <f>(((I2148/60)/60)/24)+DATE(1970,1,1)</f>
        <v>42411.679513888885</v>
      </c>
      <c r="U2148">
        <f>YEAR(S:S)</f>
        <v>2016</v>
      </c>
    </row>
    <row r="2149" spans="1:21" ht="16" x14ac:dyDescent="0.2">
      <c r="A2149">
        <v>2147</v>
      </c>
      <c r="B2149" s="8" t="s">
        <v>2</v>
      </c>
      <c r="C2149" s="3" t="s">
        <v>2154</v>
      </c>
      <c r="D2149" s="5">
        <v>390000</v>
      </c>
      <c r="E2149" s="7">
        <v>1366</v>
      </c>
      <c r="F2149" t="s">
        <v>4117</v>
      </c>
      <c r="G2149" s="1" t="s">
        <v>4119</v>
      </c>
      <c r="H2149" t="s">
        <v>4121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" t="s">
        <v>4181</v>
      </c>
      <c r="O2149">
        <f>ROUND(E2149/D2149*100,0)</f>
        <v>0</v>
      </c>
      <c r="P2149">
        <f>ROUND(E2149/L2149,2)</f>
        <v>24.84</v>
      </c>
      <c r="Q2149" s="9" t="s">
        <v>4181</v>
      </c>
      <c r="R2149" t="s">
        <v>4201</v>
      </c>
      <c r="S2149">
        <f>(((J2149/60)/60)/24)+DATE(1970,1,1)</f>
        <v>41927.295694444445</v>
      </c>
      <c r="T2149">
        <f>(((I2149/60)/60)/24)+DATE(1970,1,1)</f>
        <v>41959.337361111116</v>
      </c>
      <c r="U2149">
        <f>YEAR(S:S)</f>
        <v>2014</v>
      </c>
    </row>
    <row r="2150" spans="1:21" ht="48" x14ac:dyDescent="0.2">
      <c r="A2150">
        <v>2148</v>
      </c>
      <c r="B2150" s="8" t="s">
        <v>2</v>
      </c>
      <c r="C2150" s="3" t="s">
        <v>2155</v>
      </c>
      <c r="D2150" s="5">
        <v>100</v>
      </c>
      <c r="E2150" s="7">
        <v>1365</v>
      </c>
      <c r="F2150" t="s">
        <v>4117</v>
      </c>
      <c r="G2150" s="1" t="s">
        <v>4119</v>
      </c>
      <c r="H2150" t="s">
        <v>4122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" t="s">
        <v>4181</v>
      </c>
      <c r="O2150">
        <f>ROUND(E2150/D2150*100,0)</f>
        <v>1365</v>
      </c>
      <c r="P2150">
        <f>ROUND(E2150/L2150,2)</f>
        <v>682.5</v>
      </c>
      <c r="Q2150" s="9" t="s">
        <v>4181</v>
      </c>
      <c r="R2150" t="s">
        <v>4201</v>
      </c>
      <c r="S2150">
        <f>(((J2150/60)/60)/24)+DATE(1970,1,1)</f>
        <v>42066.733587962968</v>
      </c>
      <c r="T2150">
        <f>(((I2150/60)/60)/24)+DATE(1970,1,1)</f>
        <v>42096.691921296297</v>
      </c>
      <c r="U2150">
        <f>YEAR(S:S)</f>
        <v>2015</v>
      </c>
    </row>
    <row r="2151" spans="1:21" ht="48" x14ac:dyDescent="0.2">
      <c r="A2151">
        <v>2149</v>
      </c>
      <c r="B2151" s="8" t="s">
        <v>2</v>
      </c>
      <c r="C2151" s="3" t="s">
        <v>2156</v>
      </c>
      <c r="D2151" s="5">
        <v>2000</v>
      </c>
      <c r="E2151" s="7">
        <v>1364</v>
      </c>
      <c r="F2151" t="s">
        <v>4117</v>
      </c>
      <c r="G2151" s="1" t="s">
        <v>4119</v>
      </c>
      <c r="H2151" t="s">
        <v>4121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" t="s">
        <v>4181</v>
      </c>
      <c r="O2151">
        <f>ROUND(E2151/D2151*100,0)</f>
        <v>68</v>
      </c>
      <c r="P2151" t="e">
        <f>ROUND(E2151/L2151,2)</f>
        <v>#DIV/0!</v>
      </c>
      <c r="Q2151" s="9" t="s">
        <v>4181</v>
      </c>
      <c r="R2151" t="s">
        <v>4201</v>
      </c>
      <c r="S2151">
        <f>(((J2151/60)/60)/24)+DATE(1970,1,1)</f>
        <v>40355.024953703702</v>
      </c>
      <c r="T2151">
        <f>(((I2151/60)/60)/24)+DATE(1970,1,1)</f>
        <v>40390</v>
      </c>
      <c r="U2151">
        <f>YEAR(S:S)</f>
        <v>2010</v>
      </c>
    </row>
    <row r="2152" spans="1:21" ht="16" x14ac:dyDescent="0.2">
      <c r="A2152">
        <v>2150</v>
      </c>
      <c r="B2152" s="8" t="s">
        <v>2</v>
      </c>
      <c r="C2152" s="3" t="s">
        <v>2157</v>
      </c>
      <c r="D2152" s="5">
        <v>50000</v>
      </c>
      <c r="E2152" s="7">
        <v>1362</v>
      </c>
      <c r="F2152" t="s">
        <v>4117</v>
      </c>
      <c r="G2152" s="1" t="s">
        <v>4119</v>
      </c>
      <c r="H2152" t="s">
        <v>4129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" t="s">
        <v>4181</v>
      </c>
      <c r="O2152">
        <f>ROUND(E2152/D2152*100,0)</f>
        <v>3</v>
      </c>
      <c r="P2152">
        <f>ROUND(E2152/L2152,2)</f>
        <v>340.5</v>
      </c>
      <c r="Q2152" s="9" t="s">
        <v>4181</v>
      </c>
      <c r="R2152" t="s">
        <v>4201</v>
      </c>
      <c r="S2152">
        <f>(((J2152/60)/60)/24)+DATE(1970,1,1)</f>
        <v>42534.284710648149</v>
      </c>
      <c r="T2152">
        <f>(((I2152/60)/60)/24)+DATE(1970,1,1)</f>
        <v>42564.284710648149</v>
      </c>
      <c r="U2152">
        <f>YEAR(S:S)</f>
        <v>2016</v>
      </c>
    </row>
    <row r="2153" spans="1:21" ht="48" x14ac:dyDescent="0.2">
      <c r="A2153">
        <v>2151</v>
      </c>
      <c r="B2153" s="8" t="s">
        <v>2</v>
      </c>
      <c r="C2153" s="3" t="s">
        <v>2158</v>
      </c>
      <c r="D2153" s="5">
        <v>45000</v>
      </c>
      <c r="E2153" s="7">
        <v>1361</v>
      </c>
      <c r="F2153" t="s">
        <v>4117</v>
      </c>
      <c r="G2153" s="1" t="s">
        <v>4119</v>
      </c>
      <c r="H2153" t="s">
        <v>4121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" t="s">
        <v>4181</v>
      </c>
      <c r="O2153">
        <f>ROUND(E2153/D2153*100,0)</f>
        <v>3</v>
      </c>
      <c r="P2153">
        <f>ROUND(E2153/L2153,2)</f>
        <v>226.83</v>
      </c>
      <c r="Q2153" s="9" t="s">
        <v>4181</v>
      </c>
      <c r="R2153" t="s">
        <v>4201</v>
      </c>
      <c r="S2153">
        <f>(((J2153/60)/60)/24)+DATE(1970,1,1)</f>
        <v>42520.847384259265</v>
      </c>
      <c r="T2153">
        <f>(((I2153/60)/60)/24)+DATE(1970,1,1)</f>
        <v>42550.847384259265</v>
      </c>
      <c r="U2153">
        <f>YEAR(S:S)</f>
        <v>2016</v>
      </c>
    </row>
    <row r="2154" spans="1:21" ht="48" x14ac:dyDescent="0.2">
      <c r="A2154">
        <v>2152</v>
      </c>
      <c r="B2154" s="8" t="s">
        <v>2</v>
      </c>
      <c r="C2154" s="3" t="s">
        <v>2159</v>
      </c>
      <c r="D2154" s="5">
        <v>30000</v>
      </c>
      <c r="E2154" s="7">
        <v>1360</v>
      </c>
      <c r="F2154" t="s">
        <v>4117</v>
      </c>
      <c r="G2154" s="1" t="s">
        <v>4119</v>
      </c>
      <c r="H2154" t="s">
        <v>4121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" t="s">
        <v>4181</v>
      </c>
      <c r="O2154">
        <f>ROUND(E2154/D2154*100,0)</f>
        <v>5</v>
      </c>
      <c r="P2154">
        <f>ROUND(E2154/L2154,2)</f>
        <v>340</v>
      </c>
      <c r="Q2154" s="9" t="s">
        <v>4181</v>
      </c>
      <c r="R2154" t="s">
        <v>4201</v>
      </c>
      <c r="S2154">
        <f>(((J2154/60)/60)/24)+DATE(1970,1,1)</f>
        <v>41683.832280092596</v>
      </c>
      <c r="T2154">
        <f>(((I2154/60)/60)/24)+DATE(1970,1,1)</f>
        <v>41713.790613425925</v>
      </c>
      <c r="U2154">
        <f>YEAR(S:S)</f>
        <v>2014</v>
      </c>
    </row>
    <row r="2155" spans="1:21" ht="48" x14ac:dyDescent="0.2">
      <c r="A2155">
        <v>2153</v>
      </c>
      <c r="B2155" s="8" t="s">
        <v>2</v>
      </c>
      <c r="C2155" s="3" t="s">
        <v>2160</v>
      </c>
      <c r="D2155" s="5">
        <v>372625</v>
      </c>
      <c r="E2155" s="7">
        <v>1360</v>
      </c>
      <c r="F2155" t="s">
        <v>4117</v>
      </c>
      <c r="G2155" s="1" t="s">
        <v>4119</v>
      </c>
      <c r="H2155" t="s">
        <v>4121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" t="s">
        <v>4181</v>
      </c>
      <c r="O2155">
        <f>ROUND(E2155/D2155*100,0)</f>
        <v>0</v>
      </c>
      <c r="P2155">
        <f>ROUND(E2155/L2155,2)</f>
        <v>340</v>
      </c>
      <c r="Q2155" s="9" t="s">
        <v>4181</v>
      </c>
      <c r="R2155" t="s">
        <v>4201</v>
      </c>
      <c r="S2155">
        <f>(((J2155/60)/60)/24)+DATE(1970,1,1)</f>
        <v>41974.911087962959</v>
      </c>
      <c r="T2155">
        <f>(((I2155/60)/60)/24)+DATE(1970,1,1)</f>
        <v>42014.332638888889</v>
      </c>
      <c r="U2155">
        <f>YEAR(S:S)</f>
        <v>2014</v>
      </c>
    </row>
    <row r="2156" spans="1:21" ht="32" x14ac:dyDescent="0.2">
      <c r="A2156">
        <v>2154</v>
      </c>
      <c r="B2156" s="8" t="s">
        <v>2</v>
      </c>
      <c r="C2156" s="3" t="s">
        <v>2161</v>
      </c>
      <c r="D2156" s="5">
        <v>250</v>
      </c>
      <c r="E2156" s="7">
        <v>1351</v>
      </c>
      <c r="F2156" t="s">
        <v>4117</v>
      </c>
      <c r="G2156" s="1" t="s">
        <v>4119</v>
      </c>
      <c r="H2156" t="s">
        <v>4121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" t="s">
        <v>4181</v>
      </c>
      <c r="O2156">
        <f>ROUND(E2156/D2156*100,0)</f>
        <v>540</v>
      </c>
      <c r="P2156">
        <f>ROUND(E2156/L2156,2)</f>
        <v>675.5</v>
      </c>
      <c r="Q2156" s="9" t="s">
        <v>4181</v>
      </c>
      <c r="R2156" t="s">
        <v>4201</v>
      </c>
      <c r="S2156">
        <f>(((J2156/60)/60)/24)+DATE(1970,1,1)</f>
        <v>41647.632256944446</v>
      </c>
      <c r="T2156">
        <f>(((I2156/60)/60)/24)+DATE(1970,1,1)</f>
        <v>41667.632256944446</v>
      </c>
      <c r="U2156">
        <f>YEAR(S:S)</f>
        <v>2014</v>
      </c>
    </row>
    <row r="2157" spans="1:21" ht="48" x14ac:dyDescent="0.2">
      <c r="A2157">
        <v>2155</v>
      </c>
      <c r="B2157" s="8" t="s">
        <v>2</v>
      </c>
      <c r="C2157" s="3" t="s">
        <v>2162</v>
      </c>
      <c r="D2157" s="5">
        <v>5000</v>
      </c>
      <c r="E2157" s="7">
        <v>1351</v>
      </c>
      <c r="F2157" t="s">
        <v>4117</v>
      </c>
      <c r="G2157" s="1" t="s">
        <v>4119</v>
      </c>
      <c r="H2157" t="s">
        <v>4122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" t="s">
        <v>4181</v>
      </c>
      <c r="O2157">
        <f>ROUND(E2157/D2157*100,0)</f>
        <v>27</v>
      </c>
      <c r="P2157">
        <f>ROUND(E2157/L2157,2)</f>
        <v>270.2</v>
      </c>
      <c r="Q2157" s="9" t="s">
        <v>4181</v>
      </c>
      <c r="R2157" t="s">
        <v>4201</v>
      </c>
      <c r="S2157">
        <f>(((J2157/60)/60)/24)+DATE(1970,1,1)</f>
        <v>42430.747511574074</v>
      </c>
      <c r="T2157">
        <f>(((I2157/60)/60)/24)+DATE(1970,1,1)</f>
        <v>42460.70584490741</v>
      </c>
      <c r="U2157">
        <f>YEAR(S:S)</f>
        <v>2016</v>
      </c>
    </row>
    <row r="2158" spans="1:21" ht="32" x14ac:dyDescent="0.2">
      <c r="A2158">
        <v>2156</v>
      </c>
      <c r="B2158" s="8" t="s">
        <v>2</v>
      </c>
      <c r="C2158" s="3" t="s">
        <v>2163</v>
      </c>
      <c r="D2158" s="5">
        <v>56000</v>
      </c>
      <c r="E2158" s="7">
        <v>1351</v>
      </c>
      <c r="F2158" t="s">
        <v>4117</v>
      </c>
      <c r="G2158" s="1" t="s">
        <v>4119</v>
      </c>
      <c r="H2158" t="s">
        <v>4121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" t="s">
        <v>4181</v>
      </c>
      <c r="O2158">
        <f>ROUND(E2158/D2158*100,0)</f>
        <v>2</v>
      </c>
      <c r="P2158">
        <f>ROUND(E2158/L2158,2)</f>
        <v>16.28</v>
      </c>
      <c r="Q2158" s="9" t="s">
        <v>4181</v>
      </c>
      <c r="R2158" t="s">
        <v>4201</v>
      </c>
      <c r="S2158">
        <f>(((J2158/60)/60)/24)+DATE(1970,1,1)</f>
        <v>41488.85423611111</v>
      </c>
      <c r="T2158">
        <f>(((I2158/60)/60)/24)+DATE(1970,1,1)</f>
        <v>41533.85423611111</v>
      </c>
      <c r="U2158">
        <f>YEAR(S:S)</f>
        <v>2013</v>
      </c>
    </row>
    <row r="2159" spans="1:21" ht="32" x14ac:dyDescent="0.2">
      <c r="A2159">
        <v>2157</v>
      </c>
      <c r="B2159" s="8" t="s">
        <v>2</v>
      </c>
      <c r="C2159" s="3" t="s">
        <v>2164</v>
      </c>
      <c r="D2159" s="5">
        <v>75000</v>
      </c>
      <c r="E2159" s="7">
        <v>1346.11</v>
      </c>
      <c r="F2159" t="s">
        <v>4117</v>
      </c>
      <c r="G2159" s="1" t="s">
        <v>4119</v>
      </c>
      <c r="H2159" t="s">
        <v>4121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" t="s">
        <v>4181</v>
      </c>
      <c r="O2159">
        <f>ROUND(E2159/D2159*100,0)</f>
        <v>2</v>
      </c>
      <c r="P2159">
        <f>ROUND(E2159/L2159,2)</f>
        <v>23.62</v>
      </c>
      <c r="Q2159" s="9" t="s">
        <v>4181</v>
      </c>
      <c r="R2159" t="s">
        <v>4201</v>
      </c>
      <c r="S2159">
        <f>(((J2159/60)/60)/24)+DATE(1970,1,1)</f>
        <v>42694.98128472222</v>
      </c>
      <c r="T2159">
        <f>(((I2159/60)/60)/24)+DATE(1970,1,1)</f>
        <v>42727.332638888889</v>
      </c>
      <c r="U2159">
        <f>YEAR(S:S)</f>
        <v>2016</v>
      </c>
    </row>
    <row r="2160" spans="1:21" ht="48" x14ac:dyDescent="0.2">
      <c r="A2160">
        <v>2158</v>
      </c>
      <c r="B2160" s="8" t="s">
        <v>2</v>
      </c>
      <c r="C2160" s="3" t="s">
        <v>2165</v>
      </c>
      <c r="D2160" s="5">
        <v>300000</v>
      </c>
      <c r="E2160" s="7">
        <v>1345</v>
      </c>
      <c r="F2160" t="s">
        <v>4117</v>
      </c>
      <c r="G2160" s="1" t="s">
        <v>4119</v>
      </c>
      <c r="H2160" t="s">
        <v>4121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" t="s">
        <v>4181</v>
      </c>
      <c r="O2160">
        <f>ROUND(E2160/D2160*100,0)</f>
        <v>0</v>
      </c>
      <c r="P2160">
        <f>ROUND(E2160/L2160,2)</f>
        <v>4.32</v>
      </c>
      <c r="Q2160" s="9" t="s">
        <v>4181</v>
      </c>
      <c r="R2160" t="s">
        <v>4201</v>
      </c>
      <c r="S2160">
        <f>(((J2160/60)/60)/24)+DATE(1970,1,1)</f>
        <v>41264.853865740741</v>
      </c>
      <c r="T2160">
        <f>(((I2160/60)/60)/24)+DATE(1970,1,1)</f>
        <v>41309.853865740741</v>
      </c>
      <c r="U2160">
        <f>YEAR(S:S)</f>
        <v>2012</v>
      </c>
    </row>
    <row r="2161" spans="1:21" ht="64" x14ac:dyDescent="0.2">
      <c r="A2161">
        <v>2159</v>
      </c>
      <c r="B2161" s="8" t="s">
        <v>2</v>
      </c>
      <c r="C2161" s="3" t="s">
        <v>2166</v>
      </c>
      <c r="D2161" s="5">
        <v>3600</v>
      </c>
      <c r="E2161" s="7">
        <v>1342.01</v>
      </c>
      <c r="F2161" t="s">
        <v>4117</v>
      </c>
      <c r="G2161" s="1" t="s">
        <v>4119</v>
      </c>
      <c r="H2161" t="s">
        <v>4121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" t="s">
        <v>4181</v>
      </c>
      <c r="O2161">
        <f>ROUND(E2161/D2161*100,0)</f>
        <v>37</v>
      </c>
      <c r="P2161">
        <f>ROUND(E2161/L2161,2)</f>
        <v>671.01</v>
      </c>
      <c r="Q2161" s="9" t="s">
        <v>4181</v>
      </c>
      <c r="R2161" t="s">
        <v>4201</v>
      </c>
      <c r="S2161">
        <f>(((J2161/60)/60)/24)+DATE(1970,1,1)</f>
        <v>40710.731180555551</v>
      </c>
      <c r="T2161">
        <f>(((I2161/60)/60)/24)+DATE(1970,1,1)</f>
        <v>40740.731180555551</v>
      </c>
      <c r="U2161">
        <f>YEAR(S:S)</f>
        <v>2011</v>
      </c>
    </row>
    <row r="2162" spans="1:21" ht="48" x14ac:dyDescent="0.2">
      <c r="A2162">
        <v>2160</v>
      </c>
      <c r="B2162" s="8" t="s">
        <v>2</v>
      </c>
      <c r="C2162" s="3" t="s">
        <v>2167</v>
      </c>
      <c r="D2162" s="5">
        <v>10000</v>
      </c>
      <c r="E2162" s="7">
        <v>1336</v>
      </c>
      <c r="F2162" t="s">
        <v>4117</v>
      </c>
      <c r="G2162" s="1" t="s">
        <v>4119</v>
      </c>
      <c r="H2162" t="s">
        <v>4121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" t="s">
        <v>4181</v>
      </c>
      <c r="O2162">
        <f>ROUND(E2162/D2162*100,0)</f>
        <v>13</v>
      </c>
      <c r="P2162">
        <f>ROUND(E2162/L2162,2)</f>
        <v>83.5</v>
      </c>
      <c r="Q2162" s="9" t="s">
        <v>4181</v>
      </c>
      <c r="R2162" t="s">
        <v>4201</v>
      </c>
      <c r="S2162">
        <f>(((J2162/60)/60)/24)+DATE(1970,1,1)</f>
        <v>41018.711863425924</v>
      </c>
      <c r="T2162">
        <f>(((I2162/60)/60)/24)+DATE(1970,1,1)</f>
        <v>41048.711863425924</v>
      </c>
      <c r="U2162">
        <f>YEAR(S:S)</f>
        <v>2012</v>
      </c>
    </row>
    <row r="2163" spans="1:21" ht="32" x14ac:dyDescent="0.2">
      <c r="A2163">
        <v>2161</v>
      </c>
      <c r="B2163" s="8" t="s">
        <v>2</v>
      </c>
      <c r="C2163" s="3" t="s">
        <v>2168</v>
      </c>
      <c r="D2163" s="5">
        <v>400</v>
      </c>
      <c r="E2163" s="7">
        <v>1335</v>
      </c>
      <c r="F2163" t="s">
        <v>4115</v>
      </c>
      <c r="G2163" s="1" t="s">
        <v>4119</v>
      </c>
      <c r="H2163" t="s">
        <v>4121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" t="s">
        <v>4181</v>
      </c>
      <c r="O2163">
        <f>ROUND(E2163/D2163*100,0)</f>
        <v>334</v>
      </c>
      <c r="P2163">
        <f>ROUND(E2163/L2163,2)</f>
        <v>102.69</v>
      </c>
      <c r="Q2163" s="9" t="s">
        <v>4181</v>
      </c>
      <c r="R2163" t="s">
        <v>4195</v>
      </c>
      <c r="S2163">
        <f>(((J2163/60)/60)/24)+DATE(1970,1,1)</f>
        <v>42240.852534722217</v>
      </c>
      <c r="T2163">
        <f>(((I2163/60)/60)/24)+DATE(1970,1,1)</f>
        <v>42270.852534722217</v>
      </c>
      <c r="U2163">
        <f>YEAR(S:S)</f>
        <v>2015</v>
      </c>
    </row>
    <row r="2164" spans="1:21" ht="48" x14ac:dyDescent="0.2">
      <c r="A2164">
        <v>2162</v>
      </c>
      <c r="B2164" s="8" t="s">
        <v>2</v>
      </c>
      <c r="C2164" s="3" t="s">
        <v>2169</v>
      </c>
      <c r="D2164" s="5">
        <v>4500</v>
      </c>
      <c r="E2164" s="7">
        <v>1333</v>
      </c>
      <c r="F2164" t="s">
        <v>4115</v>
      </c>
      <c r="G2164" s="1" t="s">
        <v>4119</v>
      </c>
      <c r="H2164" t="s">
        <v>4121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" t="s">
        <v>4181</v>
      </c>
      <c r="O2164">
        <f>ROUND(E2164/D2164*100,0)</f>
        <v>30</v>
      </c>
      <c r="P2164">
        <f>ROUND(E2164/L2164,2)</f>
        <v>22.98</v>
      </c>
      <c r="Q2164" s="9" t="s">
        <v>4181</v>
      </c>
      <c r="R2164" t="s">
        <v>4195</v>
      </c>
      <c r="S2164">
        <f>(((J2164/60)/60)/24)+DATE(1970,1,1)</f>
        <v>41813.766099537039</v>
      </c>
      <c r="T2164">
        <f>(((I2164/60)/60)/24)+DATE(1970,1,1)</f>
        <v>41844.766099537039</v>
      </c>
      <c r="U2164">
        <f>YEAR(S:S)</f>
        <v>2014</v>
      </c>
    </row>
    <row r="2165" spans="1:21" ht="48" x14ac:dyDescent="0.2">
      <c r="A2165">
        <v>2163</v>
      </c>
      <c r="B2165" s="8" t="s">
        <v>2</v>
      </c>
      <c r="C2165" s="3" t="s">
        <v>2170</v>
      </c>
      <c r="D2165" s="5">
        <v>2500</v>
      </c>
      <c r="E2165" s="7">
        <v>1332</v>
      </c>
      <c r="F2165" t="s">
        <v>4115</v>
      </c>
      <c r="G2165" s="1" t="s">
        <v>4119</v>
      </c>
      <c r="H2165" t="s">
        <v>4121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" t="s">
        <v>4181</v>
      </c>
      <c r="O2165">
        <f>ROUND(E2165/D2165*100,0)</f>
        <v>53</v>
      </c>
      <c r="P2165">
        <f>ROUND(E2165/L2165,2)</f>
        <v>30.27</v>
      </c>
      <c r="Q2165" s="9" t="s">
        <v>4181</v>
      </c>
      <c r="R2165" t="s">
        <v>4195</v>
      </c>
      <c r="S2165">
        <f>(((J2165/60)/60)/24)+DATE(1970,1,1)</f>
        <v>42111.899537037039</v>
      </c>
      <c r="T2165">
        <f>(((I2165/60)/60)/24)+DATE(1970,1,1)</f>
        <v>42163.159722222219</v>
      </c>
      <c r="U2165">
        <f>YEAR(S:S)</f>
        <v>2015</v>
      </c>
    </row>
    <row r="2166" spans="1:21" ht="32" x14ac:dyDescent="0.2">
      <c r="A2166">
        <v>2164</v>
      </c>
      <c r="B2166" s="8" t="s">
        <v>2</v>
      </c>
      <c r="C2166" s="3" t="s">
        <v>2171</v>
      </c>
      <c r="D2166" s="5">
        <v>5500</v>
      </c>
      <c r="E2166" s="7">
        <v>1330</v>
      </c>
      <c r="F2166" t="s">
        <v>4115</v>
      </c>
      <c r="G2166" s="1" t="s">
        <v>4119</v>
      </c>
      <c r="H2166" t="s">
        <v>4121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" t="s">
        <v>4181</v>
      </c>
      <c r="O2166">
        <f>ROUND(E2166/D2166*100,0)</f>
        <v>24</v>
      </c>
      <c r="P2166">
        <f>ROUND(E2166/L2166,2)</f>
        <v>16.02</v>
      </c>
      <c r="Q2166" s="9" t="s">
        <v>4181</v>
      </c>
      <c r="R2166" t="s">
        <v>4195</v>
      </c>
      <c r="S2166">
        <f>(((J2166/60)/60)/24)+DATE(1970,1,1)</f>
        <v>42515.71775462963</v>
      </c>
      <c r="T2166">
        <f>(((I2166/60)/60)/24)+DATE(1970,1,1)</f>
        <v>42546.165972222225</v>
      </c>
      <c r="U2166">
        <f>YEAR(S:S)</f>
        <v>2016</v>
      </c>
    </row>
    <row r="2167" spans="1:21" ht="48" x14ac:dyDescent="0.2">
      <c r="A2167">
        <v>2165</v>
      </c>
      <c r="B2167" s="8" t="s">
        <v>2</v>
      </c>
      <c r="C2167" s="3" t="s">
        <v>2172</v>
      </c>
      <c r="D2167" s="5">
        <v>2500</v>
      </c>
      <c r="E2167" s="7">
        <v>1330</v>
      </c>
      <c r="F2167" t="s">
        <v>4115</v>
      </c>
      <c r="G2167" s="1" t="s">
        <v>4119</v>
      </c>
      <c r="H2167" t="s">
        <v>4124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" t="s">
        <v>4181</v>
      </c>
      <c r="O2167">
        <f>ROUND(E2167/D2167*100,0)</f>
        <v>53</v>
      </c>
      <c r="P2167">
        <f>ROUND(E2167/L2167,2)</f>
        <v>11.37</v>
      </c>
      <c r="Q2167" s="9" t="s">
        <v>4181</v>
      </c>
      <c r="R2167" t="s">
        <v>4195</v>
      </c>
      <c r="S2167">
        <f>(((J2167/60)/60)/24)+DATE(1970,1,1)</f>
        <v>42438.667071759264</v>
      </c>
      <c r="T2167">
        <f>(((I2167/60)/60)/24)+DATE(1970,1,1)</f>
        <v>42468.625405092593</v>
      </c>
      <c r="U2167">
        <f>YEAR(S:S)</f>
        <v>2016</v>
      </c>
    </row>
    <row r="2168" spans="1:21" ht="48" x14ac:dyDescent="0.2">
      <c r="A2168">
        <v>2166</v>
      </c>
      <c r="B2168" s="8" t="s">
        <v>2</v>
      </c>
      <c r="C2168" s="3" t="s">
        <v>2173</v>
      </c>
      <c r="D2168" s="5">
        <v>2000</v>
      </c>
      <c r="E2168" s="7">
        <v>1330</v>
      </c>
      <c r="F2168" t="s">
        <v>4115</v>
      </c>
      <c r="G2168" s="1" t="s">
        <v>4119</v>
      </c>
      <c r="H2168" t="s">
        <v>4121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" t="s">
        <v>4181</v>
      </c>
      <c r="O2168">
        <f>ROUND(E2168/D2168*100,0)</f>
        <v>67</v>
      </c>
      <c r="P2168">
        <f>ROUND(E2168/L2168,2)</f>
        <v>41.56</v>
      </c>
      <c r="Q2168" s="9" t="s">
        <v>4181</v>
      </c>
      <c r="R2168" t="s">
        <v>4195</v>
      </c>
      <c r="S2168">
        <f>(((J2168/60)/60)/24)+DATE(1970,1,1)</f>
        <v>41933.838171296295</v>
      </c>
      <c r="T2168">
        <f>(((I2168/60)/60)/24)+DATE(1970,1,1)</f>
        <v>41978.879837962959</v>
      </c>
      <c r="U2168">
        <f>YEAR(S:S)</f>
        <v>2014</v>
      </c>
    </row>
    <row r="2169" spans="1:21" ht="32" x14ac:dyDescent="0.2">
      <c r="A2169">
        <v>2167</v>
      </c>
      <c r="B2169" s="8" t="s">
        <v>2</v>
      </c>
      <c r="C2169" s="3" t="s">
        <v>2174</v>
      </c>
      <c r="D2169" s="5">
        <v>150</v>
      </c>
      <c r="E2169" s="7">
        <v>1328</v>
      </c>
      <c r="F2169" t="s">
        <v>4115</v>
      </c>
      <c r="G2169" s="1" t="s">
        <v>4119</v>
      </c>
      <c r="H2169" t="s">
        <v>4121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" t="s">
        <v>4181</v>
      </c>
      <c r="O2169">
        <f>ROUND(E2169/D2169*100,0)</f>
        <v>885</v>
      </c>
      <c r="P2169">
        <f>ROUND(E2169/L2169,2)</f>
        <v>166</v>
      </c>
      <c r="Q2169" s="9" t="s">
        <v>4181</v>
      </c>
      <c r="R2169" t="s">
        <v>4195</v>
      </c>
      <c r="S2169">
        <f>(((J2169/60)/60)/24)+DATE(1970,1,1)</f>
        <v>41153.066400462965</v>
      </c>
      <c r="T2169">
        <f>(((I2169/60)/60)/24)+DATE(1970,1,1)</f>
        <v>41167.066400462965</v>
      </c>
      <c r="U2169">
        <f>YEAR(S:S)</f>
        <v>2012</v>
      </c>
    </row>
    <row r="2170" spans="1:21" ht="32" x14ac:dyDescent="0.2">
      <c r="A2170">
        <v>2168</v>
      </c>
      <c r="B2170" s="8" t="s">
        <v>2</v>
      </c>
      <c r="C2170" s="3" t="s">
        <v>2175</v>
      </c>
      <c r="D2170" s="5">
        <v>18000</v>
      </c>
      <c r="E2170" s="7">
        <v>1326</v>
      </c>
      <c r="F2170" t="s">
        <v>4115</v>
      </c>
      <c r="G2170" s="1" t="s">
        <v>4119</v>
      </c>
      <c r="H2170" t="s">
        <v>4121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" t="s">
        <v>4181</v>
      </c>
      <c r="O2170">
        <f>ROUND(E2170/D2170*100,0)</f>
        <v>7</v>
      </c>
      <c r="P2170">
        <f>ROUND(E2170/L2170,2)</f>
        <v>3.9</v>
      </c>
      <c r="Q2170" s="9" t="s">
        <v>4181</v>
      </c>
      <c r="R2170" t="s">
        <v>4195</v>
      </c>
      <c r="S2170">
        <f>(((J2170/60)/60)/24)+DATE(1970,1,1)</f>
        <v>42745.600243055553</v>
      </c>
      <c r="T2170">
        <f>(((I2170/60)/60)/24)+DATE(1970,1,1)</f>
        <v>42776.208333333328</v>
      </c>
      <c r="U2170">
        <f>YEAR(S:S)</f>
        <v>2017</v>
      </c>
    </row>
    <row r="2171" spans="1:21" ht="48" x14ac:dyDescent="0.2">
      <c r="A2171">
        <v>2169</v>
      </c>
      <c r="B2171" s="8" t="s">
        <v>2</v>
      </c>
      <c r="C2171" s="3" t="s">
        <v>2176</v>
      </c>
      <c r="D2171" s="5">
        <v>153</v>
      </c>
      <c r="E2171" s="7">
        <v>1322</v>
      </c>
      <c r="F2171" t="s">
        <v>4115</v>
      </c>
      <c r="G2171" s="1" t="s">
        <v>4119</v>
      </c>
      <c r="H2171" t="s">
        <v>4121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" t="s">
        <v>4181</v>
      </c>
      <c r="O2171">
        <f>ROUND(E2171/D2171*100,0)</f>
        <v>864</v>
      </c>
      <c r="P2171">
        <f>ROUND(E2171/L2171,2)</f>
        <v>188.86</v>
      </c>
      <c r="Q2171" s="9" t="s">
        <v>4181</v>
      </c>
      <c r="R2171" t="s">
        <v>4195</v>
      </c>
      <c r="S2171">
        <f>(((J2171/60)/60)/24)+DATE(1970,1,1)</f>
        <v>42793.700821759259</v>
      </c>
      <c r="T2171">
        <f>(((I2171/60)/60)/24)+DATE(1970,1,1)</f>
        <v>42796.700821759259</v>
      </c>
      <c r="U2171">
        <f>YEAR(S:S)</f>
        <v>2017</v>
      </c>
    </row>
    <row r="2172" spans="1:21" ht="48" x14ac:dyDescent="0.2">
      <c r="A2172">
        <v>2170</v>
      </c>
      <c r="B2172" s="8" t="s">
        <v>2</v>
      </c>
      <c r="C2172" s="3" t="s">
        <v>2177</v>
      </c>
      <c r="D2172" s="5">
        <v>350</v>
      </c>
      <c r="E2172" s="7">
        <v>1319</v>
      </c>
      <c r="F2172" t="s">
        <v>4115</v>
      </c>
      <c r="G2172" s="1" t="s">
        <v>4119</v>
      </c>
      <c r="H2172" t="s">
        <v>4121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" t="s">
        <v>4181</v>
      </c>
      <c r="O2172">
        <f>ROUND(E2172/D2172*100,0)</f>
        <v>377</v>
      </c>
      <c r="P2172">
        <f>ROUND(E2172/L2172,2)</f>
        <v>69.42</v>
      </c>
      <c r="Q2172" s="9" t="s">
        <v>4181</v>
      </c>
      <c r="R2172" t="s">
        <v>4195</v>
      </c>
      <c r="S2172">
        <f>(((J2172/60)/60)/24)+DATE(1970,1,1)</f>
        <v>42198.750254629631</v>
      </c>
      <c r="T2172">
        <f>(((I2172/60)/60)/24)+DATE(1970,1,1)</f>
        <v>42238.750254629631</v>
      </c>
      <c r="U2172">
        <f>YEAR(S:S)</f>
        <v>2015</v>
      </c>
    </row>
    <row r="2173" spans="1:21" ht="48" x14ac:dyDescent="0.2">
      <c r="A2173">
        <v>2171</v>
      </c>
      <c r="B2173" s="8" t="s">
        <v>2</v>
      </c>
      <c r="C2173" s="3" t="s">
        <v>2178</v>
      </c>
      <c r="D2173" s="5">
        <v>4000</v>
      </c>
      <c r="E2173" s="7">
        <v>1316</v>
      </c>
      <c r="F2173" t="s">
        <v>4115</v>
      </c>
      <c r="G2173" s="1" t="s">
        <v>4119</v>
      </c>
      <c r="H2173" t="s">
        <v>4121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" t="s">
        <v>4181</v>
      </c>
      <c r="O2173">
        <f>ROUND(E2173/D2173*100,0)</f>
        <v>33</v>
      </c>
      <c r="P2173">
        <f>ROUND(E2173/L2173,2)</f>
        <v>28</v>
      </c>
      <c r="Q2173" s="9" t="s">
        <v>4181</v>
      </c>
      <c r="R2173" t="s">
        <v>4195</v>
      </c>
      <c r="S2173">
        <f>(((J2173/60)/60)/24)+DATE(1970,1,1)</f>
        <v>42141.95711805555</v>
      </c>
      <c r="T2173">
        <f>(((I2173/60)/60)/24)+DATE(1970,1,1)</f>
        <v>42177.208333333328</v>
      </c>
      <c r="U2173">
        <f>YEAR(S:S)</f>
        <v>2015</v>
      </c>
    </row>
    <row r="2174" spans="1:21" ht="48" x14ac:dyDescent="0.2">
      <c r="A2174">
        <v>2172</v>
      </c>
      <c r="B2174" s="8" t="s">
        <v>2</v>
      </c>
      <c r="C2174" s="3" t="s">
        <v>2179</v>
      </c>
      <c r="D2174" s="5">
        <v>1000</v>
      </c>
      <c r="E2174" s="7">
        <v>1315</v>
      </c>
      <c r="F2174" t="s">
        <v>4115</v>
      </c>
      <c r="G2174" s="1" t="s">
        <v>4119</v>
      </c>
      <c r="H2174" t="s">
        <v>4121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" t="s">
        <v>4181</v>
      </c>
      <c r="O2174">
        <f>ROUND(E2174/D2174*100,0)</f>
        <v>132</v>
      </c>
      <c r="P2174">
        <f>ROUND(E2174/L2174,2)</f>
        <v>101.15</v>
      </c>
      <c r="Q2174" s="9" t="s">
        <v>4181</v>
      </c>
      <c r="R2174" t="s">
        <v>4195</v>
      </c>
      <c r="S2174">
        <f>(((J2174/60)/60)/24)+DATE(1970,1,1)</f>
        <v>42082.580092592587</v>
      </c>
      <c r="T2174">
        <f>(((I2174/60)/60)/24)+DATE(1970,1,1)</f>
        <v>42112.580092592587</v>
      </c>
      <c r="U2174">
        <f>YEAR(S:S)</f>
        <v>2015</v>
      </c>
    </row>
    <row r="2175" spans="1:21" ht="48" x14ac:dyDescent="0.2">
      <c r="A2175">
        <v>2173</v>
      </c>
      <c r="B2175" s="8" t="s">
        <v>2</v>
      </c>
      <c r="C2175" s="3" t="s">
        <v>2180</v>
      </c>
      <c r="D2175" s="5">
        <v>4200</v>
      </c>
      <c r="E2175" s="7">
        <v>1312</v>
      </c>
      <c r="F2175" t="s">
        <v>4115</v>
      </c>
      <c r="G2175" s="1" t="s">
        <v>4119</v>
      </c>
      <c r="H2175" t="s">
        <v>4121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" t="s">
        <v>4181</v>
      </c>
      <c r="O2175">
        <f>ROUND(E2175/D2175*100,0)</f>
        <v>31</v>
      </c>
      <c r="P2175">
        <f>ROUND(E2175/L2175,2)</f>
        <v>14.58</v>
      </c>
      <c r="Q2175" s="9" t="s">
        <v>4181</v>
      </c>
      <c r="R2175" t="s">
        <v>4195</v>
      </c>
      <c r="S2175">
        <f>(((J2175/60)/60)/24)+DATE(1970,1,1)</f>
        <v>41495.692627314813</v>
      </c>
      <c r="T2175">
        <f>(((I2175/60)/60)/24)+DATE(1970,1,1)</f>
        <v>41527.165972222225</v>
      </c>
      <c r="U2175">
        <f>YEAR(S:S)</f>
        <v>2013</v>
      </c>
    </row>
    <row r="2176" spans="1:21" ht="48" x14ac:dyDescent="0.2">
      <c r="A2176">
        <v>2174</v>
      </c>
      <c r="B2176" s="8" t="s">
        <v>2</v>
      </c>
      <c r="C2176" s="3" t="s">
        <v>2181</v>
      </c>
      <c r="D2176" s="5">
        <v>4000</v>
      </c>
      <c r="E2176" s="7">
        <v>1306</v>
      </c>
      <c r="F2176" t="s">
        <v>4115</v>
      </c>
      <c r="G2176" s="1" t="s">
        <v>4119</v>
      </c>
      <c r="H2176" t="s">
        <v>4122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" t="s">
        <v>4181</v>
      </c>
      <c r="O2176">
        <f>ROUND(E2176/D2176*100,0)</f>
        <v>33</v>
      </c>
      <c r="P2176">
        <f>ROUND(E2176/L2176,2)</f>
        <v>20.73</v>
      </c>
      <c r="Q2176" s="9" t="s">
        <v>4181</v>
      </c>
      <c r="R2176" t="s">
        <v>4195</v>
      </c>
      <c r="S2176">
        <f>(((J2176/60)/60)/24)+DATE(1970,1,1)</f>
        <v>42465.542905092589</v>
      </c>
      <c r="T2176">
        <f>(((I2176/60)/60)/24)+DATE(1970,1,1)</f>
        <v>42495.542905092589</v>
      </c>
      <c r="U2176">
        <f>YEAR(S:S)</f>
        <v>2016</v>
      </c>
    </row>
    <row r="2177" spans="1:21" ht="48" x14ac:dyDescent="0.2">
      <c r="A2177">
        <v>2175</v>
      </c>
      <c r="B2177" s="8" t="s">
        <v>2</v>
      </c>
      <c r="C2177" s="3" t="s">
        <v>2182</v>
      </c>
      <c r="D2177" s="5">
        <v>700</v>
      </c>
      <c r="E2177" s="7">
        <v>1305</v>
      </c>
      <c r="F2177" t="s">
        <v>4115</v>
      </c>
      <c r="G2177" s="1" t="s">
        <v>4119</v>
      </c>
      <c r="H2177" t="s">
        <v>4121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" t="s">
        <v>4181</v>
      </c>
      <c r="O2177">
        <f>ROUND(E2177/D2177*100,0)</f>
        <v>186</v>
      </c>
      <c r="P2177">
        <f>ROUND(E2177/L2177,2)</f>
        <v>50.19</v>
      </c>
      <c r="Q2177" s="9" t="s">
        <v>4181</v>
      </c>
      <c r="R2177" t="s">
        <v>4195</v>
      </c>
      <c r="S2177">
        <f>(((J2177/60)/60)/24)+DATE(1970,1,1)</f>
        <v>42565.009097222224</v>
      </c>
      <c r="T2177">
        <f>(((I2177/60)/60)/24)+DATE(1970,1,1)</f>
        <v>42572.009097222224</v>
      </c>
      <c r="U2177">
        <f>YEAR(S:S)</f>
        <v>2016</v>
      </c>
    </row>
    <row r="2178" spans="1:21" ht="48" x14ac:dyDescent="0.2">
      <c r="A2178">
        <v>2176</v>
      </c>
      <c r="B2178" s="8" t="s">
        <v>2</v>
      </c>
      <c r="C2178" s="3" t="s">
        <v>2183</v>
      </c>
      <c r="D2178" s="5">
        <v>5000</v>
      </c>
      <c r="E2178" s="7">
        <v>1302</v>
      </c>
      <c r="F2178" t="s">
        <v>4115</v>
      </c>
      <c r="G2178" s="1" t="s">
        <v>4119</v>
      </c>
      <c r="H2178" t="s">
        <v>4121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" t="s">
        <v>4181</v>
      </c>
      <c r="O2178">
        <f>ROUND(E2178/D2178*100,0)</f>
        <v>26</v>
      </c>
      <c r="P2178">
        <f>ROUND(E2178/L2178,2)</f>
        <v>18.34</v>
      </c>
      <c r="Q2178" s="9" t="s">
        <v>4181</v>
      </c>
      <c r="R2178" t="s">
        <v>4195</v>
      </c>
      <c r="S2178">
        <f>(((J2178/60)/60)/24)+DATE(1970,1,1)</f>
        <v>42096.633206018523</v>
      </c>
      <c r="T2178">
        <f>(((I2178/60)/60)/24)+DATE(1970,1,1)</f>
        <v>42126.633206018523</v>
      </c>
      <c r="U2178">
        <f>YEAR(S:S)</f>
        <v>2015</v>
      </c>
    </row>
    <row r="2179" spans="1:21" ht="64" x14ac:dyDescent="0.2">
      <c r="A2179">
        <v>2177</v>
      </c>
      <c r="B2179" s="8" t="s">
        <v>2</v>
      </c>
      <c r="C2179" s="3" t="s">
        <v>2184</v>
      </c>
      <c r="D2179" s="5">
        <v>2500</v>
      </c>
      <c r="E2179" s="7">
        <v>1301</v>
      </c>
      <c r="F2179" t="s">
        <v>4115</v>
      </c>
      <c r="G2179" s="1" t="s">
        <v>4119</v>
      </c>
      <c r="H2179" t="s">
        <v>4121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" t="s">
        <v>4181</v>
      </c>
      <c r="O2179">
        <f>ROUND(E2179/D2179*100,0)</f>
        <v>52</v>
      </c>
      <c r="P2179">
        <f>ROUND(E2179/L2179,2)</f>
        <v>34.24</v>
      </c>
      <c r="Q2179" s="9" t="s">
        <v>4181</v>
      </c>
      <c r="R2179" t="s">
        <v>4195</v>
      </c>
      <c r="S2179">
        <f>(((J2179/60)/60)/24)+DATE(1970,1,1)</f>
        <v>42502.250775462962</v>
      </c>
      <c r="T2179">
        <f>(((I2179/60)/60)/24)+DATE(1970,1,1)</f>
        <v>42527.250775462962</v>
      </c>
      <c r="U2179">
        <f>YEAR(S:S)</f>
        <v>2016</v>
      </c>
    </row>
    <row r="2180" spans="1:21" ht="48" x14ac:dyDescent="0.2">
      <c r="A2180">
        <v>2178</v>
      </c>
      <c r="B2180" s="8" t="s">
        <v>2</v>
      </c>
      <c r="C2180" s="3" t="s">
        <v>2185</v>
      </c>
      <c r="D2180" s="5">
        <v>25000</v>
      </c>
      <c r="E2180" s="7">
        <v>1300</v>
      </c>
      <c r="F2180" t="s">
        <v>4115</v>
      </c>
      <c r="G2180" s="1" t="s">
        <v>4119</v>
      </c>
      <c r="H2180" t="s">
        <v>4121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" t="s">
        <v>4181</v>
      </c>
      <c r="O2180">
        <f>ROUND(E2180/D2180*100,0)</f>
        <v>5</v>
      </c>
      <c r="P2180">
        <f>ROUND(E2180/L2180,2)</f>
        <v>1.51</v>
      </c>
      <c r="Q2180" s="9" t="s">
        <v>4181</v>
      </c>
      <c r="R2180" t="s">
        <v>4195</v>
      </c>
      <c r="S2180">
        <f>(((J2180/60)/60)/24)+DATE(1970,1,1)</f>
        <v>42723.63653935185</v>
      </c>
      <c r="T2180">
        <f>(((I2180/60)/60)/24)+DATE(1970,1,1)</f>
        <v>42753.63653935185</v>
      </c>
      <c r="U2180">
        <f>YEAR(S:S)</f>
        <v>2016</v>
      </c>
    </row>
    <row r="2181" spans="1:21" ht="32" x14ac:dyDescent="0.2">
      <c r="A2181">
        <v>2179</v>
      </c>
      <c r="B2181" s="8" t="s">
        <v>2</v>
      </c>
      <c r="C2181" s="3" t="s">
        <v>2186</v>
      </c>
      <c r="D2181" s="5">
        <v>1000</v>
      </c>
      <c r="E2181" s="7">
        <v>1300</v>
      </c>
      <c r="F2181" t="s">
        <v>4115</v>
      </c>
      <c r="G2181" s="1" t="s">
        <v>4119</v>
      </c>
      <c r="H2181" t="s">
        <v>4121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" t="s">
        <v>4181</v>
      </c>
      <c r="O2181">
        <f>ROUND(E2181/D2181*100,0)</f>
        <v>130</v>
      </c>
      <c r="P2181">
        <f>ROUND(E2181/L2181,2)</f>
        <v>61.9</v>
      </c>
      <c r="Q2181" s="9" t="s">
        <v>4181</v>
      </c>
      <c r="R2181" t="s">
        <v>4195</v>
      </c>
      <c r="S2181">
        <f>(((J2181/60)/60)/24)+DATE(1970,1,1)</f>
        <v>42075.171203703707</v>
      </c>
      <c r="T2181">
        <f>(((I2181/60)/60)/24)+DATE(1970,1,1)</f>
        <v>42105.171203703707</v>
      </c>
      <c r="U2181">
        <f>YEAR(S:S)</f>
        <v>2015</v>
      </c>
    </row>
    <row r="2182" spans="1:21" ht="32" x14ac:dyDescent="0.2">
      <c r="A2182">
        <v>2180</v>
      </c>
      <c r="B2182" s="8" t="s">
        <v>2</v>
      </c>
      <c r="C2182" s="3" t="s">
        <v>2187</v>
      </c>
      <c r="D2182" s="5">
        <v>5000</v>
      </c>
      <c r="E2182" s="7">
        <v>1297</v>
      </c>
      <c r="F2182" t="s">
        <v>4115</v>
      </c>
      <c r="G2182" s="1" t="s">
        <v>4119</v>
      </c>
      <c r="H2182" t="s">
        <v>4121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" t="s">
        <v>4181</v>
      </c>
      <c r="O2182">
        <f>ROUND(E2182/D2182*100,0)</f>
        <v>26</v>
      </c>
      <c r="P2182">
        <f>ROUND(E2182/L2182,2)</f>
        <v>16.63</v>
      </c>
      <c r="Q2182" s="9" t="s">
        <v>4181</v>
      </c>
      <c r="R2182" t="s">
        <v>4195</v>
      </c>
      <c r="S2182">
        <f>(((J2182/60)/60)/24)+DATE(1970,1,1)</f>
        <v>42279.669768518521</v>
      </c>
      <c r="T2182">
        <f>(((I2182/60)/60)/24)+DATE(1970,1,1)</f>
        <v>42321.711435185185</v>
      </c>
      <c r="U2182">
        <f>YEAR(S:S)</f>
        <v>2015</v>
      </c>
    </row>
    <row r="2183" spans="1:21" ht="48" x14ac:dyDescent="0.2">
      <c r="A2183">
        <v>2181</v>
      </c>
      <c r="B2183" s="8" t="s">
        <v>2</v>
      </c>
      <c r="C2183" s="3" t="s">
        <v>2188</v>
      </c>
      <c r="D2183" s="5">
        <v>2000</v>
      </c>
      <c r="E2183" s="7">
        <v>1296</v>
      </c>
      <c r="F2183" t="s">
        <v>4115</v>
      </c>
      <c r="G2183" s="1" t="s">
        <v>4119</v>
      </c>
      <c r="H2183" t="s">
        <v>4121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" t="s">
        <v>4181</v>
      </c>
      <c r="O2183">
        <f>ROUND(E2183/D2183*100,0)</f>
        <v>65</v>
      </c>
      <c r="P2183">
        <f>ROUND(E2183/L2183,2)</f>
        <v>24.45</v>
      </c>
      <c r="Q2183" s="9" t="s">
        <v>4181</v>
      </c>
      <c r="R2183" t="s">
        <v>4216</v>
      </c>
      <c r="S2183">
        <f>(((J2183/60)/60)/24)+DATE(1970,1,1)</f>
        <v>42773.005243055552</v>
      </c>
      <c r="T2183">
        <f>(((I2183/60)/60)/24)+DATE(1970,1,1)</f>
        <v>42787.005243055552</v>
      </c>
      <c r="U2183">
        <f>YEAR(S:S)</f>
        <v>2017</v>
      </c>
    </row>
    <row r="2184" spans="1:21" ht="32" x14ac:dyDescent="0.2">
      <c r="A2184">
        <v>2182</v>
      </c>
      <c r="B2184" s="8" t="s">
        <v>2</v>
      </c>
      <c r="C2184" s="3" t="s">
        <v>2189</v>
      </c>
      <c r="D2184" s="5">
        <v>3000</v>
      </c>
      <c r="E2184" s="7">
        <v>1296</v>
      </c>
      <c r="F2184" t="s">
        <v>4115</v>
      </c>
      <c r="G2184" s="1" t="s">
        <v>4119</v>
      </c>
      <c r="H2184" t="s">
        <v>4126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" t="s">
        <v>4181</v>
      </c>
      <c r="O2184">
        <f>ROUND(E2184/D2184*100,0)</f>
        <v>43</v>
      </c>
      <c r="P2184">
        <f>ROUND(E2184/L2184,2)</f>
        <v>3.64</v>
      </c>
      <c r="Q2184" s="9" t="s">
        <v>4181</v>
      </c>
      <c r="R2184" t="s">
        <v>4216</v>
      </c>
      <c r="S2184">
        <f>(((J2184/60)/60)/24)+DATE(1970,1,1)</f>
        <v>41879.900752314818</v>
      </c>
      <c r="T2184">
        <f>(((I2184/60)/60)/24)+DATE(1970,1,1)</f>
        <v>41914.900752314818</v>
      </c>
      <c r="U2184">
        <f>YEAR(S:S)</f>
        <v>2014</v>
      </c>
    </row>
    <row r="2185" spans="1:21" ht="48" x14ac:dyDescent="0.2">
      <c r="A2185">
        <v>2183</v>
      </c>
      <c r="B2185" s="8" t="s">
        <v>2</v>
      </c>
      <c r="C2185" s="3" t="s">
        <v>2190</v>
      </c>
      <c r="D2185" s="5">
        <v>1800</v>
      </c>
      <c r="E2185" s="7">
        <v>1293</v>
      </c>
      <c r="F2185" t="s">
        <v>4115</v>
      </c>
      <c r="G2185" s="1" t="s">
        <v>4119</v>
      </c>
      <c r="H2185" t="s">
        <v>4121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" t="s">
        <v>4181</v>
      </c>
      <c r="O2185">
        <f>ROUND(E2185/D2185*100,0)</f>
        <v>72</v>
      </c>
      <c r="P2185">
        <f>ROUND(E2185/L2185,2)</f>
        <v>4.63</v>
      </c>
      <c r="Q2185" s="9" t="s">
        <v>4181</v>
      </c>
      <c r="R2185" t="s">
        <v>4216</v>
      </c>
      <c r="S2185">
        <f>(((J2185/60)/60)/24)+DATE(1970,1,1)</f>
        <v>42745.365474537044</v>
      </c>
      <c r="T2185">
        <f>(((I2185/60)/60)/24)+DATE(1970,1,1)</f>
        <v>42775.208333333328</v>
      </c>
      <c r="U2185">
        <f>YEAR(S:S)</f>
        <v>2017</v>
      </c>
    </row>
    <row r="2186" spans="1:21" ht="48" x14ac:dyDescent="0.2">
      <c r="A2186">
        <v>2184</v>
      </c>
      <c r="B2186" s="8" t="s">
        <v>2</v>
      </c>
      <c r="C2186" s="3" t="s">
        <v>2191</v>
      </c>
      <c r="D2186" s="5">
        <v>10000</v>
      </c>
      <c r="E2186" s="7">
        <v>1290</v>
      </c>
      <c r="F2186" t="s">
        <v>4115</v>
      </c>
      <c r="G2186" s="1" t="s">
        <v>4119</v>
      </c>
      <c r="H2186" t="s">
        <v>4121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" t="s">
        <v>4181</v>
      </c>
      <c r="O2186">
        <f>ROUND(E2186/D2186*100,0)</f>
        <v>13</v>
      </c>
      <c r="P2186">
        <f>ROUND(E2186/L2186,2)</f>
        <v>4.8499999999999996</v>
      </c>
      <c r="Q2186" s="9" t="s">
        <v>4181</v>
      </c>
      <c r="R2186" t="s">
        <v>4216</v>
      </c>
      <c r="S2186">
        <f>(((J2186/60)/60)/24)+DATE(1970,1,1)</f>
        <v>42380.690289351856</v>
      </c>
      <c r="T2186">
        <f>(((I2186/60)/60)/24)+DATE(1970,1,1)</f>
        <v>42394.666666666672</v>
      </c>
      <c r="U2186">
        <f>YEAR(S:S)</f>
        <v>2016</v>
      </c>
    </row>
    <row r="2187" spans="1:21" ht="48" x14ac:dyDescent="0.2">
      <c r="A2187">
        <v>2185</v>
      </c>
      <c r="B2187" s="8" t="s">
        <v>2</v>
      </c>
      <c r="C2187" s="3" t="s">
        <v>2192</v>
      </c>
      <c r="D2187" s="5">
        <v>5000</v>
      </c>
      <c r="E2187" s="7">
        <v>1286</v>
      </c>
      <c r="F2187" t="s">
        <v>4115</v>
      </c>
      <c r="G2187" s="1" t="s">
        <v>4119</v>
      </c>
      <c r="H2187" t="s">
        <v>4122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" t="s">
        <v>4181</v>
      </c>
      <c r="O2187">
        <f>ROUND(E2187/D2187*100,0)</f>
        <v>26</v>
      </c>
      <c r="P2187">
        <f>ROUND(E2187/L2187,2)</f>
        <v>2.06</v>
      </c>
      <c r="Q2187" s="9" t="s">
        <v>4181</v>
      </c>
      <c r="R2187" t="s">
        <v>4216</v>
      </c>
      <c r="S2187">
        <f>(((J2187/60)/60)/24)+DATE(1970,1,1)</f>
        <v>41319.349988425929</v>
      </c>
      <c r="T2187">
        <f>(((I2187/60)/60)/24)+DATE(1970,1,1)</f>
        <v>41359.349988425929</v>
      </c>
      <c r="U2187">
        <f>YEAR(S:S)</f>
        <v>2013</v>
      </c>
    </row>
    <row r="2188" spans="1:21" ht="32" x14ac:dyDescent="0.2">
      <c r="A2188">
        <v>2186</v>
      </c>
      <c r="B2188" s="8" t="s">
        <v>2</v>
      </c>
      <c r="C2188" s="3" t="s">
        <v>2193</v>
      </c>
      <c r="D2188" s="5">
        <v>20000</v>
      </c>
      <c r="E2188" s="7">
        <v>1285</v>
      </c>
      <c r="F2188" t="s">
        <v>4115</v>
      </c>
      <c r="G2188" s="1" t="s">
        <v>4119</v>
      </c>
      <c r="H2188" t="s">
        <v>4121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" t="s">
        <v>4181</v>
      </c>
      <c r="O2188">
        <f>ROUND(E2188/D2188*100,0)</f>
        <v>6</v>
      </c>
      <c r="P2188">
        <f>ROUND(E2188/L2188,2)</f>
        <v>3.28</v>
      </c>
      <c r="Q2188" s="9" t="s">
        <v>4181</v>
      </c>
      <c r="R2188" t="s">
        <v>4216</v>
      </c>
      <c r="S2188">
        <f>(((J2188/60)/60)/24)+DATE(1970,1,1)</f>
        <v>42583.615081018521</v>
      </c>
      <c r="T2188">
        <f>(((I2188/60)/60)/24)+DATE(1970,1,1)</f>
        <v>42620.083333333328</v>
      </c>
      <c r="U2188">
        <f>YEAR(S:S)</f>
        <v>2016</v>
      </c>
    </row>
    <row r="2189" spans="1:21" ht="48" x14ac:dyDescent="0.2">
      <c r="A2189">
        <v>2187</v>
      </c>
      <c r="B2189" s="8" t="s">
        <v>2</v>
      </c>
      <c r="C2189" s="3" t="s">
        <v>2194</v>
      </c>
      <c r="D2189" s="5">
        <v>20000</v>
      </c>
      <c r="E2189" s="7">
        <v>1283</v>
      </c>
      <c r="F2189" t="s">
        <v>4115</v>
      </c>
      <c r="G2189" s="1" t="s">
        <v>4119</v>
      </c>
      <c r="H2189" t="s">
        <v>4121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" t="s">
        <v>4181</v>
      </c>
      <c r="O2189">
        <f>ROUND(E2189/D2189*100,0)</f>
        <v>6</v>
      </c>
      <c r="P2189">
        <f>ROUND(E2189/L2189,2)</f>
        <v>0.36</v>
      </c>
      <c r="Q2189" s="9" t="s">
        <v>4181</v>
      </c>
      <c r="R2189" t="s">
        <v>4216</v>
      </c>
      <c r="S2189">
        <f>(((J2189/60)/60)/24)+DATE(1970,1,1)</f>
        <v>42068.209097222221</v>
      </c>
      <c r="T2189">
        <f>(((I2189/60)/60)/24)+DATE(1970,1,1)</f>
        <v>42097.165972222225</v>
      </c>
      <c r="U2189">
        <f>YEAR(S:S)</f>
        <v>2015</v>
      </c>
    </row>
    <row r="2190" spans="1:21" ht="48" x14ac:dyDescent="0.2">
      <c r="A2190">
        <v>2188</v>
      </c>
      <c r="B2190" s="8" t="s">
        <v>2</v>
      </c>
      <c r="C2190" s="3" t="s">
        <v>2195</v>
      </c>
      <c r="D2190" s="5">
        <v>5494</v>
      </c>
      <c r="E2190" s="7">
        <v>1280</v>
      </c>
      <c r="F2190" t="s">
        <v>4115</v>
      </c>
      <c r="G2190" s="1" t="s">
        <v>4119</v>
      </c>
      <c r="H2190" t="s">
        <v>4123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" t="s">
        <v>4181</v>
      </c>
      <c r="O2190">
        <f>ROUND(E2190/D2190*100,0)</f>
        <v>23</v>
      </c>
      <c r="P2190">
        <f>ROUND(E2190/L2190,2)</f>
        <v>2.4900000000000002</v>
      </c>
      <c r="Q2190" s="9" t="s">
        <v>4181</v>
      </c>
      <c r="R2190" t="s">
        <v>4216</v>
      </c>
      <c r="S2190">
        <f>(((J2190/60)/60)/24)+DATE(1970,1,1)</f>
        <v>42633.586122685185</v>
      </c>
      <c r="T2190">
        <f>(((I2190/60)/60)/24)+DATE(1970,1,1)</f>
        <v>42668.708333333328</v>
      </c>
      <c r="U2190">
        <f>YEAR(S:S)</f>
        <v>2016</v>
      </c>
    </row>
    <row r="2191" spans="1:21" ht="48" x14ac:dyDescent="0.2">
      <c r="A2191">
        <v>2189</v>
      </c>
      <c r="B2191" s="8" t="s">
        <v>2</v>
      </c>
      <c r="C2191" s="3" t="s">
        <v>2196</v>
      </c>
      <c r="D2191" s="5">
        <v>1200</v>
      </c>
      <c r="E2191" s="7">
        <v>1280</v>
      </c>
      <c r="F2191" t="s">
        <v>4115</v>
      </c>
      <c r="G2191" s="1" t="s">
        <v>4119</v>
      </c>
      <c r="H2191" t="s">
        <v>4122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" t="s">
        <v>4181</v>
      </c>
      <c r="O2191">
        <f>ROUND(E2191/D2191*100,0)</f>
        <v>107</v>
      </c>
      <c r="P2191">
        <f>ROUND(E2191/L2191,2)</f>
        <v>14.55</v>
      </c>
      <c r="Q2191" s="9" t="s">
        <v>4181</v>
      </c>
      <c r="R2191" t="s">
        <v>4216</v>
      </c>
      <c r="S2191">
        <f>(((J2191/60)/60)/24)+DATE(1970,1,1)</f>
        <v>42467.788194444445</v>
      </c>
      <c r="T2191">
        <f>(((I2191/60)/60)/24)+DATE(1970,1,1)</f>
        <v>42481.916666666672</v>
      </c>
      <c r="U2191">
        <f>YEAR(S:S)</f>
        <v>2016</v>
      </c>
    </row>
    <row r="2192" spans="1:21" ht="48" x14ac:dyDescent="0.2">
      <c r="A2192">
        <v>2190</v>
      </c>
      <c r="B2192" s="8" t="s">
        <v>2</v>
      </c>
      <c r="C2192" s="3" t="s">
        <v>2197</v>
      </c>
      <c r="D2192" s="5">
        <v>19000</v>
      </c>
      <c r="E2192" s="7">
        <v>1276</v>
      </c>
      <c r="F2192" t="s">
        <v>4115</v>
      </c>
      <c r="G2192" s="1" t="s">
        <v>4119</v>
      </c>
      <c r="H2192" t="s">
        <v>4121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" t="s">
        <v>4181</v>
      </c>
      <c r="O2192">
        <f>ROUND(E2192/D2192*100,0)</f>
        <v>7</v>
      </c>
      <c r="P2192">
        <f>ROUND(E2192/L2192,2)</f>
        <v>2.38</v>
      </c>
      <c r="Q2192" s="9" t="s">
        <v>4181</v>
      </c>
      <c r="R2192" t="s">
        <v>4216</v>
      </c>
      <c r="S2192">
        <f>(((J2192/60)/60)/24)+DATE(1970,1,1)</f>
        <v>42417.625046296293</v>
      </c>
      <c r="T2192">
        <f>(((I2192/60)/60)/24)+DATE(1970,1,1)</f>
        <v>42452.290972222225</v>
      </c>
      <c r="U2192">
        <f>YEAR(S:S)</f>
        <v>2016</v>
      </c>
    </row>
    <row r="2193" spans="1:21" ht="48" x14ac:dyDescent="0.2">
      <c r="A2193">
        <v>2191</v>
      </c>
      <c r="B2193" s="8" t="s">
        <v>2</v>
      </c>
      <c r="C2193" s="3" t="s">
        <v>2198</v>
      </c>
      <c r="D2193" s="5">
        <v>750</v>
      </c>
      <c r="E2193" s="7">
        <v>1275</v>
      </c>
      <c r="F2193" t="s">
        <v>4115</v>
      </c>
      <c r="G2193" s="1" t="s">
        <v>4119</v>
      </c>
      <c r="H2193" t="s">
        <v>4122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" t="s">
        <v>4181</v>
      </c>
      <c r="O2193">
        <f>ROUND(E2193/D2193*100,0)</f>
        <v>170</v>
      </c>
      <c r="P2193">
        <f>ROUND(E2193/L2193,2)</f>
        <v>51</v>
      </c>
      <c r="Q2193" s="9" t="s">
        <v>4181</v>
      </c>
      <c r="R2193" t="s">
        <v>4216</v>
      </c>
      <c r="S2193">
        <f>(((J2193/60)/60)/24)+DATE(1970,1,1)</f>
        <v>42768.833645833336</v>
      </c>
      <c r="T2193">
        <f>(((I2193/60)/60)/24)+DATE(1970,1,1)</f>
        <v>42780.833645833336</v>
      </c>
      <c r="U2193">
        <f>YEAR(S:S)</f>
        <v>2017</v>
      </c>
    </row>
    <row r="2194" spans="1:21" ht="48" x14ac:dyDescent="0.2">
      <c r="A2194">
        <v>2192</v>
      </c>
      <c r="B2194" s="8" t="s">
        <v>2</v>
      </c>
      <c r="C2194" s="3" t="s">
        <v>2199</v>
      </c>
      <c r="D2194" s="5">
        <v>12000</v>
      </c>
      <c r="E2194" s="7">
        <v>1273</v>
      </c>
      <c r="F2194" t="s">
        <v>4115</v>
      </c>
      <c r="G2194" s="1" t="s">
        <v>4119</v>
      </c>
      <c r="H2194" t="s">
        <v>4122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" t="s">
        <v>4181</v>
      </c>
      <c r="O2194">
        <f>ROUND(E2194/D2194*100,0)</f>
        <v>11</v>
      </c>
      <c r="P2194">
        <f>ROUND(E2194/L2194,2)</f>
        <v>0.39</v>
      </c>
      <c r="Q2194" s="9" t="s">
        <v>4181</v>
      </c>
      <c r="R2194" t="s">
        <v>4216</v>
      </c>
      <c r="S2194">
        <f>(((J2194/60)/60)/24)+DATE(1970,1,1)</f>
        <v>42691.8512037037</v>
      </c>
      <c r="T2194">
        <f>(((I2194/60)/60)/24)+DATE(1970,1,1)</f>
        <v>42719.958333333328</v>
      </c>
      <c r="U2194">
        <f>YEAR(S:S)</f>
        <v>2016</v>
      </c>
    </row>
    <row r="2195" spans="1:21" ht="48" x14ac:dyDescent="0.2">
      <c r="A2195">
        <v>2193</v>
      </c>
      <c r="B2195" s="8" t="s">
        <v>2</v>
      </c>
      <c r="C2195" s="3" t="s">
        <v>2200</v>
      </c>
      <c r="D2195" s="5">
        <v>15000</v>
      </c>
      <c r="E2195" s="7">
        <v>1273</v>
      </c>
      <c r="F2195" t="s">
        <v>4115</v>
      </c>
      <c r="G2195" s="1" t="s">
        <v>4119</v>
      </c>
      <c r="H2195" t="s">
        <v>4121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" t="s">
        <v>4181</v>
      </c>
      <c r="O2195">
        <f>ROUND(E2195/D2195*100,0)</f>
        <v>8</v>
      </c>
      <c r="P2195">
        <f>ROUND(E2195/L2195,2)</f>
        <v>1.42</v>
      </c>
      <c r="Q2195" s="9" t="s">
        <v>4181</v>
      </c>
      <c r="R2195" t="s">
        <v>4216</v>
      </c>
      <c r="S2195">
        <f>(((J2195/60)/60)/24)+DATE(1970,1,1)</f>
        <v>42664.405925925923</v>
      </c>
      <c r="T2195">
        <f>(((I2195/60)/60)/24)+DATE(1970,1,1)</f>
        <v>42695.207638888889</v>
      </c>
      <c r="U2195">
        <f>YEAR(S:S)</f>
        <v>2016</v>
      </c>
    </row>
    <row r="2196" spans="1:21" ht="48" x14ac:dyDescent="0.2">
      <c r="A2196">
        <v>2194</v>
      </c>
      <c r="B2196" s="8" t="s">
        <v>2</v>
      </c>
      <c r="C2196" s="3" t="s">
        <v>2201</v>
      </c>
      <c r="D2196" s="5">
        <v>10000</v>
      </c>
      <c r="E2196" s="7">
        <v>1272</v>
      </c>
      <c r="F2196" t="s">
        <v>4115</v>
      </c>
      <c r="G2196" s="1" t="s">
        <v>4119</v>
      </c>
      <c r="H2196" t="s">
        <v>4121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" t="s">
        <v>4181</v>
      </c>
      <c r="O2196">
        <f>ROUND(E2196/D2196*100,0)</f>
        <v>13</v>
      </c>
      <c r="P2196">
        <f>ROUND(E2196/L2196,2)</f>
        <v>1.45</v>
      </c>
      <c r="Q2196" s="9" t="s">
        <v>4181</v>
      </c>
      <c r="R2196" t="s">
        <v>4216</v>
      </c>
      <c r="S2196">
        <f>(((J2196/60)/60)/24)+DATE(1970,1,1)</f>
        <v>42425.757986111115</v>
      </c>
      <c r="T2196">
        <f>(((I2196/60)/60)/24)+DATE(1970,1,1)</f>
        <v>42455.716319444444</v>
      </c>
      <c r="U2196">
        <f>YEAR(S:S)</f>
        <v>2016</v>
      </c>
    </row>
    <row r="2197" spans="1:21" ht="32" x14ac:dyDescent="0.2">
      <c r="A2197">
        <v>2195</v>
      </c>
      <c r="B2197" s="8" t="s">
        <v>2</v>
      </c>
      <c r="C2197" s="3" t="s">
        <v>2202</v>
      </c>
      <c r="D2197" s="5">
        <v>4600</v>
      </c>
      <c r="E2197" s="7">
        <v>1270</v>
      </c>
      <c r="F2197" t="s">
        <v>4115</v>
      </c>
      <c r="G2197" s="1" t="s">
        <v>4119</v>
      </c>
      <c r="H2197" t="s">
        <v>4121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" t="s">
        <v>4181</v>
      </c>
      <c r="O2197">
        <f>ROUND(E2197/D2197*100,0)</f>
        <v>28</v>
      </c>
      <c r="P2197">
        <f>ROUND(E2197/L2197,2)</f>
        <v>11.04</v>
      </c>
      <c r="Q2197" s="9" t="s">
        <v>4181</v>
      </c>
      <c r="R2197" t="s">
        <v>4216</v>
      </c>
      <c r="S2197">
        <f>(((J2197/60)/60)/24)+DATE(1970,1,1)</f>
        <v>42197.771990740745</v>
      </c>
      <c r="T2197">
        <f>(((I2197/60)/60)/24)+DATE(1970,1,1)</f>
        <v>42227.771990740745</v>
      </c>
      <c r="U2197">
        <f>YEAR(S:S)</f>
        <v>2015</v>
      </c>
    </row>
    <row r="2198" spans="1:21" ht="32" x14ac:dyDescent="0.2">
      <c r="A2198">
        <v>2196</v>
      </c>
      <c r="B2198" s="8" t="s">
        <v>2</v>
      </c>
      <c r="C2198" s="3" t="s">
        <v>2203</v>
      </c>
      <c r="D2198" s="5">
        <v>14000</v>
      </c>
      <c r="E2198" s="7">
        <v>1261</v>
      </c>
      <c r="F2198" t="s">
        <v>4115</v>
      </c>
      <c r="G2198" s="1" t="s">
        <v>4119</v>
      </c>
      <c r="H2198" t="s">
        <v>4121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" t="s">
        <v>4181</v>
      </c>
      <c r="O2198">
        <f>ROUND(E2198/D2198*100,0)</f>
        <v>9</v>
      </c>
      <c r="P2198">
        <f>ROUND(E2198/L2198,2)</f>
        <v>5.39</v>
      </c>
      <c r="Q2198" s="9" t="s">
        <v>4181</v>
      </c>
      <c r="R2198" t="s">
        <v>4216</v>
      </c>
      <c r="S2198">
        <f>(((J2198/60)/60)/24)+DATE(1970,1,1)</f>
        <v>42675.487291666665</v>
      </c>
      <c r="T2198">
        <f>(((I2198/60)/60)/24)+DATE(1970,1,1)</f>
        <v>42706.291666666672</v>
      </c>
      <c r="U2198">
        <f>YEAR(S:S)</f>
        <v>2016</v>
      </c>
    </row>
    <row r="2199" spans="1:21" ht="48" x14ac:dyDescent="0.2">
      <c r="A2199">
        <v>2197</v>
      </c>
      <c r="B2199" s="8" t="s">
        <v>2</v>
      </c>
      <c r="C2199" s="3" t="s">
        <v>2204</v>
      </c>
      <c r="D2199" s="5">
        <v>30000</v>
      </c>
      <c r="E2199" s="7">
        <v>1260</v>
      </c>
      <c r="F2199" t="s">
        <v>4115</v>
      </c>
      <c r="G2199" s="1" t="s">
        <v>4119</v>
      </c>
      <c r="H2199" t="s">
        <v>4121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" t="s">
        <v>4181</v>
      </c>
      <c r="O2199">
        <f>ROUND(E2199/D2199*100,0)</f>
        <v>4</v>
      </c>
      <c r="P2199">
        <f>ROUND(E2199/L2199,2)</f>
        <v>0.28999999999999998</v>
      </c>
      <c r="Q2199" s="9" t="s">
        <v>4181</v>
      </c>
      <c r="R2199" t="s">
        <v>4216</v>
      </c>
      <c r="S2199">
        <f>(((J2199/60)/60)/24)+DATE(1970,1,1)</f>
        <v>42033.584016203706</v>
      </c>
      <c r="T2199">
        <f>(((I2199/60)/60)/24)+DATE(1970,1,1)</f>
        <v>42063.584016203706</v>
      </c>
      <c r="U2199">
        <f>YEAR(S:S)</f>
        <v>2015</v>
      </c>
    </row>
    <row r="2200" spans="1:21" ht="48" x14ac:dyDescent="0.2">
      <c r="A2200">
        <v>2198</v>
      </c>
      <c r="B2200" s="8" t="s">
        <v>2</v>
      </c>
      <c r="C2200" s="3" t="s">
        <v>2205</v>
      </c>
      <c r="D2200" s="5">
        <v>40000</v>
      </c>
      <c r="E2200" s="7">
        <v>1260</v>
      </c>
      <c r="F2200" t="s">
        <v>4115</v>
      </c>
      <c r="G2200" s="1" t="s">
        <v>4119</v>
      </c>
      <c r="H2200" t="s">
        <v>4121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" t="s">
        <v>4181</v>
      </c>
      <c r="O2200">
        <f>ROUND(E2200/D2200*100,0)</f>
        <v>3</v>
      </c>
      <c r="P2200">
        <f>ROUND(E2200/L2200,2)</f>
        <v>1.94</v>
      </c>
      <c r="Q2200" s="9" t="s">
        <v>4181</v>
      </c>
      <c r="R2200" t="s">
        <v>4216</v>
      </c>
      <c r="S2200">
        <f>(((J2200/60)/60)/24)+DATE(1970,1,1)</f>
        <v>42292.513888888891</v>
      </c>
      <c r="T2200">
        <f>(((I2200/60)/60)/24)+DATE(1970,1,1)</f>
        <v>42322.555555555555</v>
      </c>
      <c r="U2200">
        <f>YEAR(S:S)</f>
        <v>2015</v>
      </c>
    </row>
    <row r="2201" spans="1:21" ht="32" x14ac:dyDescent="0.2">
      <c r="A2201">
        <v>2199</v>
      </c>
      <c r="B2201" s="8" t="s">
        <v>2</v>
      </c>
      <c r="C2201" s="3" t="s">
        <v>2206</v>
      </c>
      <c r="D2201" s="5">
        <v>9000</v>
      </c>
      <c r="E2201" s="7">
        <v>1259</v>
      </c>
      <c r="F2201" t="s">
        <v>4115</v>
      </c>
      <c r="G2201" s="1" t="s">
        <v>4119</v>
      </c>
      <c r="H2201" t="s">
        <v>4124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" t="s">
        <v>4181</v>
      </c>
      <c r="O2201">
        <f>ROUND(E2201/D2201*100,0)</f>
        <v>14</v>
      </c>
      <c r="P2201">
        <f>ROUND(E2201/L2201,2)</f>
        <v>5.0199999999999996</v>
      </c>
      <c r="Q2201" s="9" t="s">
        <v>4181</v>
      </c>
      <c r="R2201" t="s">
        <v>4216</v>
      </c>
      <c r="S2201">
        <f>(((J2201/60)/60)/24)+DATE(1970,1,1)</f>
        <v>42262.416643518518</v>
      </c>
      <c r="T2201">
        <f>(((I2201/60)/60)/24)+DATE(1970,1,1)</f>
        <v>42292.416643518518</v>
      </c>
      <c r="U2201">
        <f>YEAR(S:S)</f>
        <v>2015</v>
      </c>
    </row>
    <row r="2202" spans="1:21" ht="48" x14ac:dyDescent="0.2">
      <c r="A2202">
        <v>2200</v>
      </c>
      <c r="B2202" s="8" t="s">
        <v>2</v>
      </c>
      <c r="C2202" s="3" t="s">
        <v>2207</v>
      </c>
      <c r="D2202" s="5">
        <v>2000</v>
      </c>
      <c r="E2202" s="7">
        <v>1256</v>
      </c>
      <c r="F2202" t="s">
        <v>4115</v>
      </c>
      <c r="G2202" s="1" t="s">
        <v>4119</v>
      </c>
      <c r="H2202" t="s">
        <v>4122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" t="s">
        <v>4181</v>
      </c>
      <c r="O2202">
        <f>ROUND(E2202/D2202*100,0)</f>
        <v>63</v>
      </c>
      <c r="P2202">
        <f>ROUND(E2202/L2202,2)</f>
        <v>4.78</v>
      </c>
      <c r="Q2202" s="9" t="s">
        <v>4181</v>
      </c>
      <c r="R2202" t="s">
        <v>4216</v>
      </c>
      <c r="S2202">
        <f>(((J2202/60)/60)/24)+DATE(1970,1,1)</f>
        <v>42163.625787037032</v>
      </c>
      <c r="T2202">
        <f>(((I2202/60)/60)/24)+DATE(1970,1,1)</f>
        <v>42191.125</v>
      </c>
      <c r="U2202">
        <f>YEAR(S:S)</f>
        <v>2015</v>
      </c>
    </row>
    <row r="2203" spans="1:21" ht="48" x14ac:dyDescent="0.2">
      <c r="A2203">
        <v>2201</v>
      </c>
      <c r="B2203" s="8" t="s">
        <v>2</v>
      </c>
      <c r="C2203" s="3" t="s">
        <v>2208</v>
      </c>
      <c r="D2203" s="5">
        <v>110</v>
      </c>
      <c r="E2203" s="7">
        <v>1251</v>
      </c>
      <c r="F2203" t="s">
        <v>4115</v>
      </c>
      <c r="G2203" s="1" t="s">
        <v>4119</v>
      </c>
      <c r="H2203" t="s">
        <v>4122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" t="s">
        <v>4181</v>
      </c>
      <c r="O2203">
        <f>ROUND(E2203/D2203*100,0)</f>
        <v>1137</v>
      </c>
      <c r="P2203">
        <f>ROUND(E2203/L2203,2)</f>
        <v>44.68</v>
      </c>
      <c r="Q2203" s="9" t="s">
        <v>4181</v>
      </c>
      <c r="R2203" t="s">
        <v>4199</v>
      </c>
      <c r="S2203">
        <f>(((J2203/60)/60)/24)+DATE(1970,1,1)</f>
        <v>41276.846817129634</v>
      </c>
      <c r="T2203">
        <f>(((I2203/60)/60)/24)+DATE(1970,1,1)</f>
        <v>41290.846817129634</v>
      </c>
      <c r="U2203">
        <f>YEAR(S:S)</f>
        <v>2013</v>
      </c>
    </row>
    <row r="2204" spans="1:21" ht="32" x14ac:dyDescent="0.2">
      <c r="A2204">
        <v>2202</v>
      </c>
      <c r="B2204" s="8" t="s">
        <v>2</v>
      </c>
      <c r="C2204" s="3" t="s">
        <v>2209</v>
      </c>
      <c r="D2204" s="5">
        <v>4000</v>
      </c>
      <c r="E2204" s="7">
        <v>1250</v>
      </c>
      <c r="F2204" t="s">
        <v>4115</v>
      </c>
      <c r="G2204" s="1" t="s">
        <v>4119</v>
      </c>
      <c r="H2204" t="s">
        <v>4121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" t="s">
        <v>4181</v>
      </c>
      <c r="O2204">
        <f>ROUND(E2204/D2204*100,0)</f>
        <v>31</v>
      </c>
      <c r="P2204">
        <f>ROUND(E2204/L2204,2)</f>
        <v>1.73</v>
      </c>
      <c r="Q2204" s="9" t="s">
        <v>4181</v>
      </c>
      <c r="R2204" t="s">
        <v>4199</v>
      </c>
      <c r="S2204">
        <f>(((J2204/60)/60)/24)+DATE(1970,1,1)</f>
        <v>41184.849166666667</v>
      </c>
      <c r="T2204">
        <f>(((I2204/60)/60)/24)+DATE(1970,1,1)</f>
        <v>41214.849166666667</v>
      </c>
      <c r="U2204">
        <f>YEAR(S:S)</f>
        <v>2012</v>
      </c>
    </row>
    <row r="2205" spans="1:21" ht="48" x14ac:dyDescent="0.2">
      <c r="A2205">
        <v>2203</v>
      </c>
      <c r="B2205" s="8" t="s">
        <v>2</v>
      </c>
      <c r="C2205" s="3" t="s">
        <v>2210</v>
      </c>
      <c r="D2205" s="5">
        <v>2000</v>
      </c>
      <c r="E2205" s="7">
        <v>1250</v>
      </c>
      <c r="F2205" t="s">
        <v>4115</v>
      </c>
      <c r="G2205" s="1" t="s">
        <v>4119</v>
      </c>
      <c r="H2205" t="s">
        <v>4126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" t="s">
        <v>4181</v>
      </c>
      <c r="O2205">
        <f>ROUND(E2205/D2205*100,0)</f>
        <v>63</v>
      </c>
      <c r="P2205">
        <f>ROUND(E2205/L2205,2)</f>
        <v>25</v>
      </c>
      <c r="Q2205" s="9" t="s">
        <v>4181</v>
      </c>
      <c r="R2205" t="s">
        <v>4199</v>
      </c>
      <c r="S2205">
        <f>(((J2205/60)/60)/24)+DATE(1970,1,1)</f>
        <v>42241.85974537037</v>
      </c>
      <c r="T2205">
        <f>(((I2205/60)/60)/24)+DATE(1970,1,1)</f>
        <v>42271.85974537037</v>
      </c>
      <c r="U2205">
        <f>YEAR(S:S)</f>
        <v>2015</v>
      </c>
    </row>
    <row r="2206" spans="1:21" ht="48" x14ac:dyDescent="0.2">
      <c r="A2206">
        <v>2204</v>
      </c>
      <c r="B2206" s="8" t="s">
        <v>2</v>
      </c>
      <c r="C2206" s="3" t="s">
        <v>2211</v>
      </c>
      <c r="D2206" s="5">
        <v>1500</v>
      </c>
      <c r="E2206" s="7">
        <v>1250</v>
      </c>
      <c r="F2206" t="s">
        <v>4115</v>
      </c>
      <c r="G2206" s="1" t="s">
        <v>4119</v>
      </c>
      <c r="H2206" t="s">
        <v>4121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" t="s">
        <v>4181</v>
      </c>
      <c r="O2206">
        <f>ROUND(E2206/D2206*100,0)</f>
        <v>83</v>
      </c>
      <c r="P2206">
        <f>ROUND(E2206/L2206,2)</f>
        <v>17.12</v>
      </c>
      <c r="Q2206" s="9" t="s">
        <v>4181</v>
      </c>
      <c r="R2206" t="s">
        <v>4199</v>
      </c>
      <c r="S2206">
        <f>(((J2206/60)/60)/24)+DATE(1970,1,1)</f>
        <v>41312.311562499999</v>
      </c>
      <c r="T2206">
        <f>(((I2206/60)/60)/24)+DATE(1970,1,1)</f>
        <v>41342.311562499999</v>
      </c>
      <c r="U2206">
        <f>YEAR(S:S)</f>
        <v>2013</v>
      </c>
    </row>
    <row r="2207" spans="1:21" ht="48" x14ac:dyDescent="0.2">
      <c r="A2207">
        <v>2205</v>
      </c>
      <c r="B2207" s="8" t="s">
        <v>2</v>
      </c>
      <c r="C2207" s="3" t="s">
        <v>2212</v>
      </c>
      <c r="D2207" s="5">
        <v>750</v>
      </c>
      <c r="E2207" s="7">
        <v>1246</v>
      </c>
      <c r="F2207" t="s">
        <v>4115</v>
      </c>
      <c r="G2207" s="1" t="s">
        <v>4119</v>
      </c>
      <c r="H2207" t="s">
        <v>4121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" t="s">
        <v>4181</v>
      </c>
      <c r="O2207">
        <f>ROUND(E2207/D2207*100,0)</f>
        <v>166</v>
      </c>
      <c r="P2207">
        <f>ROUND(E2207/L2207,2)</f>
        <v>46.15</v>
      </c>
      <c r="Q2207" s="9" t="s">
        <v>4181</v>
      </c>
      <c r="R2207" t="s">
        <v>4199</v>
      </c>
      <c r="S2207">
        <f>(((J2207/60)/60)/24)+DATE(1970,1,1)</f>
        <v>41031.82163194444</v>
      </c>
      <c r="T2207">
        <f>(((I2207/60)/60)/24)+DATE(1970,1,1)</f>
        <v>41061.82163194444</v>
      </c>
      <c r="U2207">
        <f>YEAR(S:S)</f>
        <v>2012</v>
      </c>
    </row>
    <row r="2208" spans="1:21" ht="48" x14ac:dyDescent="0.2">
      <c r="A2208">
        <v>2206</v>
      </c>
      <c r="B2208" s="8" t="s">
        <v>2</v>
      </c>
      <c r="C2208" s="3" t="s">
        <v>2213</v>
      </c>
      <c r="D2208" s="5">
        <v>1100</v>
      </c>
      <c r="E2208" s="7">
        <v>1245</v>
      </c>
      <c r="F2208" t="s">
        <v>4115</v>
      </c>
      <c r="G2208" s="1" t="s">
        <v>4119</v>
      </c>
      <c r="H2208" t="s">
        <v>4121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" t="s">
        <v>4181</v>
      </c>
      <c r="O2208">
        <f>ROUND(E2208/D2208*100,0)</f>
        <v>113</v>
      </c>
      <c r="P2208">
        <f>ROUND(E2208/L2208,2)</f>
        <v>36.619999999999997</v>
      </c>
      <c r="Q2208" s="9" t="s">
        <v>4181</v>
      </c>
      <c r="R2208" t="s">
        <v>4199</v>
      </c>
      <c r="S2208">
        <f>(((J2208/60)/60)/24)+DATE(1970,1,1)</f>
        <v>40997.257222222222</v>
      </c>
      <c r="T2208">
        <f>(((I2208/60)/60)/24)+DATE(1970,1,1)</f>
        <v>41015.257222222222</v>
      </c>
      <c r="U2208">
        <f>YEAR(S:S)</f>
        <v>2012</v>
      </c>
    </row>
    <row r="2209" spans="1:21" ht="48" x14ac:dyDescent="0.2">
      <c r="A2209">
        <v>2207</v>
      </c>
      <c r="B2209" s="8" t="s">
        <v>2</v>
      </c>
      <c r="C2209" s="3" t="s">
        <v>2214</v>
      </c>
      <c r="D2209" s="5">
        <v>2000</v>
      </c>
      <c r="E2209" s="7">
        <v>1245</v>
      </c>
      <c r="F2209" t="s">
        <v>4115</v>
      </c>
      <c r="G2209" s="1" t="s">
        <v>4119</v>
      </c>
      <c r="H2209" t="s">
        <v>4121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" t="s">
        <v>4181</v>
      </c>
      <c r="O2209">
        <f>ROUND(E2209/D2209*100,0)</f>
        <v>62</v>
      </c>
      <c r="P2209">
        <f>ROUND(E2209/L2209,2)</f>
        <v>177.86</v>
      </c>
      <c r="Q2209" s="9" t="s">
        <v>4181</v>
      </c>
      <c r="R2209" t="s">
        <v>4199</v>
      </c>
      <c r="S2209">
        <f>(((J2209/60)/60)/24)+DATE(1970,1,1)</f>
        <v>41564.194131944445</v>
      </c>
      <c r="T2209">
        <f>(((I2209/60)/60)/24)+DATE(1970,1,1)</f>
        <v>41594.235798611109</v>
      </c>
      <c r="U2209">
        <f>YEAR(S:S)</f>
        <v>2013</v>
      </c>
    </row>
    <row r="2210" spans="1:21" ht="48" x14ac:dyDescent="0.2">
      <c r="A2210">
        <v>2208</v>
      </c>
      <c r="B2210" s="8" t="s">
        <v>2</v>
      </c>
      <c r="C2210" s="3" t="s">
        <v>2215</v>
      </c>
      <c r="D2210" s="5">
        <v>1000</v>
      </c>
      <c r="E2210" s="7">
        <v>1241</v>
      </c>
      <c r="F2210" t="s">
        <v>4115</v>
      </c>
      <c r="G2210" s="1" t="s">
        <v>4119</v>
      </c>
      <c r="H2210" t="s">
        <v>4121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" t="s">
        <v>4181</v>
      </c>
      <c r="O2210">
        <f>ROUND(E2210/D2210*100,0)</f>
        <v>124</v>
      </c>
      <c r="P2210">
        <f>ROUND(E2210/L2210,2)</f>
        <v>51.71</v>
      </c>
      <c r="Q2210" s="9" t="s">
        <v>4181</v>
      </c>
      <c r="R2210" t="s">
        <v>4199</v>
      </c>
      <c r="S2210">
        <f>(((J2210/60)/60)/24)+DATE(1970,1,1)</f>
        <v>40946.882245370369</v>
      </c>
      <c r="T2210">
        <f>(((I2210/60)/60)/24)+DATE(1970,1,1)</f>
        <v>41006.166666666664</v>
      </c>
      <c r="U2210">
        <f>YEAR(S:S)</f>
        <v>2012</v>
      </c>
    </row>
    <row r="2211" spans="1:21" ht="32" x14ac:dyDescent="0.2">
      <c r="A2211">
        <v>2209</v>
      </c>
      <c r="B2211" s="8" t="s">
        <v>2</v>
      </c>
      <c r="C2211" s="3" t="s">
        <v>2216</v>
      </c>
      <c r="D2211" s="5">
        <v>500</v>
      </c>
      <c r="E2211" s="7">
        <v>1235</v>
      </c>
      <c r="F2211" t="s">
        <v>4115</v>
      </c>
      <c r="G2211" s="1" t="s">
        <v>4119</v>
      </c>
      <c r="H2211" t="s">
        <v>4122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" t="s">
        <v>4181</v>
      </c>
      <c r="O2211">
        <f>ROUND(E2211/D2211*100,0)</f>
        <v>247</v>
      </c>
      <c r="P2211">
        <f>ROUND(E2211/L2211,2)</f>
        <v>82.33</v>
      </c>
      <c r="Q2211" s="9" t="s">
        <v>4181</v>
      </c>
      <c r="R2211" t="s">
        <v>4199</v>
      </c>
      <c r="S2211">
        <f>(((J2211/60)/60)/24)+DATE(1970,1,1)</f>
        <v>41732.479675925926</v>
      </c>
      <c r="T2211">
        <f>(((I2211/60)/60)/24)+DATE(1970,1,1)</f>
        <v>41743.958333333336</v>
      </c>
      <c r="U2211">
        <f>YEAR(S:S)</f>
        <v>2014</v>
      </c>
    </row>
    <row r="2212" spans="1:21" ht="48" x14ac:dyDescent="0.2">
      <c r="A2212">
        <v>2210</v>
      </c>
      <c r="B2212" s="8" t="s">
        <v>2</v>
      </c>
      <c r="C2212" s="3" t="s">
        <v>2217</v>
      </c>
      <c r="D2212" s="5">
        <v>4000</v>
      </c>
      <c r="E2212" s="7">
        <v>1225</v>
      </c>
      <c r="F2212" t="s">
        <v>4115</v>
      </c>
      <c r="G2212" s="1" t="s">
        <v>4119</v>
      </c>
      <c r="H2212" t="s">
        <v>4121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" t="s">
        <v>4181</v>
      </c>
      <c r="O2212">
        <f>ROUND(E2212/D2212*100,0)</f>
        <v>31</v>
      </c>
      <c r="P2212">
        <f>ROUND(E2212/L2212,2)</f>
        <v>17.010000000000002</v>
      </c>
      <c r="Q2212" s="9" t="s">
        <v>4181</v>
      </c>
      <c r="R2212" t="s">
        <v>4199</v>
      </c>
      <c r="S2212">
        <f>(((J2212/60)/60)/24)+DATE(1970,1,1)</f>
        <v>40956.066087962965</v>
      </c>
      <c r="T2212">
        <f>(((I2212/60)/60)/24)+DATE(1970,1,1)</f>
        <v>41013.73333333333</v>
      </c>
      <c r="U2212">
        <f>YEAR(S:S)</f>
        <v>2012</v>
      </c>
    </row>
    <row r="2213" spans="1:21" ht="48" x14ac:dyDescent="0.2">
      <c r="A2213">
        <v>2211</v>
      </c>
      <c r="B2213" s="8" t="s">
        <v>2</v>
      </c>
      <c r="C2213" s="3" t="s">
        <v>2218</v>
      </c>
      <c r="D2213" s="5">
        <v>2500</v>
      </c>
      <c r="E2213" s="7">
        <v>1225</v>
      </c>
      <c r="F2213" t="s">
        <v>4115</v>
      </c>
      <c r="G2213" s="1" t="s">
        <v>4119</v>
      </c>
      <c r="H2213" t="s">
        <v>4121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" t="s">
        <v>4181</v>
      </c>
      <c r="O2213">
        <f>ROUND(E2213/D2213*100,0)</f>
        <v>49</v>
      </c>
      <c r="P2213">
        <f>ROUND(E2213/L2213,2)</f>
        <v>10.210000000000001</v>
      </c>
      <c r="Q2213" s="9" t="s">
        <v>4181</v>
      </c>
      <c r="R2213" t="s">
        <v>4199</v>
      </c>
      <c r="S2213">
        <f>(((J2213/60)/60)/24)+DATE(1970,1,1)</f>
        <v>41716.785011574073</v>
      </c>
      <c r="T2213">
        <f>(((I2213/60)/60)/24)+DATE(1970,1,1)</f>
        <v>41739.290972222225</v>
      </c>
      <c r="U2213">
        <f>YEAR(S:S)</f>
        <v>2014</v>
      </c>
    </row>
    <row r="2214" spans="1:21" ht="48" x14ac:dyDescent="0.2">
      <c r="A2214">
        <v>2212</v>
      </c>
      <c r="B2214" s="8" t="s">
        <v>2</v>
      </c>
      <c r="C2214" s="3" t="s">
        <v>2219</v>
      </c>
      <c r="D2214" s="5">
        <v>6000</v>
      </c>
      <c r="E2214" s="7">
        <v>1225</v>
      </c>
      <c r="F2214" t="s">
        <v>4115</v>
      </c>
      <c r="G2214" s="1" t="s">
        <v>4119</v>
      </c>
      <c r="H2214" t="s">
        <v>4121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" t="s">
        <v>4181</v>
      </c>
      <c r="O2214">
        <f>ROUND(E2214/D2214*100,0)</f>
        <v>20</v>
      </c>
      <c r="P2214">
        <f>ROUND(E2214/L2214,2)</f>
        <v>9.9600000000000009</v>
      </c>
      <c r="Q2214" s="9" t="s">
        <v>4181</v>
      </c>
      <c r="R2214" t="s">
        <v>4199</v>
      </c>
      <c r="S2214">
        <f>(((J2214/60)/60)/24)+DATE(1970,1,1)</f>
        <v>41548.747418981482</v>
      </c>
      <c r="T2214">
        <f>(((I2214/60)/60)/24)+DATE(1970,1,1)</f>
        <v>41582.041666666664</v>
      </c>
      <c r="U2214">
        <f>YEAR(S:S)</f>
        <v>2013</v>
      </c>
    </row>
    <row r="2215" spans="1:21" ht="48" x14ac:dyDescent="0.2">
      <c r="A2215">
        <v>2213</v>
      </c>
      <c r="B2215" s="8" t="s">
        <v>2</v>
      </c>
      <c r="C2215" s="3" t="s">
        <v>2220</v>
      </c>
      <c r="D2215" s="5">
        <v>5</v>
      </c>
      <c r="E2215" s="7">
        <v>1224</v>
      </c>
      <c r="F2215" t="s">
        <v>4115</v>
      </c>
      <c r="G2215" s="1" t="s">
        <v>4119</v>
      </c>
      <c r="H2215" t="s">
        <v>4121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" t="s">
        <v>4181</v>
      </c>
      <c r="O2215">
        <f>ROUND(E2215/D2215*100,0)</f>
        <v>24480</v>
      </c>
      <c r="P2215">
        <f>ROUND(E2215/L2215,2)</f>
        <v>1224</v>
      </c>
      <c r="Q2215" s="9" t="s">
        <v>4181</v>
      </c>
      <c r="R2215" t="s">
        <v>4199</v>
      </c>
      <c r="S2215">
        <f>(((J2215/60)/60)/24)+DATE(1970,1,1)</f>
        <v>42109.826145833329</v>
      </c>
      <c r="T2215">
        <f>(((I2215/60)/60)/24)+DATE(1970,1,1)</f>
        <v>42139.826145833329</v>
      </c>
      <c r="U2215">
        <f>YEAR(S:S)</f>
        <v>2015</v>
      </c>
    </row>
    <row r="2216" spans="1:21" ht="48" x14ac:dyDescent="0.2">
      <c r="A2216">
        <v>2214</v>
      </c>
      <c r="B2216" s="8" t="s">
        <v>2</v>
      </c>
      <c r="C2216" s="3" t="s">
        <v>2221</v>
      </c>
      <c r="D2216" s="5">
        <v>600</v>
      </c>
      <c r="E2216" s="7">
        <v>1220</v>
      </c>
      <c r="F2216" t="s">
        <v>4115</v>
      </c>
      <c r="G2216" s="1" t="s">
        <v>4119</v>
      </c>
      <c r="H2216" t="s">
        <v>4121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" t="s">
        <v>4181</v>
      </c>
      <c r="O2216">
        <f>ROUND(E2216/D2216*100,0)</f>
        <v>203</v>
      </c>
      <c r="P2216">
        <f>ROUND(E2216/L2216,2)</f>
        <v>50.83</v>
      </c>
      <c r="Q2216" s="9" t="s">
        <v>4181</v>
      </c>
      <c r="R2216" t="s">
        <v>4199</v>
      </c>
      <c r="S2216">
        <f>(((J2216/60)/60)/24)+DATE(1970,1,1)</f>
        <v>41646.792222222226</v>
      </c>
      <c r="T2216">
        <f>(((I2216/60)/60)/24)+DATE(1970,1,1)</f>
        <v>41676.792222222226</v>
      </c>
      <c r="U2216">
        <f>YEAR(S:S)</f>
        <v>2014</v>
      </c>
    </row>
    <row r="2217" spans="1:21" ht="16" x14ac:dyDescent="0.2">
      <c r="A2217">
        <v>2215</v>
      </c>
      <c r="B2217" s="8" t="s">
        <v>2</v>
      </c>
      <c r="C2217" s="3" t="s">
        <v>2222</v>
      </c>
      <c r="D2217" s="5">
        <v>550</v>
      </c>
      <c r="E2217" s="7">
        <v>1218</v>
      </c>
      <c r="F2217" t="s">
        <v>4115</v>
      </c>
      <c r="G2217" s="1" t="s">
        <v>4119</v>
      </c>
      <c r="H2217" t="s">
        <v>4121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" t="s">
        <v>4181</v>
      </c>
      <c r="O2217">
        <f>ROUND(E2217/D2217*100,0)</f>
        <v>221</v>
      </c>
      <c r="P2217">
        <f>ROUND(E2217/L2217,2)</f>
        <v>36.909999999999997</v>
      </c>
      <c r="Q2217" s="9" t="s">
        <v>4181</v>
      </c>
      <c r="R2217" t="s">
        <v>4199</v>
      </c>
      <c r="S2217">
        <f>(((J2217/60)/60)/24)+DATE(1970,1,1)</f>
        <v>40958.717268518521</v>
      </c>
      <c r="T2217">
        <f>(((I2217/60)/60)/24)+DATE(1970,1,1)</f>
        <v>40981.290972222225</v>
      </c>
      <c r="U2217">
        <f>YEAR(S:S)</f>
        <v>2012</v>
      </c>
    </row>
    <row r="2218" spans="1:21" ht="48" x14ac:dyDescent="0.2">
      <c r="A2218">
        <v>2216</v>
      </c>
      <c r="B2218" s="8" t="s">
        <v>2</v>
      </c>
      <c r="C2218" s="3" t="s">
        <v>2223</v>
      </c>
      <c r="D2218" s="5">
        <v>300</v>
      </c>
      <c r="E2218" s="7">
        <v>1218</v>
      </c>
      <c r="F2218" t="s">
        <v>4115</v>
      </c>
      <c r="G2218" s="1" t="s">
        <v>4119</v>
      </c>
      <c r="H2218" t="s">
        <v>4121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" t="s">
        <v>4181</v>
      </c>
      <c r="O2218">
        <f>ROUND(E2218/D2218*100,0)</f>
        <v>406</v>
      </c>
      <c r="P2218">
        <f>ROUND(E2218/L2218,2)</f>
        <v>87</v>
      </c>
      <c r="Q2218" s="9" t="s">
        <v>4181</v>
      </c>
      <c r="R2218" t="s">
        <v>4199</v>
      </c>
      <c r="S2218">
        <f>(((J2218/60)/60)/24)+DATE(1970,1,1)</f>
        <v>42194.751678240747</v>
      </c>
      <c r="T2218">
        <f>(((I2218/60)/60)/24)+DATE(1970,1,1)</f>
        <v>42208.751678240747</v>
      </c>
      <c r="U2218">
        <f>YEAR(S:S)</f>
        <v>2015</v>
      </c>
    </row>
    <row r="2219" spans="1:21" ht="48" x14ac:dyDescent="0.2">
      <c r="A2219">
        <v>2217</v>
      </c>
      <c r="B2219" s="8" t="s">
        <v>2</v>
      </c>
      <c r="C2219" s="3" t="s">
        <v>2224</v>
      </c>
      <c r="D2219" s="5">
        <v>420</v>
      </c>
      <c r="E2219" s="7">
        <v>1217</v>
      </c>
      <c r="F2219" t="s">
        <v>4115</v>
      </c>
      <c r="G2219" s="1" t="s">
        <v>4119</v>
      </c>
      <c r="H2219" t="s">
        <v>4121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" t="s">
        <v>4181</v>
      </c>
      <c r="O2219">
        <f>ROUND(E2219/D2219*100,0)</f>
        <v>290</v>
      </c>
      <c r="P2219">
        <f>ROUND(E2219/L2219,2)</f>
        <v>135.22</v>
      </c>
      <c r="Q2219" s="9" t="s">
        <v>4181</v>
      </c>
      <c r="R2219" t="s">
        <v>4199</v>
      </c>
      <c r="S2219">
        <f>(((J2219/60)/60)/24)+DATE(1970,1,1)</f>
        <v>42299.776770833334</v>
      </c>
      <c r="T2219">
        <f>(((I2219/60)/60)/24)+DATE(1970,1,1)</f>
        <v>42310.333333333328</v>
      </c>
      <c r="U2219">
        <f>YEAR(S:S)</f>
        <v>2015</v>
      </c>
    </row>
    <row r="2220" spans="1:21" ht="48" x14ac:dyDescent="0.2">
      <c r="A2220">
        <v>2218</v>
      </c>
      <c r="B2220" s="8" t="s">
        <v>2</v>
      </c>
      <c r="C2220" s="3" t="s">
        <v>2225</v>
      </c>
      <c r="D2220" s="5">
        <v>2000</v>
      </c>
      <c r="E2220" s="7">
        <v>1217</v>
      </c>
      <c r="F2220" t="s">
        <v>4115</v>
      </c>
      <c r="G2220" s="1" t="s">
        <v>4119</v>
      </c>
      <c r="H2220" t="s">
        <v>4121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" t="s">
        <v>4181</v>
      </c>
      <c r="O2220">
        <f>ROUND(E2220/D2220*100,0)</f>
        <v>61</v>
      </c>
      <c r="P2220">
        <f>ROUND(E2220/L2220,2)</f>
        <v>16.010000000000002</v>
      </c>
      <c r="Q2220" s="9" t="s">
        <v>4181</v>
      </c>
      <c r="R2220" t="s">
        <v>4199</v>
      </c>
      <c r="S2220">
        <f>(((J2220/60)/60)/24)+DATE(1970,1,1)</f>
        <v>41127.812303240738</v>
      </c>
      <c r="T2220">
        <f>(((I2220/60)/60)/24)+DATE(1970,1,1)</f>
        <v>41150</v>
      </c>
      <c r="U2220">
        <f>YEAR(S:S)</f>
        <v>2012</v>
      </c>
    </row>
    <row r="2221" spans="1:21" ht="48" x14ac:dyDescent="0.2">
      <c r="A2221">
        <v>2219</v>
      </c>
      <c r="B2221" s="8" t="s">
        <v>2</v>
      </c>
      <c r="C2221" s="3" t="s">
        <v>2226</v>
      </c>
      <c r="D2221" s="5">
        <v>1000</v>
      </c>
      <c r="E2221" s="7">
        <v>1216</v>
      </c>
      <c r="F2221" t="s">
        <v>4115</v>
      </c>
      <c r="G2221" s="1" t="s">
        <v>4119</v>
      </c>
      <c r="H2221" t="s">
        <v>4121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" t="s">
        <v>4181</v>
      </c>
      <c r="O2221">
        <f>ROUND(E2221/D2221*100,0)</f>
        <v>122</v>
      </c>
      <c r="P2221">
        <f>ROUND(E2221/L2221,2)</f>
        <v>64</v>
      </c>
      <c r="Q2221" s="9" t="s">
        <v>4181</v>
      </c>
      <c r="R2221" t="s">
        <v>4199</v>
      </c>
      <c r="S2221">
        <f>(((J2221/60)/60)/24)+DATE(1970,1,1)</f>
        <v>42205.718888888892</v>
      </c>
      <c r="T2221">
        <f>(((I2221/60)/60)/24)+DATE(1970,1,1)</f>
        <v>42235.718888888892</v>
      </c>
      <c r="U2221">
        <f>YEAR(S:S)</f>
        <v>2015</v>
      </c>
    </row>
    <row r="2222" spans="1:21" ht="48" x14ac:dyDescent="0.2">
      <c r="A2222">
        <v>2220</v>
      </c>
      <c r="B2222" s="8" t="s">
        <v>2</v>
      </c>
      <c r="C2222" s="3" t="s">
        <v>2227</v>
      </c>
      <c r="D2222" s="5">
        <v>3500</v>
      </c>
      <c r="E2222" s="7">
        <v>1215</v>
      </c>
      <c r="F2222" t="s">
        <v>4115</v>
      </c>
      <c r="G2222" s="1" t="s">
        <v>4119</v>
      </c>
      <c r="H2222" t="s">
        <v>4121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" t="s">
        <v>4181</v>
      </c>
      <c r="O2222">
        <f>ROUND(E2222/D2222*100,0)</f>
        <v>35</v>
      </c>
      <c r="P2222">
        <f>ROUND(E2222/L2222,2)</f>
        <v>17.61</v>
      </c>
      <c r="Q2222" s="9" t="s">
        <v>4181</v>
      </c>
      <c r="R2222" t="s">
        <v>4199</v>
      </c>
      <c r="S2222">
        <f>(((J2222/60)/60)/24)+DATE(1970,1,1)</f>
        <v>41452.060601851852</v>
      </c>
      <c r="T2222">
        <f>(((I2222/60)/60)/24)+DATE(1970,1,1)</f>
        <v>41482.060601851852</v>
      </c>
      <c r="U2222">
        <f>YEAR(S:S)</f>
        <v>2013</v>
      </c>
    </row>
    <row r="2223" spans="1:21" ht="48" x14ac:dyDescent="0.2">
      <c r="A2223">
        <v>2221</v>
      </c>
      <c r="B2223" s="8" t="s">
        <v>2</v>
      </c>
      <c r="C2223" s="3" t="s">
        <v>2228</v>
      </c>
      <c r="D2223" s="5">
        <v>7500</v>
      </c>
      <c r="E2223" s="7">
        <v>1202.17</v>
      </c>
      <c r="F2223" t="s">
        <v>4115</v>
      </c>
      <c r="G2223" s="1" t="s">
        <v>4119</v>
      </c>
      <c r="H2223" t="s">
        <v>4121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" t="s">
        <v>4181</v>
      </c>
      <c r="O2223">
        <f>ROUND(E2223/D2223*100,0)</f>
        <v>16</v>
      </c>
      <c r="P2223">
        <f>ROUND(E2223/L2223,2)</f>
        <v>5.51</v>
      </c>
      <c r="Q2223" s="9" t="s">
        <v>4181</v>
      </c>
      <c r="R2223" t="s">
        <v>4216</v>
      </c>
      <c r="S2223">
        <f>(((J2223/60)/60)/24)+DATE(1970,1,1)</f>
        <v>42452.666770833333</v>
      </c>
      <c r="T2223">
        <f>(((I2223/60)/60)/24)+DATE(1970,1,1)</f>
        <v>42483</v>
      </c>
      <c r="U2223">
        <f>YEAR(S:S)</f>
        <v>2016</v>
      </c>
    </row>
    <row r="2224" spans="1:21" ht="48" x14ac:dyDescent="0.2">
      <c r="A2224">
        <v>2222</v>
      </c>
      <c r="B2224" s="8" t="s">
        <v>2</v>
      </c>
      <c r="C2224" s="3" t="s">
        <v>2229</v>
      </c>
      <c r="D2224" s="5">
        <v>500</v>
      </c>
      <c r="E2224" s="7">
        <v>1201</v>
      </c>
      <c r="F2224" t="s">
        <v>4115</v>
      </c>
      <c r="G2224" s="1" t="s">
        <v>4119</v>
      </c>
      <c r="H2224" t="s">
        <v>4121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" t="s">
        <v>4181</v>
      </c>
      <c r="O2224">
        <f>ROUND(E2224/D2224*100,0)</f>
        <v>240</v>
      </c>
      <c r="P2224">
        <f>ROUND(E2224/L2224,2)</f>
        <v>40.03</v>
      </c>
      <c r="Q2224" s="9" t="s">
        <v>4181</v>
      </c>
      <c r="R2224" t="s">
        <v>4216</v>
      </c>
      <c r="S2224">
        <f>(((J2224/60)/60)/24)+DATE(1970,1,1)</f>
        <v>40906.787581018521</v>
      </c>
      <c r="T2224">
        <f>(((I2224/60)/60)/24)+DATE(1970,1,1)</f>
        <v>40936.787581018521</v>
      </c>
      <c r="U2224">
        <f>YEAR(S:S)</f>
        <v>2011</v>
      </c>
    </row>
    <row r="2225" spans="1:21" ht="48" x14ac:dyDescent="0.2">
      <c r="A2225">
        <v>2223</v>
      </c>
      <c r="B2225" s="8" t="s">
        <v>2</v>
      </c>
      <c r="C2225" s="3" t="s">
        <v>2230</v>
      </c>
      <c r="D2225" s="5">
        <v>19500</v>
      </c>
      <c r="E2225" s="7">
        <v>1200</v>
      </c>
      <c r="F2225" t="s">
        <v>4115</v>
      </c>
      <c r="G2225" s="1" t="s">
        <v>4119</v>
      </c>
      <c r="H2225" t="s">
        <v>4126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" t="s">
        <v>4181</v>
      </c>
      <c r="O2225">
        <f>ROUND(E2225/D2225*100,0)</f>
        <v>6</v>
      </c>
      <c r="P2225">
        <f>ROUND(E2225/L2225,2)</f>
        <v>12</v>
      </c>
      <c r="Q2225" s="9" t="s">
        <v>4181</v>
      </c>
      <c r="R2225" t="s">
        <v>4216</v>
      </c>
      <c r="S2225">
        <f>(((J2225/60)/60)/24)+DATE(1970,1,1)</f>
        <v>42152.640833333338</v>
      </c>
      <c r="T2225">
        <f>(((I2225/60)/60)/24)+DATE(1970,1,1)</f>
        <v>42182.640833333338</v>
      </c>
      <c r="U2225">
        <f>YEAR(S:S)</f>
        <v>2015</v>
      </c>
    </row>
    <row r="2226" spans="1:21" ht="48" x14ac:dyDescent="0.2">
      <c r="A2226">
        <v>2224</v>
      </c>
      <c r="B2226" s="8" t="s">
        <v>2</v>
      </c>
      <c r="C2226" s="3" t="s">
        <v>2231</v>
      </c>
      <c r="D2226" s="5">
        <v>10000</v>
      </c>
      <c r="E2226" s="7">
        <v>1200</v>
      </c>
      <c r="F2226" t="s">
        <v>4115</v>
      </c>
      <c r="G2226" s="1" t="s">
        <v>4119</v>
      </c>
      <c r="H2226" t="s">
        <v>4121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" t="s">
        <v>4181</v>
      </c>
      <c r="O2226">
        <f>ROUND(E2226/D2226*100,0)</f>
        <v>12</v>
      </c>
      <c r="P2226">
        <f>ROUND(E2226/L2226,2)</f>
        <v>4.05</v>
      </c>
      <c r="Q2226" s="9" t="s">
        <v>4181</v>
      </c>
      <c r="R2226" t="s">
        <v>4216</v>
      </c>
      <c r="S2226">
        <f>(((J2226/60)/60)/24)+DATE(1970,1,1)</f>
        <v>42644.667534722219</v>
      </c>
      <c r="T2226">
        <f>(((I2226/60)/60)/24)+DATE(1970,1,1)</f>
        <v>42672.791666666672</v>
      </c>
      <c r="U2226">
        <f>YEAR(S:S)</f>
        <v>2016</v>
      </c>
    </row>
    <row r="2227" spans="1:21" ht="48" x14ac:dyDescent="0.2">
      <c r="A2227">
        <v>2225</v>
      </c>
      <c r="B2227" s="8" t="s">
        <v>2</v>
      </c>
      <c r="C2227" s="3" t="s">
        <v>2232</v>
      </c>
      <c r="D2227" s="5">
        <v>21000</v>
      </c>
      <c r="E2227" s="7">
        <v>1200</v>
      </c>
      <c r="F2227" t="s">
        <v>4115</v>
      </c>
      <c r="G2227" s="1" t="s">
        <v>4119</v>
      </c>
      <c r="H2227" t="s">
        <v>4122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" t="s">
        <v>4181</v>
      </c>
      <c r="O2227">
        <f>ROUND(E2227/D2227*100,0)</f>
        <v>6</v>
      </c>
      <c r="P2227">
        <f>ROUND(E2227/L2227,2)</f>
        <v>1</v>
      </c>
      <c r="Q2227" s="9" t="s">
        <v>4181</v>
      </c>
      <c r="R2227" t="s">
        <v>4216</v>
      </c>
      <c r="S2227">
        <f>(((J2227/60)/60)/24)+DATE(1970,1,1)</f>
        <v>41873.79184027778</v>
      </c>
      <c r="T2227">
        <f>(((I2227/60)/60)/24)+DATE(1970,1,1)</f>
        <v>41903.79184027778</v>
      </c>
      <c r="U2227">
        <f>YEAR(S:S)</f>
        <v>2014</v>
      </c>
    </row>
    <row r="2228" spans="1:21" ht="48" x14ac:dyDescent="0.2">
      <c r="A2228">
        <v>2226</v>
      </c>
      <c r="B2228" s="8" t="s">
        <v>2</v>
      </c>
      <c r="C2228" s="3" t="s">
        <v>2233</v>
      </c>
      <c r="D2228" s="5">
        <v>18000</v>
      </c>
      <c r="E2228" s="7">
        <v>1200</v>
      </c>
      <c r="F2228" t="s">
        <v>4115</v>
      </c>
      <c r="G2228" s="1" t="s">
        <v>4119</v>
      </c>
      <c r="H2228" t="s">
        <v>4121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" t="s">
        <v>4181</v>
      </c>
      <c r="O2228">
        <f>ROUND(E2228/D2228*100,0)</f>
        <v>7</v>
      </c>
      <c r="P2228">
        <f>ROUND(E2228/L2228,2)</f>
        <v>3.74</v>
      </c>
      <c r="Q2228" s="9" t="s">
        <v>4181</v>
      </c>
      <c r="R2228" t="s">
        <v>4216</v>
      </c>
      <c r="S2228">
        <f>(((J2228/60)/60)/24)+DATE(1970,1,1)</f>
        <v>42381.79886574074</v>
      </c>
      <c r="T2228">
        <f>(((I2228/60)/60)/24)+DATE(1970,1,1)</f>
        <v>42412.207638888889</v>
      </c>
      <c r="U2228">
        <f>YEAR(S:S)</f>
        <v>2016</v>
      </c>
    </row>
    <row r="2229" spans="1:21" ht="48" x14ac:dyDescent="0.2">
      <c r="A2229">
        <v>2227</v>
      </c>
      <c r="B2229" s="8" t="s">
        <v>2</v>
      </c>
      <c r="C2229" s="3" t="s">
        <v>2234</v>
      </c>
      <c r="D2229" s="5">
        <v>13000</v>
      </c>
      <c r="E2229" s="7">
        <v>1200</v>
      </c>
      <c r="F2229" t="s">
        <v>4115</v>
      </c>
      <c r="G2229" s="1" t="s">
        <v>4119</v>
      </c>
      <c r="H2229" t="s">
        <v>4122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" t="s">
        <v>4181</v>
      </c>
      <c r="O2229">
        <f>ROUND(E2229/D2229*100,0)</f>
        <v>9</v>
      </c>
      <c r="P2229">
        <f>ROUND(E2229/L2229,2)</f>
        <v>3.99</v>
      </c>
      <c r="Q2229" s="9" t="s">
        <v>4181</v>
      </c>
      <c r="R2229" t="s">
        <v>4216</v>
      </c>
      <c r="S2229">
        <f>(((J2229/60)/60)/24)+DATE(1970,1,1)</f>
        <v>41561.807349537034</v>
      </c>
      <c r="T2229">
        <f>(((I2229/60)/60)/24)+DATE(1970,1,1)</f>
        <v>41591.849016203705</v>
      </c>
      <c r="U2229">
        <f>YEAR(S:S)</f>
        <v>2013</v>
      </c>
    </row>
    <row r="2230" spans="1:21" ht="48" x14ac:dyDescent="0.2">
      <c r="A2230">
        <v>2228</v>
      </c>
      <c r="B2230" s="8" t="s">
        <v>2</v>
      </c>
      <c r="C2230" s="3" t="s">
        <v>2235</v>
      </c>
      <c r="D2230" s="5">
        <v>1000</v>
      </c>
      <c r="E2230" s="7">
        <v>1200</v>
      </c>
      <c r="F2230" t="s">
        <v>4115</v>
      </c>
      <c r="G2230" s="1" t="s">
        <v>4119</v>
      </c>
      <c r="H2230" t="s">
        <v>4124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" t="s">
        <v>4181</v>
      </c>
      <c r="O2230">
        <f>ROUND(E2230/D2230*100,0)</f>
        <v>120</v>
      </c>
      <c r="P2230">
        <f>ROUND(E2230/L2230,2)</f>
        <v>8.33</v>
      </c>
      <c r="Q2230" s="9" t="s">
        <v>4181</v>
      </c>
      <c r="R2230" t="s">
        <v>4216</v>
      </c>
      <c r="S2230">
        <f>(((J2230/60)/60)/24)+DATE(1970,1,1)</f>
        <v>42202.278194444443</v>
      </c>
      <c r="T2230">
        <f>(((I2230/60)/60)/24)+DATE(1970,1,1)</f>
        <v>42232.278194444443</v>
      </c>
      <c r="U2230">
        <f>YEAR(S:S)</f>
        <v>2015</v>
      </c>
    </row>
    <row r="2231" spans="1:21" ht="48" x14ac:dyDescent="0.2">
      <c r="A2231">
        <v>2229</v>
      </c>
      <c r="B2231" s="8" t="s">
        <v>2</v>
      </c>
      <c r="C2231" s="3" t="s">
        <v>2236</v>
      </c>
      <c r="D2231" s="5">
        <v>8012</v>
      </c>
      <c r="E2231" s="7">
        <v>1200</v>
      </c>
      <c r="F2231" t="s">
        <v>4115</v>
      </c>
      <c r="G2231" s="1" t="s">
        <v>4119</v>
      </c>
      <c r="H2231" t="s">
        <v>4121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" t="s">
        <v>4181</v>
      </c>
      <c r="O2231">
        <f>ROUND(E2231/D2231*100,0)</f>
        <v>15</v>
      </c>
      <c r="P2231">
        <f>ROUND(E2231/L2231,2)</f>
        <v>2.23</v>
      </c>
      <c r="Q2231" s="9" t="s">
        <v>4181</v>
      </c>
      <c r="R2231" t="s">
        <v>4216</v>
      </c>
      <c r="S2231">
        <f>(((J2231/60)/60)/24)+DATE(1970,1,1)</f>
        <v>41484.664247685185</v>
      </c>
      <c r="T2231">
        <f>(((I2231/60)/60)/24)+DATE(1970,1,1)</f>
        <v>41520.166666666664</v>
      </c>
      <c r="U2231">
        <f>YEAR(S:S)</f>
        <v>2013</v>
      </c>
    </row>
    <row r="2232" spans="1:21" ht="48" x14ac:dyDescent="0.2">
      <c r="A2232">
        <v>2230</v>
      </c>
      <c r="B2232" s="8" t="s">
        <v>2</v>
      </c>
      <c r="C2232" s="3" t="s">
        <v>2237</v>
      </c>
      <c r="D2232" s="5">
        <v>8500</v>
      </c>
      <c r="E2232" s="7">
        <v>1197</v>
      </c>
      <c r="F2232" t="s">
        <v>4115</v>
      </c>
      <c r="G2232" s="1" t="s">
        <v>4119</v>
      </c>
      <c r="H2232" t="s">
        <v>4121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" t="s">
        <v>4181</v>
      </c>
      <c r="O2232">
        <f>ROUND(E2232/D2232*100,0)</f>
        <v>14</v>
      </c>
      <c r="P2232">
        <f>ROUND(E2232/L2232,2)</f>
        <v>2.4</v>
      </c>
      <c r="Q2232" s="9" t="s">
        <v>4181</v>
      </c>
      <c r="R2232" t="s">
        <v>4216</v>
      </c>
      <c r="S2232">
        <f>(((J2232/60)/60)/24)+DATE(1970,1,1)</f>
        <v>41724.881099537037</v>
      </c>
      <c r="T2232">
        <f>(((I2232/60)/60)/24)+DATE(1970,1,1)</f>
        <v>41754.881099537037</v>
      </c>
      <c r="U2232">
        <f>YEAR(S:S)</f>
        <v>2014</v>
      </c>
    </row>
    <row r="2233" spans="1:21" ht="48" x14ac:dyDescent="0.2">
      <c r="A2233">
        <v>2231</v>
      </c>
      <c r="B2233" s="8" t="s">
        <v>2</v>
      </c>
      <c r="C2233" s="3" t="s">
        <v>2238</v>
      </c>
      <c r="D2233" s="5">
        <v>2500</v>
      </c>
      <c r="E2233" s="7">
        <v>1197</v>
      </c>
      <c r="F2233" t="s">
        <v>4115</v>
      </c>
      <c r="G2233" s="1" t="s">
        <v>4119</v>
      </c>
      <c r="H2233" t="s">
        <v>4121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" t="s">
        <v>4181</v>
      </c>
      <c r="O2233">
        <f>ROUND(E2233/D2233*100,0)</f>
        <v>48</v>
      </c>
      <c r="P2233">
        <f>ROUND(E2233/L2233,2)</f>
        <v>1.08</v>
      </c>
      <c r="Q2233" s="9" t="s">
        <v>4181</v>
      </c>
      <c r="R2233" t="s">
        <v>4216</v>
      </c>
      <c r="S2233">
        <f>(((J2233/60)/60)/24)+DATE(1970,1,1)</f>
        <v>41423.910891203705</v>
      </c>
      <c r="T2233">
        <f>(((I2233/60)/60)/24)+DATE(1970,1,1)</f>
        <v>41450.208333333336</v>
      </c>
      <c r="U2233">
        <f>YEAR(S:S)</f>
        <v>2013</v>
      </c>
    </row>
    <row r="2234" spans="1:21" ht="48" x14ac:dyDescent="0.2">
      <c r="A2234">
        <v>2232</v>
      </c>
      <c r="B2234" s="8" t="s">
        <v>2</v>
      </c>
      <c r="C2234" s="3" t="s">
        <v>2239</v>
      </c>
      <c r="D2234" s="5">
        <v>5000</v>
      </c>
      <c r="E2234" s="7">
        <v>1185</v>
      </c>
      <c r="F2234" t="s">
        <v>4115</v>
      </c>
      <c r="G2234" s="1" t="s">
        <v>4119</v>
      </c>
      <c r="H2234" t="s">
        <v>4121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" t="s">
        <v>4181</v>
      </c>
      <c r="O2234">
        <f>ROUND(E2234/D2234*100,0)</f>
        <v>24</v>
      </c>
      <c r="P2234">
        <f>ROUND(E2234/L2234,2)</f>
        <v>1.2</v>
      </c>
      <c r="Q2234" s="9" t="s">
        <v>4181</v>
      </c>
      <c r="R2234" t="s">
        <v>4216</v>
      </c>
      <c r="S2234">
        <f>(((J2234/60)/60)/24)+DATE(1970,1,1)</f>
        <v>41806.794074074074</v>
      </c>
      <c r="T2234">
        <f>(((I2234/60)/60)/24)+DATE(1970,1,1)</f>
        <v>41839.125</v>
      </c>
      <c r="U2234">
        <f>YEAR(S:S)</f>
        <v>2014</v>
      </c>
    </row>
    <row r="2235" spans="1:21" ht="48" x14ac:dyDescent="0.2">
      <c r="A2235">
        <v>2233</v>
      </c>
      <c r="B2235" s="8" t="s">
        <v>2</v>
      </c>
      <c r="C2235" s="3" t="s">
        <v>2240</v>
      </c>
      <c r="D2235" s="5">
        <v>2500</v>
      </c>
      <c r="E2235" s="7">
        <v>1185</v>
      </c>
      <c r="F2235" t="s">
        <v>4115</v>
      </c>
      <c r="G2235" s="1" t="s">
        <v>4119</v>
      </c>
      <c r="H2235" t="s">
        <v>4122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" t="s">
        <v>4181</v>
      </c>
      <c r="O2235">
        <f>ROUND(E2235/D2235*100,0)</f>
        <v>47</v>
      </c>
      <c r="P2235">
        <f>ROUND(E2235/L2235,2)</f>
        <v>3.03</v>
      </c>
      <c r="Q2235" s="9" t="s">
        <v>4181</v>
      </c>
      <c r="R2235" t="s">
        <v>4216</v>
      </c>
      <c r="S2235">
        <f>(((J2235/60)/60)/24)+DATE(1970,1,1)</f>
        <v>42331.378923611104</v>
      </c>
      <c r="T2235">
        <f>(((I2235/60)/60)/24)+DATE(1970,1,1)</f>
        <v>42352</v>
      </c>
      <c r="U2235">
        <f>YEAR(S:S)</f>
        <v>2015</v>
      </c>
    </row>
    <row r="2236" spans="1:21" ht="48" x14ac:dyDescent="0.2">
      <c r="A2236">
        <v>2234</v>
      </c>
      <c r="B2236" s="8" t="s">
        <v>2</v>
      </c>
      <c r="C2236" s="3" t="s">
        <v>2241</v>
      </c>
      <c r="D2236" s="5">
        <v>100</v>
      </c>
      <c r="E2236" s="7">
        <v>1185</v>
      </c>
      <c r="F2236" t="s">
        <v>4115</v>
      </c>
      <c r="G2236" s="1" t="s">
        <v>4119</v>
      </c>
      <c r="H2236" t="s">
        <v>4121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" t="s">
        <v>4181</v>
      </c>
      <c r="O2236">
        <f>ROUND(E2236/D2236*100,0)</f>
        <v>1185</v>
      </c>
      <c r="P2236">
        <f>ROUND(E2236/L2236,2)</f>
        <v>42.32</v>
      </c>
      <c r="Q2236" s="9" t="s">
        <v>4181</v>
      </c>
      <c r="R2236" t="s">
        <v>4216</v>
      </c>
      <c r="S2236">
        <f>(((J2236/60)/60)/24)+DATE(1970,1,1)</f>
        <v>42710.824618055558</v>
      </c>
      <c r="T2236">
        <f>(((I2236/60)/60)/24)+DATE(1970,1,1)</f>
        <v>42740.824618055558</v>
      </c>
      <c r="U2236">
        <f>YEAR(S:S)</f>
        <v>2016</v>
      </c>
    </row>
    <row r="2237" spans="1:21" ht="32" x14ac:dyDescent="0.2">
      <c r="A2237">
        <v>2235</v>
      </c>
      <c r="B2237" s="8" t="s">
        <v>2</v>
      </c>
      <c r="C2237" s="3" t="s">
        <v>2242</v>
      </c>
      <c r="D2237" s="5">
        <v>13000</v>
      </c>
      <c r="E2237" s="7">
        <v>1183.19</v>
      </c>
      <c r="F2237" t="s">
        <v>4115</v>
      </c>
      <c r="G2237" s="1" t="s">
        <v>4119</v>
      </c>
      <c r="H2237" t="s">
        <v>4126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" t="s">
        <v>4181</v>
      </c>
      <c r="O2237">
        <f>ROUND(E2237/D2237*100,0)</f>
        <v>9</v>
      </c>
      <c r="P2237">
        <f>ROUND(E2237/L2237,2)</f>
        <v>8.0500000000000007</v>
      </c>
      <c r="Q2237" s="9" t="s">
        <v>4181</v>
      </c>
      <c r="R2237" t="s">
        <v>4216</v>
      </c>
      <c r="S2237">
        <f>(((J2237/60)/60)/24)+DATE(1970,1,1)</f>
        <v>42062.022118055553</v>
      </c>
      <c r="T2237">
        <f>(((I2237/60)/60)/24)+DATE(1970,1,1)</f>
        <v>42091.980451388896</v>
      </c>
      <c r="U2237">
        <f>YEAR(S:S)</f>
        <v>2015</v>
      </c>
    </row>
    <row r="2238" spans="1:21" ht="32" x14ac:dyDescent="0.2">
      <c r="A2238">
        <v>2236</v>
      </c>
      <c r="B2238" s="8" t="s">
        <v>2</v>
      </c>
      <c r="C2238" s="3" t="s">
        <v>2243</v>
      </c>
      <c r="D2238" s="5">
        <v>2800</v>
      </c>
      <c r="E2238" s="7">
        <v>1180</v>
      </c>
      <c r="F2238" t="s">
        <v>4115</v>
      </c>
      <c r="G2238" s="1" t="s">
        <v>4119</v>
      </c>
      <c r="H2238" t="s">
        <v>4121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" t="s">
        <v>4181</v>
      </c>
      <c r="O2238">
        <f>ROUND(E2238/D2238*100,0)</f>
        <v>42</v>
      </c>
      <c r="P2238">
        <f>ROUND(E2238/L2238,2)</f>
        <v>1.74</v>
      </c>
      <c r="Q2238" s="9" t="s">
        <v>4181</v>
      </c>
      <c r="R2238" t="s">
        <v>4216</v>
      </c>
      <c r="S2238">
        <f>(((J2238/60)/60)/24)+DATE(1970,1,1)</f>
        <v>42371.617164351846</v>
      </c>
      <c r="T2238">
        <f>(((I2238/60)/60)/24)+DATE(1970,1,1)</f>
        <v>42401.617164351846</v>
      </c>
      <c r="U2238">
        <f>YEAR(S:S)</f>
        <v>2016</v>
      </c>
    </row>
    <row r="2239" spans="1:21" ht="48" x14ac:dyDescent="0.2">
      <c r="A2239">
        <v>2237</v>
      </c>
      <c r="B2239" s="8" t="s">
        <v>2</v>
      </c>
      <c r="C2239" s="3" t="s">
        <v>2244</v>
      </c>
      <c r="D2239" s="5">
        <v>18000</v>
      </c>
      <c r="E2239" s="7">
        <v>1175</v>
      </c>
      <c r="F2239" t="s">
        <v>4115</v>
      </c>
      <c r="G2239" s="1" t="s">
        <v>4119</v>
      </c>
      <c r="H2239" t="s">
        <v>4121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" t="s">
        <v>4181</v>
      </c>
      <c r="O2239">
        <f>ROUND(E2239/D2239*100,0)</f>
        <v>7</v>
      </c>
      <c r="P2239">
        <f>ROUND(E2239/L2239,2)</f>
        <v>1.2</v>
      </c>
      <c r="Q2239" s="9" t="s">
        <v>4181</v>
      </c>
      <c r="R2239" t="s">
        <v>4216</v>
      </c>
      <c r="S2239">
        <f>(((J2239/60)/60)/24)+DATE(1970,1,1)</f>
        <v>41915.003275462965</v>
      </c>
      <c r="T2239">
        <f>(((I2239/60)/60)/24)+DATE(1970,1,1)</f>
        <v>41955.332638888889</v>
      </c>
      <c r="U2239">
        <f>YEAR(S:S)</f>
        <v>2014</v>
      </c>
    </row>
    <row r="2240" spans="1:21" ht="32" x14ac:dyDescent="0.2">
      <c r="A2240">
        <v>2238</v>
      </c>
      <c r="B2240" s="8" t="s">
        <v>2</v>
      </c>
      <c r="C2240" s="3" t="s">
        <v>2245</v>
      </c>
      <c r="D2240" s="5">
        <v>4000</v>
      </c>
      <c r="E2240" s="7">
        <v>1175</v>
      </c>
      <c r="F2240" t="s">
        <v>4115</v>
      </c>
      <c r="G2240" s="1" t="s">
        <v>4119</v>
      </c>
      <c r="H2240" t="s">
        <v>4124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" t="s">
        <v>4181</v>
      </c>
      <c r="O2240">
        <f>ROUND(E2240/D2240*100,0)</f>
        <v>29</v>
      </c>
      <c r="P2240">
        <f>ROUND(E2240/L2240,2)</f>
        <v>14.87</v>
      </c>
      <c r="Q2240" s="9" t="s">
        <v>4181</v>
      </c>
      <c r="R2240" t="s">
        <v>4216</v>
      </c>
      <c r="S2240">
        <f>(((J2240/60)/60)/24)+DATE(1970,1,1)</f>
        <v>42774.621712962966</v>
      </c>
      <c r="T2240">
        <f>(((I2240/60)/60)/24)+DATE(1970,1,1)</f>
        <v>42804.621712962966</v>
      </c>
      <c r="U2240">
        <f>YEAR(S:S)</f>
        <v>2017</v>
      </c>
    </row>
    <row r="2241" spans="1:21" ht="32" x14ac:dyDescent="0.2">
      <c r="A2241">
        <v>2239</v>
      </c>
      <c r="B2241" s="8" t="s">
        <v>2</v>
      </c>
      <c r="C2241" s="3" t="s">
        <v>2246</v>
      </c>
      <c r="D2241" s="5">
        <v>25000</v>
      </c>
      <c r="E2241" s="7">
        <v>1174</v>
      </c>
      <c r="F2241" t="s">
        <v>4115</v>
      </c>
      <c r="G2241" s="1" t="s">
        <v>4119</v>
      </c>
      <c r="H2241" t="s">
        <v>4121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" t="s">
        <v>4181</v>
      </c>
      <c r="O2241">
        <f>ROUND(E2241/D2241*100,0)</f>
        <v>5</v>
      </c>
      <c r="P2241">
        <f>ROUND(E2241/L2241,2)</f>
        <v>2.76</v>
      </c>
      <c r="Q2241" s="9" t="s">
        <v>4181</v>
      </c>
      <c r="R2241" t="s">
        <v>4216</v>
      </c>
      <c r="S2241">
        <f>(((J2241/60)/60)/24)+DATE(1970,1,1)</f>
        <v>41572.958495370374</v>
      </c>
      <c r="T2241">
        <f>(((I2241/60)/60)/24)+DATE(1970,1,1)</f>
        <v>41609.168055555558</v>
      </c>
      <c r="U2241">
        <f>YEAR(S:S)</f>
        <v>2013</v>
      </c>
    </row>
    <row r="2242" spans="1:21" ht="48" x14ac:dyDescent="0.2">
      <c r="A2242">
        <v>2240</v>
      </c>
      <c r="B2242" s="8" t="s">
        <v>2</v>
      </c>
      <c r="C2242" s="3" t="s">
        <v>2247</v>
      </c>
      <c r="D2242" s="5">
        <v>5000</v>
      </c>
      <c r="E2242" s="7">
        <v>1170</v>
      </c>
      <c r="F2242" t="s">
        <v>4115</v>
      </c>
      <c r="G2242" s="1" t="s">
        <v>4119</v>
      </c>
      <c r="H2242" t="s">
        <v>4121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" t="s">
        <v>4181</v>
      </c>
      <c r="O2242">
        <f>ROUND(E2242/D2242*100,0)</f>
        <v>23</v>
      </c>
      <c r="P2242">
        <f>ROUND(E2242/L2242,2)</f>
        <v>12.19</v>
      </c>
      <c r="Q2242" s="9" t="s">
        <v>4181</v>
      </c>
      <c r="R2242" t="s">
        <v>4216</v>
      </c>
      <c r="S2242">
        <f>(((J2242/60)/60)/24)+DATE(1970,1,1)</f>
        <v>42452.825740740736</v>
      </c>
      <c r="T2242">
        <f>(((I2242/60)/60)/24)+DATE(1970,1,1)</f>
        <v>42482.825740740736</v>
      </c>
      <c r="U2242">
        <f>YEAR(S:S)</f>
        <v>2016</v>
      </c>
    </row>
    <row r="2243" spans="1:21" ht="48" x14ac:dyDescent="0.2">
      <c r="A2243">
        <v>2241</v>
      </c>
      <c r="B2243" s="8" t="s">
        <v>2</v>
      </c>
      <c r="C2243" s="3" t="s">
        <v>2248</v>
      </c>
      <c r="D2243" s="5">
        <v>1000</v>
      </c>
      <c r="E2243" s="7">
        <v>1168</v>
      </c>
      <c r="F2243" t="s">
        <v>4115</v>
      </c>
      <c r="G2243" s="1" t="s">
        <v>4119</v>
      </c>
      <c r="H2243" t="s">
        <v>4122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" t="s">
        <v>4181</v>
      </c>
      <c r="O2243">
        <f>ROUND(E2243/D2243*100,0)</f>
        <v>117</v>
      </c>
      <c r="P2243">
        <f>ROUND(E2243/L2243,2)</f>
        <v>7.17</v>
      </c>
      <c r="Q2243" s="9" t="s">
        <v>4181</v>
      </c>
      <c r="R2243" t="s">
        <v>4216</v>
      </c>
      <c r="S2243">
        <f>(((J2243/60)/60)/24)+DATE(1970,1,1)</f>
        <v>42766.827546296292</v>
      </c>
      <c r="T2243">
        <f>(((I2243/60)/60)/24)+DATE(1970,1,1)</f>
        <v>42796.827546296292</v>
      </c>
      <c r="U2243">
        <f>YEAR(S:S)</f>
        <v>2017</v>
      </c>
    </row>
    <row r="2244" spans="1:21" ht="32" x14ac:dyDescent="0.2">
      <c r="A2244">
        <v>2242</v>
      </c>
      <c r="B2244" s="8" t="s">
        <v>2</v>
      </c>
      <c r="C2244" s="3" t="s">
        <v>2249</v>
      </c>
      <c r="D2244" s="5">
        <v>10000</v>
      </c>
      <c r="E2244" s="7">
        <v>1165</v>
      </c>
      <c r="F2244" t="s">
        <v>4115</v>
      </c>
      <c r="G2244" s="1" t="s">
        <v>4119</v>
      </c>
      <c r="H2244" t="s">
        <v>4121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" t="s">
        <v>4181</v>
      </c>
      <c r="O2244">
        <f>ROUND(E2244/D2244*100,0)</f>
        <v>12</v>
      </c>
      <c r="P2244">
        <f>ROUND(E2244/L2244,2)</f>
        <v>0.46</v>
      </c>
      <c r="Q2244" s="9" t="s">
        <v>4181</v>
      </c>
      <c r="R2244" t="s">
        <v>4216</v>
      </c>
      <c r="S2244">
        <f>(((J2244/60)/60)/24)+DATE(1970,1,1)</f>
        <v>41569.575613425928</v>
      </c>
      <c r="T2244">
        <f>(((I2244/60)/60)/24)+DATE(1970,1,1)</f>
        <v>41605.126388888886</v>
      </c>
      <c r="U2244">
        <f>YEAR(S:S)</f>
        <v>2013</v>
      </c>
    </row>
    <row r="2245" spans="1:21" ht="48" x14ac:dyDescent="0.2">
      <c r="A2245">
        <v>2243</v>
      </c>
      <c r="B2245" s="8" t="s">
        <v>2</v>
      </c>
      <c r="C2245" s="3" t="s">
        <v>2250</v>
      </c>
      <c r="D2245" s="5">
        <v>1</v>
      </c>
      <c r="E2245" s="7">
        <v>1161</v>
      </c>
      <c r="F2245" t="s">
        <v>4115</v>
      </c>
      <c r="G2245" s="1" t="s">
        <v>4119</v>
      </c>
      <c r="H2245" t="s">
        <v>4121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" t="s">
        <v>4181</v>
      </c>
      <c r="O2245">
        <f>ROUND(E2245/D2245*100,0)</f>
        <v>116100</v>
      </c>
      <c r="P2245">
        <f>ROUND(E2245/L2245,2)</f>
        <v>0.56999999999999995</v>
      </c>
      <c r="Q2245" s="9" t="s">
        <v>4181</v>
      </c>
      <c r="R2245" t="s">
        <v>4216</v>
      </c>
      <c r="S2245">
        <f>(((J2245/60)/60)/24)+DATE(1970,1,1)</f>
        <v>42800.751041666663</v>
      </c>
      <c r="T2245">
        <f>(((I2245/60)/60)/24)+DATE(1970,1,1)</f>
        <v>42807.125</v>
      </c>
      <c r="U2245">
        <f>YEAR(S:S)</f>
        <v>2017</v>
      </c>
    </row>
    <row r="2246" spans="1:21" ht="48" x14ac:dyDescent="0.2">
      <c r="A2246">
        <v>2244</v>
      </c>
      <c r="B2246" s="8" t="s">
        <v>2</v>
      </c>
      <c r="C2246" s="3" t="s">
        <v>2251</v>
      </c>
      <c r="D2246" s="5">
        <v>5000</v>
      </c>
      <c r="E2246" s="7">
        <v>1156</v>
      </c>
      <c r="F2246" t="s">
        <v>4115</v>
      </c>
      <c r="G2246" s="1" t="s">
        <v>4119</v>
      </c>
      <c r="H2246" t="s">
        <v>4121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" t="s">
        <v>4181</v>
      </c>
      <c r="O2246">
        <f>ROUND(E2246/D2246*100,0)</f>
        <v>23</v>
      </c>
      <c r="P2246">
        <f>ROUND(E2246/L2246,2)</f>
        <v>3.99</v>
      </c>
      <c r="Q2246" s="9" t="s">
        <v>4181</v>
      </c>
      <c r="R2246" t="s">
        <v>4216</v>
      </c>
      <c r="S2246">
        <f>(((J2246/60)/60)/24)+DATE(1970,1,1)</f>
        <v>42647.818819444445</v>
      </c>
      <c r="T2246">
        <f>(((I2246/60)/60)/24)+DATE(1970,1,1)</f>
        <v>42659.854166666672</v>
      </c>
      <c r="U2246">
        <f>YEAR(S:S)</f>
        <v>2016</v>
      </c>
    </row>
    <row r="2247" spans="1:21" ht="48" x14ac:dyDescent="0.2">
      <c r="A2247">
        <v>2245</v>
      </c>
      <c r="B2247" s="8" t="s">
        <v>2</v>
      </c>
      <c r="C2247" s="3" t="s">
        <v>2252</v>
      </c>
      <c r="D2247" s="5">
        <v>4000</v>
      </c>
      <c r="E2247" s="7">
        <v>1155</v>
      </c>
      <c r="F2247" t="s">
        <v>4115</v>
      </c>
      <c r="G2247" s="1" t="s">
        <v>4119</v>
      </c>
      <c r="H2247" t="s">
        <v>4121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" t="s">
        <v>4181</v>
      </c>
      <c r="O2247">
        <f>ROUND(E2247/D2247*100,0)</f>
        <v>29</v>
      </c>
      <c r="P2247">
        <f>ROUND(E2247/L2247,2)</f>
        <v>0.57999999999999996</v>
      </c>
      <c r="Q2247" s="9" t="s">
        <v>4181</v>
      </c>
      <c r="R2247" t="s">
        <v>4216</v>
      </c>
      <c r="S2247">
        <f>(((J2247/60)/60)/24)+DATE(1970,1,1)</f>
        <v>41660.708530092597</v>
      </c>
      <c r="T2247">
        <f>(((I2247/60)/60)/24)+DATE(1970,1,1)</f>
        <v>41691.75</v>
      </c>
      <c r="U2247">
        <f>YEAR(S:S)</f>
        <v>2014</v>
      </c>
    </row>
    <row r="2248" spans="1:21" ht="48" x14ac:dyDescent="0.2">
      <c r="A2248">
        <v>2246</v>
      </c>
      <c r="B2248" s="8" t="s">
        <v>2</v>
      </c>
      <c r="C2248" s="3" t="s">
        <v>2253</v>
      </c>
      <c r="D2248" s="5">
        <v>2500</v>
      </c>
      <c r="E2248" s="7">
        <v>1150</v>
      </c>
      <c r="F2248" t="s">
        <v>4115</v>
      </c>
      <c r="G2248" s="1" t="s">
        <v>4119</v>
      </c>
      <c r="H2248" t="s">
        <v>4122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" t="s">
        <v>4181</v>
      </c>
      <c r="O2248">
        <f>ROUND(E2248/D2248*100,0)</f>
        <v>46</v>
      </c>
      <c r="P2248">
        <f>ROUND(E2248/L2248,2)</f>
        <v>20.18</v>
      </c>
      <c r="Q2248" s="9" t="s">
        <v>4181</v>
      </c>
      <c r="R2248" t="s">
        <v>4216</v>
      </c>
      <c r="S2248">
        <f>(((J2248/60)/60)/24)+DATE(1970,1,1)</f>
        <v>42221.79178240741</v>
      </c>
      <c r="T2248">
        <f>(((I2248/60)/60)/24)+DATE(1970,1,1)</f>
        <v>42251.79178240741</v>
      </c>
      <c r="U2248">
        <f>YEAR(S:S)</f>
        <v>2015</v>
      </c>
    </row>
    <row r="2249" spans="1:21" ht="32" x14ac:dyDescent="0.2">
      <c r="A2249">
        <v>2247</v>
      </c>
      <c r="B2249" s="8" t="s">
        <v>2</v>
      </c>
      <c r="C2249" s="3" t="s">
        <v>2254</v>
      </c>
      <c r="D2249" s="5">
        <v>18500</v>
      </c>
      <c r="E2249" s="7">
        <v>1150</v>
      </c>
      <c r="F2249" t="s">
        <v>4115</v>
      </c>
      <c r="G2249" s="1" t="s">
        <v>4119</v>
      </c>
      <c r="H2249" t="s">
        <v>4121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" t="s">
        <v>4181</v>
      </c>
      <c r="O2249">
        <f>ROUND(E2249/D2249*100,0)</f>
        <v>6</v>
      </c>
      <c r="P2249">
        <f>ROUND(E2249/L2249,2)</f>
        <v>3.03</v>
      </c>
      <c r="Q2249" s="9" t="s">
        <v>4181</v>
      </c>
      <c r="R2249" t="s">
        <v>4216</v>
      </c>
      <c r="S2249">
        <f>(((J2249/60)/60)/24)+DATE(1970,1,1)</f>
        <v>42200.666261574079</v>
      </c>
      <c r="T2249">
        <f>(((I2249/60)/60)/24)+DATE(1970,1,1)</f>
        <v>42214.666261574079</v>
      </c>
      <c r="U2249">
        <f>YEAR(S:S)</f>
        <v>2015</v>
      </c>
    </row>
    <row r="2250" spans="1:21" ht="48" x14ac:dyDescent="0.2">
      <c r="A2250">
        <v>2248</v>
      </c>
      <c r="B2250" s="8" t="s">
        <v>2</v>
      </c>
      <c r="C2250" s="3" t="s">
        <v>2255</v>
      </c>
      <c r="D2250" s="5">
        <v>7000</v>
      </c>
      <c r="E2250" s="7">
        <v>1148</v>
      </c>
      <c r="F2250" t="s">
        <v>4115</v>
      </c>
      <c r="G2250" s="1" t="s">
        <v>4119</v>
      </c>
      <c r="H2250" t="s">
        <v>4122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" t="s">
        <v>4181</v>
      </c>
      <c r="O2250">
        <f>ROUND(E2250/D2250*100,0)</f>
        <v>16</v>
      </c>
      <c r="P2250">
        <f>ROUND(E2250/L2250,2)</f>
        <v>8.9700000000000006</v>
      </c>
      <c r="Q2250" s="9" t="s">
        <v>4181</v>
      </c>
      <c r="R2250" t="s">
        <v>4216</v>
      </c>
      <c r="S2250">
        <f>(((J2250/60)/60)/24)+DATE(1970,1,1)</f>
        <v>42688.875902777778</v>
      </c>
      <c r="T2250">
        <f>(((I2250/60)/60)/24)+DATE(1970,1,1)</f>
        <v>42718.875902777778</v>
      </c>
      <c r="U2250">
        <f>YEAR(S:S)</f>
        <v>2016</v>
      </c>
    </row>
    <row r="2251" spans="1:21" ht="48" x14ac:dyDescent="0.2">
      <c r="A2251">
        <v>2249</v>
      </c>
      <c r="B2251" s="8" t="s">
        <v>2</v>
      </c>
      <c r="C2251" s="3" t="s">
        <v>2256</v>
      </c>
      <c r="D2251" s="5">
        <v>3500</v>
      </c>
      <c r="E2251" s="7">
        <v>1147</v>
      </c>
      <c r="F2251" t="s">
        <v>4115</v>
      </c>
      <c r="G2251" s="1" t="s">
        <v>4119</v>
      </c>
      <c r="H2251" t="s">
        <v>4121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" t="s">
        <v>4181</v>
      </c>
      <c r="O2251">
        <f>ROUND(E2251/D2251*100,0)</f>
        <v>33</v>
      </c>
      <c r="P2251">
        <f>ROUND(E2251/L2251,2)</f>
        <v>6.37</v>
      </c>
      <c r="Q2251" s="9" t="s">
        <v>4181</v>
      </c>
      <c r="R2251" t="s">
        <v>4216</v>
      </c>
      <c r="S2251">
        <f>(((J2251/60)/60)/24)+DATE(1970,1,1)</f>
        <v>41336.703298611108</v>
      </c>
      <c r="T2251">
        <f>(((I2251/60)/60)/24)+DATE(1970,1,1)</f>
        <v>41366.661631944444</v>
      </c>
      <c r="U2251">
        <f>YEAR(S:S)</f>
        <v>2013</v>
      </c>
    </row>
    <row r="2252" spans="1:21" ht="48" x14ac:dyDescent="0.2">
      <c r="A2252">
        <v>2250</v>
      </c>
      <c r="B2252" s="8" t="s">
        <v>2</v>
      </c>
      <c r="C2252" s="3" t="s">
        <v>2257</v>
      </c>
      <c r="D2252" s="5">
        <v>25000</v>
      </c>
      <c r="E2252" s="7">
        <v>1145</v>
      </c>
      <c r="F2252" t="s">
        <v>4115</v>
      </c>
      <c r="G2252" s="1" t="s">
        <v>4119</v>
      </c>
      <c r="H2252" t="s">
        <v>4121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" t="s">
        <v>4181</v>
      </c>
      <c r="O2252">
        <f>ROUND(E2252/D2252*100,0)</f>
        <v>5</v>
      </c>
      <c r="P2252">
        <f>ROUND(E2252/L2252,2)</f>
        <v>2.0099999999999998</v>
      </c>
      <c r="Q2252" s="9" t="s">
        <v>4181</v>
      </c>
      <c r="R2252" t="s">
        <v>4216</v>
      </c>
      <c r="S2252">
        <f>(((J2252/60)/60)/24)+DATE(1970,1,1)</f>
        <v>42677.005474537036</v>
      </c>
      <c r="T2252">
        <f>(((I2252/60)/60)/24)+DATE(1970,1,1)</f>
        <v>42707.0471412037</v>
      </c>
      <c r="U2252">
        <f>YEAR(S:S)</f>
        <v>2016</v>
      </c>
    </row>
    <row r="2253" spans="1:21" ht="48" x14ac:dyDescent="0.2">
      <c r="A2253">
        <v>2251</v>
      </c>
      <c r="B2253" s="8" t="s">
        <v>2</v>
      </c>
      <c r="C2253" s="3" t="s">
        <v>2258</v>
      </c>
      <c r="D2253" s="5">
        <v>8500</v>
      </c>
      <c r="E2253" s="7">
        <v>1145</v>
      </c>
      <c r="F2253" t="s">
        <v>4115</v>
      </c>
      <c r="G2253" s="1" t="s">
        <v>4119</v>
      </c>
      <c r="H2253" t="s">
        <v>4121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" t="s">
        <v>4181</v>
      </c>
      <c r="O2253">
        <f>ROUND(E2253/D2253*100,0)</f>
        <v>13</v>
      </c>
      <c r="P2253">
        <f>ROUND(E2253/L2253,2)</f>
        <v>2.39</v>
      </c>
      <c r="Q2253" s="9" t="s">
        <v>4181</v>
      </c>
      <c r="R2253" t="s">
        <v>4216</v>
      </c>
      <c r="S2253">
        <f>(((J2253/60)/60)/24)+DATE(1970,1,1)</f>
        <v>41846.34579861111</v>
      </c>
      <c r="T2253">
        <f>(((I2253/60)/60)/24)+DATE(1970,1,1)</f>
        <v>41867.34579861111</v>
      </c>
      <c r="U2253">
        <f>YEAR(S:S)</f>
        <v>2014</v>
      </c>
    </row>
    <row r="2254" spans="1:21" ht="48" x14ac:dyDescent="0.2">
      <c r="A2254">
        <v>2252</v>
      </c>
      <c r="B2254" s="8" t="s">
        <v>2</v>
      </c>
      <c r="C2254" s="3" t="s">
        <v>2259</v>
      </c>
      <c r="D2254" s="5">
        <v>9000</v>
      </c>
      <c r="E2254" s="7">
        <v>1145</v>
      </c>
      <c r="F2254" t="s">
        <v>4115</v>
      </c>
      <c r="G2254" s="1" t="s">
        <v>4119</v>
      </c>
      <c r="H2254" t="s">
        <v>4124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" t="s">
        <v>4181</v>
      </c>
      <c r="O2254">
        <f>ROUND(E2254/D2254*100,0)</f>
        <v>13</v>
      </c>
      <c r="P2254">
        <f>ROUND(E2254/L2254,2)</f>
        <v>4.5999999999999996</v>
      </c>
      <c r="Q2254" s="9" t="s">
        <v>4181</v>
      </c>
      <c r="R2254" t="s">
        <v>4216</v>
      </c>
      <c r="S2254">
        <f>(((J2254/60)/60)/24)+DATE(1970,1,1)</f>
        <v>42573.327986111108</v>
      </c>
      <c r="T2254">
        <f>(((I2254/60)/60)/24)+DATE(1970,1,1)</f>
        <v>42588.327986111108</v>
      </c>
      <c r="U2254">
        <f>YEAR(S:S)</f>
        <v>2016</v>
      </c>
    </row>
    <row r="2255" spans="1:21" ht="48" x14ac:dyDescent="0.2">
      <c r="A2255">
        <v>2253</v>
      </c>
      <c r="B2255" s="8" t="s">
        <v>2</v>
      </c>
      <c r="C2255" s="3" t="s">
        <v>2260</v>
      </c>
      <c r="D2255" s="5">
        <v>8000</v>
      </c>
      <c r="E2255" s="7">
        <v>1145</v>
      </c>
      <c r="F2255" t="s">
        <v>4115</v>
      </c>
      <c r="G2255" s="1" t="s">
        <v>4119</v>
      </c>
      <c r="H2255" t="s">
        <v>4121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" t="s">
        <v>4181</v>
      </c>
      <c r="O2255">
        <f>ROUND(E2255/D2255*100,0)</f>
        <v>14</v>
      </c>
      <c r="P2255">
        <f>ROUND(E2255/L2255,2)</f>
        <v>13.63</v>
      </c>
      <c r="Q2255" s="9" t="s">
        <v>4181</v>
      </c>
      <c r="R2255" t="s">
        <v>4216</v>
      </c>
      <c r="S2255">
        <f>(((J2255/60)/60)/24)+DATE(1970,1,1)</f>
        <v>42296.631331018521</v>
      </c>
      <c r="T2255">
        <f>(((I2255/60)/60)/24)+DATE(1970,1,1)</f>
        <v>42326.672997685186</v>
      </c>
      <c r="U2255">
        <f>YEAR(S:S)</f>
        <v>2015</v>
      </c>
    </row>
    <row r="2256" spans="1:21" ht="32" x14ac:dyDescent="0.2">
      <c r="A2256">
        <v>2254</v>
      </c>
      <c r="B2256" s="8" t="s">
        <v>2</v>
      </c>
      <c r="C2256" s="3" t="s">
        <v>2261</v>
      </c>
      <c r="D2256" s="5">
        <v>500</v>
      </c>
      <c r="E2256" s="7">
        <v>1142</v>
      </c>
      <c r="F2256" t="s">
        <v>4115</v>
      </c>
      <c r="G2256" s="1" t="s">
        <v>4119</v>
      </c>
      <c r="H2256" t="s">
        <v>4121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" t="s">
        <v>4181</v>
      </c>
      <c r="O2256">
        <f>ROUND(E2256/D2256*100,0)</f>
        <v>228</v>
      </c>
      <c r="P2256">
        <f>ROUND(E2256/L2256,2)</f>
        <v>5.8</v>
      </c>
      <c r="Q2256" s="9" t="s">
        <v>4181</v>
      </c>
      <c r="R2256" t="s">
        <v>4216</v>
      </c>
      <c r="S2256">
        <f>(((J2256/60)/60)/24)+DATE(1970,1,1)</f>
        <v>42752.647777777776</v>
      </c>
      <c r="T2256">
        <f>(((I2256/60)/60)/24)+DATE(1970,1,1)</f>
        <v>42759.647777777776</v>
      </c>
      <c r="U2256">
        <f>YEAR(S:S)</f>
        <v>2017</v>
      </c>
    </row>
    <row r="2257" spans="1:21" ht="32" x14ac:dyDescent="0.2">
      <c r="A2257">
        <v>2255</v>
      </c>
      <c r="B2257" s="8" t="s">
        <v>2</v>
      </c>
      <c r="C2257" s="3" t="s">
        <v>2262</v>
      </c>
      <c r="D2257" s="5">
        <v>3950</v>
      </c>
      <c r="E2257" s="7">
        <v>1142</v>
      </c>
      <c r="F2257" t="s">
        <v>4115</v>
      </c>
      <c r="G2257" s="1" t="s">
        <v>4119</v>
      </c>
      <c r="H2257" t="s">
        <v>4121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" t="s">
        <v>4181</v>
      </c>
      <c r="O2257">
        <f>ROUND(E2257/D2257*100,0)</f>
        <v>29</v>
      </c>
      <c r="P2257">
        <f>ROUND(E2257/L2257,2)</f>
        <v>4.21</v>
      </c>
      <c r="Q2257" s="9" t="s">
        <v>4181</v>
      </c>
      <c r="R2257" t="s">
        <v>4216</v>
      </c>
      <c r="S2257">
        <f>(((J2257/60)/60)/24)+DATE(1970,1,1)</f>
        <v>42467.951979166668</v>
      </c>
      <c r="T2257">
        <f>(((I2257/60)/60)/24)+DATE(1970,1,1)</f>
        <v>42497.951979166668</v>
      </c>
      <c r="U2257">
        <f>YEAR(S:S)</f>
        <v>2016</v>
      </c>
    </row>
    <row r="2258" spans="1:21" ht="48" x14ac:dyDescent="0.2">
      <c r="A2258">
        <v>2256</v>
      </c>
      <c r="B2258" s="8" t="s">
        <v>2</v>
      </c>
      <c r="C2258" s="3" t="s">
        <v>2263</v>
      </c>
      <c r="D2258" s="5">
        <v>480</v>
      </c>
      <c r="E2258" s="7">
        <v>1140</v>
      </c>
      <c r="F2258" t="s">
        <v>4115</v>
      </c>
      <c r="G2258" s="1" t="s">
        <v>4119</v>
      </c>
      <c r="H2258" t="s">
        <v>4122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" t="s">
        <v>4181</v>
      </c>
      <c r="O2258">
        <f>ROUND(E2258/D2258*100,0)</f>
        <v>238</v>
      </c>
      <c r="P2258">
        <f>ROUND(E2258/L2258,2)</f>
        <v>22.8</v>
      </c>
      <c r="Q2258" s="9" t="s">
        <v>4181</v>
      </c>
      <c r="R2258" t="s">
        <v>4216</v>
      </c>
      <c r="S2258">
        <f>(((J2258/60)/60)/24)+DATE(1970,1,1)</f>
        <v>42682.451921296291</v>
      </c>
      <c r="T2258">
        <f>(((I2258/60)/60)/24)+DATE(1970,1,1)</f>
        <v>42696.451921296291</v>
      </c>
      <c r="U2258">
        <f>YEAR(S:S)</f>
        <v>2016</v>
      </c>
    </row>
    <row r="2259" spans="1:21" ht="48" x14ac:dyDescent="0.2">
      <c r="A2259">
        <v>2257</v>
      </c>
      <c r="B2259" s="8" t="s">
        <v>2</v>
      </c>
      <c r="C2259" s="3" t="s">
        <v>2264</v>
      </c>
      <c r="D2259" s="5">
        <v>2500</v>
      </c>
      <c r="E2259" s="7">
        <v>1136</v>
      </c>
      <c r="F2259" t="s">
        <v>4115</v>
      </c>
      <c r="G2259" s="1" t="s">
        <v>4119</v>
      </c>
      <c r="H2259" t="s">
        <v>4122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" t="s">
        <v>4181</v>
      </c>
      <c r="O2259">
        <f>ROUND(E2259/D2259*100,0)</f>
        <v>45</v>
      </c>
      <c r="P2259">
        <f>ROUND(E2259/L2259,2)</f>
        <v>6.72</v>
      </c>
      <c r="Q2259" s="9" t="s">
        <v>4181</v>
      </c>
      <c r="R2259" t="s">
        <v>4216</v>
      </c>
      <c r="S2259">
        <f>(((J2259/60)/60)/24)+DATE(1970,1,1)</f>
        <v>42505.936678240745</v>
      </c>
      <c r="T2259">
        <f>(((I2259/60)/60)/24)+DATE(1970,1,1)</f>
        <v>42540.958333333328</v>
      </c>
      <c r="U2259">
        <f>YEAR(S:S)</f>
        <v>2016</v>
      </c>
    </row>
    <row r="2260" spans="1:21" ht="32" x14ac:dyDescent="0.2">
      <c r="A2260">
        <v>2258</v>
      </c>
      <c r="B2260" s="8" t="s">
        <v>2</v>
      </c>
      <c r="C2260" s="3" t="s">
        <v>2265</v>
      </c>
      <c r="D2260" s="5">
        <v>2200</v>
      </c>
      <c r="E2260" s="7">
        <v>1130</v>
      </c>
      <c r="F2260" t="s">
        <v>4115</v>
      </c>
      <c r="G2260" s="1" t="s">
        <v>4119</v>
      </c>
      <c r="H2260" t="s">
        <v>4121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" t="s">
        <v>4181</v>
      </c>
      <c r="O2260">
        <f>ROUND(E2260/D2260*100,0)</f>
        <v>51</v>
      </c>
      <c r="P2260">
        <f>ROUND(E2260/L2260,2)</f>
        <v>5.51</v>
      </c>
      <c r="Q2260" s="9" t="s">
        <v>4181</v>
      </c>
      <c r="R2260" t="s">
        <v>4216</v>
      </c>
      <c r="S2260">
        <f>(((J2260/60)/60)/24)+DATE(1970,1,1)</f>
        <v>42136.75100694444</v>
      </c>
      <c r="T2260">
        <f>(((I2260/60)/60)/24)+DATE(1970,1,1)</f>
        <v>42166.75100694444</v>
      </c>
      <c r="U2260">
        <f>YEAR(S:S)</f>
        <v>2015</v>
      </c>
    </row>
    <row r="2261" spans="1:21" ht="48" x14ac:dyDescent="0.2">
      <c r="A2261">
        <v>2259</v>
      </c>
      <c r="B2261" s="8" t="s">
        <v>2</v>
      </c>
      <c r="C2261" s="3" t="s">
        <v>2266</v>
      </c>
      <c r="D2261" s="5">
        <v>1000</v>
      </c>
      <c r="E2261" s="7">
        <v>1130</v>
      </c>
      <c r="F2261" t="s">
        <v>4115</v>
      </c>
      <c r="G2261" s="1" t="s">
        <v>4119</v>
      </c>
      <c r="H2261" t="s">
        <v>4122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" t="s">
        <v>4181</v>
      </c>
      <c r="O2261">
        <f>ROUND(E2261/D2261*100,0)</f>
        <v>113</v>
      </c>
      <c r="P2261">
        <f>ROUND(E2261/L2261,2)</f>
        <v>5.49</v>
      </c>
      <c r="Q2261" s="9" t="s">
        <v>4181</v>
      </c>
      <c r="R2261" t="s">
        <v>4216</v>
      </c>
      <c r="S2261">
        <f>(((J2261/60)/60)/24)+DATE(1970,1,1)</f>
        <v>42702.804814814815</v>
      </c>
      <c r="T2261">
        <f>(((I2261/60)/60)/24)+DATE(1970,1,1)</f>
        <v>42712.804814814815</v>
      </c>
      <c r="U2261">
        <f>YEAR(S:S)</f>
        <v>2016</v>
      </c>
    </row>
    <row r="2262" spans="1:21" ht="48" x14ac:dyDescent="0.2">
      <c r="A2262">
        <v>2260</v>
      </c>
      <c r="B2262" s="8" t="s">
        <v>2</v>
      </c>
      <c r="C2262" s="3" t="s">
        <v>2267</v>
      </c>
      <c r="D2262" s="5">
        <v>2500</v>
      </c>
      <c r="E2262" s="7">
        <v>1130</v>
      </c>
      <c r="F2262" t="s">
        <v>4115</v>
      </c>
      <c r="G2262" s="1" t="s">
        <v>4119</v>
      </c>
      <c r="H2262" t="s">
        <v>4121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" t="s">
        <v>4181</v>
      </c>
      <c r="O2262">
        <f>ROUND(E2262/D2262*100,0)</f>
        <v>45</v>
      </c>
      <c r="P2262">
        <f>ROUND(E2262/L2262,2)</f>
        <v>13.45</v>
      </c>
      <c r="Q2262" s="9" t="s">
        <v>4181</v>
      </c>
      <c r="R2262" t="s">
        <v>4216</v>
      </c>
      <c r="S2262">
        <f>(((J2262/60)/60)/24)+DATE(1970,1,1)</f>
        <v>41695.016782407409</v>
      </c>
      <c r="T2262">
        <f>(((I2262/60)/60)/24)+DATE(1970,1,1)</f>
        <v>41724.975115740745</v>
      </c>
      <c r="U2262">
        <f>YEAR(S:S)</f>
        <v>2014</v>
      </c>
    </row>
    <row r="2263" spans="1:21" ht="48" x14ac:dyDescent="0.2">
      <c r="A2263">
        <v>2261</v>
      </c>
      <c r="B2263" s="8" t="s">
        <v>2</v>
      </c>
      <c r="C2263" s="3" t="s">
        <v>2268</v>
      </c>
      <c r="D2263" s="5">
        <v>1000</v>
      </c>
      <c r="E2263" s="7">
        <v>1130</v>
      </c>
      <c r="F2263" t="s">
        <v>4115</v>
      </c>
      <c r="G2263" s="1" t="s">
        <v>4119</v>
      </c>
      <c r="H2263" t="s">
        <v>4123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" t="s">
        <v>4181</v>
      </c>
      <c r="O2263">
        <f>ROUND(E2263/D2263*100,0)</f>
        <v>113</v>
      </c>
      <c r="P2263">
        <f>ROUND(E2263/L2263,2)</f>
        <v>5.38</v>
      </c>
      <c r="Q2263" s="9" t="s">
        <v>4181</v>
      </c>
      <c r="R2263" t="s">
        <v>4216</v>
      </c>
      <c r="S2263">
        <f>(((J2263/60)/60)/24)+DATE(1970,1,1)</f>
        <v>42759.724768518514</v>
      </c>
      <c r="T2263">
        <f>(((I2263/60)/60)/24)+DATE(1970,1,1)</f>
        <v>42780.724768518514</v>
      </c>
      <c r="U2263">
        <f>YEAR(S:S)</f>
        <v>2017</v>
      </c>
    </row>
    <row r="2264" spans="1:21" ht="32" x14ac:dyDescent="0.2">
      <c r="A2264">
        <v>2262</v>
      </c>
      <c r="B2264" s="8" t="s">
        <v>2</v>
      </c>
      <c r="C2264" s="3" t="s">
        <v>2269</v>
      </c>
      <c r="D2264" s="5">
        <v>3300</v>
      </c>
      <c r="E2264" s="7">
        <v>1126</v>
      </c>
      <c r="F2264" t="s">
        <v>4115</v>
      </c>
      <c r="G2264" s="1" t="s">
        <v>4119</v>
      </c>
      <c r="H2264" t="s">
        <v>4121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" t="s">
        <v>4181</v>
      </c>
      <c r="O2264">
        <f>ROUND(E2264/D2264*100,0)</f>
        <v>34</v>
      </c>
      <c r="P2264">
        <f>ROUND(E2264/L2264,2)</f>
        <v>6.22</v>
      </c>
      <c r="Q2264" s="9" t="s">
        <v>4181</v>
      </c>
      <c r="R2264" t="s">
        <v>4216</v>
      </c>
      <c r="S2264">
        <f>(((J2264/60)/60)/24)+DATE(1970,1,1)</f>
        <v>41926.585162037038</v>
      </c>
      <c r="T2264">
        <f>(((I2264/60)/60)/24)+DATE(1970,1,1)</f>
        <v>41961</v>
      </c>
      <c r="U2264">
        <f>YEAR(S:S)</f>
        <v>2014</v>
      </c>
    </row>
    <row r="2265" spans="1:21" ht="48" x14ac:dyDescent="0.2">
      <c r="A2265">
        <v>2263</v>
      </c>
      <c r="B2265" s="8" t="s">
        <v>2</v>
      </c>
      <c r="C2265" s="3" t="s">
        <v>2270</v>
      </c>
      <c r="D2265" s="5">
        <v>7500</v>
      </c>
      <c r="E2265" s="7">
        <v>1126</v>
      </c>
      <c r="F2265" t="s">
        <v>4115</v>
      </c>
      <c r="G2265" s="1" t="s">
        <v>4119</v>
      </c>
      <c r="H2265" t="s">
        <v>4130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" t="s">
        <v>4181</v>
      </c>
      <c r="O2265">
        <f>ROUND(E2265/D2265*100,0)</f>
        <v>15</v>
      </c>
      <c r="P2265">
        <f>ROUND(E2265/L2265,2)</f>
        <v>18.77</v>
      </c>
      <c r="Q2265" s="9" t="s">
        <v>4181</v>
      </c>
      <c r="R2265" t="s">
        <v>4216</v>
      </c>
      <c r="S2265">
        <f>(((J2265/60)/60)/24)+DATE(1970,1,1)</f>
        <v>42014.832326388889</v>
      </c>
      <c r="T2265">
        <f>(((I2265/60)/60)/24)+DATE(1970,1,1)</f>
        <v>42035.832326388889</v>
      </c>
      <c r="U2265">
        <f>YEAR(S:S)</f>
        <v>2015</v>
      </c>
    </row>
    <row r="2266" spans="1:21" ht="48" x14ac:dyDescent="0.2">
      <c r="A2266">
        <v>2264</v>
      </c>
      <c r="B2266" s="8" t="s">
        <v>2</v>
      </c>
      <c r="C2266" s="3" t="s">
        <v>2271</v>
      </c>
      <c r="D2266" s="5">
        <v>6000</v>
      </c>
      <c r="E2266" s="7">
        <v>1125</v>
      </c>
      <c r="F2266" t="s">
        <v>4115</v>
      </c>
      <c r="G2266" s="1" t="s">
        <v>4119</v>
      </c>
      <c r="H2266" t="s">
        <v>4121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" t="s">
        <v>4181</v>
      </c>
      <c r="O2266">
        <f>ROUND(E2266/D2266*100,0)</f>
        <v>19</v>
      </c>
      <c r="P2266">
        <f>ROUND(E2266/L2266,2)</f>
        <v>2.5299999999999998</v>
      </c>
      <c r="Q2266" s="9" t="s">
        <v>4181</v>
      </c>
      <c r="R2266" t="s">
        <v>4216</v>
      </c>
      <c r="S2266">
        <f>(((J2266/60)/60)/24)+DATE(1970,1,1)</f>
        <v>42496.582337962958</v>
      </c>
      <c r="T2266">
        <f>(((I2266/60)/60)/24)+DATE(1970,1,1)</f>
        <v>42513.125</v>
      </c>
      <c r="U2266">
        <f>YEAR(S:S)</f>
        <v>2016</v>
      </c>
    </row>
    <row r="2267" spans="1:21" ht="48" x14ac:dyDescent="0.2">
      <c r="A2267">
        <v>2265</v>
      </c>
      <c r="B2267" s="8" t="s">
        <v>2</v>
      </c>
      <c r="C2267" s="3" t="s">
        <v>2272</v>
      </c>
      <c r="D2267" s="5">
        <v>200</v>
      </c>
      <c r="E2267" s="7">
        <v>1123.47</v>
      </c>
      <c r="F2267" t="s">
        <v>4115</v>
      </c>
      <c r="G2267" s="1" t="s">
        <v>4119</v>
      </c>
      <c r="H2267" t="s">
        <v>4122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" t="s">
        <v>4181</v>
      </c>
      <c r="O2267">
        <f>ROUND(E2267/D2267*100,0)</f>
        <v>562</v>
      </c>
      <c r="P2267">
        <f>ROUND(E2267/L2267,2)</f>
        <v>66.09</v>
      </c>
      <c r="Q2267" s="9" t="s">
        <v>4181</v>
      </c>
      <c r="R2267" t="s">
        <v>4216</v>
      </c>
      <c r="S2267">
        <f>(((J2267/60)/60)/24)+DATE(1970,1,1)</f>
        <v>42689.853090277778</v>
      </c>
      <c r="T2267">
        <f>(((I2267/60)/60)/24)+DATE(1970,1,1)</f>
        <v>42696.853090277778</v>
      </c>
      <c r="U2267">
        <f>YEAR(S:S)</f>
        <v>2016</v>
      </c>
    </row>
    <row r="2268" spans="1:21" ht="48" x14ac:dyDescent="0.2">
      <c r="A2268">
        <v>2266</v>
      </c>
      <c r="B2268" s="8" t="s">
        <v>2</v>
      </c>
      <c r="C2268" s="3" t="s">
        <v>2273</v>
      </c>
      <c r="D2268" s="5">
        <v>1500</v>
      </c>
      <c r="E2268" s="7">
        <v>1120</v>
      </c>
      <c r="F2268" t="s">
        <v>4115</v>
      </c>
      <c r="G2268" s="1" t="s">
        <v>4119</v>
      </c>
      <c r="H2268" t="s">
        <v>4121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" t="s">
        <v>4181</v>
      </c>
      <c r="O2268">
        <f>ROUND(E2268/D2268*100,0)</f>
        <v>75</v>
      </c>
      <c r="P2268">
        <f>ROUND(E2268/L2268,2)</f>
        <v>5.77</v>
      </c>
      <c r="Q2268" s="9" t="s">
        <v>4181</v>
      </c>
      <c r="R2268" t="s">
        <v>4216</v>
      </c>
      <c r="S2268">
        <f>(((J2268/60)/60)/24)+DATE(1970,1,1)</f>
        <v>42469.874907407408</v>
      </c>
      <c r="T2268">
        <f>(((I2268/60)/60)/24)+DATE(1970,1,1)</f>
        <v>42487.083333333328</v>
      </c>
      <c r="U2268">
        <f>YEAR(S:S)</f>
        <v>2016</v>
      </c>
    </row>
    <row r="2269" spans="1:21" ht="48" x14ac:dyDescent="0.2">
      <c r="A2269">
        <v>2267</v>
      </c>
      <c r="B2269" s="8" t="s">
        <v>2</v>
      </c>
      <c r="C2269" s="3" t="s">
        <v>2274</v>
      </c>
      <c r="D2269" s="5">
        <v>20000</v>
      </c>
      <c r="E2269" s="7">
        <v>1119</v>
      </c>
      <c r="F2269" t="s">
        <v>4115</v>
      </c>
      <c r="G2269" s="1" t="s">
        <v>4119</v>
      </c>
      <c r="H2269" t="s">
        <v>4121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" t="s">
        <v>4181</v>
      </c>
      <c r="O2269">
        <f>ROUND(E2269/D2269*100,0)</f>
        <v>6</v>
      </c>
      <c r="P2269">
        <f>ROUND(E2269/L2269,2)</f>
        <v>2.77</v>
      </c>
      <c r="Q2269" s="9" t="s">
        <v>4181</v>
      </c>
      <c r="R2269" t="s">
        <v>4216</v>
      </c>
      <c r="S2269">
        <f>(((J2269/60)/60)/24)+DATE(1970,1,1)</f>
        <v>41968.829826388886</v>
      </c>
      <c r="T2269">
        <f>(((I2269/60)/60)/24)+DATE(1970,1,1)</f>
        <v>41994.041666666672</v>
      </c>
      <c r="U2269">
        <f>YEAR(S:S)</f>
        <v>2014</v>
      </c>
    </row>
    <row r="2270" spans="1:21" ht="48" x14ac:dyDescent="0.2">
      <c r="A2270">
        <v>2268</v>
      </c>
      <c r="B2270" s="8" t="s">
        <v>2</v>
      </c>
      <c r="C2270" s="3" t="s">
        <v>2275</v>
      </c>
      <c r="D2270" s="5">
        <v>28000</v>
      </c>
      <c r="E2270" s="7">
        <v>1115</v>
      </c>
      <c r="F2270" t="s">
        <v>4115</v>
      </c>
      <c r="G2270" s="1" t="s">
        <v>4119</v>
      </c>
      <c r="H2270" t="s">
        <v>4121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" t="s">
        <v>4181</v>
      </c>
      <c r="O2270">
        <f>ROUND(E2270/D2270*100,0)</f>
        <v>4</v>
      </c>
      <c r="P2270">
        <f>ROUND(E2270/L2270,2)</f>
        <v>5.75</v>
      </c>
      <c r="Q2270" s="9" t="s">
        <v>4181</v>
      </c>
      <c r="R2270" t="s">
        <v>4216</v>
      </c>
      <c r="S2270">
        <f>(((J2270/60)/60)/24)+DATE(1970,1,1)</f>
        <v>42776.082349537035</v>
      </c>
      <c r="T2270">
        <f>(((I2270/60)/60)/24)+DATE(1970,1,1)</f>
        <v>42806.082349537035</v>
      </c>
      <c r="U2270">
        <f>YEAR(S:S)</f>
        <v>2017</v>
      </c>
    </row>
    <row r="2271" spans="1:21" ht="48" x14ac:dyDescent="0.2">
      <c r="A2271">
        <v>2269</v>
      </c>
      <c r="B2271" s="8" t="s">
        <v>2</v>
      </c>
      <c r="C2271" s="3" t="s">
        <v>2276</v>
      </c>
      <c r="D2271" s="5">
        <v>2500</v>
      </c>
      <c r="E2271" s="7">
        <v>1115</v>
      </c>
      <c r="F2271" t="s">
        <v>4115</v>
      </c>
      <c r="G2271" s="1" t="s">
        <v>4119</v>
      </c>
      <c r="H2271" t="s">
        <v>4121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" t="s">
        <v>4181</v>
      </c>
      <c r="O2271">
        <f>ROUND(E2271/D2271*100,0)</f>
        <v>45</v>
      </c>
      <c r="P2271">
        <f>ROUND(E2271/L2271,2)</f>
        <v>1.24</v>
      </c>
      <c r="Q2271" s="9" t="s">
        <v>4181</v>
      </c>
      <c r="R2271" t="s">
        <v>4216</v>
      </c>
      <c r="S2271">
        <f>(((J2271/60)/60)/24)+DATE(1970,1,1)</f>
        <v>42776.704432870371</v>
      </c>
      <c r="T2271">
        <f>(((I2271/60)/60)/24)+DATE(1970,1,1)</f>
        <v>42801.208333333328</v>
      </c>
      <c r="U2271">
        <f>YEAR(S:S)</f>
        <v>2017</v>
      </c>
    </row>
    <row r="2272" spans="1:21" ht="48" x14ac:dyDescent="0.2">
      <c r="A2272">
        <v>2270</v>
      </c>
      <c r="B2272" s="8" t="s">
        <v>2</v>
      </c>
      <c r="C2272" s="3" t="s">
        <v>2277</v>
      </c>
      <c r="D2272" s="5">
        <v>25000</v>
      </c>
      <c r="E2272" s="7">
        <v>1111</v>
      </c>
      <c r="F2272" t="s">
        <v>4115</v>
      </c>
      <c r="G2272" s="1" t="s">
        <v>4119</v>
      </c>
      <c r="H2272" t="s">
        <v>4121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" t="s">
        <v>4181</v>
      </c>
      <c r="O2272">
        <f>ROUND(E2272/D2272*100,0)</f>
        <v>4</v>
      </c>
      <c r="P2272">
        <f>ROUND(E2272/L2272,2)</f>
        <v>0.67</v>
      </c>
      <c r="Q2272" s="9" t="s">
        <v>4181</v>
      </c>
      <c r="R2272" t="s">
        <v>4216</v>
      </c>
      <c r="S2272">
        <f>(((J2272/60)/60)/24)+DATE(1970,1,1)</f>
        <v>42725.869363425925</v>
      </c>
      <c r="T2272">
        <f>(((I2272/60)/60)/24)+DATE(1970,1,1)</f>
        <v>42745.915972222225</v>
      </c>
      <c r="U2272">
        <f>YEAR(S:S)</f>
        <v>2016</v>
      </c>
    </row>
    <row r="2273" spans="1:21" ht="48" x14ac:dyDescent="0.2">
      <c r="A2273">
        <v>2271</v>
      </c>
      <c r="B2273" s="8" t="s">
        <v>2</v>
      </c>
      <c r="C2273" s="3" t="s">
        <v>2278</v>
      </c>
      <c r="D2273" s="5">
        <v>20000</v>
      </c>
      <c r="E2273" s="7">
        <v>1110</v>
      </c>
      <c r="F2273" t="s">
        <v>4115</v>
      </c>
      <c r="G2273" s="1" t="s">
        <v>4119</v>
      </c>
      <c r="H2273" t="s">
        <v>4121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" t="s">
        <v>4181</v>
      </c>
      <c r="O2273">
        <f>ROUND(E2273/D2273*100,0)</f>
        <v>6</v>
      </c>
      <c r="P2273">
        <f>ROUND(E2273/L2273,2)</f>
        <v>0.84</v>
      </c>
      <c r="Q2273" s="9" t="s">
        <v>4181</v>
      </c>
      <c r="R2273" t="s">
        <v>4216</v>
      </c>
      <c r="S2273">
        <f>(((J2273/60)/60)/24)+DATE(1970,1,1)</f>
        <v>42684.000046296293</v>
      </c>
      <c r="T2273">
        <f>(((I2273/60)/60)/24)+DATE(1970,1,1)</f>
        <v>42714.000046296293</v>
      </c>
      <c r="U2273">
        <f>YEAR(S:S)</f>
        <v>2016</v>
      </c>
    </row>
    <row r="2274" spans="1:21" ht="48" x14ac:dyDescent="0.2">
      <c r="A2274">
        <v>2272</v>
      </c>
      <c r="B2274" s="8" t="s">
        <v>2</v>
      </c>
      <c r="C2274" s="3" t="s">
        <v>2279</v>
      </c>
      <c r="D2274" s="5">
        <v>1000</v>
      </c>
      <c r="E2274" s="7">
        <v>1108</v>
      </c>
      <c r="F2274" t="s">
        <v>4115</v>
      </c>
      <c r="G2274" s="1" t="s">
        <v>4119</v>
      </c>
      <c r="H2274" t="s">
        <v>4121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" t="s">
        <v>4181</v>
      </c>
      <c r="O2274">
        <f>ROUND(E2274/D2274*100,0)</f>
        <v>111</v>
      </c>
      <c r="P2274">
        <f>ROUND(E2274/L2274,2)</f>
        <v>1.17</v>
      </c>
      <c r="Q2274" s="9" t="s">
        <v>4181</v>
      </c>
      <c r="R2274" t="s">
        <v>4216</v>
      </c>
      <c r="S2274">
        <f>(((J2274/60)/60)/24)+DATE(1970,1,1)</f>
        <v>42315.699490740735</v>
      </c>
      <c r="T2274">
        <f>(((I2274/60)/60)/24)+DATE(1970,1,1)</f>
        <v>42345.699490740735</v>
      </c>
      <c r="U2274">
        <f>YEAR(S:S)</f>
        <v>2015</v>
      </c>
    </row>
    <row r="2275" spans="1:21" ht="48" x14ac:dyDescent="0.2">
      <c r="A2275">
        <v>2273</v>
      </c>
      <c r="B2275" s="8" t="s">
        <v>2</v>
      </c>
      <c r="C2275" s="3" t="s">
        <v>2280</v>
      </c>
      <c r="D2275" s="5">
        <v>2500</v>
      </c>
      <c r="E2275" s="7">
        <v>1106</v>
      </c>
      <c r="F2275" t="s">
        <v>4115</v>
      </c>
      <c r="G2275" s="1" t="s">
        <v>4119</v>
      </c>
      <c r="H2275" t="s">
        <v>4126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" t="s">
        <v>4181</v>
      </c>
      <c r="O2275">
        <f>ROUND(E2275/D2275*100,0)</f>
        <v>44</v>
      </c>
      <c r="P2275">
        <f>ROUND(E2275/L2275,2)</f>
        <v>7.52</v>
      </c>
      <c r="Q2275" s="9" t="s">
        <v>4181</v>
      </c>
      <c r="R2275" t="s">
        <v>4216</v>
      </c>
      <c r="S2275">
        <f>(((J2275/60)/60)/24)+DATE(1970,1,1)</f>
        <v>42781.549097222218</v>
      </c>
      <c r="T2275">
        <f>(((I2275/60)/60)/24)+DATE(1970,1,1)</f>
        <v>42806.507430555561</v>
      </c>
      <c r="U2275">
        <f>YEAR(S:S)</f>
        <v>2017</v>
      </c>
    </row>
    <row r="2276" spans="1:21" ht="48" x14ac:dyDescent="0.2">
      <c r="A2276">
        <v>2274</v>
      </c>
      <c r="B2276" s="8" t="s">
        <v>2</v>
      </c>
      <c r="C2276" s="3" t="s">
        <v>2281</v>
      </c>
      <c r="D2276" s="5">
        <v>2500</v>
      </c>
      <c r="E2276" s="7">
        <v>1105</v>
      </c>
      <c r="F2276" t="s">
        <v>4115</v>
      </c>
      <c r="G2276" s="1" t="s">
        <v>4119</v>
      </c>
      <c r="H2276" t="s">
        <v>4121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" t="s">
        <v>4181</v>
      </c>
      <c r="O2276">
        <f>ROUND(E2276/D2276*100,0)</f>
        <v>44</v>
      </c>
      <c r="P2276">
        <f>ROUND(E2276/L2276,2)</f>
        <v>11.16</v>
      </c>
      <c r="Q2276" s="9" t="s">
        <v>4181</v>
      </c>
      <c r="R2276" t="s">
        <v>4216</v>
      </c>
      <c r="S2276">
        <f>(((J2276/60)/60)/24)+DATE(1970,1,1)</f>
        <v>41663.500659722224</v>
      </c>
      <c r="T2276">
        <f>(((I2276/60)/60)/24)+DATE(1970,1,1)</f>
        <v>41693.500659722224</v>
      </c>
      <c r="U2276">
        <f>YEAR(S:S)</f>
        <v>2014</v>
      </c>
    </row>
    <row r="2277" spans="1:21" ht="48" x14ac:dyDescent="0.2">
      <c r="A2277">
        <v>2275</v>
      </c>
      <c r="B2277" s="8" t="s">
        <v>2</v>
      </c>
      <c r="C2277" s="3" t="s">
        <v>2282</v>
      </c>
      <c r="D2277" s="5">
        <v>650</v>
      </c>
      <c r="E2277" s="7">
        <v>1102</v>
      </c>
      <c r="F2277" t="s">
        <v>4115</v>
      </c>
      <c r="G2277" s="1" t="s">
        <v>4119</v>
      </c>
      <c r="H2277" t="s">
        <v>4122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" t="s">
        <v>4181</v>
      </c>
      <c r="O2277">
        <f>ROUND(E2277/D2277*100,0)</f>
        <v>170</v>
      </c>
      <c r="P2277">
        <f>ROUND(E2277/L2277,2)</f>
        <v>13.95</v>
      </c>
      <c r="Q2277" s="9" t="s">
        <v>4181</v>
      </c>
      <c r="R2277" t="s">
        <v>4216</v>
      </c>
      <c r="S2277">
        <f>(((J2277/60)/60)/24)+DATE(1970,1,1)</f>
        <v>41965.616655092599</v>
      </c>
      <c r="T2277">
        <f>(((I2277/60)/60)/24)+DATE(1970,1,1)</f>
        <v>41995.616655092599</v>
      </c>
      <c r="U2277">
        <f>YEAR(S:S)</f>
        <v>2014</v>
      </c>
    </row>
    <row r="2278" spans="1:21" ht="48" x14ac:dyDescent="0.2">
      <c r="A2278">
        <v>2276</v>
      </c>
      <c r="B2278" s="8" t="s">
        <v>2</v>
      </c>
      <c r="C2278" s="3" t="s">
        <v>2283</v>
      </c>
      <c r="D2278" s="5">
        <v>4589</v>
      </c>
      <c r="E2278" s="7">
        <v>1101</v>
      </c>
      <c r="F2278" t="s">
        <v>4115</v>
      </c>
      <c r="G2278" s="1" t="s">
        <v>4119</v>
      </c>
      <c r="H2278" t="s">
        <v>4121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" t="s">
        <v>4181</v>
      </c>
      <c r="O2278">
        <f>ROUND(E2278/D2278*100,0)</f>
        <v>24</v>
      </c>
      <c r="P2278">
        <f>ROUND(E2278/L2278,2)</f>
        <v>14.68</v>
      </c>
      <c r="Q2278" s="9" t="s">
        <v>4181</v>
      </c>
      <c r="R2278" t="s">
        <v>4216</v>
      </c>
      <c r="S2278">
        <f>(((J2278/60)/60)/24)+DATE(1970,1,1)</f>
        <v>41614.651493055557</v>
      </c>
      <c r="T2278">
        <f>(((I2278/60)/60)/24)+DATE(1970,1,1)</f>
        <v>41644.651493055557</v>
      </c>
      <c r="U2278">
        <f>YEAR(S:S)</f>
        <v>2013</v>
      </c>
    </row>
    <row r="2279" spans="1:21" ht="48" x14ac:dyDescent="0.2">
      <c r="A2279">
        <v>2277</v>
      </c>
      <c r="B2279" s="8" t="s">
        <v>2</v>
      </c>
      <c r="C2279" s="3" t="s">
        <v>2284</v>
      </c>
      <c r="D2279" s="5">
        <v>8500</v>
      </c>
      <c r="E2279" s="7">
        <v>1101</v>
      </c>
      <c r="F2279" t="s">
        <v>4115</v>
      </c>
      <c r="G2279" s="1" t="s">
        <v>4119</v>
      </c>
      <c r="H2279" t="s">
        <v>4121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" t="s">
        <v>4181</v>
      </c>
      <c r="O2279">
        <f>ROUND(E2279/D2279*100,0)</f>
        <v>13</v>
      </c>
      <c r="P2279">
        <f>ROUND(E2279/L2279,2)</f>
        <v>5.32</v>
      </c>
      <c r="Q2279" s="9" t="s">
        <v>4181</v>
      </c>
      <c r="R2279" t="s">
        <v>4216</v>
      </c>
      <c r="S2279">
        <f>(((J2279/60)/60)/24)+DATE(1970,1,1)</f>
        <v>40936.678506944445</v>
      </c>
      <c r="T2279">
        <f>(((I2279/60)/60)/24)+DATE(1970,1,1)</f>
        <v>40966.678506944445</v>
      </c>
      <c r="U2279">
        <f>YEAR(S:S)</f>
        <v>2012</v>
      </c>
    </row>
    <row r="2280" spans="1:21" ht="32" x14ac:dyDescent="0.2">
      <c r="A2280">
        <v>2278</v>
      </c>
      <c r="B2280" s="8" t="s">
        <v>2</v>
      </c>
      <c r="C2280" s="3" t="s">
        <v>2285</v>
      </c>
      <c r="D2280" s="5">
        <v>2000</v>
      </c>
      <c r="E2280" s="7">
        <v>1100</v>
      </c>
      <c r="F2280" t="s">
        <v>4115</v>
      </c>
      <c r="G2280" s="1" t="s">
        <v>4119</v>
      </c>
      <c r="H2280" t="s">
        <v>4124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" t="s">
        <v>4181</v>
      </c>
      <c r="O2280">
        <f>ROUND(E2280/D2280*100,0)</f>
        <v>55</v>
      </c>
      <c r="P2280">
        <f>ROUND(E2280/L2280,2)</f>
        <v>10.78</v>
      </c>
      <c r="Q2280" s="9" t="s">
        <v>4181</v>
      </c>
      <c r="R2280" t="s">
        <v>4216</v>
      </c>
      <c r="S2280">
        <f>(((J2280/60)/60)/24)+DATE(1970,1,1)</f>
        <v>42338.709108796291</v>
      </c>
      <c r="T2280">
        <f>(((I2280/60)/60)/24)+DATE(1970,1,1)</f>
        <v>42372.957638888889</v>
      </c>
      <c r="U2280">
        <f>YEAR(S:S)</f>
        <v>2015</v>
      </c>
    </row>
    <row r="2281" spans="1:21" ht="48" x14ac:dyDescent="0.2">
      <c r="A2281">
        <v>2279</v>
      </c>
      <c r="B2281" s="8" t="s">
        <v>2</v>
      </c>
      <c r="C2281" s="3" t="s">
        <v>2286</v>
      </c>
      <c r="D2281" s="5">
        <v>1000</v>
      </c>
      <c r="E2281" s="7">
        <v>1100</v>
      </c>
      <c r="F2281" t="s">
        <v>4115</v>
      </c>
      <c r="G2281" s="1" t="s">
        <v>4119</v>
      </c>
      <c r="H2281" t="s">
        <v>4121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" t="s">
        <v>4181</v>
      </c>
      <c r="O2281">
        <f>ROUND(E2281/D2281*100,0)</f>
        <v>110</v>
      </c>
      <c r="P2281">
        <f>ROUND(E2281/L2281,2)</f>
        <v>34.380000000000003</v>
      </c>
      <c r="Q2281" s="9" t="s">
        <v>4181</v>
      </c>
      <c r="R2281" t="s">
        <v>4216</v>
      </c>
      <c r="S2281">
        <f>(((J2281/60)/60)/24)+DATE(1970,1,1)</f>
        <v>42020.806701388887</v>
      </c>
      <c r="T2281">
        <f>(((I2281/60)/60)/24)+DATE(1970,1,1)</f>
        <v>42039.166666666672</v>
      </c>
      <c r="U2281">
        <f>YEAR(S:S)</f>
        <v>2015</v>
      </c>
    </row>
    <row r="2282" spans="1:21" ht="48" x14ac:dyDescent="0.2">
      <c r="A2282">
        <v>2280</v>
      </c>
      <c r="B2282" s="8" t="s">
        <v>2</v>
      </c>
      <c r="C2282" s="3" t="s">
        <v>2287</v>
      </c>
      <c r="D2282" s="5">
        <v>9800</v>
      </c>
      <c r="E2282" s="7">
        <v>1100</v>
      </c>
      <c r="F2282" t="s">
        <v>4115</v>
      </c>
      <c r="G2282" s="1" t="s">
        <v>4119</v>
      </c>
      <c r="H2282" t="s">
        <v>4121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" t="s">
        <v>4181</v>
      </c>
      <c r="O2282">
        <f>ROUND(E2282/D2282*100,0)</f>
        <v>11</v>
      </c>
      <c r="P2282">
        <f>ROUND(E2282/L2282,2)</f>
        <v>2.29</v>
      </c>
      <c r="Q2282" s="9" t="s">
        <v>4181</v>
      </c>
      <c r="R2282" t="s">
        <v>4216</v>
      </c>
      <c r="S2282">
        <f>(((J2282/60)/60)/24)+DATE(1970,1,1)</f>
        <v>42234.624895833331</v>
      </c>
      <c r="T2282">
        <f>(((I2282/60)/60)/24)+DATE(1970,1,1)</f>
        <v>42264.624895833331</v>
      </c>
      <c r="U2282">
        <f>YEAR(S:S)</f>
        <v>2015</v>
      </c>
    </row>
    <row r="2283" spans="1:21" ht="48" x14ac:dyDescent="0.2">
      <c r="A2283">
        <v>2281</v>
      </c>
      <c r="B2283" s="8" t="s">
        <v>2</v>
      </c>
      <c r="C2283" s="3" t="s">
        <v>2288</v>
      </c>
      <c r="D2283" s="5">
        <v>300</v>
      </c>
      <c r="E2283" s="7">
        <v>1097</v>
      </c>
      <c r="F2283" t="s">
        <v>4115</v>
      </c>
      <c r="G2283" s="1" t="s">
        <v>4119</v>
      </c>
      <c r="H2283" t="s">
        <v>4121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" t="s">
        <v>4181</v>
      </c>
      <c r="O2283">
        <f>ROUND(E2283/D2283*100,0)</f>
        <v>366</v>
      </c>
      <c r="P2283">
        <f>ROUND(E2283/L2283,2)</f>
        <v>99.73</v>
      </c>
      <c r="Q2283" s="9" t="s">
        <v>4181</v>
      </c>
      <c r="R2283" t="s">
        <v>4195</v>
      </c>
      <c r="S2283">
        <f>(((J2283/60)/60)/24)+DATE(1970,1,1)</f>
        <v>40687.285844907405</v>
      </c>
      <c r="T2283">
        <f>(((I2283/60)/60)/24)+DATE(1970,1,1)</f>
        <v>40749.284722222219</v>
      </c>
      <c r="U2283">
        <f>YEAR(S:S)</f>
        <v>2011</v>
      </c>
    </row>
    <row r="2284" spans="1:21" ht="32" x14ac:dyDescent="0.2">
      <c r="A2284">
        <v>2282</v>
      </c>
      <c r="B2284" s="8" t="s">
        <v>2</v>
      </c>
      <c r="C2284" s="3" t="s">
        <v>2289</v>
      </c>
      <c r="D2284" s="5">
        <v>750</v>
      </c>
      <c r="E2284" s="7">
        <v>1096</v>
      </c>
      <c r="F2284" t="s">
        <v>4115</v>
      </c>
      <c r="G2284" s="1" t="s">
        <v>4119</v>
      </c>
      <c r="H2284" t="s">
        <v>4121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" t="s">
        <v>4181</v>
      </c>
      <c r="O2284">
        <f>ROUND(E2284/D2284*100,0)</f>
        <v>146</v>
      </c>
      <c r="P2284">
        <f>ROUND(E2284/L2284,2)</f>
        <v>91.33</v>
      </c>
      <c r="Q2284" s="9" t="s">
        <v>4181</v>
      </c>
      <c r="R2284" t="s">
        <v>4195</v>
      </c>
      <c r="S2284">
        <f>(((J2284/60)/60)/24)+DATE(1970,1,1)</f>
        <v>42323.17460648148</v>
      </c>
      <c r="T2284">
        <f>(((I2284/60)/60)/24)+DATE(1970,1,1)</f>
        <v>42383.17460648148</v>
      </c>
      <c r="U2284">
        <f>YEAR(S:S)</f>
        <v>2015</v>
      </c>
    </row>
    <row r="2285" spans="1:21" ht="48" x14ac:dyDescent="0.2">
      <c r="A2285">
        <v>2283</v>
      </c>
      <c r="B2285" s="8" t="s">
        <v>2</v>
      </c>
      <c r="C2285" s="3" t="s">
        <v>2290</v>
      </c>
      <c r="D2285" s="5">
        <v>3000</v>
      </c>
      <c r="E2285" s="7">
        <v>1091</v>
      </c>
      <c r="F2285" t="s">
        <v>4115</v>
      </c>
      <c r="G2285" s="1" t="s">
        <v>4119</v>
      </c>
      <c r="H2285" t="s">
        <v>4121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" t="s">
        <v>4181</v>
      </c>
      <c r="O2285">
        <f>ROUND(E2285/D2285*100,0)</f>
        <v>36</v>
      </c>
      <c r="P2285">
        <f>ROUND(E2285/L2285,2)</f>
        <v>22.73</v>
      </c>
      <c r="Q2285" s="9" t="s">
        <v>4181</v>
      </c>
      <c r="R2285" t="s">
        <v>4195</v>
      </c>
      <c r="S2285">
        <f>(((J2285/60)/60)/24)+DATE(1970,1,1)</f>
        <v>40978.125046296293</v>
      </c>
      <c r="T2285">
        <f>(((I2285/60)/60)/24)+DATE(1970,1,1)</f>
        <v>41038.083379629628</v>
      </c>
      <c r="U2285">
        <f>YEAR(S:S)</f>
        <v>2012</v>
      </c>
    </row>
    <row r="2286" spans="1:21" ht="16" x14ac:dyDescent="0.2">
      <c r="A2286">
        <v>2284</v>
      </c>
      <c r="B2286" s="8" t="s">
        <v>2</v>
      </c>
      <c r="C2286" s="3" t="s">
        <v>2291</v>
      </c>
      <c r="D2286" s="5">
        <v>6000</v>
      </c>
      <c r="E2286" s="7">
        <v>1090</v>
      </c>
      <c r="F2286" t="s">
        <v>4115</v>
      </c>
      <c r="G2286" s="1" t="s">
        <v>4119</v>
      </c>
      <c r="H2286" t="s">
        <v>4121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" t="s">
        <v>4181</v>
      </c>
      <c r="O2286">
        <f>ROUND(E2286/D2286*100,0)</f>
        <v>18</v>
      </c>
      <c r="P2286">
        <f>ROUND(E2286/L2286,2)</f>
        <v>18.47</v>
      </c>
      <c r="Q2286" s="9" t="s">
        <v>4181</v>
      </c>
      <c r="R2286" t="s">
        <v>4195</v>
      </c>
      <c r="S2286">
        <f>(((J2286/60)/60)/24)+DATE(1970,1,1)</f>
        <v>40585.796817129631</v>
      </c>
      <c r="T2286">
        <f>(((I2286/60)/60)/24)+DATE(1970,1,1)</f>
        <v>40614.166666666664</v>
      </c>
      <c r="U2286">
        <f>YEAR(S:S)</f>
        <v>2011</v>
      </c>
    </row>
    <row r="2287" spans="1:21" ht="48" x14ac:dyDescent="0.2">
      <c r="A2287">
        <v>2285</v>
      </c>
      <c r="B2287" s="8" t="s">
        <v>2</v>
      </c>
      <c r="C2287" s="3" t="s">
        <v>2292</v>
      </c>
      <c r="D2287" s="5">
        <v>3000</v>
      </c>
      <c r="E2287" s="7">
        <v>1088</v>
      </c>
      <c r="F2287" t="s">
        <v>4115</v>
      </c>
      <c r="G2287" s="1" t="s">
        <v>4119</v>
      </c>
      <c r="H2287" t="s">
        <v>4121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" t="s">
        <v>4181</v>
      </c>
      <c r="O2287">
        <f>ROUND(E2287/D2287*100,0)</f>
        <v>36</v>
      </c>
      <c r="P2287">
        <f>ROUND(E2287/L2287,2)</f>
        <v>13.77</v>
      </c>
      <c r="Q2287" s="9" t="s">
        <v>4181</v>
      </c>
      <c r="R2287" t="s">
        <v>4195</v>
      </c>
      <c r="S2287">
        <f>(((J2287/60)/60)/24)+DATE(1970,1,1)</f>
        <v>41059.185682870368</v>
      </c>
      <c r="T2287">
        <f>(((I2287/60)/60)/24)+DATE(1970,1,1)</f>
        <v>41089.185682870368</v>
      </c>
      <c r="U2287">
        <f>YEAR(S:S)</f>
        <v>2012</v>
      </c>
    </row>
    <row r="2288" spans="1:21" ht="48" x14ac:dyDescent="0.2">
      <c r="A2288">
        <v>2286</v>
      </c>
      <c r="B2288" s="8" t="s">
        <v>2</v>
      </c>
      <c r="C2288" s="3" t="s">
        <v>2293</v>
      </c>
      <c r="D2288" s="5">
        <v>1500</v>
      </c>
      <c r="E2288" s="7">
        <v>1082.5</v>
      </c>
      <c r="F2288" t="s">
        <v>4115</v>
      </c>
      <c r="G2288" s="1" t="s">
        <v>4119</v>
      </c>
      <c r="H2288" t="s">
        <v>4121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" t="s">
        <v>4181</v>
      </c>
      <c r="O2288">
        <f>ROUND(E2288/D2288*100,0)</f>
        <v>72</v>
      </c>
      <c r="P2288">
        <f>ROUND(E2288/L2288,2)</f>
        <v>77.319999999999993</v>
      </c>
      <c r="Q2288" s="9" t="s">
        <v>4181</v>
      </c>
      <c r="R2288" t="s">
        <v>4195</v>
      </c>
      <c r="S2288">
        <f>(((J2288/60)/60)/24)+DATE(1970,1,1)</f>
        <v>41494.963587962964</v>
      </c>
      <c r="T2288">
        <f>(((I2288/60)/60)/24)+DATE(1970,1,1)</f>
        <v>41523.165972222225</v>
      </c>
      <c r="U2288">
        <f>YEAR(S:S)</f>
        <v>2013</v>
      </c>
    </row>
    <row r="2289" spans="1:21" ht="48" x14ac:dyDescent="0.2">
      <c r="A2289">
        <v>2287</v>
      </c>
      <c r="B2289" s="8" t="s">
        <v>2</v>
      </c>
      <c r="C2289" s="3" t="s">
        <v>2294</v>
      </c>
      <c r="D2289" s="5">
        <v>4500</v>
      </c>
      <c r="E2289" s="7">
        <v>1082</v>
      </c>
      <c r="F2289" t="s">
        <v>4115</v>
      </c>
      <c r="G2289" s="1" t="s">
        <v>4119</v>
      </c>
      <c r="H2289" t="s">
        <v>4121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" t="s">
        <v>4181</v>
      </c>
      <c r="O2289">
        <f>ROUND(E2289/D2289*100,0)</f>
        <v>24</v>
      </c>
      <c r="P2289">
        <f>ROUND(E2289/L2289,2)</f>
        <v>10.210000000000001</v>
      </c>
      <c r="Q2289" s="9" t="s">
        <v>4181</v>
      </c>
      <c r="R2289" t="s">
        <v>4195</v>
      </c>
      <c r="S2289">
        <f>(((J2289/60)/60)/24)+DATE(1970,1,1)</f>
        <v>41792.667361111111</v>
      </c>
      <c r="T2289">
        <f>(((I2289/60)/60)/24)+DATE(1970,1,1)</f>
        <v>41813.667361111111</v>
      </c>
      <c r="U2289">
        <f>YEAR(S:S)</f>
        <v>2014</v>
      </c>
    </row>
    <row r="2290" spans="1:21" ht="48" x14ac:dyDescent="0.2">
      <c r="A2290">
        <v>2288</v>
      </c>
      <c r="B2290" s="8" t="s">
        <v>2</v>
      </c>
      <c r="C2290" s="3" t="s">
        <v>2295</v>
      </c>
      <c r="D2290" s="5">
        <v>1000</v>
      </c>
      <c r="E2290" s="7">
        <v>1082</v>
      </c>
      <c r="F2290" t="s">
        <v>4115</v>
      </c>
      <c r="G2290" s="1" t="s">
        <v>4119</v>
      </c>
      <c r="H2290" t="s">
        <v>4121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" t="s">
        <v>4181</v>
      </c>
      <c r="O2290">
        <f>ROUND(E2290/D2290*100,0)</f>
        <v>108</v>
      </c>
      <c r="P2290">
        <f>ROUND(E2290/L2290,2)</f>
        <v>43.28</v>
      </c>
      <c r="Q2290" s="9" t="s">
        <v>4181</v>
      </c>
      <c r="R2290" t="s">
        <v>4195</v>
      </c>
      <c r="S2290">
        <f>(((J2290/60)/60)/24)+DATE(1970,1,1)</f>
        <v>41067.827418981484</v>
      </c>
      <c r="T2290">
        <f>(((I2290/60)/60)/24)+DATE(1970,1,1)</f>
        <v>41086.75</v>
      </c>
      <c r="U2290">
        <f>YEAR(S:S)</f>
        <v>2012</v>
      </c>
    </row>
    <row r="2291" spans="1:21" ht="48" x14ac:dyDescent="0.2">
      <c r="A2291">
        <v>2289</v>
      </c>
      <c r="B2291" s="8" t="s">
        <v>2</v>
      </c>
      <c r="C2291" s="3" t="s">
        <v>2296</v>
      </c>
      <c r="D2291" s="5">
        <v>1500</v>
      </c>
      <c r="E2291" s="7">
        <v>1081</v>
      </c>
      <c r="F2291" t="s">
        <v>4115</v>
      </c>
      <c r="G2291" s="1" t="s">
        <v>4119</v>
      </c>
      <c r="H2291" t="s">
        <v>4121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" t="s">
        <v>4181</v>
      </c>
      <c r="O2291">
        <f>ROUND(E2291/D2291*100,0)</f>
        <v>72</v>
      </c>
      <c r="P2291">
        <f>ROUND(E2291/L2291,2)</f>
        <v>43.24</v>
      </c>
      <c r="Q2291" s="9" t="s">
        <v>4181</v>
      </c>
      <c r="R2291" t="s">
        <v>4195</v>
      </c>
      <c r="S2291">
        <f>(((J2291/60)/60)/24)+DATE(1970,1,1)</f>
        <v>41571.998379629629</v>
      </c>
      <c r="T2291">
        <f>(((I2291/60)/60)/24)+DATE(1970,1,1)</f>
        <v>41614.973611111112</v>
      </c>
      <c r="U2291">
        <f>YEAR(S:S)</f>
        <v>2013</v>
      </c>
    </row>
    <row r="2292" spans="1:21" ht="48" x14ac:dyDescent="0.2">
      <c r="A2292">
        <v>2290</v>
      </c>
      <c r="B2292" s="8" t="s">
        <v>2</v>
      </c>
      <c r="C2292" s="3" t="s">
        <v>2297</v>
      </c>
      <c r="D2292" s="5">
        <v>1500</v>
      </c>
      <c r="E2292" s="7">
        <v>1080</v>
      </c>
      <c r="F2292" t="s">
        <v>4115</v>
      </c>
      <c r="G2292" s="1" t="s">
        <v>4119</v>
      </c>
      <c r="H2292" t="s">
        <v>4121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" t="s">
        <v>4181</v>
      </c>
      <c r="O2292">
        <f>ROUND(E2292/D2292*100,0)</f>
        <v>72</v>
      </c>
      <c r="P2292">
        <f>ROUND(E2292/L2292,2)</f>
        <v>37.24</v>
      </c>
      <c r="Q2292" s="9" t="s">
        <v>4181</v>
      </c>
      <c r="R2292" t="s">
        <v>4195</v>
      </c>
      <c r="S2292">
        <f>(((J2292/60)/60)/24)+DATE(1970,1,1)</f>
        <v>40070.253819444442</v>
      </c>
      <c r="T2292">
        <f>(((I2292/60)/60)/24)+DATE(1970,1,1)</f>
        <v>40148.708333333336</v>
      </c>
      <c r="U2292">
        <f>YEAR(S:S)</f>
        <v>2009</v>
      </c>
    </row>
    <row r="2293" spans="1:21" ht="48" x14ac:dyDescent="0.2">
      <c r="A2293">
        <v>2291</v>
      </c>
      <c r="B2293" s="8" t="s">
        <v>2</v>
      </c>
      <c r="C2293" s="3" t="s">
        <v>2298</v>
      </c>
      <c r="D2293" s="5">
        <v>2500</v>
      </c>
      <c r="E2293" s="7">
        <v>1080</v>
      </c>
      <c r="F2293" t="s">
        <v>4115</v>
      </c>
      <c r="G2293" s="1" t="s">
        <v>4119</v>
      </c>
      <c r="H2293" t="s">
        <v>4121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" t="s">
        <v>4181</v>
      </c>
      <c r="O2293">
        <f>ROUND(E2293/D2293*100,0)</f>
        <v>43</v>
      </c>
      <c r="P2293">
        <f>ROUND(E2293/L2293,2)</f>
        <v>25.12</v>
      </c>
      <c r="Q2293" s="9" t="s">
        <v>4181</v>
      </c>
      <c r="R2293" t="s">
        <v>4195</v>
      </c>
      <c r="S2293">
        <f>(((J2293/60)/60)/24)+DATE(1970,1,1)</f>
        <v>40987.977060185185</v>
      </c>
      <c r="T2293">
        <f>(((I2293/60)/60)/24)+DATE(1970,1,1)</f>
        <v>41022.166666666664</v>
      </c>
      <c r="U2293">
        <f>YEAR(S:S)</f>
        <v>2012</v>
      </c>
    </row>
    <row r="2294" spans="1:21" ht="48" x14ac:dyDescent="0.2">
      <c r="A2294">
        <v>2292</v>
      </c>
      <c r="B2294" s="8" t="s">
        <v>2</v>
      </c>
      <c r="C2294" s="3" t="s">
        <v>2299</v>
      </c>
      <c r="D2294" s="5">
        <v>2000</v>
      </c>
      <c r="E2294" s="7">
        <v>1078</v>
      </c>
      <c r="F2294" t="s">
        <v>4115</v>
      </c>
      <c r="G2294" s="1" t="s">
        <v>4119</v>
      </c>
      <c r="H2294" t="s">
        <v>4121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" t="s">
        <v>4181</v>
      </c>
      <c r="O2294">
        <f>ROUND(E2294/D2294*100,0)</f>
        <v>54</v>
      </c>
      <c r="P2294">
        <f>ROUND(E2294/L2294,2)</f>
        <v>23.43</v>
      </c>
      <c r="Q2294" s="9" t="s">
        <v>4181</v>
      </c>
      <c r="R2294" t="s">
        <v>4195</v>
      </c>
      <c r="S2294">
        <f>(((J2294/60)/60)/24)+DATE(1970,1,1)</f>
        <v>40987.697638888887</v>
      </c>
      <c r="T2294">
        <f>(((I2294/60)/60)/24)+DATE(1970,1,1)</f>
        <v>41017.697638888887</v>
      </c>
      <c r="U2294">
        <f>YEAR(S:S)</f>
        <v>2012</v>
      </c>
    </row>
    <row r="2295" spans="1:21" ht="32" x14ac:dyDescent="0.2">
      <c r="A2295">
        <v>2293</v>
      </c>
      <c r="B2295" s="8" t="s">
        <v>2</v>
      </c>
      <c r="C2295" s="3" t="s">
        <v>2300</v>
      </c>
      <c r="D2295" s="5">
        <v>850</v>
      </c>
      <c r="E2295" s="7">
        <v>1073</v>
      </c>
      <c r="F2295" t="s">
        <v>4115</v>
      </c>
      <c r="G2295" s="1" t="s">
        <v>4119</v>
      </c>
      <c r="H2295" t="s">
        <v>4121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" t="s">
        <v>4181</v>
      </c>
      <c r="O2295">
        <f>ROUND(E2295/D2295*100,0)</f>
        <v>126</v>
      </c>
      <c r="P2295">
        <f>ROUND(E2295/L2295,2)</f>
        <v>39.74</v>
      </c>
      <c r="Q2295" s="9" t="s">
        <v>4181</v>
      </c>
      <c r="R2295" t="s">
        <v>4195</v>
      </c>
      <c r="S2295">
        <f>(((J2295/60)/60)/24)+DATE(1970,1,1)</f>
        <v>41151.708321759259</v>
      </c>
      <c r="T2295">
        <f>(((I2295/60)/60)/24)+DATE(1970,1,1)</f>
        <v>41177.165972222225</v>
      </c>
      <c r="U2295">
        <f>YEAR(S:S)</f>
        <v>2012</v>
      </c>
    </row>
    <row r="2296" spans="1:21" ht="48" x14ac:dyDescent="0.2">
      <c r="A2296">
        <v>2294</v>
      </c>
      <c r="B2296" s="8" t="s">
        <v>2</v>
      </c>
      <c r="C2296" s="3" t="s">
        <v>2301</v>
      </c>
      <c r="D2296" s="5">
        <v>5000</v>
      </c>
      <c r="E2296" s="7">
        <v>1072</v>
      </c>
      <c r="F2296" t="s">
        <v>4115</v>
      </c>
      <c r="G2296" s="1" t="s">
        <v>4119</v>
      </c>
      <c r="H2296" t="s">
        <v>4121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" t="s">
        <v>4181</v>
      </c>
      <c r="O2296">
        <f>ROUND(E2296/D2296*100,0)</f>
        <v>21</v>
      </c>
      <c r="P2296">
        <f>ROUND(E2296/L2296,2)</f>
        <v>9.57</v>
      </c>
      <c r="Q2296" s="9" t="s">
        <v>4181</v>
      </c>
      <c r="R2296" t="s">
        <v>4195</v>
      </c>
      <c r="S2296">
        <f>(((J2296/60)/60)/24)+DATE(1970,1,1)</f>
        <v>41264.72314814815</v>
      </c>
      <c r="T2296">
        <f>(((I2296/60)/60)/24)+DATE(1970,1,1)</f>
        <v>41294.72314814815</v>
      </c>
      <c r="U2296">
        <f>YEAR(S:S)</f>
        <v>2012</v>
      </c>
    </row>
    <row r="2297" spans="1:21" ht="48" x14ac:dyDescent="0.2">
      <c r="A2297">
        <v>2295</v>
      </c>
      <c r="B2297" s="8" t="s">
        <v>2</v>
      </c>
      <c r="C2297" s="3" t="s">
        <v>2302</v>
      </c>
      <c r="D2297" s="5">
        <v>1200</v>
      </c>
      <c r="E2297" s="7">
        <v>1069</v>
      </c>
      <c r="F2297" t="s">
        <v>4115</v>
      </c>
      <c r="G2297" s="1" t="s">
        <v>4119</v>
      </c>
      <c r="H2297" t="s">
        <v>4121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" t="s">
        <v>4181</v>
      </c>
      <c r="O2297">
        <f>ROUND(E2297/D2297*100,0)</f>
        <v>89</v>
      </c>
      <c r="P2297">
        <f>ROUND(E2297/L2297,2)</f>
        <v>31.44</v>
      </c>
      <c r="Q2297" s="9" t="s">
        <v>4181</v>
      </c>
      <c r="R2297" t="s">
        <v>4195</v>
      </c>
      <c r="S2297">
        <f>(((J2297/60)/60)/24)+DATE(1970,1,1)</f>
        <v>41270.954351851848</v>
      </c>
      <c r="T2297">
        <f>(((I2297/60)/60)/24)+DATE(1970,1,1)</f>
        <v>41300.954351851848</v>
      </c>
      <c r="U2297">
        <f>YEAR(S:S)</f>
        <v>2012</v>
      </c>
    </row>
    <row r="2298" spans="1:21" ht="48" x14ac:dyDescent="0.2">
      <c r="A2298">
        <v>2296</v>
      </c>
      <c r="B2298" s="8" t="s">
        <v>2</v>
      </c>
      <c r="C2298" s="3" t="s">
        <v>2303</v>
      </c>
      <c r="D2298" s="5">
        <v>7000</v>
      </c>
      <c r="E2298" s="7">
        <v>1066.8</v>
      </c>
      <c r="F2298" t="s">
        <v>4115</v>
      </c>
      <c r="G2298" s="1" t="s">
        <v>4119</v>
      </c>
      <c r="H2298" t="s">
        <v>4121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" t="s">
        <v>4181</v>
      </c>
      <c r="O2298">
        <f>ROUND(E2298/D2298*100,0)</f>
        <v>15</v>
      </c>
      <c r="P2298">
        <f>ROUND(E2298/L2298,2)</f>
        <v>7.36</v>
      </c>
      <c r="Q2298" s="9" t="s">
        <v>4181</v>
      </c>
      <c r="R2298" t="s">
        <v>4195</v>
      </c>
      <c r="S2298">
        <f>(((J2298/60)/60)/24)+DATE(1970,1,1)</f>
        <v>40927.731782407405</v>
      </c>
      <c r="T2298">
        <f>(((I2298/60)/60)/24)+DATE(1970,1,1)</f>
        <v>40962.731782407405</v>
      </c>
      <c r="U2298">
        <f>YEAR(S:S)</f>
        <v>2012</v>
      </c>
    </row>
    <row r="2299" spans="1:21" ht="32" x14ac:dyDescent="0.2">
      <c r="A2299">
        <v>2297</v>
      </c>
      <c r="B2299" s="8" t="s">
        <v>2</v>
      </c>
      <c r="C2299" s="3" t="s">
        <v>2304</v>
      </c>
      <c r="D2299" s="5">
        <v>1000</v>
      </c>
      <c r="E2299" s="7">
        <v>1066</v>
      </c>
      <c r="F2299" t="s">
        <v>4115</v>
      </c>
      <c r="G2299" s="1" t="s">
        <v>4119</v>
      </c>
      <c r="H2299" t="s">
        <v>4121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" t="s">
        <v>4181</v>
      </c>
      <c r="O2299">
        <f>ROUND(E2299/D2299*100,0)</f>
        <v>107</v>
      </c>
      <c r="P2299">
        <f>ROUND(E2299/L2299,2)</f>
        <v>56.11</v>
      </c>
      <c r="Q2299" s="9" t="s">
        <v>4181</v>
      </c>
      <c r="R2299" t="s">
        <v>4195</v>
      </c>
      <c r="S2299">
        <f>(((J2299/60)/60)/24)+DATE(1970,1,1)</f>
        <v>40948.042233796295</v>
      </c>
      <c r="T2299">
        <f>(((I2299/60)/60)/24)+DATE(1970,1,1)</f>
        <v>40982.165972222225</v>
      </c>
      <c r="U2299">
        <f>YEAR(S:S)</f>
        <v>2012</v>
      </c>
    </row>
    <row r="2300" spans="1:21" ht="48" x14ac:dyDescent="0.2">
      <c r="A2300">
        <v>2298</v>
      </c>
      <c r="B2300" s="8" t="s">
        <v>2</v>
      </c>
      <c r="C2300" s="3" t="s">
        <v>2305</v>
      </c>
      <c r="D2300" s="5">
        <v>30000</v>
      </c>
      <c r="E2300" s="7">
        <v>1066</v>
      </c>
      <c r="F2300" t="s">
        <v>4115</v>
      </c>
      <c r="G2300" s="1" t="s">
        <v>4119</v>
      </c>
      <c r="H2300" t="s">
        <v>4121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" t="s">
        <v>4181</v>
      </c>
      <c r="O2300">
        <f>ROUND(E2300/D2300*100,0)</f>
        <v>4</v>
      </c>
      <c r="P2300">
        <f>ROUND(E2300/L2300,2)</f>
        <v>3.7</v>
      </c>
      <c r="Q2300" s="9" t="s">
        <v>4181</v>
      </c>
      <c r="R2300" t="s">
        <v>4195</v>
      </c>
      <c r="S2300">
        <f>(((J2300/60)/60)/24)+DATE(1970,1,1)</f>
        <v>41694.84065972222</v>
      </c>
      <c r="T2300">
        <f>(((I2300/60)/60)/24)+DATE(1970,1,1)</f>
        <v>41724.798993055556</v>
      </c>
      <c r="U2300">
        <f>YEAR(S:S)</f>
        <v>2014</v>
      </c>
    </row>
    <row r="2301" spans="1:21" ht="48" x14ac:dyDescent="0.2">
      <c r="A2301">
        <v>2299</v>
      </c>
      <c r="B2301" s="8" t="s">
        <v>2</v>
      </c>
      <c r="C2301" s="3" t="s">
        <v>2306</v>
      </c>
      <c r="D2301" s="5">
        <v>300</v>
      </c>
      <c r="E2301" s="7">
        <v>1065.23</v>
      </c>
      <c r="F2301" t="s">
        <v>4115</v>
      </c>
      <c r="G2301" s="1" t="s">
        <v>4119</v>
      </c>
      <c r="H2301" t="s">
        <v>4121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" t="s">
        <v>4181</v>
      </c>
      <c r="O2301">
        <f>ROUND(E2301/D2301*100,0)</f>
        <v>355</v>
      </c>
      <c r="P2301">
        <f>ROUND(E2301/L2301,2)</f>
        <v>76.09</v>
      </c>
      <c r="Q2301" s="9" t="s">
        <v>4181</v>
      </c>
      <c r="R2301" t="s">
        <v>4195</v>
      </c>
      <c r="S2301">
        <f>(((J2301/60)/60)/24)+DATE(1970,1,1)</f>
        <v>40565.032511574071</v>
      </c>
      <c r="T2301">
        <f>(((I2301/60)/60)/24)+DATE(1970,1,1)</f>
        <v>40580.032511574071</v>
      </c>
      <c r="U2301">
        <f>YEAR(S:S)</f>
        <v>2011</v>
      </c>
    </row>
    <row r="2302" spans="1:21" ht="48" x14ac:dyDescent="0.2">
      <c r="A2302">
        <v>2300</v>
      </c>
      <c r="B2302" s="8" t="s">
        <v>2</v>
      </c>
      <c r="C2302" s="3" t="s">
        <v>2307</v>
      </c>
      <c r="D2302" s="5">
        <v>800</v>
      </c>
      <c r="E2302" s="7">
        <v>1065</v>
      </c>
      <c r="F2302" t="s">
        <v>4115</v>
      </c>
      <c r="G2302" s="1" t="s">
        <v>4119</v>
      </c>
      <c r="H2302" t="s">
        <v>4121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" t="s">
        <v>4181</v>
      </c>
      <c r="O2302">
        <f>ROUND(E2302/D2302*100,0)</f>
        <v>133</v>
      </c>
      <c r="P2302">
        <f>ROUND(E2302/L2302,2)</f>
        <v>152.13999999999999</v>
      </c>
      <c r="Q2302" s="9" t="s">
        <v>4181</v>
      </c>
      <c r="R2302" t="s">
        <v>4195</v>
      </c>
      <c r="S2302">
        <f>(((J2302/60)/60)/24)+DATE(1970,1,1)</f>
        <v>41074.727037037039</v>
      </c>
      <c r="T2302">
        <f>(((I2302/60)/60)/24)+DATE(1970,1,1)</f>
        <v>41088.727037037039</v>
      </c>
      <c r="U2302">
        <f>YEAR(S:S)</f>
        <v>2012</v>
      </c>
    </row>
    <row r="2303" spans="1:21" ht="32" x14ac:dyDescent="0.2">
      <c r="A2303">
        <v>2301</v>
      </c>
      <c r="B2303" s="8" t="s">
        <v>2</v>
      </c>
      <c r="C2303" s="3" t="s">
        <v>2308</v>
      </c>
      <c r="D2303" s="5">
        <v>5000</v>
      </c>
      <c r="E2303" s="7">
        <v>1064</v>
      </c>
      <c r="F2303" t="s">
        <v>4115</v>
      </c>
      <c r="G2303" s="1" t="s">
        <v>4119</v>
      </c>
      <c r="H2303" t="s">
        <v>4121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" t="s">
        <v>4181</v>
      </c>
      <c r="O2303">
        <f>ROUND(E2303/D2303*100,0)</f>
        <v>21</v>
      </c>
      <c r="P2303">
        <f>ROUND(E2303/L2303,2)</f>
        <v>5.04</v>
      </c>
      <c r="Q2303" s="9" t="s">
        <v>4181</v>
      </c>
      <c r="R2303" t="s">
        <v>4198</v>
      </c>
      <c r="S2303">
        <f>(((J2303/60)/60)/24)+DATE(1970,1,1)</f>
        <v>41416.146944444445</v>
      </c>
      <c r="T2303">
        <f>(((I2303/60)/60)/24)+DATE(1970,1,1)</f>
        <v>41446.146944444445</v>
      </c>
      <c r="U2303">
        <f>YEAR(S:S)</f>
        <v>2013</v>
      </c>
    </row>
    <row r="2304" spans="1:21" ht="48" x14ac:dyDescent="0.2">
      <c r="A2304">
        <v>2302</v>
      </c>
      <c r="B2304" s="8" t="s">
        <v>2</v>
      </c>
      <c r="C2304" s="3" t="s">
        <v>2309</v>
      </c>
      <c r="D2304" s="5">
        <v>2300</v>
      </c>
      <c r="E2304" s="7">
        <v>1063</v>
      </c>
      <c r="F2304" t="s">
        <v>4115</v>
      </c>
      <c r="G2304" s="1" t="s">
        <v>4119</v>
      </c>
      <c r="H2304" t="s">
        <v>4121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" t="s">
        <v>4181</v>
      </c>
      <c r="O2304">
        <f>ROUND(E2304/D2304*100,0)</f>
        <v>46</v>
      </c>
      <c r="P2304">
        <f>ROUND(E2304/L2304,2)</f>
        <v>12.51</v>
      </c>
      <c r="Q2304" s="9" t="s">
        <v>4181</v>
      </c>
      <c r="R2304" t="s">
        <v>4198</v>
      </c>
      <c r="S2304">
        <f>(((J2304/60)/60)/24)+DATE(1970,1,1)</f>
        <v>41605.868449074071</v>
      </c>
      <c r="T2304">
        <f>(((I2304/60)/60)/24)+DATE(1970,1,1)</f>
        <v>41639.291666666664</v>
      </c>
      <c r="U2304">
        <f>YEAR(S:S)</f>
        <v>2013</v>
      </c>
    </row>
    <row r="2305" spans="1:21" ht="48" x14ac:dyDescent="0.2">
      <c r="A2305">
        <v>2303</v>
      </c>
      <c r="B2305" s="8" t="s">
        <v>2</v>
      </c>
      <c r="C2305" s="3" t="s">
        <v>2310</v>
      </c>
      <c r="D2305" s="5">
        <v>6450</v>
      </c>
      <c r="E2305" s="7">
        <v>1060</v>
      </c>
      <c r="F2305" t="s">
        <v>4115</v>
      </c>
      <c r="G2305" s="1" t="s">
        <v>4119</v>
      </c>
      <c r="H2305" t="s">
        <v>4121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" t="s">
        <v>4181</v>
      </c>
      <c r="O2305">
        <f>ROUND(E2305/D2305*100,0)</f>
        <v>16</v>
      </c>
      <c r="P2305">
        <f>ROUND(E2305/L2305,2)</f>
        <v>10.29</v>
      </c>
      <c r="Q2305" s="9" t="s">
        <v>4181</v>
      </c>
      <c r="R2305" t="s">
        <v>4198</v>
      </c>
      <c r="S2305">
        <f>(((J2305/60)/60)/24)+DATE(1970,1,1)</f>
        <v>40850.111064814817</v>
      </c>
      <c r="T2305">
        <f>(((I2305/60)/60)/24)+DATE(1970,1,1)</f>
        <v>40890.152731481481</v>
      </c>
      <c r="U2305">
        <f>YEAR(S:S)</f>
        <v>2011</v>
      </c>
    </row>
    <row r="2306" spans="1:21" ht="48" x14ac:dyDescent="0.2">
      <c r="A2306">
        <v>2304</v>
      </c>
      <c r="B2306" s="8" t="s">
        <v>2</v>
      </c>
      <c r="C2306" s="3" t="s">
        <v>2311</v>
      </c>
      <c r="D2306" s="5">
        <v>6000</v>
      </c>
      <c r="E2306" s="7">
        <v>1060</v>
      </c>
      <c r="F2306" t="s">
        <v>4115</v>
      </c>
      <c r="G2306" s="1" t="s">
        <v>4119</v>
      </c>
      <c r="H2306" t="s">
        <v>4121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" t="s">
        <v>4181</v>
      </c>
      <c r="O2306">
        <f>ROUND(E2306/D2306*100,0)</f>
        <v>18</v>
      </c>
      <c r="P2306">
        <f>ROUND(E2306/L2306,2)</f>
        <v>9.3800000000000008</v>
      </c>
      <c r="Q2306" s="9" t="s">
        <v>4181</v>
      </c>
      <c r="R2306" t="s">
        <v>4198</v>
      </c>
      <c r="S2306">
        <f>(((J2306/60)/60)/24)+DATE(1970,1,1)</f>
        <v>40502.815868055557</v>
      </c>
      <c r="T2306">
        <f>(((I2306/60)/60)/24)+DATE(1970,1,1)</f>
        <v>40544.207638888889</v>
      </c>
      <c r="U2306">
        <f>YEAR(S:S)</f>
        <v>2010</v>
      </c>
    </row>
    <row r="2307" spans="1:21" ht="48" x14ac:dyDescent="0.2">
      <c r="A2307">
        <v>2305</v>
      </c>
      <c r="B2307" s="8" t="s">
        <v>2</v>
      </c>
      <c r="C2307" s="3" t="s">
        <v>2312</v>
      </c>
      <c r="D2307" s="5">
        <v>18000</v>
      </c>
      <c r="E2307" s="7">
        <v>1058</v>
      </c>
      <c r="F2307" t="s">
        <v>4115</v>
      </c>
      <c r="G2307" s="1" t="s">
        <v>4119</v>
      </c>
      <c r="H2307" t="s">
        <v>4121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" t="s">
        <v>4181</v>
      </c>
      <c r="O2307">
        <f>ROUND(E2307/D2307*100,0)</f>
        <v>6</v>
      </c>
      <c r="P2307">
        <f>ROUND(E2307/L2307,2)</f>
        <v>6.34</v>
      </c>
      <c r="Q2307" s="9" t="s">
        <v>4181</v>
      </c>
      <c r="R2307" t="s">
        <v>4198</v>
      </c>
      <c r="S2307">
        <f>(((J2307/60)/60)/24)+DATE(1970,1,1)</f>
        <v>41834.695277777777</v>
      </c>
      <c r="T2307">
        <f>(((I2307/60)/60)/24)+DATE(1970,1,1)</f>
        <v>41859.75</v>
      </c>
      <c r="U2307">
        <f>YEAR(S:S)</f>
        <v>2014</v>
      </c>
    </row>
    <row r="2308" spans="1:21" ht="48" x14ac:dyDescent="0.2">
      <c r="A2308">
        <v>2306</v>
      </c>
      <c r="B2308" s="8" t="s">
        <v>2</v>
      </c>
      <c r="C2308" s="3" t="s">
        <v>2313</v>
      </c>
      <c r="D2308" s="5">
        <v>3500</v>
      </c>
      <c r="E2308" s="7">
        <v>1056</v>
      </c>
      <c r="F2308" t="s">
        <v>4115</v>
      </c>
      <c r="G2308" s="1" t="s">
        <v>4119</v>
      </c>
      <c r="H2308" t="s">
        <v>4121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" t="s">
        <v>4181</v>
      </c>
      <c r="O2308">
        <f>ROUND(E2308/D2308*100,0)</f>
        <v>30</v>
      </c>
      <c r="P2308">
        <f>ROUND(E2308/L2308,2)</f>
        <v>14.47</v>
      </c>
      <c r="Q2308" s="9" t="s">
        <v>4181</v>
      </c>
      <c r="R2308" t="s">
        <v>4198</v>
      </c>
      <c r="S2308">
        <f>(((J2308/60)/60)/24)+DATE(1970,1,1)</f>
        <v>40948.16815972222</v>
      </c>
      <c r="T2308">
        <f>(((I2308/60)/60)/24)+DATE(1970,1,1)</f>
        <v>40978.16815972222</v>
      </c>
      <c r="U2308">
        <f>YEAR(S:S)</f>
        <v>2012</v>
      </c>
    </row>
    <row r="2309" spans="1:21" ht="48" x14ac:dyDescent="0.2">
      <c r="A2309">
        <v>2307</v>
      </c>
      <c r="B2309" s="8" t="s">
        <v>2</v>
      </c>
      <c r="C2309" s="3" t="s">
        <v>2314</v>
      </c>
      <c r="D2309" s="5">
        <v>1964.47</v>
      </c>
      <c r="E2309" s="7">
        <v>1055.01</v>
      </c>
      <c r="F2309" t="s">
        <v>4115</v>
      </c>
      <c r="G2309" s="1" t="s">
        <v>4119</v>
      </c>
      <c r="H2309" t="s">
        <v>4121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" t="s">
        <v>4181</v>
      </c>
      <c r="O2309">
        <f>ROUND(E2309/D2309*100,0)</f>
        <v>54</v>
      </c>
      <c r="P2309">
        <f>ROUND(E2309/L2309,2)</f>
        <v>14.07</v>
      </c>
      <c r="Q2309" s="9" t="s">
        <v>4181</v>
      </c>
      <c r="R2309" t="s">
        <v>4198</v>
      </c>
      <c r="S2309">
        <f>(((J2309/60)/60)/24)+DATE(1970,1,1)</f>
        <v>41004.802465277775</v>
      </c>
      <c r="T2309">
        <f>(((I2309/60)/60)/24)+DATE(1970,1,1)</f>
        <v>41034.802407407406</v>
      </c>
      <c r="U2309">
        <f>YEAR(S:S)</f>
        <v>2012</v>
      </c>
    </row>
    <row r="2310" spans="1:21" ht="48" x14ac:dyDescent="0.2">
      <c r="A2310">
        <v>2308</v>
      </c>
      <c r="B2310" s="8" t="s">
        <v>2</v>
      </c>
      <c r="C2310" s="3" t="s">
        <v>2315</v>
      </c>
      <c r="D2310" s="5">
        <v>50000</v>
      </c>
      <c r="E2310" s="7">
        <v>1055</v>
      </c>
      <c r="F2310" t="s">
        <v>4115</v>
      </c>
      <c r="G2310" s="1" t="s">
        <v>4119</v>
      </c>
      <c r="H2310" t="s">
        <v>4121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" t="s">
        <v>4181</v>
      </c>
      <c r="O2310">
        <f>ROUND(E2310/D2310*100,0)</f>
        <v>2</v>
      </c>
      <c r="P2310">
        <f>ROUND(E2310/L2310,2)</f>
        <v>1.72</v>
      </c>
      <c r="Q2310" s="9" t="s">
        <v>4181</v>
      </c>
      <c r="R2310" t="s">
        <v>4198</v>
      </c>
      <c r="S2310">
        <f>(((J2310/60)/60)/24)+DATE(1970,1,1)</f>
        <v>41851.962916666671</v>
      </c>
      <c r="T2310">
        <f>(((I2310/60)/60)/24)+DATE(1970,1,1)</f>
        <v>41880.041666666664</v>
      </c>
      <c r="U2310">
        <f>YEAR(S:S)</f>
        <v>2014</v>
      </c>
    </row>
    <row r="2311" spans="1:21" ht="48" x14ac:dyDescent="0.2">
      <c r="A2311">
        <v>2309</v>
      </c>
      <c r="B2311" s="8" t="s">
        <v>2</v>
      </c>
      <c r="C2311" s="3" t="s">
        <v>2316</v>
      </c>
      <c r="D2311" s="5">
        <v>6000</v>
      </c>
      <c r="E2311" s="7">
        <v>1050.5</v>
      </c>
      <c r="F2311" t="s">
        <v>4115</v>
      </c>
      <c r="G2311" s="1" t="s">
        <v>4119</v>
      </c>
      <c r="H2311" t="s">
        <v>4121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" t="s">
        <v>4181</v>
      </c>
      <c r="O2311">
        <f>ROUND(E2311/D2311*100,0)</f>
        <v>18</v>
      </c>
      <c r="P2311">
        <f>ROUND(E2311/L2311,2)</f>
        <v>9.82</v>
      </c>
      <c r="Q2311" s="9" t="s">
        <v>4181</v>
      </c>
      <c r="R2311" t="s">
        <v>4198</v>
      </c>
      <c r="S2311">
        <f>(((J2311/60)/60)/24)+DATE(1970,1,1)</f>
        <v>41307.987696759257</v>
      </c>
      <c r="T2311">
        <f>(((I2311/60)/60)/24)+DATE(1970,1,1)</f>
        <v>41342.987696759257</v>
      </c>
      <c r="U2311">
        <f>YEAR(S:S)</f>
        <v>2013</v>
      </c>
    </row>
    <row r="2312" spans="1:21" ht="48" x14ac:dyDescent="0.2">
      <c r="A2312">
        <v>2310</v>
      </c>
      <c r="B2312" s="8" t="s">
        <v>2</v>
      </c>
      <c r="C2312" s="3" t="s">
        <v>2317</v>
      </c>
      <c r="D2312" s="5">
        <v>18500</v>
      </c>
      <c r="E2312" s="7">
        <v>1050</v>
      </c>
      <c r="F2312" t="s">
        <v>4115</v>
      </c>
      <c r="G2312" s="1" t="s">
        <v>4119</v>
      </c>
      <c r="H2312" t="s">
        <v>4121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" t="s">
        <v>4181</v>
      </c>
      <c r="O2312">
        <f>ROUND(E2312/D2312*100,0)</f>
        <v>6</v>
      </c>
      <c r="P2312">
        <f>ROUND(E2312/L2312,2)</f>
        <v>0.86</v>
      </c>
      <c r="Q2312" s="9" t="s">
        <v>4181</v>
      </c>
      <c r="R2312" t="s">
        <v>4198</v>
      </c>
      <c r="S2312">
        <f>(((J2312/60)/60)/24)+DATE(1970,1,1)</f>
        <v>41324.79415509259</v>
      </c>
      <c r="T2312">
        <f>(((I2312/60)/60)/24)+DATE(1970,1,1)</f>
        <v>41354.752488425926</v>
      </c>
      <c r="U2312">
        <f>YEAR(S:S)</f>
        <v>2013</v>
      </c>
    </row>
    <row r="2313" spans="1:21" ht="48" x14ac:dyDescent="0.2">
      <c r="A2313">
        <v>2311</v>
      </c>
      <c r="B2313" s="8" t="s">
        <v>2</v>
      </c>
      <c r="C2313" s="3" t="s">
        <v>2318</v>
      </c>
      <c r="D2313" s="5">
        <v>9000</v>
      </c>
      <c r="E2313" s="7">
        <v>1050</v>
      </c>
      <c r="F2313" t="s">
        <v>4115</v>
      </c>
      <c r="G2313" s="1" t="s">
        <v>4119</v>
      </c>
      <c r="H2313" t="s">
        <v>4121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" t="s">
        <v>4181</v>
      </c>
      <c r="O2313">
        <f>ROUND(E2313/D2313*100,0)</f>
        <v>12</v>
      </c>
      <c r="P2313">
        <f>ROUND(E2313/L2313,2)</f>
        <v>10.1</v>
      </c>
      <c r="Q2313" s="9" t="s">
        <v>4181</v>
      </c>
      <c r="R2313" t="s">
        <v>4198</v>
      </c>
      <c r="S2313">
        <f>(((J2313/60)/60)/24)+DATE(1970,1,1)</f>
        <v>41736.004502314812</v>
      </c>
      <c r="T2313">
        <f>(((I2313/60)/60)/24)+DATE(1970,1,1)</f>
        <v>41766.004502314812</v>
      </c>
      <c r="U2313">
        <f>YEAR(S:S)</f>
        <v>2014</v>
      </c>
    </row>
    <row r="2314" spans="1:21" ht="48" x14ac:dyDescent="0.2">
      <c r="A2314">
        <v>2312</v>
      </c>
      <c r="B2314" s="8" t="s">
        <v>2</v>
      </c>
      <c r="C2314" s="3" t="s">
        <v>2319</v>
      </c>
      <c r="D2314" s="5">
        <v>3000</v>
      </c>
      <c r="E2314" s="7">
        <v>1050</v>
      </c>
      <c r="F2314" t="s">
        <v>4115</v>
      </c>
      <c r="G2314" s="1" t="s">
        <v>4119</v>
      </c>
      <c r="H2314" t="s">
        <v>4121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" t="s">
        <v>4181</v>
      </c>
      <c r="O2314">
        <f>ROUND(E2314/D2314*100,0)</f>
        <v>35</v>
      </c>
      <c r="P2314">
        <f>ROUND(E2314/L2314,2)</f>
        <v>13.29</v>
      </c>
      <c r="Q2314" s="9" t="s">
        <v>4181</v>
      </c>
      <c r="R2314" t="s">
        <v>4198</v>
      </c>
      <c r="S2314">
        <f>(((J2314/60)/60)/24)+DATE(1970,1,1)</f>
        <v>41716.632847222223</v>
      </c>
      <c r="T2314">
        <f>(((I2314/60)/60)/24)+DATE(1970,1,1)</f>
        <v>41747.958333333336</v>
      </c>
      <c r="U2314">
        <f>YEAR(S:S)</f>
        <v>2014</v>
      </c>
    </row>
    <row r="2315" spans="1:21" ht="32" x14ac:dyDescent="0.2">
      <c r="A2315">
        <v>2313</v>
      </c>
      <c r="B2315" s="8" t="s">
        <v>2</v>
      </c>
      <c r="C2315" s="3" t="s">
        <v>2320</v>
      </c>
      <c r="D2315" s="5">
        <v>5000</v>
      </c>
      <c r="E2315" s="7">
        <v>1048</v>
      </c>
      <c r="F2315" t="s">
        <v>4115</v>
      </c>
      <c r="G2315" s="1" t="s">
        <v>4119</v>
      </c>
      <c r="H2315" t="s">
        <v>4121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" t="s">
        <v>4181</v>
      </c>
      <c r="O2315">
        <f>ROUND(E2315/D2315*100,0)</f>
        <v>21</v>
      </c>
      <c r="P2315">
        <f>ROUND(E2315/L2315,2)</f>
        <v>6.68</v>
      </c>
      <c r="Q2315" s="9" t="s">
        <v>4181</v>
      </c>
      <c r="R2315" t="s">
        <v>4198</v>
      </c>
      <c r="S2315">
        <f>(((J2315/60)/60)/24)+DATE(1970,1,1)</f>
        <v>41002.958634259259</v>
      </c>
      <c r="T2315">
        <f>(((I2315/60)/60)/24)+DATE(1970,1,1)</f>
        <v>41032.958634259259</v>
      </c>
      <c r="U2315">
        <f>YEAR(S:S)</f>
        <v>2012</v>
      </c>
    </row>
    <row r="2316" spans="1:21" ht="48" x14ac:dyDescent="0.2">
      <c r="A2316">
        <v>2314</v>
      </c>
      <c r="B2316" s="8" t="s">
        <v>2</v>
      </c>
      <c r="C2316" s="3" t="s">
        <v>2321</v>
      </c>
      <c r="D2316" s="5">
        <v>1200</v>
      </c>
      <c r="E2316" s="7">
        <v>1047</v>
      </c>
      <c r="F2316" t="s">
        <v>4115</v>
      </c>
      <c r="G2316" s="1" t="s">
        <v>4119</v>
      </c>
      <c r="H2316" t="s">
        <v>4121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" t="s">
        <v>4181</v>
      </c>
      <c r="O2316">
        <f>ROUND(E2316/D2316*100,0)</f>
        <v>87</v>
      </c>
      <c r="P2316">
        <f>ROUND(E2316/L2316,2)</f>
        <v>20.94</v>
      </c>
      <c r="Q2316" s="9" t="s">
        <v>4181</v>
      </c>
      <c r="R2316" t="s">
        <v>4198</v>
      </c>
      <c r="S2316">
        <f>(((J2316/60)/60)/24)+DATE(1970,1,1)</f>
        <v>41037.551585648151</v>
      </c>
      <c r="T2316">
        <f>(((I2316/60)/60)/24)+DATE(1970,1,1)</f>
        <v>41067.551585648151</v>
      </c>
      <c r="U2316">
        <f>YEAR(S:S)</f>
        <v>2012</v>
      </c>
    </row>
    <row r="2317" spans="1:21" ht="32" x14ac:dyDescent="0.2">
      <c r="A2317">
        <v>2315</v>
      </c>
      <c r="B2317" s="8" t="s">
        <v>2</v>
      </c>
      <c r="C2317" s="3" t="s">
        <v>2322</v>
      </c>
      <c r="D2317" s="5">
        <v>2500</v>
      </c>
      <c r="E2317" s="7">
        <v>1046</v>
      </c>
      <c r="F2317" t="s">
        <v>4115</v>
      </c>
      <c r="G2317" s="1" t="s">
        <v>4119</v>
      </c>
      <c r="H2317" t="s">
        <v>4121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" t="s">
        <v>4181</v>
      </c>
      <c r="O2317">
        <f>ROUND(E2317/D2317*100,0)</f>
        <v>42</v>
      </c>
      <c r="P2317">
        <f>ROUND(E2317/L2317,2)</f>
        <v>16.34</v>
      </c>
      <c r="Q2317" s="9" t="s">
        <v>4181</v>
      </c>
      <c r="R2317" t="s">
        <v>4198</v>
      </c>
      <c r="S2317">
        <f>(((J2317/60)/60)/24)+DATE(1970,1,1)</f>
        <v>41004.72619212963</v>
      </c>
      <c r="T2317">
        <f>(((I2317/60)/60)/24)+DATE(1970,1,1)</f>
        <v>41034.72619212963</v>
      </c>
      <c r="U2317">
        <f>YEAR(S:S)</f>
        <v>2012</v>
      </c>
    </row>
    <row r="2318" spans="1:21" ht="48" x14ac:dyDescent="0.2">
      <c r="A2318">
        <v>2316</v>
      </c>
      <c r="B2318" s="8" t="s">
        <v>2</v>
      </c>
      <c r="C2318" s="3" t="s">
        <v>2323</v>
      </c>
      <c r="D2318" s="5">
        <v>15000</v>
      </c>
      <c r="E2318" s="7">
        <v>1043</v>
      </c>
      <c r="F2318" t="s">
        <v>4115</v>
      </c>
      <c r="G2318" s="1" t="s">
        <v>4119</v>
      </c>
      <c r="H2318" t="s">
        <v>4121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" t="s">
        <v>4181</v>
      </c>
      <c r="O2318">
        <f>ROUND(E2318/D2318*100,0)</f>
        <v>7</v>
      </c>
      <c r="P2318">
        <f>ROUND(E2318/L2318,2)</f>
        <v>5.22</v>
      </c>
      <c r="Q2318" s="9" t="s">
        <v>4181</v>
      </c>
      <c r="R2318" t="s">
        <v>4198</v>
      </c>
      <c r="S2318">
        <f>(((J2318/60)/60)/24)+DATE(1970,1,1)</f>
        <v>40079.725115740745</v>
      </c>
      <c r="T2318">
        <f>(((I2318/60)/60)/24)+DATE(1970,1,1)</f>
        <v>40156.76666666667</v>
      </c>
      <c r="U2318">
        <f>YEAR(S:S)</f>
        <v>2009</v>
      </c>
    </row>
    <row r="2319" spans="1:21" ht="48" x14ac:dyDescent="0.2">
      <c r="A2319">
        <v>2317</v>
      </c>
      <c r="B2319" s="8" t="s">
        <v>2</v>
      </c>
      <c r="C2319" s="3" t="s">
        <v>2324</v>
      </c>
      <c r="D2319" s="5">
        <v>400</v>
      </c>
      <c r="E2319" s="7">
        <v>1041.29</v>
      </c>
      <c r="F2319" t="s">
        <v>4115</v>
      </c>
      <c r="G2319" s="1" t="s">
        <v>4119</v>
      </c>
      <c r="H2319" t="s">
        <v>4121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" t="s">
        <v>4181</v>
      </c>
      <c r="O2319">
        <f>ROUND(E2319/D2319*100,0)</f>
        <v>260</v>
      </c>
      <c r="P2319">
        <f>ROUND(E2319/L2319,2)</f>
        <v>47.33</v>
      </c>
      <c r="Q2319" s="9" t="s">
        <v>4181</v>
      </c>
      <c r="R2319" t="s">
        <v>4198</v>
      </c>
      <c r="S2319">
        <f>(((J2319/60)/60)/24)+DATE(1970,1,1)</f>
        <v>40192.542233796295</v>
      </c>
      <c r="T2319">
        <f>(((I2319/60)/60)/24)+DATE(1970,1,1)</f>
        <v>40224.208333333336</v>
      </c>
      <c r="U2319">
        <f>YEAR(S:S)</f>
        <v>2010</v>
      </c>
    </row>
    <row r="2320" spans="1:21" ht="64" x14ac:dyDescent="0.2">
      <c r="A2320">
        <v>2318</v>
      </c>
      <c r="B2320" s="8" t="s">
        <v>2</v>
      </c>
      <c r="C2320" s="3" t="s">
        <v>2325</v>
      </c>
      <c r="D2320" s="5">
        <v>5000</v>
      </c>
      <c r="E2320" s="7">
        <v>1040</v>
      </c>
      <c r="F2320" t="s">
        <v>4115</v>
      </c>
      <c r="G2320" s="1" t="s">
        <v>4119</v>
      </c>
      <c r="H2320" t="s">
        <v>4121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" t="s">
        <v>4181</v>
      </c>
      <c r="O2320">
        <f>ROUND(E2320/D2320*100,0)</f>
        <v>21</v>
      </c>
      <c r="P2320">
        <f>ROUND(E2320/L2320,2)</f>
        <v>6.38</v>
      </c>
      <c r="Q2320" s="9" t="s">
        <v>4181</v>
      </c>
      <c r="R2320" t="s">
        <v>4198</v>
      </c>
      <c r="S2320">
        <f>(((J2320/60)/60)/24)+DATE(1970,1,1)</f>
        <v>40050.643680555557</v>
      </c>
      <c r="T2320">
        <f>(((I2320/60)/60)/24)+DATE(1970,1,1)</f>
        <v>40082.165972222225</v>
      </c>
      <c r="U2320">
        <f>YEAR(S:S)</f>
        <v>2009</v>
      </c>
    </row>
    <row r="2321" spans="1:21" ht="48" x14ac:dyDescent="0.2">
      <c r="A2321">
        <v>2319</v>
      </c>
      <c r="B2321" s="8" t="s">
        <v>2</v>
      </c>
      <c r="C2321" s="3" t="s">
        <v>2326</v>
      </c>
      <c r="D2321" s="5">
        <v>3000</v>
      </c>
      <c r="E2321" s="7">
        <v>1040</v>
      </c>
      <c r="F2321" t="s">
        <v>4115</v>
      </c>
      <c r="G2321" s="1" t="s">
        <v>4119</v>
      </c>
      <c r="H2321" t="s">
        <v>4121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" t="s">
        <v>4181</v>
      </c>
      <c r="O2321">
        <f>ROUND(E2321/D2321*100,0)</f>
        <v>35</v>
      </c>
      <c r="P2321">
        <f>ROUND(E2321/L2321,2)</f>
        <v>13.51</v>
      </c>
      <c r="Q2321" s="9" t="s">
        <v>4181</v>
      </c>
      <c r="R2321" t="s">
        <v>4198</v>
      </c>
      <c r="S2321">
        <f>(((J2321/60)/60)/24)+DATE(1970,1,1)</f>
        <v>41593.082002314812</v>
      </c>
      <c r="T2321">
        <f>(((I2321/60)/60)/24)+DATE(1970,1,1)</f>
        <v>41623.082002314812</v>
      </c>
      <c r="U2321">
        <f>YEAR(S:S)</f>
        <v>2013</v>
      </c>
    </row>
    <row r="2322" spans="1:21" ht="48" x14ac:dyDescent="0.2">
      <c r="A2322">
        <v>2320</v>
      </c>
      <c r="B2322" s="8" t="s">
        <v>2</v>
      </c>
      <c r="C2322" s="3" t="s">
        <v>2327</v>
      </c>
      <c r="D2322" s="5">
        <v>5000</v>
      </c>
      <c r="E2322" s="7">
        <v>1040</v>
      </c>
      <c r="F2322" t="s">
        <v>4115</v>
      </c>
      <c r="G2322" s="1" t="s">
        <v>4119</v>
      </c>
      <c r="H2322" t="s">
        <v>4121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" t="s">
        <v>4181</v>
      </c>
      <c r="O2322">
        <f>ROUND(E2322/D2322*100,0)</f>
        <v>21</v>
      </c>
      <c r="P2322">
        <f>ROUND(E2322/L2322,2)</f>
        <v>11.69</v>
      </c>
      <c r="Q2322" s="9" t="s">
        <v>4181</v>
      </c>
      <c r="R2322" t="s">
        <v>4198</v>
      </c>
      <c r="S2322">
        <f>(((J2322/60)/60)/24)+DATE(1970,1,1)</f>
        <v>41696.817129629628</v>
      </c>
      <c r="T2322">
        <f>(((I2322/60)/60)/24)+DATE(1970,1,1)</f>
        <v>41731.775462962964</v>
      </c>
      <c r="U2322">
        <f>YEAR(S:S)</f>
        <v>2014</v>
      </c>
    </row>
    <row r="2323" spans="1:21" ht="48" x14ac:dyDescent="0.2">
      <c r="A2323">
        <v>2321</v>
      </c>
      <c r="B2323" s="8" t="s">
        <v>2</v>
      </c>
      <c r="C2323" s="3" t="s">
        <v>2328</v>
      </c>
      <c r="D2323" s="5">
        <v>10557</v>
      </c>
      <c r="E2323" s="7">
        <v>1040</v>
      </c>
      <c r="F2323" t="s">
        <v>4118</v>
      </c>
      <c r="G2323" s="1" t="s">
        <v>4119</v>
      </c>
      <c r="H2323" t="s">
        <v>4124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" t="s">
        <v>4181</v>
      </c>
      <c r="O2323">
        <f>ROUND(E2323/D2323*100,0)</f>
        <v>10</v>
      </c>
      <c r="P2323">
        <f>ROUND(E2323/L2323,2)</f>
        <v>16.25</v>
      </c>
      <c r="Q2323" s="9" t="s">
        <v>4181</v>
      </c>
      <c r="R2323" t="s">
        <v>4217</v>
      </c>
      <c r="S2323">
        <f>(((J2323/60)/60)/24)+DATE(1970,1,1)</f>
        <v>42799.260428240741</v>
      </c>
      <c r="T2323">
        <f>(((I2323/60)/60)/24)+DATE(1970,1,1)</f>
        <v>42829.21876157407</v>
      </c>
      <c r="U2323">
        <f>YEAR(S:S)</f>
        <v>2017</v>
      </c>
    </row>
    <row r="2324" spans="1:21" ht="48" x14ac:dyDescent="0.2">
      <c r="A2324">
        <v>2322</v>
      </c>
      <c r="B2324" s="8" t="s">
        <v>2</v>
      </c>
      <c r="C2324" s="3" t="s">
        <v>2329</v>
      </c>
      <c r="D2324" s="5">
        <v>2700</v>
      </c>
      <c r="E2324" s="7">
        <v>1036</v>
      </c>
      <c r="F2324" t="s">
        <v>4118</v>
      </c>
      <c r="G2324" s="1" t="s">
        <v>4119</v>
      </c>
      <c r="H2324" t="s">
        <v>4121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" t="s">
        <v>4181</v>
      </c>
      <c r="O2324">
        <f>ROUND(E2324/D2324*100,0)</f>
        <v>38</v>
      </c>
      <c r="P2324">
        <f>ROUND(E2324/L2324,2)</f>
        <v>259</v>
      </c>
      <c r="Q2324" s="9" t="s">
        <v>4181</v>
      </c>
      <c r="R2324" t="s">
        <v>4217</v>
      </c>
      <c r="S2324">
        <f>(((J2324/60)/60)/24)+DATE(1970,1,1)</f>
        <v>42804.895474537043</v>
      </c>
      <c r="T2324">
        <f>(((I2324/60)/60)/24)+DATE(1970,1,1)</f>
        <v>42834.853807870371</v>
      </c>
      <c r="U2324">
        <f>YEAR(S:S)</f>
        <v>2017</v>
      </c>
    </row>
    <row r="2325" spans="1:21" ht="48" x14ac:dyDescent="0.2">
      <c r="A2325">
        <v>2323</v>
      </c>
      <c r="B2325" s="8" t="s">
        <v>2</v>
      </c>
      <c r="C2325" s="3" t="s">
        <v>2330</v>
      </c>
      <c r="D2325" s="5">
        <v>250</v>
      </c>
      <c r="E2325" s="7">
        <v>1035</v>
      </c>
      <c r="F2325" t="s">
        <v>4118</v>
      </c>
      <c r="G2325" s="1" t="s">
        <v>4119</v>
      </c>
      <c r="H2325" t="s">
        <v>4121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" t="s">
        <v>4181</v>
      </c>
      <c r="O2325">
        <f>ROUND(E2325/D2325*100,0)</f>
        <v>414</v>
      </c>
      <c r="P2325">
        <f>ROUND(E2325/L2325,2)</f>
        <v>258.75</v>
      </c>
      <c r="Q2325" s="9" t="s">
        <v>4181</v>
      </c>
      <c r="R2325" t="s">
        <v>4217</v>
      </c>
      <c r="S2325">
        <f>(((J2325/60)/60)/24)+DATE(1970,1,1)</f>
        <v>42807.755173611105</v>
      </c>
      <c r="T2325">
        <f>(((I2325/60)/60)/24)+DATE(1970,1,1)</f>
        <v>42814.755173611105</v>
      </c>
      <c r="U2325">
        <f>YEAR(S:S)</f>
        <v>2017</v>
      </c>
    </row>
    <row r="2326" spans="1:21" ht="32" x14ac:dyDescent="0.2">
      <c r="A2326">
        <v>2324</v>
      </c>
      <c r="B2326" s="8" t="s">
        <v>2</v>
      </c>
      <c r="C2326" s="3" t="s">
        <v>2331</v>
      </c>
      <c r="D2326" s="5">
        <v>7500</v>
      </c>
      <c r="E2326" s="7">
        <v>1035</v>
      </c>
      <c r="F2326" t="s">
        <v>4118</v>
      </c>
      <c r="G2326" s="1" t="s">
        <v>4119</v>
      </c>
      <c r="H2326" t="s">
        <v>4122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" t="s">
        <v>4181</v>
      </c>
      <c r="O2326">
        <f>ROUND(E2326/D2326*100,0)</f>
        <v>14</v>
      </c>
      <c r="P2326">
        <f>ROUND(E2326/L2326,2)</f>
        <v>16.97</v>
      </c>
      <c r="Q2326" s="9" t="s">
        <v>4181</v>
      </c>
      <c r="R2326" t="s">
        <v>4217</v>
      </c>
      <c r="S2326">
        <f>(((J2326/60)/60)/24)+DATE(1970,1,1)</f>
        <v>42790.885243055556</v>
      </c>
      <c r="T2326">
        <f>(((I2326/60)/60)/24)+DATE(1970,1,1)</f>
        <v>42820.843576388885</v>
      </c>
      <c r="U2326">
        <f>YEAR(S:S)</f>
        <v>2017</v>
      </c>
    </row>
    <row r="2327" spans="1:21" ht="48" x14ac:dyDescent="0.2">
      <c r="A2327">
        <v>2325</v>
      </c>
      <c r="B2327" s="8" t="s">
        <v>2</v>
      </c>
      <c r="C2327" s="3" t="s">
        <v>2332</v>
      </c>
      <c r="D2327" s="5">
        <v>1000</v>
      </c>
      <c r="E2327" s="7">
        <v>1035</v>
      </c>
      <c r="F2327" t="s">
        <v>4118</v>
      </c>
      <c r="G2327" s="1" t="s">
        <v>4119</v>
      </c>
      <c r="H2327" t="s">
        <v>4121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" t="s">
        <v>4181</v>
      </c>
      <c r="O2327">
        <f>ROUND(E2327/D2327*100,0)</f>
        <v>104</v>
      </c>
      <c r="P2327">
        <f>ROUND(E2327/L2327,2)</f>
        <v>147.86000000000001</v>
      </c>
      <c r="Q2327" s="9" t="s">
        <v>4181</v>
      </c>
      <c r="R2327" t="s">
        <v>4217</v>
      </c>
      <c r="S2327">
        <f>(((J2327/60)/60)/24)+DATE(1970,1,1)</f>
        <v>42794.022349537037</v>
      </c>
      <c r="T2327">
        <f>(((I2327/60)/60)/24)+DATE(1970,1,1)</f>
        <v>42823.980682870373</v>
      </c>
      <c r="U2327">
        <f>YEAR(S:S)</f>
        <v>2017</v>
      </c>
    </row>
    <row r="2328" spans="1:21" ht="48" x14ac:dyDescent="0.2">
      <c r="A2328">
        <v>2326</v>
      </c>
      <c r="B2328" s="8" t="s">
        <v>2</v>
      </c>
      <c r="C2328" s="3" t="s">
        <v>2333</v>
      </c>
      <c r="D2328" s="5">
        <v>15000</v>
      </c>
      <c r="E2328" s="7">
        <v>1035</v>
      </c>
      <c r="F2328" t="s">
        <v>4118</v>
      </c>
      <c r="G2328" s="1" t="s">
        <v>4119</v>
      </c>
      <c r="H2328" t="s">
        <v>4121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" t="s">
        <v>4181</v>
      </c>
      <c r="O2328">
        <f>ROUND(E2328/D2328*100,0)</f>
        <v>7</v>
      </c>
      <c r="P2328">
        <f>ROUND(E2328/L2328,2)</f>
        <v>1035</v>
      </c>
      <c r="Q2328" s="9" t="s">
        <v>4181</v>
      </c>
      <c r="R2328" t="s">
        <v>4217</v>
      </c>
      <c r="S2328">
        <f>(((J2328/60)/60)/24)+DATE(1970,1,1)</f>
        <v>42804.034120370372</v>
      </c>
      <c r="T2328">
        <f>(((I2328/60)/60)/24)+DATE(1970,1,1)</f>
        <v>42855.708333333328</v>
      </c>
      <c r="U2328">
        <f>YEAR(S:S)</f>
        <v>2017</v>
      </c>
    </row>
    <row r="2329" spans="1:21" ht="32" x14ac:dyDescent="0.2">
      <c r="A2329">
        <v>2327</v>
      </c>
      <c r="B2329" s="8" t="s">
        <v>2</v>
      </c>
      <c r="C2329" s="3" t="s">
        <v>2334</v>
      </c>
      <c r="D2329" s="5">
        <v>35000</v>
      </c>
      <c r="E2329" s="7">
        <v>1031.6400000000001</v>
      </c>
      <c r="F2329" t="s">
        <v>4115</v>
      </c>
      <c r="G2329" s="1" t="s">
        <v>4119</v>
      </c>
      <c r="H2329" t="s">
        <v>4121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" t="s">
        <v>4181</v>
      </c>
      <c r="O2329">
        <f>ROUND(E2329/D2329*100,0)</f>
        <v>3</v>
      </c>
      <c r="P2329">
        <f>ROUND(E2329/L2329,2)</f>
        <v>0.31</v>
      </c>
      <c r="Q2329" s="9" t="s">
        <v>4181</v>
      </c>
      <c r="R2329" t="s">
        <v>4217</v>
      </c>
      <c r="S2329">
        <f>(((J2329/60)/60)/24)+DATE(1970,1,1)</f>
        <v>41842.917129629634</v>
      </c>
      <c r="T2329">
        <f>(((I2329/60)/60)/24)+DATE(1970,1,1)</f>
        <v>41877.917129629634</v>
      </c>
      <c r="U2329">
        <f>YEAR(S:S)</f>
        <v>2014</v>
      </c>
    </row>
    <row r="2330" spans="1:21" ht="64" x14ac:dyDescent="0.2">
      <c r="A2330">
        <v>2328</v>
      </c>
      <c r="B2330" s="8" t="s">
        <v>2</v>
      </c>
      <c r="C2330" s="3" t="s">
        <v>2335</v>
      </c>
      <c r="D2330" s="5">
        <v>10000</v>
      </c>
      <c r="E2330" s="7">
        <v>1030</v>
      </c>
      <c r="F2330" t="s">
        <v>4115</v>
      </c>
      <c r="G2330" s="1" t="s">
        <v>4119</v>
      </c>
      <c r="H2330" t="s">
        <v>4121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" t="s">
        <v>4181</v>
      </c>
      <c r="O2330">
        <f>ROUND(E2330/D2330*100,0)</f>
        <v>10</v>
      </c>
      <c r="P2330">
        <f>ROUND(E2330/L2330,2)</f>
        <v>1.92</v>
      </c>
      <c r="Q2330" s="9" t="s">
        <v>4181</v>
      </c>
      <c r="R2330" t="s">
        <v>4217</v>
      </c>
      <c r="S2330">
        <f>(((J2330/60)/60)/24)+DATE(1970,1,1)</f>
        <v>42139.781678240746</v>
      </c>
      <c r="T2330">
        <f>(((I2330/60)/60)/24)+DATE(1970,1,1)</f>
        <v>42169.781678240746</v>
      </c>
      <c r="U2330">
        <f>YEAR(S:S)</f>
        <v>2015</v>
      </c>
    </row>
    <row r="2331" spans="1:21" ht="48" x14ac:dyDescent="0.2">
      <c r="A2331">
        <v>2329</v>
      </c>
      <c r="B2331" s="8" t="s">
        <v>2</v>
      </c>
      <c r="C2331" s="3" t="s">
        <v>2336</v>
      </c>
      <c r="D2331" s="5">
        <v>25000</v>
      </c>
      <c r="E2331" s="7">
        <v>1030</v>
      </c>
      <c r="F2331" t="s">
        <v>4115</v>
      </c>
      <c r="G2331" s="1" t="s">
        <v>4119</v>
      </c>
      <c r="H2331" t="s">
        <v>4121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" t="s">
        <v>4181</v>
      </c>
      <c r="O2331">
        <f>ROUND(E2331/D2331*100,0)</f>
        <v>4</v>
      </c>
      <c r="P2331">
        <f>ROUND(E2331/L2331,2)</f>
        <v>8.24</v>
      </c>
      <c r="Q2331" s="9" t="s">
        <v>4181</v>
      </c>
      <c r="R2331" t="s">
        <v>4217</v>
      </c>
      <c r="S2331">
        <f>(((J2331/60)/60)/24)+DATE(1970,1,1)</f>
        <v>41807.624374999999</v>
      </c>
      <c r="T2331">
        <f>(((I2331/60)/60)/24)+DATE(1970,1,1)</f>
        <v>41837.624374999999</v>
      </c>
      <c r="U2331">
        <f>YEAR(S:S)</f>
        <v>2014</v>
      </c>
    </row>
    <row r="2332" spans="1:21" ht="48" x14ac:dyDescent="0.2">
      <c r="A2332">
        <v>2330</v>
      </c>
      <c r="B2332" s="8" t="s">
        <v>2</v>
      </c>
      <c r="C2332" s="3" t="s">
        <v>2337</v>
      </c>
      <c r="D2332" s="5">
        <v>35000</v>
      </c>
      <c r="E2332" s="7">
        <v>1026</v>
      </c>
      <c r="F2332" t="s">
        <v>4115</v>
      </c>
      <c r="G2332" s="1" t="s">
        <v>4119</v>
      </c>
      <c r="H2332" t="s">
        <v>4121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" t="s">
        <v>4181</v>
      </c>
      <c r="O2332">
        <f>ROUND(E2332/D2332*100,0)</f>
        <v>3</v>
      </c>
      <c r="P2332">
        <f>ROUND(E2332/L2332,2)</f>
        <v>6.29</v>
      </c>
      <c r="Q2332" s="9" t="s">
        <v>4181</v>
      </c>
      <c r="R2332" t="s">
        <v>4217</v>
      </c>
      <c r="S2332">
        <f>(((J2332/60)/60)/24)+DATE(1970,1,1)</f>
        <v>42332.89980324074</v>
      </c>
      <c r="T2332">
        <f>(((I2332/60)/60)/24)+DATE(1970,1,1)</f>
        <v>42363</v>
      </c>
      <c r="U2332">
        <f>YEAR(S:S)</f>
        <v>2015</v>
      </c>
    </row>
    <row r="2333" spans="1:21" ht="48" x14ac:dyDescent="0.2">
      <c r="A2333">
        <v>2331</v>
      </c>
      <c r="B2333" s="8" t="s">
        <v>2</v>
      </c>
      <c r="C2333" s="3" t="s">
        <v>2338</v>
      </c>
      <c r="D2333" s="5">
        <v>8000</v>
      </c>
      <c r="E2333" s="7">
        <v>1026</v>
      </c>
      <c r="F2333" t="s">
        <v>4115</v>
      </c>
      <c r="G2333" s="1" t="s">
        <v>4119</v>
      </c>
      <c r="H2333" t="s">
        <v>4121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" t="s">
        <v>4181</v>
      </c>
      <c r="O2333">
        <f>ROUND(E2333/D2333*100,0)</f>
        <v>13</v>
      </c>
      <c r="P2333">
        <f>ROUND(E2333/L2333,2)</f>
        <v>3.63</v>
      </c>
      <c r="Q2333" s="9" t="s">
        <v>4181</v>
      </c>
      <c r="R2333" t="s">
        <v>4217</v>
      </c>
      <c r="S2333">
        <f>(((J2333/60)/60)/24)+DATE(1970,1,1)</f>
        <v>41839.005671296298</v>
      </c>
      <c r="T2333">
        <f>(((I2333/60)/60)/24)+DATE(1970,1,1)</f>
        <v>41869.005671296298</v>
      </c>
      <c r="U2333">
        <f>YEAR(S:S)</f>
        <v>2014</v>
      </c>
    </row>
    <row r="2334" spans="1:21" ht="48" x14ac:dyDescent="0.2">
      <c r="A2334">
        <v>2332</v>
      </c>
      <c r="B2334" s="8" t="s">
        <v>2</v>
      </c>
      <c r="C2334" s="3" t="s">
        <v>2339</v>
      </c>
      <c r="D2334" s="5">
        <v>25000</v>
      </c>
      <c r="E2334" s="7">
        <v>1026</v>
      </c>
      <c r="F2334" t="s">
        <v>4115</v>
      </c>
      <c r="G2334" s="1" t="s">
        <v>4119</v>
      </c>
      <c r="H2334" t="s">
        <v>4121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" t="s">
        <v>4181</v>
      </c>
      <c r="O2334">
        <f>ROUND(E2334/D2334*100,0)</f>
        <v>4</v>
      </c>
      <c r="P2334">
        <f>ROUND(E2334/L2334,2)</f>
        <v>2.91</v>
      </c>
      <c r="Q2334" s="9" t="s">
        <v>4181</v>
      </c>
      <c r="R2334" t="s">
        <v>4217</v>
      </c>
      <c r="S2334">
        <f>(((J2334/60)/60)/24)+DATE(1970,1,1)</f>
        <v>42011.628136574072</v>
      </c>
      <c r="T2334">
        <f>(((I2334/60)/60)/24)+DATE(1970,1,1)</f>
        <v>42041.628136574072</v>
      </c>
      <c r="U2334">
        <f>YEAR(S:S)</f>
        <v>2015</v>
      </c>
    </row>
    <row r="2335" spans="1:21" ht="48" x14ac:dyDescent="0.2">
      <c r="A2335">
        <v>2333</v>
      </c>
      <c r="B2335" s="8" t="s">
        <v>2</v>
      </c>
      <c r="C2335" s="3" t="s">
        <v>2340</v>
      </c>
      <c r="D2335" s="5">
        <v>600</v>
      </c>
      <c r="E2335" s="7">
        <v>1025</v>
      </c>
      <c r="F2335" t="s">
        <v>4115</v>
      </c>
      <c r="G2335" s="1" t="s">
        <v>4119</v>
      </c>
      <c r="H2335" t="s">
        <v>4121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" t="s">
        <v>4181</v>
      </c>
      <c r="O2335">
        <f>ROUND(E2335/D2335*100,0)</f>
        <v>171</v>
      </c>
      <c r="P2335">
        <f>ROUND(E2335/L2335,2)</f>
        <v>10.9</v>
      </c>
      <c r="Q2335" s="9" t="s">
        <v>4181</v>
      </c>
      <c r="R2335" t="s">
        <v>4217</v>
      </c>
      <c r="S2335">
        <f>(((J2335/60)/60)/24)+DATE(1970,1,1)</f>
        <v>41767.650347222225</v>
      </c>
      <c r="T2335">
        <f>(((I2335/60)/60)/24)+DATE(1970,1,1)</f>
        <v>41788.743055555555</v>
      </c>
      <c r="U2335">
        <f>YEAR(S:S)</f>
        <v>2014</v>
      </c>
    </row>
    <row r="2336" spans="1:21" ht="48" x14ac:dyDescent="0.2">
      <c r="A2336">
        <v>2334</v>
      </c>
      <c r="B2336" s="8" t="s">
        <v>2</v>
      </c>
      <c r="C2336" s="3" t="s">
        <v>2341</v>
      </c>
      <c r="D2336" s="5">
        <v>4000</v>
      </c>
      <c r="E2336" s="7">
        <v>1025</v>
      </c>
      <c r="F2336" t="s">
        <v>4115</v>
      </c>
      <c r="G2336" s="1" t="s">
        <v>4119</v>
      </c>
      <c r="H2336" t="s">
        <v>4121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" t="s">
        <v>4181</v>
      </c>
      <c r="O2336">
        <f>ROUND(E2336/D2336*100,0)</f>
        <v>26</v>
      </c>
      <c r="P2336">
        <f>ROUND(E2336/L2336,2)</f>
        <v>15.3</v>
      </c>
      <c r="Q2336" s="9" t="s">
        <v>4181</v>
      </c>
      <c r="R2336" t="s">
        <v>4217</v>
      </c>
      <c r="S2336">
        <f>(((J2336/60)/60)/24)+DATE(1970,1,1)</f>
        <v>41918.670115740737</v>
      </c>
      <c r="T2336">
        <f>(((I2336/60)/60)/24)+DATE(1970,1,1)</f>
        <v>41948.731944444444</v>
      </c>
      <c r="U2336">
        <f>YEAR(S:S)</f>
        <v>2014</v>
      </c>
    </row>
    <row r="2337" spans="1:21" ht="48" x14ac:dyDescent="0.2">
      <c r="A2337">
        <v>2335</v>
      </c>
      <c r="B2337" s="8" t="s">
        <v>2</v>
      </c>
      <c r="C2337" s="3" t="s">
        <v>2342</v>
      </c>
      <c r="D2337" s="5">
        <v>25000</v>
      </c>
      <c r="E2337" s="7">
        <v>1025</v>
      </c>
      <c r="F2337" t="s">
        <v>4115</v>
      </c>
      <c r="G2337" s="1" t="s">
        <v>4119</v>
      </c>
      <c r="H2337" t="s">
        <v>4121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" t="s">
        <v>4181</v>
      </c>
      <c r="O2337">
        <f>ROUND(E2337/D2337*100,0)</f>
        <v>4</v>
      </c>
      <c r="P2337">
        <f>ROUND(E2337/L2337,2)</f>
        <v>4.6399999999999997</v>
      </c>
      <c r="Q2337" s="9" t="s">
        <v>4181</v>
      </c>
      <c r="R2337" t="s">
        <v>4217</v>
      </c>
      <c r="S2337">
        <f>(((J2337/60)/60)/24)+DATE(1970,1,1)</f>
        <v>41771.572256944448</v>
      </c>
      <c r="T2337">
        <f>(((I2337/60)/60)/24)+DATE(1970,1,1)</f>
        <v>41801.572256944448</v>
      </c>
      <c r="U2337">
        <f>YEAR(S:S)</f>
        <v>2014</v>
      </c>
    </row>
    <row r="2338" spans="1:21" ht="48" x14ac:dyDescent="0.2">
      <c r="A2338">
        <v>2336</v>
      </c>
      <c r="B2338" s="8" t="s">
        <v>2</v>
      </c>
      <c r="C2338" s="3" t="s">
        <v>2343</v>
      </c>
      <c r="D2338" s="5">
        <v>20000</v>
      </c>
      <c r="E2338" s="7">
        <v>1021</v>
      </c>
      <c r="F2338" t="s">
        <v>4115</v>
      </c>
      <c r="G2338" s="1" t="s">
        <v>4119</v>
      </c>
      <c r="H2338" t="s">
        <v>4121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" t="s">
        <v>4181</v>
      </c>
      <c r="O2338">
        <f>ROUND(E2338/D2338*100,0)</f>
        <v>5</v>
      </c>
      <c r="P2338">
        <f>ROUND(E2338/L2338,2)</f>
        <v>0.47</v>
      </c>
      <c r="Q2338" s="9" t="s">
        <v>4181</v>
      </c>
      <c r="R2338" t="s">
        <v>4217</v>
      </c>
      <c r="S2338">
        <f>(((J2338/60)/60)/24)+DATE(1970,1,1)</f>
        <v>41666.924710648149</v>
      </c>
      <c r="T2338">
        <f>(((I2338/60)/60)/24)+DATE(1970,1,1)</f>
        <v>41706.924710648149</v>
      </c>
      <c r="U2338">
        <f>YEAR(S:S)</f>
        <v>2014</v>
      </c>
    </row>
    <row r="2339" spans="1:21" ht="32" x14ac:dyDescent="0.2">
      <c r="A2339">
        <v>2337</v>
      </c>
      <c r="B2339" s="8" t="s">
        <v>2</v>
      </c>
      <c r="C2339" s="3" t="s">
        <v>2344</v>
      </c>
      <c r="D2339" s="5">
        <v>12000</v>
      </c>
      <c r="E2339" s="7">
        <v>1020</v>
      </c>
      <c r="F2339" t="s">
        <v>4115</v>
      </c>
      <c r="G2339" s="1" t="s">
        <v>4119</v>
      </c>
      <c r="H2339" t="s">
        <v>4121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" t="s">
        <v>4181</v>
      </c>
      <c r="O2339">
        <f>ROUND(E2339/D2339*100,0)</f>
        <v>9</v>
      </c>
      <c r="P2339">
        <f>ROUND(E2339/L2339,2)</f>
        <v>5.7</v>
      </c>
      <c r="Q2339" s="9" t="s">
        <v>4181</v>
      </c>
      <c r="R2339" t="s">
        <v>4217</v>
      </c>
      <c r="S2339">
        <f>(((J2339/60)/60)/24)+DATE(1970,1,1)</f>
        <v>41786.640543981484</v>
      </c>
      <c r="T2339">
        <f>(((I2339/60)/60)/24)+DATE(1970,1,1)</f>
        <v>41816.640543981484</v>
      </c>
      <c r="U2339">
        <f>YEAR(S:S)</f>
        <v>2014</v>
      </c>
    </row>
    <row r="2340" spans="1:21" ht="48" x14ac:dyDescent="0.2">
      <c r="A2340">
        <v>2338</v>
      </c>
      <c r="B2340" s="8" t="s">
        <v>2</v>
      </c>
      <c r="C2340" s="3" t="s">
        <v>2345</v>
      </c>
      <c r="D2340" s="5">
        <v>15000</v>
      </c>
      <c r="E2340" s="7">
        <v>1020</v>
      </c>
      <c r="F2340" t="s">
        <v>4115</v>
      </c>
      <c r="G2340" s="1" t="s">
        <v>4119</v>
      </c>
      <c r="H2340" t="s">
        <v>4121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" t="s">
        <v>4181</v>
      </c>
      <c r="O2340">
        <f>ROUND(E2340/D2340*100,0)</f>
        <v>7</v>
      </c>
      <c r="P2340">
        <f>ROUND(E2340/L2340,2)</f>
        <v>8.2899999999999991</v>
      </c>
      <c r="Q2340" s="9" t="s">
        <v>4181</v>
      </c>
      <c r="R2340" t="s">
        <v>4217</v>
      </c>
      <c r="S2340">
        <f>(((J2340/60)/60)/24)+DATE(1970,1,1)</f>
        <v>41789.896805555552</v>
      </c>
      <c r="T2340">
        <f>(((I2340/60)/60)/24)+DATE(1970,1,1)</f>
        <v>41819.896805555552</v>
      </c>
      <c r="U2340">
        <f>YEAR(S:S)</f>
        <v>2014</v>
      </c>
    </row>
    <row r="2341" spans="1:21" ht="48" x14ac:dyDescent="0.2">
      <c r="A2341">
        <v>2339</v>
      </c>
      <c r="B2341" s="8" t="s">
        <v>2</v>
      </c>
      <c r="C2341" s="3" t="s">
        <v>2346</v>
      </c>
      <c r="D2341" s="5">
        <v>25000</v>
      </c>
      <c r="E2341" s="7">
        <v>1020</v>
      </c>
      <c r="F2341" t="s">
        <v>4115</v>
      </c>
      <c r="G2341" s="1" t="s">
        <v>4119</v>
      </c>
      <c r="H2341" t="s">
        <v>4121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" t="s">
        <v>4181</v>
      </c>
      <c r="O2341">
        <f>ROUND(E2341/D2341*100,0)</f>
        <v>4</v>
      </c>
      <c r="P2341">
        <f>ROUND(E2341/L2341,2)</f>
        <v>0.92</v>
      </c>
      <c r="Q2341" s="9" t="s">
        <v>4181</v>
      </c>
      <c r="R2341" t="s">
        <v>4217</v>
      </c>
      <c r="S2341">
        <f>(((J2341/60)/60)/24)+DATE(1970,1,1)</f>
        <v>42692.79987268518</v>
      </c>
      <c r="T2341">
        <f>(((I2341/60)/60)/24)+DATE(1970,1,1)</f>
        <v>42723.332638888889</v>
      </c>
      <c r="U2341">
        <f>YEAR(S:S)</f>
        <v>2016</v>
      </c>
    </row>
    <row r="2342" spans="1:21" ht="48" x14ac:dyDescent="0.2">
      <c r="A2342">
        <v>2340</v>
      </c>
      <c r="B2342" s="8" t="s">
        <v>2</v>
      </c>
      <c r="C2342" s="3" t="s">
        <v>2347</v>
      </c>
      <c r="D2342" s="5">
        <v>40000</v>
      </c>
      <c r="E2342" s="7">
        <v>1016</v>
      </c>
      <c r="F2342" t="s">
        <v>4115</v>
      </c>
      <c r="G2342" s="1" t="s">
        <v>4119</v>
      </c>
      <c r="H2342" t="s">
        <v>4121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" t="s">
        <v>4181</v>
      </c>
      <c r="O2342">
        <f>ROUND(E2342/D2342*100,0)</f>
        <v>3</v>
      </c>
      <c r="P2342">
        <f>ROUND(E2342/L2342,2)</f>
        <v>2.52</v>
      </c>
      <c r="Q2342" s="9" t="s">
        <v>4181</v>
      </c>
      <c r="R2342" t="s">
        <v>4217</v>
      </c>
      <c r="S2342">
        <f>(((J2342/60)/60)/24)+DATE(1970,1,1)</f>
        <v>42643.642800925925</v>
      </c>
      <c r="T2342">
        <f>(((I2342/60)/60)/24)+DATE(1970,1,1)</f>
        <v>42673.642800925925</v>
      </c>
      <c r="U2342">
        <f>YEAR(S:S)</f>
        <v>2016</v>
      </c>
    </row>
    <row r="2343" spans="1:21" ht="48" x14ac:dyDescent="0.2">
      <c r="A2343">
        <v>2341</v>
      </c>
      <c r="B2343" s="8" t="s">
        <v>2</v>
      </c>
      <c r="C2343" s="3" t="s">
        <v>2348</v>
      </c>
      <c r="D2343" s="5">
        <v>5000</v>
      </c>
      <c r="E2343" s="7">
        <v>1015</v>
      </c>
      <c r="F2343" t="s">
        <v>4116</v>
      </c>
      <c r="G2343" s="1" t="s">
        <v>4119</v>
      </c>
      <c r="H2343" t="s">
        <v>4121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" t="s">
        <v>4181</v>
      </c>
      <c r="O2343">
        <f>ROUND(E2343/D2343*100,0)</f>
        <v>20</v>
      </c>
      <c r="P2343" t="e">
        <f>ROUND(E2343/L2343,2)</f>
        <v>#DIV/0!</v>
      </c>
      <c r="Q2343" s="9" t="s">
        <v>4181</v>
      </c>
      <c r="R2343" t="s">
        <v>4191</v>
      </c>
      <c r="S2343">
        <f>(((J2343/60)/60)/24)+DATE(1970,1,1)</f>
        <v>42167.813703703709</v>
      </c>
      <c r="T2343">
        <f>(((I2343/60)/60)/24)+DATE(1970,1,1)</f>
        <v>42197.813703703709</v>
      </c>
      <c r="U2343">
        <f>YEAR(S:S)</f>
        <v>2015</v>
      </c>
    </row>
    <row r="2344" spans="1:21" ht="48" x14ac:dyDescent="0.2">
      <c r="A2344">
        <v>2342</v>
      </c>
      <c r="B2344" s="8" t="s">
        <v>2</v>
      </c>
      <c r="C2344" s="3" t="s">
        <v>2349</v>
      </c>
      <c r="D2344" s="5">
        <v>5500</v>
      </c>
      <c r="E2344" s="7">
        <v>1015</v>
      </c>
      <c r="F2344" t="s">
        <v>4116</v>
      </c>
      <c r="G2344" s="1" t="s">
        <v>4119</v>
      </c>
      <c r="H2344" t="s">
        <v>4121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" t="s">
        <v>4181</v>
      </c>
      <c r="O2344">
        <f>ROUND(E2344/D2344*100,0)</f>
        <v>18</v>
      </c>
      <c r="P2344" t="e">
        <f>ROUND(E2344/L2344,2)</f>
        <v>#DIV/0!</v>
      </c>
      <c r="Q2344" s="9" t="s">
        <v>4181</v>
      </c>
      <c r="R2344" t="s">
        <v>4191</v>
      </c>
      <c r="S2344">
        <f>(((J2344/60)/60)/24)+DATE(1970,1,1)</f>
        <v>41897.702199074076</v>
      </c>
      <c r="T2344">
        <f>(((I2344/60)/60)/24)+DATE(1970,1,1)</f>
        <v>41918.208333333336</v>
      </c>
      <c r="U2344">
        <f>YEAR(S:S)</f>
        <v>2014</v>
      </c>
    </row>
    <row r="2345" spans="1:21" ht="48" x14ac:dyDescent="0.2">
      <c r="A2345">
        <v>2343</v>
      </c>
      <c r="B2345" s="8" t="s">
        <v>2</v>
      </c>
      <c r="C2345" s="3" t="s">
        <v>2350</v>
      </c>
      <c r="D2345" s="5">
        <v>10000</v>
      </c>
      <c r="E2345" s="7">
        <v>1011</v>
      </c>
      <c r="F2345" t="s">
        <v>4116</v>
      </c>
      <c r="G2345" s="1" t="s">
        <v>4119</v>
      </c>
      <c r="H2345" t="s">
        <v>4121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" t="s">
        <v>4181</v>
      </c>
      <c r="O2345">
        <f>ROUND(E2345/D2345*100,0)</f>
        <v>10</v>
      </c>
      <c r="P2345">
        <f>ROUND(E2345/L2345,2)</f>
        <v>1011</v>
      </c>
      <c r="Q2345" s="9" t="s">
        <v>4181</v>
      </c>
      <c r="R2345" t="s">
        <v>4191</v>
      </c>
      <c r="S2345">
        <f>(((J2345/60)/60)/24)+DATE(1970,1,1)</f>
        <v>42327.825289351851</v>
      </c>
      <c r="T2345">
        <f>(((I2345/60)/60)/24)+DATE(1970,1,1)</f>
        <v>42377.82430555555</v>
      </c>
      <c r="U2345">
        <f>YEAR(S:S)</f>
        <v>2015</v>
      </c>
    </row>
    <row r="2346" spans="1:21" ht="48" x14ac:dyDescent="0.2">
      <c r="A2346">
        <v>2344</v>
      </c>
      <c r="B2346" s="8" t="s">
        <v>2</v>
      </c>
      <c r="C2346" s="3" t="s">
        <v>2351</v>
      </c>
      <c r="D2346" s="5">
        <v>1000</v>
      </c>
      <c r="E2346" s="7">
        <v>1010</v>
      </c>
      <c r="F2346" t="s">
        <v>4116</v>
      </c>
      <c r="G2346" s="1" t="s">
        <v>4119</v>
      </c>
      <c r="H2346" t="s">
        <v>4126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" t="s">
        <v>4181</v>
      </c>
      <c r="O2346">
        <f>ROUND(E2346/D2346*100,0)</f>
        <v>101</v>
      </c>
      <c r="P2346">
        <f>ROUND(E2346/L2346,2)</f>
        <v>1010</v>
      </c>
      <c r="Q2346" s="9" t="s">
        <v>4181</v>
      </c>
      <c r="R2346" t="s">
        <v>4191</v>
      </c>
      <c r="S2346">
        <f>(((J2346/60)/60)/24)+DATE(1970,1,1)</f>
        <v>42515.727650462963</v>
      </c>
      <c r="T2346">
        <f>(((I2346/60)/60)/24)+DATE(1970,1,1)</f>
        <v>42545.727650462963</v>
      </c>
      <c r="U2346">
        <f>YEAR(S:S)</f>
        <v>2016</v>
      </c>
    </row>
    <row r="2347" spans="1:21" ht="48" x14ac:dyDescent="0.2">
      <c r="A2347">
        <v>2345</v>
      </c>
      <c r="B2347" s="8" t="s">
        <v>2</v>
      </c>
      <c r="C2347" s="3" t="s">
        <v>2352</v>
      </c>
      <c r="D2347" s="5">
        <v>3000</v>
      </c>
      <c r="E2347" s="7">
        <v>1010</v>
      </c>
      <c r="F2347" t="s">
        <v>4116</v>
      </c>
      <c r="G2347" s="1" t="s">
        <v>4119</v>
      </c>
      <c r="H2347" t="s">
        <v>4121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" t="s">
        <v>4181</v>
      </c>
      <c r="O2347">
        <f>ROUND(E2347/D2347*100,0)</f>
        <v>34</v>
      </c>
      <c r="P2347" t="e">
        <f>ROUND(E2347/L2347,2)</f>
        <v>#DIV/0!</v>
      </c>
      <c r="Q2347" s="9" t="s">
        <v>4181</v>
      </c>
      <c r="R2347" t="s">
        <v>4191</v>
      </c>
      <c r="S2347">
        <f>(((J2347/60)/60)/24)+DATE(1970,1,1)</f>
        <v>42060.001805555556</v>
      </c>
      <c r="T2347">
        <f>(((I2347/60)/60)/24)+DATE(1970,1,1)</f>
        <v>42094.985416666663</v>
      </c>
      <c r="U2347">
        <f>YEAR(S:S)</f>
        <v>2015</v>
      </c>
    </row>
    <row r="2348" spans="1:21" ht="48" x14ac:dyDescent="0.2">
      <c r="A2348">
        <v>2346</v>
      </c>
      <c r="B2348" s="8" t="s">
        <v>2</v>
      </c>
      <c r="C2348" s="3" t="s">
        <v>2353</v>
      </c>
      <c r="D2348" s="5">
        <v>60000</v>
      </c>
      <c r="E2348" s="7">
        <v>1006</v>
      </c>
      <c r="F2348" t="s">
        <v>4116</v>
      </c>
      <c r="G2348" s="1" t="s">
        <v>4119</v>
      </c>
      <c r="H2348" t="s">
        <v>4121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" t="s">
        <v>4181</v>
      </c>
      <c r="O2348">
        <f>ROUND(E2348/D2348*100,0)</f>
        <v>2</v>
      </c>
      <c r="P2348">
        <f>ROUND(E2348/L2348,2)</f>
        <v>335.33</v>
      </c>
      <c r="Q2348" s="9" t="s">
        <v>4181</v>
      </c>
      <c r="R2348" t="s">
        <v>4191</v>
      </c>
      <c r="S2348">
        <f>(((J2348/60)/60)/24)+DATE(1970,1,1)</f>
        <v>42615.79896990741</v>
      </c>
      <c r="T2348">
        <f>(((I2348/60)/60)/24)+DATE(1970,1,1)</f>
        <v>42660.79896990741</v>
      </c>
      <c r="U2348">
        <f>YEAR(S:S)</f>
        <v>2016</v>
      </c>
    </row>
    <row r="2349" spans="1:21" ht="48" x14ac:dyDescent="0.2">
      <c r="A2349">
        <v>2347</v>
      </c>
      <c r="B2349" s="8" t="s">
        <v>2</v>
      </c>
      <c r="C2349" s="3" t="s">
        <v>2354</v>
      </c>
      <c r="D2349" s="5">
        <v>1000</v>
      </c>
      <c r="E2349" s="7">
        <v>1005</v>
      </c>
      <c r="F2349" t="s">
        <v>4116</v>
      </c>
      <c r="G2349" s="1" t="s">
        <v>4119</v>
      </c>
      <c r="H2349" t="s">
        <v>4121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" t="s">
        <v>4181</v>
      </c>
      <c r="O2349">
        <f>ROUND(E2349/D2349*100,0)</f>
        <v>101</v>
      </c>
      <c r="P2349">
        <f>ROUND(E2349/L2349,2)</f>
        <v>1005</v>
      </c>
      <c r="Q2349" s="9" t="s">
        <v>4181</v>
      </c>
      <c r="R2349" t="s">
        <v>4191</v>
      </c>
      <c r="S2349">
        <f>(((J2349/60)/60)/24)+DATE(1970,1,1)</f>
        <v>42577.607361111113</v>
      </c>
      <c r="T2349">
        <f>(((I2349/60)/60)/24)+DATE(1970,1,1)</f>
        <v>42607.607361111113</v>
      </c>
      <c r="U2349">
        <f>YEAR(S:S)</f>
        <v>2016</v>
      </c>
    </row>
    <row r="2350" spans="1:21" ht="48" x14ac:dyDescent="0.2">
      <c r="A2350">
        <v>2348</v>
      </c>
      <c r="B2350" s="8" t="s">
        <v>2</v>
      </c>
      <c r="C2350" s="3" t="s">
        <v>2355</v>
      </c>
      <c r="D2350" s="5">
        <v>70000</v>
      </c>
      <c r="E2350" s="7">
        <v>1005</v>
      </c>
      <c r="F2350" t="s">
        <v>4116</v>
      </c>
      <c r="G2350" s="1" t="s">
        <v>4119</v>
      </c>
      <c r="H2350" t="s">
        <v>4121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" t="s">
        <v>4181</v>
      </c>
      <c r="O2350">
        <f>ROUND(E2350/D2350*100,0)</f>
        <v>1</v>
      </c>
      <c r="P2350">
        <f>ROUND(E2350/L2350,2)</f>
        <v>201</v>
      </c>
      <c r="Q2350" s="9" t="s">
        <v>4181</v>
      </c>
      <c r="R2350" t="s">
        <v>4191</v>
      </c>
      <c r="S2350">
        <f>(((J2350/60)/60)/24)+DATE(1970,1,1)</f>
        <v>42360.932152777779</v>
      </c>
      <c r="T2350">
        <f>(((I2350/60)/60)/24)+DATE(1970,1,1)</f>
        <v>42420.932152777779</v>
      </c>
      <c r="U2350">
        <f>YEAR(S:S)</f>
        <v>2015</v>
      </c>
    </row>
    <row r="2351" spans="1:21" ht="48" x14ac:dyDescent="0.2">
      <c r="A2351">
        <v>2349</v>
      </c>
      <c r="B2351" s="8" t="s">
        <v>2</v>
      </c>
      <c r="C2351" s="3" t="s">
        <v>2356</v>
      </c>
      <c r="D2351" s="5">
        <v>474900</v>
      </c>
      <c r="E2351" s="7">
        <v>1004</v>
      </c>
      <c r="F2351" t="s">
        <v>4116</v>
      </c>
      <c r="G2351" s="1" t="s">
        <v>4119</v>
      </c>
      <c r="H2351" t="s">
        <v>4130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" t="s">
        <v>4181</v>
      </c>
      <c r="O2351">
        <f>ROUND(E2351/D2351*100,0)</f>
        <v>0</v>
      </c>
      <c r="P2351" t="e">
        <f>ROUND(E2351/L2351,2)</f>
        <v>#DIV/0!</v>
      </c>
      <c r="Q2351" s="9" t="s">
        <v>4181</v>
      </c>
      <c r="R2351" t="s">
        <v>4191</v>
      </c>
      <c r="S2351">
        <f>(((J2351/60)/60)/24)+DATE(1970,1,1)</f>
        <v>42198.775787037041</v>
      </c>
      <c r="T2351">
        <f>(((I2351/60)/60)/24)+DATE(1970,1,1)</f>
        <v>42227.775787037041</v>
      </c>
      <c r="U2351">
        <f>YEAR(S:S)</f>
        <v>2015</v>
      </c>
    </row>
    <row r="2352" spans="1:21" ht="32" x14ac:dyDescent="0.2">
      <c r="A2352">
        <v>2350</v>
      </c>
      <c r="B2352" s="8" t="s">
        <v>2</v>
      </c>
      <c r="C2352" s="3" t="s">
        <v>2357</v>
      </c>
      <c r="D2352" s="5">
        <v>50000</v>
      </c>
      <c r="E2352" s="7">
        <v>1003</v>
      </c>
      <c r="F2352" t="s">
        <v>4116</v>
      </c>
      <c r="G2352" s="1" t="s">
        <v>4119</v>
      </c>
      <c r="H2352" t="s">
        <v>4124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" t="s">
        <v>4181</v>
      </c>
      <c r="O2352">
        <f>ROUND(E2352/D2352*100,0)</f>
        <v>2</v>
      </c>
      <c r="P2352" t="e">
        <f>ROUND(E2352/L2352,2)</f>
        <v>#DIV/0!</v>
      </c>
      <c r="Q2352" s="9" t="s">
        <v>4181</v>
      </c>
      <c r="R2352" t="s">
        <v>4191</v>
      </c>
      <c r="S2352">
        <f>(((J2352/60)/60)/24)+DATE(1970,1,1)</f>
        <v>42708.842245370368</v>
      </c>
      <c r="T2352">
        <f>(((I2352/60)/60)/24)+DATE(1970,1,1)</f>
        <v>42738.842245370368</v>
      </c>
      <c r="U2352">
        <f>YEAR(S:S)</f>
        <v>2016</v>
      </c>
    </row>
    <row r="2353" spans="1:21" ht="16" x14ac:dyDescent="0.2">
      <c r="A2353">
        <v>2351</v>
      </c>
      <c r="B2353" s="8" t="s">
        <v>2</v>
      </c>
      <c r="C2353" s="3" t="s">
        <v>2358</v>
      </c>
      <c r="D2353" s="5">
        <v>18900</v>
      </c>
      <c r="E2353" s="7">
        <v>1003</v>
      </c>
      <c r="F2353" t="s">
        <v>4116</v>
      </c>
      <c r="G2353" s="1" t="s">
        <v>4119</v>
      </c>
      <c r="H2353" t="s">
        <v>4125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" t="s">
        <v>4181</v>
      </c>
      <c r="O2353">
        <f>ROUND(E2353/D2353*100,0)</f>
        <v>5</v>
      </c>
      <c r="P2353">
        <f>ROUND(E2353/L2353,2)</f>
        <v>143.29</v>
      </c>
      <c r="Q2353" s="9" t="s">
        <v>4181</v>
      </c>
      <c r="R2353" t="s">
        <v>4191</v>
      </c>
      <c r="S2353">
        <f>(((J2353/60)/60)/24)+DATE(1970,1,1)</f>
        <v>42094.101145833338</v>
      </c>
      <c r="T2353">
        <f>(((I2353/60)/60)/24)+DATE(1970,1,1)</f>
        <v>42124.101145833338</v>
      </c>
      <c r="U2353">
        <f>YEAR(S:S)</f>
        <v>2015</v>
      </c>
    </row>
    <row r="2354" spans="1:21" ht="48" x14ac:dyDescent="0.2">
      <c r="A2354">
        <v>2352</v>
      </c>
      <c r="B2354" s="8" t="s">
        <v>2</v>
      </c>
      <c r="C2354" s="3" t="s">
        <v>2359</v>
      </c>
      <c r="D2354" s="5">
        <v>2000</v>
      </c>
      <c r="E2354" s="7">
        <v>1002</v>
      </c>
      <c r="F2354" t="s">
        <v>4116</v>
      </c>
      <c r="G2354" s="1" t="s">
        <v>4119</v>
      </c>
      <c r="H2354" t="s">
        <v>4121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" t="s">
        <v>4181</v>
      </c>
      <c r="O2354">
        <f>ROUND(E2354/D2354*100,0)</f>
        <v>50</v>
      </c>
      <c r="P2354" t="e">
        <f>ROUND(E2354/L2354,2)</f>
        <v>#DIV/0!</v>
      </c>
      <c r="Q2354" s="9" t="s">
        <v>4181</v>
      </c>
      <c r="R2354" t="s">
        <v>4191</v>
      </c>
      <c r="S2354">
        <f>(((J2354/60)/60)/24)+DATE(1970,1,1)</f>
        <v>42101.633703703701</v>
      </c>
      <c r="T2354">
        <f>(((I2354/60)/60)/24)+DATE(1970,1,1)</f>
        <v>42161.633703703701</v>
      </c>
      <c r="U2354">
        <f>YEAR(S:S)</f>
        <v>2015</v>
      </c>
    </row>
    <row r="2355" spans="1:21" ht="48" x14ac:dyDescent="0.2">
      <c r="A2355">
        <v>2353</v>
      </c>
      <c r="B2355" s="8" t="s">
        <v>2</v>
      </c>
      <c r="C2355" s="3" t="s">
        <v>2360</v>
      </c>
      <c r="D2355" s="5">
        <v>1000</v>
      </c>
      <c r="E2355" s="7">
        <v>1001.49</v>
      </c>
      <c r="F2355" t="s">
        <v>4116</v>
      </c>
      <c r="G2355" s="1" t="s">
        <v>4119</v>
      </c>
      <c r="H2355" t="s">
        <v>4121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" t="s">
        <v>4181</v>
      </c>
      <c r="O2355">
        <f>ROUND(E2355/D2355*100,0)</f>
        <v>100</v>
      </c>
      <c r="P2355" t="e">
        <f>ROUND(E2355/L2355,2)</f>
        <v>#DIV/0!</v>
      </c>
      <c r="Q2355" s="9" t="s">
        <v>4181</v>
      </c>
      <c r="R2355" t="s">
        <v>4191</v>
      </c>
      <c r="S2355">
        <f>(((J2355/60)/60)/24)+DATE(1970,1,1)</f>
        <v>42103.676180555558</v>
      </c>
      <c r="T2355">
        <f>(((I2355/60)/60)/24)+DATE(1970,1,1)</f>
        <v>42115.676180555558</v>
      </c>
      <c r="U2355">
        <f>YEAR(S:S)</f>
        <v>2015</v>
      </c>
    </row>
    <row r="2356" spans="1:21" ht="48" x14ac:dyDescent="0.2">
      <c r="A2356">
        <v>2354</v>
      </c>
      <c r="B2356" s="8" t="s">
        <v>2</v>
      </c>
      <c r="C2356" s="3" t="s">
        <v>2361</v>
      </c>
      <c r="D2356" s="5">
        <v>35000</v>
      </c>
      <c r="E2356" s="7">
        <v>1001</v>
      </c>
      <c r="F2356" t="s">
        <v>4116</v>
      </c>
      <c r="G2356" s="1" t="s">
        <v>4119</v>
      </c>
      <c r="H2356" t="s">
        <v>4121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" t="s">
        <v>4181</v>
      </c>
      <c r="O2356">
        <f>ROUND(E2356/D2356*100,0)</f>
        <v>3</v>
      </c>
      <c r="P2356">
        <f>ROUND(E2356/L2356,2)</f>
        <v>1001</v>
      </c>
      <c r="Q2356" s="9" t="s">
        <v>4181</v>
      </c>
      <c r="R2356" t="s">
        <v>4191</v>
      </c>
      <c r="S2356">
        <f>(((J2356/60)/60)/24)+DATE(1970,1,1)</f>
        <v>41954.722916666666</v>
      </c>
      <c r="T2356">
        <f>(((I2356/60)/60)/24)+DATE(1970,1,1)</f>
        <v>42014.722916666666</v>
      </c>
      <c r="U2356">
        <f>YEAR(S:S)</f>
        <v>2014</v>
      </c>
    </row>
    <row r="2357" spans="1:21" ht="48" x14ac:dyDescent="0.2">
      <c r="A2357">
        <v>2355</v>
      </c>
      <c r="B2357" s="8" t="s">
        <v>2</v>
      </c>
      <c r="C2357" s="3" t="s">
        <v>2362</v>
      </c>
      <c r="D2357" s="5">
        <v>8000</v>
      </c>
      <c r="E2357" s="7">
        <v>1001</v>
      </c>
      <c r="F2357" t="s">
        <v>4116</v>
      </c>
      <c r="G2357" s="1" t="s">
        <v>4119</v>
      </c>
      <c r="H2357" t="s">
        <v>4123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" t="s">
        <v>4181</v>
      </c>
      <c r="O2357">
        <f>ROUND(E2357/D2357*100,0)</f>
        <v>13</v>
      </c>
      <c r="P2357">
        <f>ROUND(E2357/L2357,2)</f>
        <v>500.5</v>
      </c>
      <c r="Q2357" s="9" t="s">
        <v>4181</v>
      </c>
      <c r="R2357" t="s">
        <v>4191</v>
      </c>
      <c r="S2357">
        <f>(((J2357/60)/60)/24)+DATE(1970,1,1)</f>
        <v>42096.918240740735</v>
      </c>
      <c r="T2357">
        <f>(((I2357/60)/60)/24)+DATE(1970,1,1)</f>
        <v>42126.918240740735</v>
      </c>
      <c r="U2357">
        <f>YEAR(S:S)</f>
        <v>2015</v>
      </c>
    </row>
    <row r="2358" spans="1:21" ht="32" x14ac:dyDescent="0.2">
      <c r="A2358">
        <v>2356</v>
      </c>
      <c r="B2358" s="8" t="s">
        <v>2</v>
      </c>
      <c r="C2358" s="3" t="s">
        <v>2363</v>
      </c>
      <c r="D2358" s="5">
        <v>10000</v>
      </c>
      <c r="E2358" s="7">
        <v>1001</v>
      </c>
      <c r="F2358" t="s">
        <v>4116</v>
      </c>
      <c r="G2358" s="1" t="s">
        <v>4119</v>
      </c>
      <c r="H2358" t="s">
        <v>4124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" t="s">
        <v>4181</v>
      </c>
      <c r="O2358">
        <f>ROUND(E2358/D2358*100,0)</f>
        <v>10</v>
      </c>
      <c r="P2358" t="e">
        <f>ROUND(E2358/L2358,2)</f>
        <v>#DIV/0!</v>
      </c>
      <c r="Q2358" s="9" t="s">
        <v>4181</v>
      </c>
      <c r="R2358" t="s">
        <v>4191</v>
      </c>
      <c r="S2358">
        <f>(((J2358/60)/60)/24)+DATE(1970,1,1)</f>
        <v>42130.78361111111</v>
      </c>
      <c r="T2358">
        <f>(((I2358/60)/60)/24)+DATE(1970,1,1)</f>
        <v>42160.78361111111</v>
      </c>
      <c r="U2358">
        <f>YEAR(S:S)</f>
        <v>2015</v>
      </c>
    </row>
    <row r="2359" spans="1:21" ht="32" x14ac:dyDescent="0.2">
      <c r="A2359">
        <v>2357</v>
      </c>
      <c r="B2359" s="8" t="s">
        <v>2</v>
      </c>
      <c r="C2359" s="3" t="s">
        <v>2364</v>
      </c>
      <c r="D2359" s="5">
        <v>27000</v>
      </c>
      <c r="E2359" s="7">
        <v>1001</v>
      </c>
      <c r="F2359" t="s">
        <v>4116</v>
      </c>
      <c r="G2359" s="1" t="s">
        <v>4119</v>
      </c>
      <c r="H2359" t="s">
        <v>4122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" t="s">
        <v>4181</v>
      </c>
      <c r="O2359">
        <f>ROUND(E2359/D2359*100,0)</f>
        <v>4</v>
      </c>
      <c r="P2359" t="e">
        <f>ROUND(E2359/L2359,2)</f>
        <v>#DIV/0!</v>
      </c>
      <c r="Q2359" s="9" t="s">
        <v>4181</v>
      </c>
      <c r="R2359" t="s">
        <v>4191</v>
      </c>
      <c r="S2359">
        <f>(((J2359/60)/60)/24)+DATE(1970,1,1)</f>
        <v>42264.620115740734</v>
      </c>
      <c r="T2359">
        <f>(((I2359/60)/60)/24)+DATE(1970,1,1)</f>
        <v>42294.620115740734</v>
      </c>
      <c r="U2359">
        <f>YEAR(S:S)</f>
        <v>2015</v>
      </c>
    </row>
    <row r="2360" spans="1:21" ht="48" x14ac:dyDescent="0.2">
      <c r="A2360">
        <v>2358</v>
      </c>
      <c r="B2360" s="8" t="s">
        <v>2</v>
      </c>
      <c r="C2360" s="3" t="s">
        <v>2365</v>
      </c>
      <c r="D2360" s="5">
        <v>1500</v>
      </c>
      <c r="E2360" s="7">
        <v>1001</v>
      </c>
      <c r="F2360" t="s">
        <v>4116</v>
      </c>
      <c r="G2360" s="1" t="s">
        <v>4119</v>
      </c>
      <c r="H2360" t="s">
        <v>4122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" t="s">
        <v>4181</v>
      </c>
      <c r="O2360">
        <f>ROUND(E2360/D2360*100,0)</f>
        <v>67</v>
      </c>
      <c r="P2360" t="e">
        <f>ROUND(E2360/L2360,2)</f>
        <v>#DIV/0!</v>
      </c>
      <c r="Q2360" s="9" t="s">
        <v>4181</v>
      </c>
      <c r="R2360" t="s">
        <v>4191</v>
      </c>
      <c r="S2360">
        <f>(((J2360/60)/60)/24)+DATE(1970,1,1)</f>
        <v>41978.930972222224</v>
      </c>
      <c r="T2360">
        <f>(((I2360/60)/60)/24)+DATE(1970,1,1)</f>
        <v>42035.027083333334</v>
      </c>
      <c r="U2360">
        <f>YEAR(S:S)</f>
        <v>2014</v>
      </c>
    </row>
    <row r="2361" spans="1:21" ht="48" x14ac:dyDescent="0.2">
      <c r="A2361">
        <v>2359</v>
      </c>
      <c r="B2361" s="8" t="s">
        <v>2</v>
      </c>
      <c r="C2361" s="3" t="s">
        <v>2366</v>
      </c>
      <c r="D2361" s="5">
        <v>7500</v>
      </c>
      <c r="E2361" s="7">
        <v>1000.99</v>
      </c>
      <c r="F2361" t="s">
        <v>4116</v>
      </c>
      <c r="G2361" s="1" t="s">
        <v>4119</v>
      </c>
      <c r="H2361" t="s">
        <v>4121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" t="s">
        <v>4181</v>
      </c>
      <c r="O2361">
        <f>ROUND(E2361/D2361*100,0)</f>
        <v>13</v>
      </c>
      <c r="P2361">
        <f>ROUND(E2361/L2361,2)</f>
        <v>333.66</v>
      </c>
      <c r="Q2361" s="9" t="s">
        <v>4181</v>
      </c>
      <c r="R2361" t="s">
        <v>4191</v>
      </c>
      <c r="S2361">
        <f>(((J2361/60)/60)/24)+DATE(1970,1,1)</f>
        <v>42159.649583333332</v>
      </c>
      <c r="T2361">
        <f>(((I2361/60)/60)/24)+DATE(1970,1,1)</f>
        <v>42219.649583333332</v>
      </c>
      <c r="U2361">
        <f>YEAR(S:S)</f>
        <v>2015</v>
      </c>
    </row>
    <row r="2362" spans="1:21" ht="48" x14ac:dyDescent="0.2">
      <c r="A2362">
        <v>2360</v>
      </c>
      <c r="B2362" s="8" t="s">
        <v>2</v>
      </c>
      <c r="C2362" s="3" t="s">
        <v>2367</v>
      </c>
      <c r="D2362" s="5">
        <v>5000</v>
      </c>
      <c r="E2362" s="7">
        <v>1000.01</v>
      </c>
      <c r="F2362" t="s">
        <v>4116</v>
      </c>
      <c r="G2362" s="1" t="s">
        <v>4119</v>
      </c>
      <c r="H2362" t="s">
        <v>4126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" t="s">
        <v>4181</v>
      </c>
      <c r="O2362">
        <f>ROUND(E2362/D2362*100,0)</f>
        <v>20</v>
      </c>
      <c r="P2362">
        <f>ROUND(E2362/L2362,2)</f>
        <v>1000.01</v>
      </c>
      <c r="Q2362" s="9" t="s">
        <v>4181</v>
      </c>
      <c r="R2362" t="s">
        <v>4191</v>
      </c>
      <c r="S2362">
        <f>(((J2362/60)/60)/24)+DATE(1970,1,1)</f>
        <v>42377.70694444445</v>
      </c>
      <c r="T2362">
        <f>(((I2362/60)/60)/24)+DATE(1970,1,1)</f>
        <v>42407.70694444445</v>
      </c>
      <c r="U2362">
        <f>YEAR(S:S)</f>
        <v>2016</v>
      </c>
    </row>
    <row r="2363" spans="1:21" ht="48" x14ac:dyDescent="0.2">
      <c r="A2363">
        <v>2361</v>
      </c>
      <c r="B2363" s="8" t="s">
        <v>2</v>
      </c>
      <c r="C2363" s="3" t="s">
        <v>2368</v>
      </c>
      <c r="D2363" s="5">
        <v>200</v>
      </c>
      <c r="E2363" s="7">
        <v>1000</v>
      </c>
      <c r="F2363" t="s">
        <v>4116</v>
      </c>
      <c r="G2363" s="1" t="s">
        <v>4119</v>
      </c>
      <c r="H2363" t="s">
        <v>4126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" t="s">
        <v>4181</v>
      </c>
      <c r="O2363">
        <f>ROUND(E2363/D2363*100,0)</f>
        <v>500</v>
      </c>
      <c r="P2363" t="e">
        <f>ROUND(E2363/L2363,2)</f>
        <v>#DIV/0!</v>
      </c>
      <c r="Q2363" s="9" t="s">
        <v>4181</v>
      </c>
      <c r="R2363" t="s">
        <v>4191</v>
      </c>
      <c r="S2363">
        <f>(((J2363/60)/60)/24)+DATE(1970,1,1)</f>
        <v>42466.858888888892</v>
      </c>
      <c r="T2363">
        <f>(((I2363/60)/60)/24)+DATE(1970,1,1)</f>
        <v>42490.916666666672</v>
      </c>
      <c r="U2363">
        <f>YEAR(S:S)</f>
        <v>2016</v>
      </c>
    </row>
    <row r="2364" spans="1:21" ht="32" x14ac:dyDescent="0.2">
      <c r="A2364">
        <v>2362</v>
      </c>
      <c r="B2364" s="8" t="s">
        <v>2</v>
      </c>
      <c r="C2364" s="3" t="s">
        <v>2369</v>
      </c>
      <c r="D2364" s="5">
        <v>420</v>
      </c>
      <c r="E2364" s="7">
        <v>1000</v>
      </c>
      <c r="F2364" t="s">
        <v>4116</v>
      </c>
      <c r="G2364" s="1" t="s">
        <v>4119</v>
      </c>
      <c r="H2364" t="s">
        <v>4121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" t="s">
        <v>4181</v>
      </c>
      <c r="O2364">
        <f>ROUND(E2364/D2364*100,0)</f>
        <v>238</v>
      </c>
      <c r="P2364">
        <f>ROUND(E2364/L2364,2)</f>
        <v>500</v>
      </c>
      <c r="Q2364" s="9" t="s">
        <v>4181</v>
      </c>
      <c r="R2364" t="s">
        <v>4191</v>
      </c>
      <c r="S2364">
        <f>(((J2364/60)/60)/24)+DATE(1970,1,1)</f>
        <v>41954.688310185185</v>
      </c>
      <c r="T2364">
        <f>(((I2364/60)/60)/24)+DATE(1970,1,1)</f>
        <v>41984.688310185185</v>
      </c>
      <c r="U2364">
        <f>YEAR(S:S)</f>
        <v>2014</v>
      </c>
    </row>
    <row r="2365" spans="1:21" ht="48" x14ac:dyDescent="0.2">
      <c r="A2365">
        <v>2363</v>
      </c>
      <c r="B2365" s="8" t="s">
        <v>2</v>
      </c>
      <c r="C2365" s="3" t="s">
        <v>2370</v>
      </c>
      <c r="D2365" s="5">
        <v>175000</v>
      </c>
      <c r="E2365" s="7">
        <v>1000</v>
      </c>
      <c r="F2365" t="s">
        <v>4116</v>
      </c>
      <c r="G2365" s="1" t="s">
        <v>4119</v>
      </c>
      <c r="H2365" t="s">
        <v>4121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" t="s">
        <v>4181</v>
      </c>
      <c r="O2365">
        <f>ROUND(E2365/D2365*100,0)</f>
        <v>1</v>
      </c>
      <c r="P2365" t="e">
        <f>ROUND(E2365/L2365,2)</f>
        <v>#DIV/0!</v>
      </c>
      <c r="Q2365" s="9" t="s">
        <v>4181</v>
      </c>
      <c r="R2365" t="s">
        <v>4191</v>
      </c>
      <c r="S2365">
        <f>(((J2365/60)/60)/24)+DATE(1970,1,1)</f>
        <v>42322.011574074073</v>
      </c>
      <c r="T2365">
        <f>(((I2365/60)/60)/24)+DATE(1970,1,1)</f>
        <v>42367.011574074073</v>
      </c>
      <c r="U2365">
        <f>YEAR(S:S)</f>
        <v>2015</v>
      </c>
    </row>
    <row r="2366" spans="1:21" ht="32" x14ac:dyDescent="0.2">
      <c r="A2366">
        <v>2364</v>
      </c>
      <c r="B2366" s="8" t="s">
        <v>2</v>
      </c>
      <c r="C2366" s="3" t="s">
        <v>2371</v>
      </c>
      <c r="D2366" s="5">
        <v>128</v>
      </c>
      <c r="E2366" s="7">
        <v>1000</v>
      </c>
      <c r="F2366" t="s">
        <v>4116</v>
      </c>
      <c r="G2366" s="1" t="s">
        <v>4119</v>
      </c>
      <c r="H2366" t="s">
        <v>4121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" t="s">
        <v>4181</v>
      </c>
      <c r="O2366">
        <f>ROUND(E2366/D2366*100,0)</f>
        <v>781</v>
      </c>
      <c r="P2366" t="e">
        <f>ROUND(E2366/L2366,2)</f>
        <v>#DIV/0!</v>
      </c>
      <c r="Q2366" s="9" t="s">
        <v>4181</v>
      </c>
      <c r="R2366" t="s">
        <v>4191</v>
      </c>
      <c r="S2366">
        <f>(((J2366/60)/60)/24)+DATE(1970,1,1)</f>
        <v>42248.934675925921</v>
      </c>
      <c r="T2366">
        <f>(((I2366/60)/60)/24)+DATE(1970,1,1)</f>
        <v>42303.934675925921</v>
      </c>
      <c r="U2366">
        <f>YEAR(S:S)</f>
        <v>2015</v>
      </c>
    </row>
    <row r="2367" spans="1:21" ht="48" x14ac:dyDescent="0.2">
      <c r="A2367">
        <v>2365</v>
      </c>
      <c r="B2367" s="8" t="s">
        <v>2</v>
      </c>
      <c r="C2367" s="3" t="s">
        <v>2372</v>
      </c>
      <c r="D2367" s="5">
        <v>1000</v>
      </c>
      <c r="E2367" s="7">
        <v>1000</v>
      </c>
      <c r="F2367" t="s">
        <v>4116</v>
      </c>
      <c r="G2367" s="1" t="s">
        <v>4119</v>
      </c>
      <c r="H2367" t="s">
        <v>4124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" t="s">
        <v>4181</v>
      </c>
      <c r="O2367">
        <f>ROUND(E2367/D2367*100,0)</f>
        <v>100</v>
      </c>
      <c r="P2367" t="e">
        <f>ROUND(E2367/L2367,2)</f>
        <v>#DIV/0!</v>
      </c>
      <c r="Q2367" s="9" t="s">
        <v>4181</v>
      </c>
      <c r="R2367" t="s">
        <v>4191</v>
      </c>
      <c r="S2367">
        <f>(((J2367/60)/60)/24)+DATE(1970,1,1)</f>
        <v>42346.736400462964</v>
      </c>
      <c r="T2367">
        <f>(((I2367/60)/60)/24)+DATE(1970,1,1)</f>
        <v>42386.958333333328</v>
      </c>
      <c r="U2367">
        <f>YEAR(S:S)</f>
        <v>2015</v>
      </c>
    </row>
    <row r="2368" spans="1:21" ht="48" x14ac:dyDescent="0.2">
      <c r="A2368">
        <v>2366</v>
      </c>
      <c r="B2368" s="8" t="s">
        <v>2</v>
      </c>
      <c r="C2368" s="3" t="s">
        <v>2373</v>
      </c>
      <c r="D2368" s="5">
        <v>25000</v>
      </c>
      <c r="E2368" s="7">
        <v>1000</v>
      </c>
      <c r="F2368" t="s">
        <v>4116</v>
      </c>
      <c r="G2368" s="1" t="s">
        <v>4119</v>
      </c>
      <c r="H2368" t="s">
        <v>4122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" t="s">
        <v>4181</v>
      </c>
      <c r="O2368">
        <f>ROUND(E2368/D2368*100,0)</f>
        <v>4</v>
      </c>
      <c r="P2368">
        <f>ROUND(E2368/L2368,2)</f>
        <v>37.04</v>
      </c>
      <c r="Q2368" s="9" t="s">
        <v>4181</v>
      </c>
      <c r="R2368" t="s">
        <v>4191</v>
      </c>
      <c r="S2368">
        <f>(((J2368/60)/60)/24)+DATE(1970,1,1)</f>
        <v>42268.531631944439</v>
      </c>
      <c r="T2368">
        <f>(((I2368/60)/60)/24)+DATE(1970,1,1)</f>
        <v>42298.531631944439</v>
      </c>
      <c r="U2368">
        <f>YEAR(S:S)</f>
        <v>2015</v>
      </c>
    </row>
    <row r="2369" spans="1:21" ht="48" x14ac:dyDescent="0.2">
      <c r="A2369">
        <v>2367</v>
      </c>
      <c r="B2369" s="8" t="s">
        <v>2</v>
      </c>
      <c r="C2369" s="3" t="s">
        <v>2374</v>
      </c>
      <c r="D2369" s="5">
        <v>50000</v>
      </c>
      <c r="E2369" s="7">
        <v>1000</v>
      </c>
      <c r="F2369" t="s">
        <v>4116</v>
      </c>
      <c r="G2369" s="1" t="s">
        <v>4119</v>
      </c>
      <c r="H2369" t="s">
        <v>4121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" t="s">
        <v>4181</v>
      </c>
      <c r="O2369">
        <f>ROUND(E2369/D2369*100,0)</f>
        <v>2</v>
      </c>
      <c r="P2369">
        <f>ROUND(E2369/L2369,2)</f>
        <v>71.430000000000007</v>
      </c>
      <c r="Q2369" s="9" t="s">
        <v>4181</v>
      </c>
      <c r="R2369" t="s">
        <v>4191</v>
      </c>
      <c r="S2369">
        <f>(((J2369/60)/60)/24)+DATE(1970,1,1)</f>
        <v>42425.970092592594</v>
      </c>
      <c r="T2369">
        <f>(((I2369/60)/60)/24)+DATE(1970,1,1)</f>
        <v>42485.928425925929</v>
      </c>
      <c r="U2369">
        <f>YEAR(S:S)</f>
        <v>2016</v>
      </c>
    </row>
    <row r="2370" spans="1:21" ht="48" x14ac:dyDescent="0.2">
      <c r="A2370">
        <v>2368</v>
      </c>
      <c r="B2370" s="8" t="s">
        <v>2</v>
      </c>
      <c r="C2370" s="3" t="s">
        <v>2375</v>
      </c>
      <c r="D2370" s="5">
        <v>40000</v>
      </c>
      <c r="E2370" s="7">
        <v>1000</v>
      </c>
      <c r="F2370" t="s">
        <v>4116</v>
      </c>
      <c r="G2370" s="1" t="s">
        <v>4119</v>
      </c>
      <c r="H2370" t="s">
        <v>4121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" t="s">
        <v>4181</v>
      </c>
      <c r="O2370">
        <f>ROUND(E2370/D2370*100,0)</f>
        <v>3</v>
      </c>
      <c r="P2370">
        <f>ROUND(E2370/L2370,2)</f>
        <v>500</v>
      </c>
      <c r="Q2370" s="9" t="s">
        <v>4181</v>
      </c>
      <c r="R2370" t="s">
        <v>4191</v>
      </c>
      <c r="S2370">
        <f>(((J2370/60)/60)/24)+DATE(1970,1,1)</f>
        <v>42063.721817129626</v>
      </c>
      <c r="T2370">
        <f>(((I2370/60)/60)/24)+DATE(1970,1,1)</f>
        <v>42108.680150462969</v>
      </c>
      <c r="U2370">
        <f>YEAR(S:S)</f>
        <v>2015</v>
      </c>
    </row>
    <row r="2371" spans="1:21" ht="48" x14ac:dyDescent="0.2">
      <c r="A2371">
        <v>2369</v>
      </c>
      <c r="B2371" s="8" t="s">
        <v>2</v>
      </c>
      <c r="C2371" s="3" t="s">
        <v>2376</v>
      </c>
      <c r="D2371" s="5">
        <v>25000</v>
      </c>
      <c r="E2371" s="7">
        <v>1000</v>
      </c>
      <c r="F2371" t="s">
        <v>4116</v>
      </c>
      <c r="G2371" s="1" t="s">
        <v>4119</v>
      </c>
      <c r="H2371" t="s">
        <v>4121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" t="s">
        <v>4181</v>
      </c>
      <c r="O2371">
        <f>ROUND(E2371/D2371*100,0)</f>
        <v>4</v>
      </c>
      <c r="P2371" t="e">
        <f>ROUND(E2371/L2371,2)</f>
        <v>#DIV/0!</v>
      </c>
      <c r="Q2371" s="9" t="s">
        <v>4181</v>
      </c>
      <c r="R2371" t="s">
        <v>4191</v>
      </c>
      <c r="S2371">
        <f>(((J2371/60)/60)/24)+DATE(1970,1,1)</f>
        <v>42380.812627314815</v>
      </c>
      <c r="T2371">
        <f>(((I2371/60)/60)/24)+DATE(1970,1,1)</f>
        <v>42410.812627314815</v>
      </c>
      <c r="U2371">
        <f>YEAR(S:S)</f>
        <v>2016</v>
      </c>
    </row>
    <row r="2372" spans="1:21" ht="48" x14ac:dyDescent="0.2">
      <c r="A2372">
        <v>2370</v>
      </c>
      <c r="B2372" s="8" t="s">
        <v>2</v>
      </c>
      <c r="C2372" s="3" t="s">
        <v>2377</v>
      </c>
      <c r="D2372" s="5">
        <v>25000</v>
      </c>
      <c r="E2372" s="7">
        <v>1000</v>
      </c>
      <c r="F2372" t="s">
        <v>4116</v>
      </c>
      <c r="G2372" s="1" t="s">
        <v>4119</v>
      </c>
      <c r="H2372" t="s">
        <v>4121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" t="s">
        <v>4181</v>
      </c>
      <c r="O2372">
        <f>ROUND(E2372/D2372*100,0)</f>
        <v>4</v>
      </c>
      <c r="P2372">
        <f>ROUND(E2372/L2372,2)</f>
        <v>250</v>
      </c>
      <c r="Q2372" s="9" t="s">
        <v>4181</v>
      </c>
      <c r="R2372" t="s">
        <v>4191</v>
      </c>
      <c r="S2372">
        <f>(((J2372/60)/60)/24)+DATE(1970,1,1)</f>
        <v>41961.18913194444</v>
      </c>
      <c r="T2372">
        <f>(((I2372/60)/60)/24)+DATE(1970,1,1)</f>
        <v>41991.18913194444</v>
      </c>
      <c r="U2372">
        <f>YEAR(S:S)</f>
        <v>2014</v>
      </c>
    </row>
    <row r="2373" spans="1:21" ht="48" x14ac:dyDescent="0.2">
      <c r="A2373">
        <v>2371</v>
      </c>
      <c r="B2373" s="8" t="s">
        <v>2</v>
      </c>
      <c r="C2373" s="3" t="s">
        <v>2378</v>
      </c>
      <c r="D2373" s="5">
        <v>2000</v>
      </c>
      <c r="E2373" s="7">
        <v>1000</v>
      </c>
      <c r="F2373" t="s">
        <v>4116</v>
      </c>
      <c r="G2373" s="1" t="s">
        <v>4119</v>
      </c>
      <c r="H2373" t="s">
        <v>4121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" t="s">
        <v>4181</v>
      </c>
      <c r="O2373">
        <f>ROUND(E2373/D2373*100,0)</f>
        <v>50</v>
      </c>
      <c r="P2373" t="e">
        <f>ROUND(E2373/L2373,2)</f>
        <v>#DIV/0!</v>
      </c>
      <c r="Q2373" s="9" t="s">
        <v>4181</v>
      </c>
      <c r="R2373" t="s">
        <v>4191</v>
      </c>
      <c r="S2373">
        <f>(((J2373/60)/60)/24)+DATE(1970,1,1)</f>
        <v>42150.777731481481</v>
      </c>
      <c r="T2373">
        <f>(((I2373/60)/60)/24)+DATE(1970,1,1)</f>
        <v>42180.777731481481</v>
      </c>
      <c r="U2373">
        <f>YEAR(S:S)</f>
        <v>2015</v>
      </c>
    </row>
    <row r="2374" spans="1:21" ht="48" x14ac:dyDescent="0.2">
      <c r="A2374">
        <v>2372</v>
      </c>
      <c r="B2374" s="8" t="s">
        <v>2</v>
      </c>
      <c r="C2374" s="3" t="s">
        <v>2379</v>
      </c>
      <c r="D2374" s="5">
        <v>5500</v>
      </c>
      <c r="E2374" s="7">
        <v>1000</v>
      </c>
      <c r="F2374" t="s">
        <v>4116</v>
      </c>
      <c r="G2374" s="1" t="s">
        <v>4119</v>
      </c>
      <c r="H2374" t="s">
        <v>4123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" t="s">
        <v>4181</v>
      </c>
      <c r="O2374">
        <f>ROUND(E2374/D2374*100,0)</f>
        <v>18</v>
      </c>
      <c r="P2374">
        <f>ROUND(E2374/L2374,2)</f>
        <v>166.67</v>
      </c>
      <c r="Q2374" s="9" t="s">
        <v>4181</v>
      </c>
      <c r="R2374" t="s">
        <v>4191</v>
      </c>
      <c r="S2374">
        <f>(((J2374/60)/60)/24)+DATE(1970,1,1)</f>
        <v>42088.069108796291</v>
      </c>
      <c r="T2374">
        <f>(((I2374/60)/60)/24)+DATE(1970,1,1)</f>
        <v>42118.069108796291</v>
      </c>
      <c r="U2374">
        <f>YEAR(S:S)</f>
        <v>2015</v>
      </c>
    </row>
    <row r="2375" spans="1:21" ht="32" x14ac:dyDescent="0.2">
      <c r="A2375">
        <v>2373</v>
      </c>
      <c r="B2375" s="8" t="s">
        <v>2</v>
      </c>
      <c r="C2375" s="3" t="s">
        <v>2380</v>
      </c>
      <c r="D2375" s="5">
        <v>850000</v>
      </c>
      <c r="E2375" s="7">
        <v>997</v>
      </c>
      <c r="F2375" t="s">
        <v>4116</v>
      </c>
      <c r="G2375" s="1" t="s">
        <v>4119</v>
      </c>
      <c r="H2375" t="s">
        <v>4130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" t="s">
        <v>4181</v>
      </c>
      <c r="O2375">
        <f>ROUND(E2375/D2375*100,0)</f>
        <v>0</v>
      </c>
      <c r="P2375">
        <f>ROUND(E2375/L2375,2)</f>
        <v>997</v>
      </c>
      <c r="Q2375" s="9" t="s">
        <v>4181</v>
      </c>
      <c r="R2375" t="s">
        <v>4191</v>
      </c>
      <c r="S2375">
        <f>(((J2375/60)/60)/24)+DATE(1970,1,1)</f>
        <v>42215.662314814821</v>
      </c>
      <c r="T2375">
        <f>(((I2375/60)/60)/24)+DATE(1970,1,1)</f>
        <v>42245.662314814821</v>
      </c>
      <c r="U2375">
        <f>YEAR(S:S)</f>
        <v>2015</v>
      </c>
    </row>
    <row r="2376" spans="1:21" ht="48" x14ac:dyDescent="0.2">
      <c r="A2376">
        <v>2374</v>
      </c>
      <c r="B2376" s="8" t="s">
        <v>2</v>
      </c>
      <c r="C2376" s="3" t="s">
        <v>2381</v>
      </c>
      <c r="D2376" s="5">
        <v>22000</v>
      </c>
      <c r="E2376" s="7">
        <v>995</v>
      </c>
      <c r="F2376" t="s">
        <v>4116</v>
      </c>
      <c r="G2376" s="1" t="s">
        <v>4119</v>
      </c>
      <c r="H2376" t="s">
        <v>4121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" t="s">
        <v>4181</v>
      </c>
      <c r="O2376">
        <f>ROUND(E2376/D2376*100,0)</f>
        <v>5</v>
      </c>
      <c r="P2376">
        <f>ROUND(E2376/L2376,2)</f>
        <v>995</v>
      </c>
      <c r="Q2376" s="9" t="s">
        <v>4181</v>
      </c>
      <c r="R2376" t="s">
        <v>4191</v>
      </c>
      <c r="S2376">
        <f>(((J2376/60)/60)/24)+DATE(1970,1,1)</f>
        <v>42017.843287037031</v>
      </c>
      <c r="T2376">
        <f>(((I2376/60)/60)/24)+DATE(1970,1,1)</f>
        <v>42047.843287037031</v>
      </c>
      <c r="U2376">
        <f>YEAR(S:S)</f>
        <v>2015</v>
      </c>
    </row>
    <row r="2377" spans="1:21" ht="48" x14ac:dyDescent="0.2">
      <c r="A2377">
        <v>2375</v>
      </c>
      <c r="B2377" s="8" t="s">
        <v>2</v>
      </c>
      <c r="C2377" s="3" t="s">
        <v>2382</v>
      </c>
      <c r="D2377" s="5">
        <v>10000</v>
      </c>
      <c r="E2377" s="7">
        <v>991</v>
      </c>
      <c r="F2377" t="s">
        <v>4116</v>
      </c>
      <c r="G2377" s="1" t="s">
        <v>4119</v>
      </c>
      <c r="H2377" t="s">
        <v>4121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" t="s">
        <v>4181</v>
      </c>
      <c r="O2377">
        <f>ROUND(E2377/D2377*100,0)</f>
        <v>10</v>
      </c>
      <c r="P2377" t="e">
        <f>ROUND(E2377/L2377,2)</f>
        <v>#DIV/0!</v>
      </c>
      <c r="Q2377" s="9" t="s">
        <v>4181</v>
      </c>
      <c r="R2377" t="s">
        <v>4191</v>
      </c>
      <c r="S2377">
        <f>(((J2377/60)/60)/24)+DATE(1970,1,1)</f>
        <v>42592.836076388892</v>
      </c>
      <c r="T2377">
        <f>(((I2377/60)/60)/24)+DATE(1970,1,1)</f>
        <v>42622.836076388892</v>
      </c>
      <c r="U2377">
        <f>YEAR(S:S)</f>
        <v>2016</v>
      </c>
    </row>
    <row r="2378" spans="1:21" ht="48" x14ac:dyDescent="0.2">
      <c r="A2378">
        <v>2376</v>
      </c>
      <c r="B2378" s="8" t="s">
        <v>2</v>
      </c>
      <c r="C2378" s="3" t="s">
        <v>2383</v>
      </c>
      <c r="D2378" s="5">
        <v>3000</v>
      </c>
      <c r="E2378" s="7">
        <v>986</v>
      </c>
      <c r="F2378" t="s">
        <v>4116</v>
      </c>
      <c r="G2378" s="1" t="s">
        <v>4119</v>
      </c>
      <c r="H2378" t="s">
        <v>4121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" t="s">
        <v>4181</v>
      </c>
      <c r="O2378">
        <f>ROUND(E2378/D2378*100,0)</f>
        <v>33</v>
      </c>
      <c r="P2378">
        <f>ROUND(E2378/L2378,2)</f>
        <v>246.5</v>
      </c>
      <c r="Q2378" s="9" t="s">
        <v>4181</v>
      </c>
      <c r="R2378" t="s">
        <v>4191</v>
      </c>
      <c r="S2378">
        <f>(((J2378/60)/60)/24)+DATE(1970,1,1)</f>
        <v>42318.925532407404</v>
      </c>
      <c r="T2378">
        <f>(((I2378/60)/60)/24)+DATE(1970,1,1)</f>
        <v>42348.925532407404</v>
      </c>
      <c r="U2378">
        <f>YEAR(S:S)</f>
        <v>2015</v>
      </c>
    </row>
    <row r="2379" spans="1:21" ht="48" x14ac:dyDescent="0.2">
      <c r="A2379">
        <v>2377</v>
      </c>
      <c r="B2379" s="8" t="s">
        <v>2</v>
      </c>
      <c r="C2379" s="3" t="s">
        <v>2384</v>
      </c>
      <c r="D2379" s="5">
        <v>2500</v>
      </c>
      <c r="E2379" s="7">
        <v>980</v>
      </c>
      <c r="F2379" t="s">
        <v>4116</v>
      </c>
      <c r="G2379" s="1" t="s">
        <v>4119</v>
      </c>
      <c r="H2379" t="s">
        <v>4126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" t="s">
        <v>4181</v>
      </c>
      <c r="O2379">
        <f>ROUND(E2379/D2379*100,0)</f>
        <v>39</v>
      </c>
      <c r="P2379" t="e">
        <f>ROUND(E2379/L2379,2)</f>
        <v>#DIV/0!</v>
      </c>
      <c r="Q2379" s="9" t="s">
        <v>4181</v>
      </c>
      <c r="R2379" t="s">
        <v>4191</v>
      </c>
      <c r="S2379">
        <f>(((J2379/60)/60)/24)+DATE(1970,1,1)</f>
        <v>42669.870173611111</v>
      </c>
      <c r="T2379">
        <f>(((I2379/60)/60)/24)+DATE(1970,1,1)</f>
        <v>42699.911840277782</v>
      </c>
      <c r="U2379">
        <f>YEAR(S:S)</f>
        <v>2016</v>
      </c>
    </row>
    <row r="2380" spans="1:21" ht="32" x14ac:dyDescent="0.2">
      <c r="A2380">
        <v>2378</v>
      </c>
      <c r="B2380" s="8" t="s">
        <v>2</v>
      </c>
      <c r="C2380" s="3" t="s">
        <v>2385</v>
      </c>
      <c r="D2380" s="5">
        <v>110000</v>
      </c>
      <c r="E2380" s="7">
        <v>980</v>
      </c>
      <c r="F2380" t="s">
        <v>4116</v>
      </c>
      <c r="G2380" s="1" t="s">
        <v>4119</v>
      </c>
      <c r="H2380" t="s">
        <v>4121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" t="s">
        <v>4181</v>
      </c>
      <c r="O2380">
        <f>ROUND(E2380/D2380*100,0)</f>
        <v>1</v>
      </c>
      <c r="P2380" t="e">
        <f>ROUND(E2380/L2380,2)</f>
        <v>#DIV/0!</v>
      </c>
      <c r="Q2380" s="9" t="s">
        <v>4181</v>
      </c>
      <c r="R2380" t="s">
        <v>4191</v>
      </c>
      <c r="S2380">
        <f>(((J2380/60)/60)/24)+DATE(1970,1,1)</f>
        <v>42213.013078703705</v>
      </c>
      <c r="T2380">
        <f>(((I2380/60)/60)/24)+DATE(1970,1,1)</f>
        <v>42242.013078703705</v>
      </c>
      <c r="U2380">
        <f>YEAR(S:S)</f>
        <v>2015</v>
      </c>
    </row>
    <row r="2381" spans="1:21" ht="32" x14ac:dyDescent="0.2">
      <c r="A2381">
        <v>2379</v>
      </c>
      <c r="B2381" s="8" t="s">
        <v>2</v>
      </c>
      <c r="C2381" s="3" t="s">
        <v>2386</v>
      </c>
      <c r="D2381" s="5">
        <v>30000</v>
      </c>
      <c r="E2381" s="7">
        <v>979</v>
      </c>
      <c r="F2381" t="s">
        <v>4116</v>
      </c>
      <c r="G2381" s="1" t="s">
        <v>4119</v>
      </c>
      <c r="H2381" t="s">
        <v>4121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" t="s">
        <v>4181</v>
      </c>
      <c r="O2381">
        <f>ROUND(E2381/D2381*100,0)</f>
        <v>3</v>
      </c>
      <c r="P2381" t="e">
        <f>ROUND(E2381/L2381,2)</f>
        <v>#DIV/0!</v>
      </c>
      <c r="Q2381" s="9" t="s">
        <v>4181</v>
      </c>
      <c r="R2381" t="s">
        <v>4191</v>
      </c>
      <c r="S2381">
        <f>(((J2381/60)/60)/24)+DATE(1970,1,1)</f>
        <v>42237.016388888893</v>
      </c>
      <c r="T2381">
        <f>(((I2381/60)/60)/24)+DATE(1970,1,1)</f>
        <v>42282.016388888893</v>
      </c>
      <c r="U2381">
        <f>YEAR(S:S)</f>
        <v>2015</v>
      </c>
    </row>
    <row r="2382" spans="1:21" ht="48" x14ac:dyDescent="0.2">
      <c r="A2382">
        <v>2380</v>
      </c>
      <c r="B2382" s="8" t="s">
        <v>2</v>
      </c>
      <c r="C2382" s="3" t="s">
        <v>2387</v>
      </c>
      <c r="D2382" s="5">
        <v>15000</v>
      </c>
      <c r="E2382" s="7">
        <v>977</v>
      </c>
      <c r="F2382" t="s">
        <v>4116</v>
      </c>
      <c r="G2382" s="1" t="s">
        <v>4119</v>
      </c>
      <c r="H2382" t="s">
        <v>4121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" t="s">
        <v>4181</v>
      </c>
      <c r="O2382">
        <f>ROUND(E2382/D2382*100,0)</f>
        <v>7</v>
      </c>
      <c r="P2382">
        <f>ROUND(E2382/L2382,2)</f>
        <v>325.67</v>
      </c>
      <c r="Q2382" s="9" t="s">
        <v>4181</v>
      </c>
      <c r="R2382" t="s">
        <v>4191</v>
      </c>
      <c r="S2382">
        <f>(((J2382/60)/60)/24)+DATE(1970,1,1)</f>
        <v>42248.793310185181</v>
      </c>
      <c r="T2382">
        <f>(((I2382/60)/60)/24)+DATE(1970,1,1)</f>
        <v>42278.793310185181</v>
      </c>
      <c r="U2382">
        <f>YEAR(S:S)</f>
        <v>2015</v>
      </c>
    </row>
    <row r="2383" spans="1:21" ht="48" x14ac:dyDescent="0.2">
      <c r="A2383">
        <v>2381</v>
      </c>
      <c r="B2383" s="8" t="s">
        <v>2</v>
      </c>
      <c r="C2383" s="3" t="s">
        <v>2388</v>
      </c>
      <c r="D2383" s="5">
        <v>86350</v>
      </c>
      <c r="E2383" s="7">
        <v>971</v>
      </c>
      <c r="F2383" t="s">
        <v>4116</v>
      </c>
      <c r="G2383" s="1" t="s">
        <v>4119</v>
      </c>
      <c r="H2383" t="s">
        <v>4121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" t="s">
        <v>4181</v>
      </c>
      <c r="O2383">
        <f>ROUND(E2383/D2383*100,0)</f>
        <v>1</v>
      </c>
      <c r="P2383">
        <f>ROUND(E2383/L2383,2)</f>
        <v>138.71</v>
      </c>
      <c r="Q2383" s="9" t="s">
        <v>4181</v>
      </c>
      <c r="R2383" t="s">
        <v>4191</v>
      </c>
      <c r="S2383">
        <f>(((J2383/60)/60)/24)+DATE(1970,1,1)</f>
        <v>42074.935740740737</v>
      </c>
      <c r="T2383">
        <f>(((I2383/60)/60)/24)+DATE(1970,1,1)</f>
        <v>42104.935740740737</v>
      </c>
      <c r="U2383">
        <f>YEAR(S:S)</f>
        <v>2015</v>
      </c>
    </row>
    <row r="2384" spans="1:21" ht="64" x14ac:dyDescent="0.2">
      <c r="A2384">
        <v>2382</v>
      </c>
      <c r="B2384" s="8" t="s">
        <v>2</v>
      </c>
      <c r="C2384" s="3" t="s">
        <v>2389</v>
      </c>
      <c r="D2384" s="5">
        <v>3000</v>
      </c>
      <c r="E2384" s="7">
        <v>970</v>
      </c>
      <c r="F2384" t="s">
        <v>4116</v>
      </c>
      <c r="G2384" s="1" t="s">
        <v>4119</v>
      </c>
      <c r="H2384" t="s">
        <v>4121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" t="s">
        <v>4181</v>
      </c>
      <c r="O2384">
        <f>ROUND(E2384/D2384*100,0)</f>
        <v>32</v>
      </c>
      <c r="P2384">
        <f>ROUND(E2384/L2384,2)</f>
        <v>485</v>
      </c>
      <c r="Q2384" s="9" t="s">
        <v>4181</v>
      </c>
      <c r="R2384" t="s">
        <v>4191</v>
      </c>
      <c r="S2384">
        <f>(((J2384/60)/60)/24)+DATE(1970,1,1)</f>
        <v>42195.187534722223</v>
      </c>
      <c r="T2384">
        <f>(((I2384/60)/60)/24)+DATE(1970,1,1)</f>
        <v>42220.187534722223</v>
      </c>
      <c r="U2384">
        <f>YEAR(S:S)</f>
        <v>2015</v>
      </c>
    </row>
    <row r="2385" spans="1:21" ht="48" x14ac:dyDescent="0.2">
      <c r="A2385">
        <v>2383</v>
      </c>
      <c r="B2385" s="8" t="s">
        <v>2</v>
      </c>
      <c r="C2385" s="3" t="s">
        <v>2390</v>
      </c>
      <c r="D2385" s="5">
        <v>10000</v>
      </c>
      <c r="E2385" s="7">
        <v>966</v>
      </c>
      <c r="F2385" t="s">
        <v>4116</v>
      </c>
      <c r="G2385" s="1" t="s">
        <v>4119</v>
      </c>
      <c r="H2385" t="s">
        <v>4125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" t="s">
        <v>4181</v>
      </c>
      <c r="O2385">
        <f>ROUND(E2385/D2385*100,0)</f>
        <v>10</v>
      </c>
      <c r="P2385">
        <f>ROUND(E2385/L2385,2)</f>
        <v>322</v>
      </c>
      <c r="Q2385" s="9" t="s">
        <v>4181</v>
      </c>
      <c r="R2385" t="s">
        <v>4191</v>
      </c>
      <c r="S2385">
        <f>(((J2385/60)/60)/24)+DATE(1970,1,1)</f>
        <v>42027.056793981479</v>
      </c>
      <c r="T2385">
        <f>(((I2385/60)/60)/24)+DATE(1970,1,1)</f>
        <v>42057.056793981479</v>
      </c>
      <c r="U2385">
        <f>YEAR(S:S)</f>
        <v>2015</v>
      </c>
    </row>
    <row r="2386" spans="1:21" ht="48" x14ac:dyDescent="0.2">
      <c r="A2386">
        <v>2384</v>
      </c>
      <c r="B2386" s="8" t="s">
        <v>2</v>
      </c>
      <c r="C2386" s="3" t="s">
        <v>2391</v>
      </c>
      <c r="D2386" s="5">
        <v>1000</v>
      </c>
      <c r="E2386" s="7">
        <v>953</v>
      </c>
      <c r="F2386" t="s">
        <v>4116</v>
      </c>
      <c r="G2386" s="1" t="s">
        <v>4119</v>
      </c>
      <c r="H2386" t="s">
        <v>4121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" t="s">
        <v>4181</v>
      </c>
      <c r="O2386">
        <f>ROUND(E2386/D2386*100,0)</f>
        <v>95</v>
      </c>
      <c r="P2386">
        <f>ROUND(E2386/L2386,2)</f>
        <v>119.13</v>
      </c>
      <c r="Q2386" s="9" t="s">
        <v>4181</v>
      </c>
      <c r="R2386" t="s">
        <v>4191</v>
      </c>
      <c r="S2386">
        <f>(((J2386/60)/60)/24)+DATE(1970,1,1)</f>
        <v>41927.067627314813</v>
      </c>
      <c r="T2386">
        <f>(((I2386/60)/60)/24)+DATE(1970,1,1)</f>
        <v>41957.109293981484</v>
      </c>
      <c r="U2386">
        <f>YEAR(S:S)</f>
        <v>2014</v>
      </c>
    </row>
    <row r="2387" spans="1:21" ht="48" x14ac:dyDescent="0.2">
      <c r="A2387">
        <v>2385</v>
      </c>
      <c r="B2387" s="8" t="s">
        <v>2</v>
      </c>
      <c r="C2387" s="3" t="s">
        <v>2392</v>
      </c>
      <c r="D2387" s="5">
        <v>65000</v>
      </c>
      <c r="E2387" s="7">
        <v>950</v>
      </c>
      <c r="F2387" t="s">
        <v>4116</v>
      </c>
      <c r="G2387" s="1" t="s">
        <v>4119</v>
      </c>
      <c r="H2387" t="s">
        <v>4121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" t="s">
        <v>4181</v>
      </c>
      <c r="O2387">
        <f>ROUND(E2387/D2387*100,0)</f>
        <v>1</v>
      </c>
      <c r="P2387">
        <f>ROUND(E2387/L2387,2)</f>
        <v>135.71</v>
      </c>
      <c r="Q2387" s="9" t="s">
        <v>4181</v>
      </c>
      <c r="R2387" t="s">
        <v>4191</v>
      </c>
      <c r="S2387">
        <f>(((J2387/60)/60)/24)+DATE(1970,1,1)</f>
        <v>42191.70175925926</v>
      </c>
      <c r="T2387">
        <f>(((I2387/60)/60)/24)+DATE(1970,1,1)</f>
        <v>42221.70175925926</v>
      </c>
      <c r="U2387">
        <f>YEAR(S:S)</f>
        <v>2015</v>
      </c>
    </row>
    <row r="2388" spans="1:21" ht="48" x14ac:dyDescent="0.2">
      <c r="A2388">
        <v>2386</v>
      </c>
      <c r="B2388" s="8" t="s">
        <v>2</v>
      </c>
      <c r="C2388" s="3" t="s">
        <v>2393</v>
      </c>
      <c r="D2388" s="5">
        <v>30000</v>
      </c>
      <c r="E2388" s="7">
        <v>930</v>
      </c>
      <c r="F2388" t="s">
        <v>4116</v>
      </c>
      <c r="G2388" s="1" t="s">
        <v>4119</v>
      </c>
      <c r="H2388" t="s">
        <v>4126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" t="s">
        <v>4181</v>
      </c>
      <c r="O2388">
        <f>ROUND(E2388/D2388*100,0)</f>
        <v>3</v>
      </c>
      <c r="P2388" t="e">
        <f>ROUND(E2388/L2388,2)</f>
        <v>#DIV/0!</v>
      </c>
      <c r="Q2388" s="9" t="s">
        <v>4181</v>
      </c>
      <c r="R2388" t="s">
        <v>4191</v>
      </c>
      <c r="S2388">
        <f>(((J2388/60)/60)/24)+DATE(1970,1,1)</f>
        <v>41954.838240740741</v>
      </c>
      <c r="T2388">
        <f>(((I2388/60)/60)/24)+DATE(1970,1,1)</f>
        <v>42014.838240740741</v>
      </c>
      <c r="U2388">
        <f>YEAR(S:S)</f>
        <v>2014</v>
      </c>
    </row>
    <row r="2389" spans="1:21" ht="48" x14ac:dyDescent="0.2">
      <c r="A2389">
        <v>2387</v>
      </c>
      <c r="B2389" s="8" t="s">
        <v>2</v>
      </c>
      <c r="C2389" s="3" t="s">
        <v>2394</v>
      </c>
      <c r="D2389" s="5">
        <v>150000</v>
      </c>
      <c r="E2389" s="7">
        <v>926</v>
      </c>
      <c r="F2389" t="s">
        <v>4116</v>
      </c>
      <c r="G2389" s="1" t="s">
        <v>4119</v>
      </c>
      <c r="H2389" t="s">
        <v>4121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" t="s">
        <v>4181</v>
      </c>
      <c r="O2389">
        <f>ROUND(E2389/D2389*100,0)</f>
        <v>1</v>
      </c>
      <c r="P2389">
        <f>ROUND(E2389/L2389,2)</f>
        <v>308.67</v>
      </c>
      <c r="Q2389" s="9" t="s">
        <v>4181</v>
      </c>
      <c r="R2389" t="s">
        <v>4191</v>
      </c>
      <c r="S2389">
        <f>(((J2389/60)/60)/24)+DATE(1970,1,1)</f>
        <v>42528.626620370371</v>
      </c>
      <c r="T2389">
        <f>(((I2389/60)/60)/24)+DATE(1970,1,1)</f>
        <v>42573.626620370371</v>
      </c>
      <c r="U2389">
        <f>YEAR(S:S)</f>
        <v>2016</v>
      </c>
    </row>
    <row r="2390" spans="1:21" ht="48" x14ac:dyDescent="0.2">
      <c r="A2390">
        <v>2388</v>
      </c>
      <c r="B2390" s="8" t="s">
        <v>2</v>
      </c>
      <c r="C2390" s="3" t="s">
        <v>2395</v>
      </c>
      <c r="D2390" s="5">
        <v>37000</v>
      </c>
      <c r="E2390" s="7">
        <v>926</v>
      </c>
      <c r="F2390" t="s">
        <v>4116</v>
      </c>
      <c r="G2390" s="1" t="s">
        <v>4119</v>
      </c>
      <c r="H2390" t="s">
        <v>4121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" t="s">
        <v>4181</v>
      </c>
      <c r="O2390">
        <f>ROUND(E2390/D2390*100,0)</f>
        <v>3</v>
      </c>
      <c r="P2390">
        <f>ROUND(E2390/L2390,2)</f>
        <v>115.75</v>
      </c>
      <c r="Q2390" s="9" t="s">
        <v>4181</v>
      </c>
      <c r="R2390" t="s">
        <v>4191</v>
      </c>
      <c r="S2390">
        <f>(((J2390/60)/60)/24)+DATE(1970,1,1)</f>
        <v>41989.853692129633</v>
      </c>
      <c r="T2390">
        <f>(((I2390/60)/60)/24)+DATE(1970,1,1)</f>
        <v>42019.811805555553</v>
      </c>
      <c r="U2390">
        <f>YEAR(S:S)</f>
        <v>2014</v>
      </c>
    </row>
    <row r="2391" spans="1:21" ht="48" x14ac:dyDescent="0.2">
      <c r="A2391">
        <v>2389</v>
      </c>
      <c r="B2391" s="8" t="s">
        <v>2</v>
      </c>
      <c r="C2391" s="3" t="s">
        <v>2396</v>
      </c>
      <c r="D2391" s="5">
        <v>16000</v>
      </c>
      <c r="E2391" s="7">
        <v>924</v>
      </c>
      <c r="F2391" t="s">
        <v>4116</v>
      </c>
      <c r="G2391" s="1" t="s">
        <v>4119</v>
      </c>
      <c r="H2391" t="s">
        <v>4124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" t="s">
        <v>4181</v>
      </c>
      <c r="O2391">
        <f>ROUND(E2391/D2391*100,0)</f>
        <v>6</v>
      </c>
      <c r="P2391">
        <f>ROUND(E2391/L2391,2)</f>
        <v>924</v>
      </c>
      <c r="Q2391" s="9" t="s">
        <v>4181</v>
      </c>
      <c r="R2391" t="s">
        <v>4191</v>
      </c>
      <c r="S2391">
        <f>(((J2391/60)/60)/24)+DATE(1970,1,1)</f>
        <v>42179.653379629628</v>
      </c>
      <c r="T2391">
        <f>(((I2391/60)/60)/24)+DATE(1970,1,1)</f>
        <v>42210.915972222225</v>
      </c>
      <c r="U2391">
        <f>YEAR(S:S)</f>
        <v>2015</v>
      </c>
    </row>
    <row r="2392" spans="1:21" ht="48" x14ac:dyDescent="0.2">
      <c r="A2392">
        <v>2390</v>
      </c>
      <c r="B2392" s="8" t="s">
        <v>2</v>
      </c>
      <c r="C2392" s="3" t="s">
        <v>2397</v>
      </c>
      <c r="D2392" s="5">
        <v>510000</v>
      </c>
      <c r="E2392" s="7">
        <v>920</v>
      </c>
      <c r="F2392" t="s">
        <v>4116</v>
      </c>
      <c r="G2392" s="1" t="s">
        <v>4119</v>
      </c>
      <c r="H2392" t="s">
        <v>4123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" t="s">
        <v>4181</v>
      </c>
      <c r="O2392">
        <f>ROUND(E2392/D2392*100,0)</f>
        <v>0</v>
      </c>
      <c r="P2392" t="e">
        <f>ROUND(E2392/L2392,2)</f>
        <v>#DIV/0!</v>
      </c>
      <c r="Q2392" s="9" t="s">
        <v>4181</v>
      </c>
      <c r="R2392" t="s">
        <v>4191</v>
      </c>
      <c r="S2392">
        <f>(((J2392/60)/60)/24)+DATE(1970,1,1)</f>
        <v>41968.262314814812</v>
      </c>
      <c r="T2392">
        <f>(((I2392/60)/60)/24)+DATE(1970,1,1)</f>
        <v>42008.262314814812</v>
      </c>
      <c r="U2392">
        <f>YEAR(S:S)</f>
        <v>2014</v>
      </c>
    </row>
    <row r="2393" spans="1:21" ht="32" x14ac:dyDescent="0.2">
      <c r="A2393">
        <v>2391</v>
      </c>
      <c r="B2393" s="8" t="s">
        <v>2</v>
      </c>
      <c r="C2393" s="3" t="s">
        <v>2398</v>
      </c>
      <c r="D2393" s="5">
        <v>20000</v>
      </c>
      <c r="E2393" s="7">
        <v>920</v>
      </c>
      <c r="F2393" t="s">
        <v>4116</v>
      </c>
      <c r="G2393" s="1" t="s">
        <v>4119</v>
      </c>
      <c r="H2393" t="s">
        <v>4121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" t="s">
        <v>4181</v>
      </c>
      <c r="O2393">
        <f>ROUND(E2393/D2393*100,0)</f>
        <v>5</v>
      </c>
      <c r="P2393">
        <f>ROUND(E2393/L2393,2)</f>
        <v>920</v>
      </c>
      <c r="Q2393" s="9" t="s">
        <v>4181</v>
      </c>
      <c r="R2393" t="s">
        <v>4191</v>
      </c>
      <c r="S2393">
        <f>(((J2393/60)/60)/24)+DATE(1970,1,1)</f>
        <v>42064.794490740736</v>
      </c>
      <c r="T2393">
        <f>(((I2393/60)/60)/24)+DATE(1970,1,1)</f>
        <v>42094.752824074079</v>
      </c>
      <c r="U2393">
        <f>YEAR(S:S)</f>
        <v>2015</v>
      </c>
    </row>
    <row r="2394" spans="1:21" ht="48" x14ac:dyDescent="0.2">
      <c r="A2394">
        <v>2392</v>
      </c>
      <c r="B2394" s="8" t="s">
        <v>2</v>
      </c>
      <c r="C2394" s="3" t="s">
        <v>2399</v>
      </c>
      <c r="D2394" s="5">
        <v>4200</v>
      </c>
      <c r="E2394" s="7">
        <v>916</v>
      </c>
      <c r="F2394" t="s">
        <v>4116</v>
      </c>
      <c r="G2394" s="1" t="s">
        <v>4119</v>
      </c>
      <c r="H2394" t="s">
        <v>4121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" t="s">
        <v>4181</v>
      </c>
      <c r="O2394">
        <f>ROUND(E2394/D2394*100,0)</f>
        <v>22</v>
      </c>
      <c r="P2394" t="e">
        <f>ROUND(E2394/L2394,2)</f>
        <v>#DIV/0!</v>
      </c>
      <c r="Q2394" s="9" t="s">
        <v>4181</v>
      </c>
      <c r="R2394" t="s">
        <v>4191</v>
      </c>
      <c r="S2394">
        <f>(((J2394/60)/60)/24)+DATE(1970,1,1)</f>
        <v>42276.120636574073</v>
      </c>
      <c r="T2394">
        <f>(((I2394/60)/60)/24)+DATE(1970,1,1)</f>
        <v>42306.120636574073</v>
      </c>
      <c r="U2394">
        <f>YEAR(S:S)</f>
        <v>2015</v>
      </c>
    </row>
    <row r="2395" spans="1:21" ht="48" x14ac:dyDescent="0.2">
      <c r="A2395">
        <v>2393</v>
      </c>
      <c r="B2395" s="8" t="s">
        <v>2</v>
      </c>
      <c r="C2395" s="3" t="s">
        <v>2400</v>
      </c>
      <c r="D2395" s="5">
        <v>100000</v>
      </c>
      <c r="E2395" s="7">
        <v>911</v>
      </c>
      <c r="F2395" t="s">
        <v>4116</v>
      </c>
      <c r="G2395" s="1" t="s">
        <v>4119</v>
      </c>
      <c r="H2395" t="s">
        <v>4121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" t="s">
        <v>4181</v>
      </c>
      <c r="O2395">
        <f>ROUND(E2395/D2395*100,0)</f>
        <v>1</v>
      </c>
      <c r="P2395">
        <f>ROUND(E2395/L2395,2)</f>
        <v>911</v>
      </c>
      <c r="Q2395" s="9" t="s">
        <v>4181</v>
      </c>
      <c r="R2395" t="s">
        <v>4191</v>
      </c>
      <c r="S2395">
        <f>(((J2395/60)/60)/24)+DATE(1970,1,1)</f>
        <v>42194.648344907408</v>
      </c>
      <c r="T2395">
        <f>(((I2395/60)/60)/24)+DATE(1970,1,1)</f>
        <v>42224.648344907408</v>
      </c>
      <c r="U2395">
        <f>YEAR(S:S)</f>
        <v>2015</v>
      </c>
    </row>
    <row r="2396" spans="1:21" ht="48" x14ac:dyDescent="0.2">
      <c r="A2396">
        <v>2394</v>
      </c>
      <c r="B2396" s="8" t="s">
        <v>2</v>
      </c>
      <c r="C2396" s="3" t="s">
        <v>2401</v>
      </c>
      <c r="D2396" s="5">
        <v>5000</v>
      </c>
      <c r="E2396" s="7">
        <v>911</v>
      </c>
      <c r="F2396" t="s">
        <v>4116</v>
      </c>
      <c r="G2396" s="1" t="s">
        <v>4119</v>
      </c>
      <c r="H2396" t="s">
        <v>4124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" t="s">
        <v>4181</v>
      </c>
      <c r="O2396">
        <f>ROUND(E2396/D2396*100,0)</f>
        <v>18</v>
      </c>
      <c r="P2396">
        <f>ROUND(E2396/L2396,2)</f>
        <v>455.5</v>
      </c>
      <c r="Q2396" s="9" t="s">
        <v>4181</v>
      </c>
      <c r="R2396" t="s">
        <v>4191</v>
      </c>
      <c r="S2396">
        <f>(((J2396/60)/60)/24)+DATE(1970,1,1)</f>
        <v>42031.362187499995</v>
      </c>
      <c r="T2396">
        <f>(((I2396/60)/60)/24)+DATE(1970,1,1)</f>
        <v>42061.362187499995</v>
      </c>
      <c r="U2396">
        <f>YEAR(S:S)</f>
        <v>2015</v>
      </c>
    </row>
    <row r="2397" spans="1:21" ht="48" x14ac:dyDescent="0.2">
      <c r="A2397">
        <v>2395</v>
      </c>
      <c r="B2397" s="8" t="s">
        <v>2</v>
      </c>
      <c r="C2397" s="3" t="s">
        <v>2402</v>
      </c>
      <c r="D2397" s="5">
        <v>33000</v>
      </c>
      <c r="E2397" s="7">
        <v>910</v>
      </c>
      <c r="F2397" t="s">
        <v>4116</v>
      </c>
      <c r="G2397" s="1" t="s">
        <v>4119</v>
      </c>
      <c r="H2397" t="s">
        <v>4121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" t="s">
        <v>4181</v>
      </c>
      <c r="O2397">
        <f>ROUND(E2397/D2397*100,0)</f>
        <v>3</v>
      </c>
      <c r="P2397" t="e">
        <f>ROUND(E2397/L2397,2)</f>
        <v>#DIV/0!</v>
      </c>
      <c r="Q2397" s="9" t="s">
        <v>4181</v>
      </c>
      <c r="R2397" t="s">
        <v>4191</v>
      </c>
      <c r="S2397">
        <f>(((J2397/60)/60)/24)+DATE(1970,1,1)</f>
        <v>42717.121377314819</v>
      </c>
      <c r="T2397">
        <f>(((I2397/60)/60)/24)+DATE(1970,1,1)</f>
        <v>42745.372916666667</v>
      </c>
      <c r="U2397">
        <f>YEAR(S:S)</f>
        <v>2016</v>
      </c>
    </row>
    <row r="2398" spans="1:21" ht="48" x14ac:dyDescent="0.2">
      <c r="A2398">
        <v>2396</v>
      </c>
      <c r="B2398" s="8" t="s">
        <v>2</v>
      </c>
      <c r="C2398" s="3" t="s">
        <v>2403</v>
      </c>
      <c r="D2398" s="5">
        <v>5000</v>
      </c>
      <c r="E2398" s="7">
        <v>909</v>
      </c>
      <c r="F2398" t="s">
        <v>4116</v>
      </c>
      <c r="G2398" s="1" t="s">
        <v>4119</v>
      </c>
      <c r="H2398" t="s">
        <v>4132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" t="s">
        <v>4181</v>
      </c>
      <c r="O2398">
        <f>ROUND(E2398/D2398*100,0)</f>
        <v>18</v>
      </c>
      <c r="P2398">
        <f>ROUND(E2398/L2398,2)</f>
        <v>909</v>
      </c>
      <c r="Q2398" s="9" t="s">
        <v>4181</v>
      </c>
      <c r="R2398" t="s">
        <v>4191</v>
      </c>
      <c r="S2398">
        <f>(((J2398/60)/60)/24)+DATE(1970,1,1)</f>
        <v>42262.849050925928</v>
      </c>
      <c r="T2398">
        <f>(((I2398/60)/60)/24)+DATE(1970,1,1)</f>
        <v>42292.849050925928</v>
      </c>
      <c r="U2398">
        <f>YEAR(S:S)</f>
        <v>2015</v>
      </c>
    </row>
    <row r="2399" spans="1:21" ht="48" x14ac:dyDescent="0.2">
      <c r="A2399">
        <v>2397</v>
      </c>
      <c r="B2399" s="8" t="s">
        <v>2</v>
      </c>
      <c r="C2399" s="3" t="s">
        <v>2404</v>
      </c>
      <c r="D2399" s="5">
        <v>124000</v>
      </c>
      <c r="E2399" s="7">
        <v>909</v>
      </c>
      <c r="F2399" t="s">
        <v>4116</v>
      </c>
      <c r="G2399" s="1" t="s">
        <v>4119</v>
      </c>
      <c r="H2399" t="s">
        <v>4121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" t="s">
        <v>4181</v>
      </c>
      <c r="O2399">
        <f>ROUND(E2399/D2399*100,0)</f>
        <v>1</v>
      </c>
      <c r="P2399" t="e">
        <f>ROUND(E2399/L2399,2)</f>
        <v>#DIV/0!</v>
      </c>
      <c r="Q2399" s="9" t="s">
        <v>4181</v>
      </c>
      <c r="R2399" t="s">
        <v>4191</v>
      </c>
      <c r="S2399">
        <f>(((J2399/60)/60)/24)+DATE(1970,1,1)</f>
        <v>41976.88490740741</v>
      </c>
      <c r="T2399">
        <f>(((I2399/60)/60)/24)+DATE(1970,1,1)</f>
        <v>42006.88490740741</v>
      </c>
      <c r="U2399">
        <f>YEAR(S:S)</f>
        <v>2014</v>
      </c>
    </row>
    <row r="2400" spans="1:21" ht="48" x14ac:dyDescent="0.2">
      <c r="A2400">
        <v>2398</v>
      </c>
      <c r="B2400" s="8" t="s">
        <v>2</v>
      </c>
      <c r="C2400" s="3" t="s">
        <v>2405</v>
      </c>
      <c r="D2400" s="5">
        <v>4000</v>
      </c>
      <c r="E2400" s="7">
        <v>905</v>
      </c>
      <c r="F2400" t="s">
        <v>4116</v>
      </c>
      <c r="G2400" s="1" t="s">
        <v>4119</v>
      </c>
      <c r="H2400" t="s">
        <v>4121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" t="s">
        <v>4181</v>
      </c>
      <c r="O2400">
        <f>ROUND(E2400/D2400*100,0)</f>
        <v>23</v>
      </c>
      <c r="P2400" t="e">
        <f>ROUND(E2400/L2400,2)</f>
        <v>#DIV/0!</v>
      </c>
      <c r="Q2400" s="9" t="s">
        <v>4181</v>
      </c>
      <c r="R2400" t="s">
        <v>4191</v>
      </c>
      <c r="S2400">
        <f>(((J2400/60)/60)/24)+DATE(1970,1,1)</f>
        <v>42157.916481481487</v>
      </c>
      <c r="T2400">
        <f>(((I2400/60)/60)/24)+DATE(1970,1,1)</f>
        <v>42187.916481481487</v>
      </c>
      <c r="U2400">
        <f>YEAR(S:S)</f>
        <v>2015</v>
      </c>
    </row>
    <row r="2401" spans="1:21" ht="48" x14ac:dyDescent="0.2">
      <c r="A2401">
        <v>2399</v>
      </c>
      <c r="B2401" s="8" t="s">
        <v>2</v>
      </c>
      <c r="C2401" s="3" t="s">
        <v>2406</v>
      </c>
      <c r="D2401" s="5">
        <v>13000</v>
      </c>
      <c r="E2401" s="7">
        <v>905</v>
      </c>
      <c r="F2401" t="s">
        <v>4116</v>
      </c>
      <c r="G2401" s="1" t="s">
        <v>4119</v>
      </c>
      <c r="H2401" t="s">
        <v>4130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" t="s">
        <v>4181</v>
      </c>
      <c r="O2401">
        <f>ROUND(E2401/D2401*100,0)</f>
        <v>7</v>
      </c>
      <c r="P2401" t="e">
        <f>ROUND(E2401/L2401,2)</f>
        <v>#DIV/0!</v>
      </c>
      <c r="Q2401" s="9" t="s">
        <v>4181</v>
      </c>
      <c r="R2401" t="s">
        <v>4191</v>
      </c>
      <c r="S2401">
        <f>(((J2401/60)/60)/24)+DATE(1970,1,1)</f>
        <v>41956.853078703702</v>
      </c>
      <c r="T2401">
        <f>(((I2401/60)/60)/24)+DATE(1970,1,1)</f>
        <v>41991.853078703702</v>
      </c>
      <c r="U2401">
        <f>YEAR(S:S)</f>
        <v>2014</v>
      </c>
    </row>
    <row r="2402" spans="1:21" ht="48" x14ac:dyDescent="0.2">
      <c r="A2402">
        <v>2400</v>
      </c>
      <c r="B2402" s="8" t="s">
        <v>2</v>
      </c>
      <c r="C2402" s="3" t="s">
        <v>2407</v>
      </c>
      <c r="D2402" s="5">
        <v>50000</v>
      </c>
      <c r="E2402" s="7">
        <v>904</v>
      </c>
      <c r="F2402" t="s">
        <v>4116</v>
      </c>
      <c r="G2402" s="1" t="s">
        <v>4119</v>
      </c>
      <c r="H2402" t="s">
        <v>4123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" t="s">
        <v>4181</v>
      </c>
      <c r="O2402">
        <f>ROUND(E2402/D2402*100,0)</f>
        <v>2</v>
      </c>
      <c r="P2402" t="e">
        <f>ROUND(E2402/L2402,2)</f>
        <v>#DIV/0!</v>
      </c>
      <c r="Q2402" s="9" t="s">
        <v>4181</v>
      </c>
      <c r="R2402" t="s">
        <v>4191</v>
      </c>
      <c r="S2402">
        <f>(((J2402/60)/60)/24)+DATE(1970,1,1)</f>
        <v>42444.268101851849</v>
      </c>
      <c r="T2402">
        <f>(((I2402/60)/60)/24)+DATE(1970,1,1)</f>
        <v>42474.268101851849</v>
      </c>
      <c r="U2402">
        <f>YEAR(S:S)</f>
        <v>2016</v>
      </c>
    </row>
    <row r="2403" spans="1:21" ht="48" x14ac:dyDescent="0.2">
      <c r="A2403">
        <v>2401</v>
      </c>
      <c r="B2403" s="8" t="s">
        <v>2</v>
      </c>
      <c r="C2403" s="3" t="s">
        <v>2408</v>
      </c>
      <c r="D2403" s="5">
        <v>28000</v>
      </c>
      <c r="E2403" s="7">
        <v>903.14</v>
      </c>
      <c r="F2403" t="s">
        <v>4117</v>
      </c>
      <c r="G2403" s="1" t="s">
        <v>4119</v>
      </c>
      <c r="H2403" t="s">
        <v>4121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" t="s">
        <v>4181</v>
      </c>
      <c r="O2403">
        <f>ROUND(E2403/D2403*100,0)</f>
        <v>3</v>
      </c>
      <c r="P2403">
        <f>ROUND(E2403/L2403,2)</f>
        <v>100.35</v>
      </c>
      <c r="Q2403" s="9" t="s">
        <v>4181</v>
      </c>
      <c r="R2403" t="s">
        <v>4203</v>
      </c>
      <c r="S2403">
        <f>(((J2403/60)/60)/24)+DATE(1970,1,1)</f>
        <v>42374.822870370372</v>
      </c>
      <c r="T2403">
        <f>(((I2403/60)/60)/24)+DATE(1970,1,1)</f>
        <v>42434.822870370372</v>
      </c>
      <c r="U2403">
        <f>YEAR(S:S)</f>
        <v>2016</v>
      </c>
    </row>
    <row r="2404" spans="1:21" ht="16" x14ac:dyDescent="0.2">
      <c r="A2404">
        <v>2402</v>
      </c>
      <c r="B2404" s="8" t="s">
        <v>2</v>
      </c>
      <c r="C2404" s="3" t="s">
        <v>2409</v>
      </c>
      <c r="D2404" s="5">
        <v>12000</v>
      </c>
      <c r="E2404" s="7">
        <v>900</v>
      </c>
      <c r="F2404" t="s">
        <v>4117</v>
      </c>
      <c r="G2404" s="1" t="s">
        <v>4119</v>
      </c>
      <c r="H2404" t="s">
        <v>4121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" t="s">
        <v>4181</v>
      </c>
      <c r="O2404">
        <f>ROUND(E2404/D2404*100,0)</f>
        <v>8</v>
      </c>
      <c r="P2404">
        <f>ROUND(E2404/L2404,2)</f>
        <v>900</v>
      </c>
      <c r="Q2404" s="9" t="s">
        <v>4181</v>
      </c>
      <c r="R2404" t="s">
        <v>4203</v>
      </c>
      <c r="S2404">
        <f>(((J2404/60)/60)/24)+DATE(1970,1,1)</f>
        <v>42107.679756944446</v>
      </c>
      <c r="T2404">
        <f>(((I2404/60)/60)/24)+DATE(1970,1,1)</f>
        <v>42137.679756944446</v>
      </c>
      <c r="U2404">
        <f>YEAR(S:S)</f>
        <v>2015</v>
      </c>
    </row>
    <row r="2405" spans="1:21" ht="48" x14ac:dyDescent="0.2">
      <c r="A2405">
        <v>2403</v>
      </c>
      <c r="B2405" s="8" t="s">
        <v>2</v>
      </c>
      <c r="C2405" s="3" t="s">
        <v>2410</v>
      </c>
      <c r="D2405" s="5">
        <v>1200</v>
      </c>
      <c r="E2405" s="7">
        <v>900</v>
      </c>
      <c r="F2405" t="s">
        <v>4117</v>
      </c>
      <c r="G2405" s="1" t="s">
        <v>4119</v>
      </c>
      <c r="H2405" t="s">
        <v>4122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" t="s">
        <v>4181</v>
      </c>
      <c r="O2405">
        <f>ROUND(E2405/D2405*100,0)</f>
        <v>75</v>
      </c>
      <c r="P2405">
        <f>ROUND(E2405/L2405,2)</f>
        <v>75</v>
      </c>
      <c r="Q2405" s="9" t="s">
        <v>4181</v>
      </c>
      <c r="R2405" t="s">
        <v>4203</v>
      </c>
      <c r="S2405">
        <f>(((J2405/60)/60)/24)+DATE(1970,1,1)</f>
        <v>42399.882615740738</v>
      </c>
      <c r="T2405">
        <f>(((I2405/60)/60)/24)+DATE(1970,1,1)</f>
        <v>42459.840949074074</v>
      </c>
      <c r="U2405">
        <f>YEAR(S:S)</f>
        <v>2016</v>
      </c>
    </row>
    <row r="2406" spans="1:21" ht="48" x14ac:dyDescent="0.2">
      <c r="A2406">
        <v>2404</v>
      </c>
      <c r="B2406" s="8" t="s">
        <v>2</v>
      </c>
      <c r="C2406" s="3" t="s">
        <v>2411</v>
      </c>
      <c r="D2406" s="5">
        <v>15000</v>
      </c>
      <c r="E2406" s="7">
        <v>898</v>
      </c>
      <c r="F2406" t="s">
        <v>4117</v>
      </c>
      <c r="G2406" s="1" t="s">
        <v>4119</v>
      </c>
      <c r="H2406" t="s">
        <v>4121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" t="s">
        <v>4181</v>
      </c>
      <c r="O2406">
        <f>ROUND(E2406/D2406*100,0)</f>
        <v>6</v>
      </c>
      <c r="P2406" t="e">
        <f>ROUND(E2406/L2406,2)</f>
        <v>#DIV/0!</v>
      </c>
      <c r="Q2406" s="9" t="s">
        <v>4181</v>
      </c>
      <c r="R2406" t="s">
        <v>4203</v>
      </c>
      <c r="S2406">
        <f>(((J2406/60)/60)/24)+DATE(1970,1,1)</f>
        <v>42342.03943287037</v>
      </c>
      <c r="T2406">
        <f>(((I2406/60)/60)/24)+DATE(1970,1,1)</f>
        <v>42372.03943287037</v>
      </c>
      <c r="U2406">
        <f>YEAR(S:S)</f>
        <v>2015</v>
      </c>
    </row>
    <row r="2407" spans="1:21" ht="32" x14ac:dyDescent="0.2">
      <c r="A2407">
        <v>2405</v>
      </c>
      <c r="B2407" s="8" t="s">
        <v>2</v>
      </c>
      <c r="C2407" s="3" t="s">
        <v>2412</v>
      </c>
      <c r="D2407" s="5">
        <v>5000</v>
      </c>
      <c r="E2407" s="7">
        <v>895</v>
      </c>
      <c r="F2407" t="s">
        <v>4117</v>
      </c>
      <c r="G2407" s="1" t="s">
        <v>4119</v>
      </c>
      <c r="H2407" t="s">
        <v>4121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" t="s">
        <v>4181</v>
      </c>
      <c r="O2407">
        <f>ROUND(E2407/D2407*100,0)</f>
        <v>18</v>
      </c>
      <c r="P2407">
        <f>ROUND(E2407/L2407,2)</f>
        <v>44.75</v>
      </c>
      <c r="Q2407" s="9" t="s">
        <v>4181</v>
      </c>
      <c r="R2407" t="s">
        <v>4203</v>
      </c>
      <c r="S2407">
        <f>(((J2407/60)/60)/24)+DATE(1970,1,1)</f>
        <v>42595.585358796292</v>
      </c>
      <c r="T2407">
        <f>(((I2407/60)/60)/24)+DATE(1970,1,1)</f>
        <v>42616.585358796292</v>
      </c>
      <c r="U2407">
        <f>YEAR(S:S)</f>
        <v>2016</v>
      </c>
    </row>
    <row r="2408" spans="1:21" ht="48" x14ac:dyDescent="0.2">
      <c r="A2408">
        <v>2406</v>
      </c>
      <c r="B2408" s="8" t="s">
        <v>2</v>
      </c>
      <c r="C2408" s="3" t="s">
        <v>2413</v>
      </c>
      <c r="D2408" s="5">
        <v>3250</v>
      </c>
      <c r="E2408" s="7">
        <v>895</v>
      </c>
      <c r="F2408" t="s">
        <v>4117</v>
      </c>
      <c r="G2408" s="1" t="s">
        <v>4119</v>
      </c>
      <c r="H2408" t="s">
        <v>4121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" t="s">
        <v>4181</v>
      </c>
      <c r="O2408">
        <f>ROUND(E2408/D2408*100,0)</f>
        <v>28</v>
      </c>
      <c r="P2408">
        <f>ROUND(E2408/L2408,2)</f>
        <v>55.94</v>
      </c>
      <c r="Q2408" s="9" t="s">
        <v>4181</v>
      </c>
      <c r="R2408" t="s">
        <v>4203</v>
      </c>
      <c r="S2408">
        <f>(((J2408/60)/60)/24)+DATE(1970,1,1)</f>
        <v>41983.110995370371</v>
      </c>
      <c r="T2408">
        <f>(((I2408/60)/60)/24)+DATE(1970,1,1)</f>
        <v>42023.110995370371</v>
      </c>
      <c r="U2408">
        <f>YEAR(S:S)</f>
        <v>2014</v>
      </c>
    </row>
    <row r="2409" spans="1:21" ht="64" x14ac:dyDescent="0.2">
      <c r="A2409">
        <v>2407</v>
      </c>
      <c r="B2409" s="8" t="s">
        <v>2</v>
      </c>
      <c r="C2409" s="3" t="s">
        <v>2414</v>
      </c>
      <c r="D2409" s="5">
        <v>22000</v>
      </c>
      <c r="E2409" s="7">
        <v>891</v>
      </c>
      <c r="F2409" t="s">
        <v>4117</v>
      </c>
      <c r="G2409" s="1" t="s">
        <v>4119</v>
      </c>
      <c r="H2409" t="s">
        <v>4121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" t="s">
        <v>4181</v>
      </c>
      <c r="O2409">
        <f>ROUND(E2409/D2409*100,0)</f>
        <v>4</v>
      </c>
      <c r="P2409">
        <f>ROUND(E2409/L2409,2)</f>
        <v>27</v>
      </c>
      <c r="Q2409" s="9" t="s">
        <v>4181</v>
      </c>
      <c r="R2409" t="s">
        <v>4203</v>
      </c>
      <c r="S2409">
        <f>(((J2409/60)/60)/24)+DATE(1970,1,1)</f>
        <v>42082.575555555552</v>
      </c>
      <c r="T2409">
        <f>(((I2409/60)/60)/24)+DATE(1970,1,1)</f>
        <v>42105.25</v>
      </c>
      <c r="U2409">
        <f>YEAR(S:S)</f>
        <v>2015</v>
      </c>
    </row>
    <row r="2410" spans="1:21" ht="32" x14ac:dyDescent="0.2">
      <c r="A2410">
        <v>2408</v>
      </c>
      <c r="B2410" s="8" t="s">
        <v>2</v>
      </c>
      <c r="C2410" s="3" t="s">
        <v>2415</v>
      </c>
      <c r="D2410" s="5">
        <v>15000</v>
      </c>
      <c r="E2410" s="7">
        <v>890</v>
      </c>
      <c r="F2410" t="s">
        <v>4117</v>
      </c>
      <c r="G2410" s="1" t="s">
        <v>4119</v>
      </c>
      <c r="H2410" t="s">
        <v>4121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" t="s">
        <v>4181</v>
      </c>
      <c r="O2410">
        <f>ROUND(E2410/D2410*100,0)</f>
        <v>6</v>
      </c>
      <c r="P2410">
        <f>ROUND(E2410/L2410,2)</f>
        <v>445</v>
      </c>
      <c r="Q2410" s="9" t="s">
        <v>4181</v>
      </c>
      <c r="R2410" t="s">
        <v>4203</v>
      </c>
      <c r="S2410">
        <f>(((J2410/60)/60)/24)+DATE(1970,1,1)</f>
        <v>41919.140706018516</v>
      </c>
      <c r="T2410">
        <f>(((I2410/60)/60)/24)+DATE(1970,1,1)</f>
        <v>41949.182372685187</v>
      </c>
      <c r="U2410">
        <f>YEAR(S:S)</f>
        <v>2014</v>
      </c>
    </row>
    <row r="2411" spans="1:21" ht="32" x14ac:dyDescent="0.2">
      <c r="A2411">
        <v>2409</v>
      </c>
      <c r="B2411" s="8" t="s">
        <v>2</v>
      </c>
      <c r="C2411" s="3" t="s">
        <v>2416</v>
      </c>
      <c r="D2411" s="5">
        <v>25000</v>
      </c>
      <c r="E2411" s="7">
        <v>890</v>
      </c>
      <c r="F2411" t="s">
        <v>4117</v>
      </c>
      <c r="G2411" s="1" t="s">
        <v>4119</v>
      </c>
      <c r="H2411" t="s">
        <v>4121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" t="s">
        <v>4181</v>
      </c>
      <c r="O2411">
        <f>ROUND(E2411/D2411*100,0)</f>
        <v>4</v>
      </c>
      <c r="P2411">
        <f>ROUND(E2411/L2411,2)</f>
        <v>148.33000000000001</v>
      </c>
      <c r="Q2411" s="9" t="s">
        <v>4181</v>
      </c>
      <c r="R2411" t="s">
        <v>4203</v>
      </c>
      <c r="S2411">
        <f>(((J2411/60)/60)/24)+DATE(1970,1,1)</f>
        <v>42204.875868055555</v>
      </c>
      <c r="T2411">
        <f>(((I2411/60)/60)/24)+DATE(1970,1,1)</f>
        <v>42234.875868055555</v>
      </c>
      <c r="U2411">
        <f>YEAR(S:S)</f>
        <v>2015</v>
      </c>
    </row>
    <row r="2412" spans="1:21" ht="64" x14ac:dyDescent="0.2">
      <c r="A2412">
        <v>2410</v>
      </c>
      <c r="B2412" s="8" t="s">
        <v>2</v>
      </c>
      <c r="C2412" s="3" t="s">
        <v>2417</v>
      </c>
      <c r="D2412" s="5">
        <v>15000</v>
      </c>
      <c r="E2412" s="7">
        <v>886</v>
      </c>
      <c r="F2412" t="s">
        <v>4117</v>
      </c>
      <c r="G2412" s="1" t="s">
        <v>4119</v>
      </c>
      <c r="H2412" t="s">
        <v>4123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" t="s">
        <v>4181</v>
      </c>
      <c r="O2412">
        <f>ROUND(E2412/D2412*100,0)</f>
        <v>6</v>
      </c>
      <c r="P2412" t="e">
        <f>ROUND(E2412/L2412,2)</f>
        <v>#DIV/0!</v>
      </c>
      <c r="Q2412" s="9" t="s">
        <v>4181</v>
      </c>
      <c r="R2412" t="s">
        <v>4203</v>
      </c>
      <c r="S2412">
        <f>(((J2412/60)/60)/24)+DATE(1970,1,1)</f>
        <v>42224.408275462964</v>
      </c>
      <c r="T2412">
        <f>(((I2412/60)/60)/24)+DATE(1970,1,1)</f>
        <v>42254.408275462964</v>
      </c>
      <c r="U2412">
        <f>YEAR(S:S)</f>
        <v>2015</v>
      </c>
    </row>
    <row r="2413" spans="1:21" ht="48" x14ac:dyDescent="0.2">
      <c r="A2413">
        <v>2411</v>
      </c>
      <c r="B2413" s="8" t="s">
        <v>2</v>
      </c>
      <c r="C2413" s="3" t="s">
        <v>2418</v>
      </c>
      <c r="D2413" s="5">
        <v>25000</v>
      </c>
      <c r="E2413" s="7">
        <v>886</v>
      </c>
      <c r="F2413" t="s">
        <v>4117</v>
      </c>
      <c r="G2413" s="1" t="s">
        <v>4119</v>
      </c>
      <c r="H2413" t="s">
        <v>4121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" t="s">
        <v>4181</v>
      </c>
      <c r="O2413">
        <f>ROUND(E2413/D2413*100,0)</f>
        <v>4</v>
      </c>
      <c r="P2413">
        <f>ROUND(E2413/L2413,2)</f>
        <v>295.33</v>
      </c>
      <c r="Q2413" s="9" t="s">
        <v>4181</v>
      </c>
      <c r="R2413" t="s">
        <v>4203</v>
      </c>
      <c r="S2413">
        <f>(((J2413/60)/60)/24)+DATE(1970,1,1)</f>
        <v>42211.732430555552</v>
      </c>
      <c r="T2413">
        <f>(((I2413/60)/60)/24)+DATE(1970,1,1)</f>
        <v>42241.732430555552</v>
      </c>
      <c r="U2413">
        <f>YEAR(S:S)</f>
        <v>2015</v>
      </c>
    </row>
    <row r="2414" spans="1:21" ht="48" x14ac:dyDescent="0.2">
      <c r="A2414">
        <v>2412</v>
      </c>
      <c r="B2414" s="8" t="s">
        <v>2</v>
      </c>
      <c r="C2414" s="3" t="s">
        <v>2419</v>
      </c>
      <c r="D2414" s="5">
        <v>8000</v>
      </c>
      <c r="E2414" s="7">
        <v>885</v>
      </c>
      <c r="F2414" t="s">
        <v>4117</v>
      </c>
      <c r="G2414" s="1" t="s">
        <v>4119</v>
      </c>
      <c r="H2414" t="s">
        <v>4124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" t="s">
        <v>4181</v>
      </c>
      <c r="O2414">
        <f>ROUND(E2414/D2414*100,0)</f>
        <v>11</v>
      </c>
      <c r="P2414" t="e">
        <f>ROUND(E2414/L2414,2)</f>
        <v>#DIV/0!</v>
      </c>
      <c r="Q2414" s="9" t="s">
        <v>4181</v>
      </c>
      <c r="R2414" t="s">
        <v>4203</v>
      </c>
      <c r="S2414">
        <f>(((J2414/60)/60)/24)+DATE(1970,1,1)</f>
        <v>42655.736956018518</v>
      </c>
      <c r="T2414">
        <f>(((I2414/60)/60)/24)+DATE(1970,1,1)</f>
        <v>42700.778622685189</v>
      </c>
      <c r="U2414">
        <f>YEAR(S:S)</f>
        <v>2016</v>
      </c>
    </row>
    <row r="2415" spans="1:21" ht="48" x14ac:dyDescent="0.2">
      <c r="A2415">
        <v>2413</v>
      </c>
      <c r="B2415" s="8" t="s">
        <v>2</v>
      </c>
      <c r="C2415" s="3" t="s">
        <v>2420</v>
      </c>
      <c r="D2415" s="5">
        <v>3000</v>
      </c>
      <c r="E2415" s="7">
        <v>885</v>
      </c>
      <c r="F2415" t="s">
        <v>4117</v>
      </c>
      <c r="G2415" s="1" t="s">
        <v>4119</v>
      </c>
      <c r="H2415" t="s">
        <v>4121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" t="s">
        <v>4181</v>
      </c>
      <c r="O2415">
        <f>ROUND(E2415/D2415*100,0)</f>
        <v>30</v>
      </c>
      <c r="P2415">
        <f>ROUND(E2415/L2415,2)</f>
        <v>295</v>
      </c>
      <c r="Q2415" s="9" t="s">
        <v>4181</v>
      </c>
      <c r="R2415" t="s">
        <v>4203</v>
      </c>
      <c r="S2415">
        <f>(((J2415/60)/60)/24)+DATE(1970,1,1)</f>
        <v>41760.10974537037</v>
      </c>
      <c r="T2415">
        <f>(((I2415/60)/60)/24)+DATE(1970,1,1)</f>
        <v>41790.979166666664</v>
      </c>
      <c r="U2415">
        <f>YEAR(S:S)</f>
        <v>2014</v>
      </c>
    </row>
    <row r="2416" spans="1:21" ht="48" x14ac:dyDescent="0.2">
      <c r="A2416">
        <v>2414</v>
      </c>
      <c r="B2416" s="8" t="s">
        <v>2</v>
      </c>
      <c r="C2416" s="3" t="s">
        <v>2421</v>
      </c>
      <c r="D2416" s="5">
        <v>15000</v>
      </c>
      <c r="E2416" s="7">
        <v>881</v>
      </c>
      <c r="F2416" t="s">
        <v>4117</v>
      </c>
      <c r="G2416" s="1" t="s">
        <v>4119</v>
      </c>
      <c r="H2416" t="s">
        <v>4121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" t="s">
        <v>4181</v>
      </c>
      <c r="O2416">
        <f>ROUND(E2416/D2416*100,0)</f>
        <v>6</v>
      </c>
      <c r="P2416">
        <f>ROUND(E2416/L2416,2)</f>
        <v>67.77</v>
      </c>
      <c r="Q2416" s="9" t="s">
        <v>4181</v>
      </c>
      <c r="R2416" t="s">
        <v>4203</v>
      </c>
      <c r="S2416">
        <f>(((J2416/60)/60)/24)+DATE(1970,1,1)</f>
        <v>42198.695138888885</v>
      </c>
      <c r="T2416">
        <f>(((I2416/60)/60)/24)+DATE(1970,1,1)</f>
        <v>42238.165972222225</v>
      </c>
      <c r="U2416">
        <f>YEAR(S:S)</f>
        <v>2015</v>
      </c>
    </row>
    <row r="2417" spans="1:21" ht="48" x14ac:dyDescent="0.2">
      <c r="A2417">
        <v>2415</v>
      </c>
      <c r="B2417" s="8" t="s">
        <v>2</v>
      </c>
      <c r="C2417" s="3" t="s">
        <v>2422</v>
      </c>
      <c r="D2417" s="5">
        <v>60000</v>
      </c>
      <c r="E2417" s="7">
        <v>881</v>
      </c>
      <c r="F2417" t="s">
        <v>4117</v>
      </c>
      <c r="G2417" s="1" t="s">
        <v>4119</v>
      </c>
      <c r="H2417" t="s">
        <v>4121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" t="s">
        <v>4181</v>
      </c>
      <c r="O2417">
        <f>ROUND(E2417/D2417*100,0)</f>
        <v>1</v>
      </c>
      <c r="P2417">
        <f>ROUND(E2417/L2417,2)</f>
        <v>146.83000000000001</v>
      </c>
      <c r="Q2417" s="9" t="s">
        <v>4181</v>
      </c>
      <c r="R2417" t="s">
        <v>4203</v>
      </c>
      <c r="S2417">
        <f>(((J2417/60)/60)/24)+DATE(1970,1,1)</f>
        <v>42536.862800925926</v>
      </c>
      <c r="T2417">
        <f>(((I2417/60)/60)/24)+DATE(1970,1,1)</f>
        <v>42566.862800925926</v>
      </c>
      <c r="U2417">
        <f>YEAR(S:S)</f>
        <v>2016</v>
      </c>
    </row>
    <row r="2418" spans="1:21" ht="48" x14ac:dyDescent="0.2">
      <c r="A2418">
        <v>2416</v>
      </c>
      <c r="B2418" s="8" t="s">
        <v>2</v>
      </c>
      <c r="C2418" s="3" t="s">
        <v>2423</v>
      </c>
      <c r="D2418" s="5">
        <v>20000</v>
      </c>
      <c r="E2418" s="7">
        <v>881</v>
      </c>
      <c r="F2418" t="s">
        <v>4117</v>
      </c>
      <c r="G2418" s="1" t="s">
        <v>4119</v>
      </c>
      <c r="H2418" t="s">
        <v>4121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" t="s">
        <v>4181</v>
      </c>
      <c r="O2418">
        <f>ROUND(E2418/D2418*100,0)</f>
        <v>4</v>
      </c>
      <c r="P2418">
        <f>ROUND(E2418/L2418,2)</f>
        <v>881</v>
      </c>
      <c r="Q2418" s="9" t="s">
        <v>4181</v>
      </c>
      <c r="R2418" t="s">
        <v>4203</v>
      </c>
      <c r="S2418">
        <f>(((J2418/60)/60)/24)+DATE(1970,1,1)</f>
        <v>42019.737766203703</v>
      </c>
      <c r="T2418">
        <f>(((I2418/60)/60)/24)+DATE(1970,1,1)</f>
        <v>42077.625</v>
      </c>
      <c r="U2418">
        <f>YEAR(S:S)</f>
        <v>2015</v>
      </c>
    </row>
    <row r="2419" spans="1:21" ht="48" x14ac:dyDescent="0.2">
      <c r="A2419">
        <v>2417</v>
      </c>
      <c r="B2419" s="8" t="s">
        <v>2</v>
      </c>
      <c r="C2419" s="3" t="s">
        <v>2424</v>
      </c>
      <c r="D2419" s="5">
        <v>1000</v>
      </c>
      <c r="E2419" s="7">
        <v>880</v>
      </c>
      <c r="F2419" t="s">
        <v>4117</v>
      </c>
      <c r="G2419" s="1" t="s">
        <v>4119</v>
      </c>
      <c r="H2419" t="s">
        <v>4121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" t="s">
        <v>4181</v>
      </c>
      <c r="O2419">
        <f>ROUND(E2419/D2419*100,0)</f>
        <v>88</v>
      </c>
      <c r="P2419" t="e">
        <f>ROUND(E2419/L2419,2)</f>
        <v>#DIV/0!</v>
      </c>
      <c r="Q2419" s="9" t="s">
        <v>4181</v>
      </c>
      <c r="R2419" t="s">
        <v>4203</v>
      </c>
      <c r="S2419">
        <f>(((J2419/60)/60)/24)+DATE(1970,1,1)</f>
        <v>41831.884108796294</v>
      </c>
      <c r="T2419">
        <f>(((I2419/60)/60)/24)+DATE(1970,1,1)</f>
        <v>41861.884108796294</v>
      </c>
      <c r="U2419">
        <f>YEAR(S:S)</f>
        <v>2014</v>
      </c>
    </row>
    <row r="2420" spans="1:21" ht="16" x14ac:dyDescent="0.2">
      <c r="A2420">
        <v>2418</v>
      </c>
      <c r="B2420" s="8" t="s">
        <v>2</v>
      </c>
      <c r="C2420" s="3" t="s">
        <v>2425</v>
      </c>
      <c r="D2420" s="5">
        <v>25000</v>
      </c>
      <c r="E2420" s="7">
        <v>879</v>
      </c>
      <c r="F2420" t="s">
        <v>4117</v>
      </c>
      <c r="G2420" s="1" t="s">
        <v>4119</v>
      </c>
      <c r="H2420" t="s">
        <v>4121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" t="s">
        <v>4181</v>
      </c>
      <c r="O2420">
        <f>ROUND(E2420/D2420*100,0)</f>
        <v>4</v>
      </c>
      <c r="P2420">
        <f>ROUND(E2420/L2420,2)</f>
        <v>175.8</v>
      </c>
      <c r="Q2420" s="9" t="s">
        <v>4181</v>
      </c>
      <c r="R2420" t="s">
        <v>4203</v>
      </c>
      <c r="S2420">
        <f>(((J2420/60)/60)/24)+DATE(1970,1,1)</f>
        <v>42027.856990740736</v>
      </c>
      <c r="T2420">
        <f>(((I2420/60)/60)/24)+DATE(1970,1,1)</f>
        <v>42087.815324074079</v>
      </c>
      <c r="U2420">
        <f>YEAR(S:S)</f>
        <v>2015</v>
      </c>
    </row>
    <row r="2421" spans="1:21" ht="48" x14ac:dyDescent="0.2">
      <c r="A2421">
        <v>2419</v>
      </c>
      <c r="B2421" s="8" t="s">
        <v>2</v>
      </c>
      <c r="C2421" s="3" t="s">
        <v>2426</v>
      </c>
      <c r="D2421" s="5">
        <v>3000</v>
      </c>
      <c r="E2421" s="7">
        <v>876</v>
      </c>
      <c r="F2421" t="s">
        <v>4117</v>
      </c>
      <c r="G2421" s="1" t="s">
        <v>4119</v>
      </c>
      <c r="H2421" t="s">
        <v>4121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" t="s">
        <v>4181</v>
      </c>
      <c r="O2421">
        <f>ROUND(E2421/D2421*100,0)</f>
        <v>29</v>
      </c>
      <c r="P2421" t="e">
        <f>ROUND(E2421/L2421,2)</f>
        <v>#DIV/0!</v>
      </c>
      <c r="Q2421" s="9" t="s">
        <v>4181</v>
      </c>
      <c r="R2421" t="s">
        <v>4203</v>
      </c>
      <c r="S2421">
        <f>(((J2421/60)/60)/24)+DATE(1970,1,1)</f>
        <v>41993.738298611104</v>
      </c>
      <c r="T2421">
        <f>(((I2421/60)/60)/24)+DATE(1970,1,1)</f>
        <v>42053.738298611104</v>
      </c>
      <c r="U2421">
        <f>YEAR(S:S)</f>
        <v>2014</v>
      </c>
    </row>
    <row r="2422" spans="1:21" ht="48" x14ac:dyDescent="0.2">
      <c r="A2422">
        <v>2420</v>
      </c>
      <c r="B2422" s="8" t="s">
        <v>2</v>
      </c>
      <c r="C2422" s="3" t="s">
        <v>2427</v>
      </c>
      <c r="D2422" s="5">
        <v>16870</v>
      </c>
      <c r="E2422" s="7">
        <v>875</v>
      </c>
      <c r="F2422" t="s">
        <v>4117</v>
      </c>
      <c r="G2422" s="1" t="s">
        <v>4119</v>
      </c>
      <c r="H2422" t="s">
        <v>4121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" t="s">
        <v>4181</v>
      </c>
      <c r="O2422">
        <f>ROUND(E2422/D2422*100,0)</f>
        <v>5</v>
      </c>
      <c r="P2422">
        <f>ROUND(E2422/L2422,2)</f>
        <v>24.31</v>
      </c>
      <c r="Q2422" s="9" t="s">
        <v>4181</v>
      </c>
      <c r="R2422" t="s">
        <v>4203</v>
      </c>
      <c r="S2422">
        <f>(((J2422/60)/60)/24)+DATE(1970,1,1)</f>
        <v>41893.028877314813</v>
      </c>
      <c r="T2422">
        <f>(((I2422/60)/60)/24)+DATE(1970,1,1)</f>
        <v>41953.070543981477</v>
      </c>
      <c r="U2422">
        <f>YEAR(S:S)</f>
        <v>2014</v>
      </c>
    </row>
    <row r="2423" spans="1:21" ht="32" x14ac:dyDescent="0.2">
      <c r="A2423">
        <v>2421</v>
      </c>
      <c r="B2423" s="8" t="s">
        <v>2</v>
      </c>
      <c r="C2423" s="3" t="s">
        <v>2428</v>
      </c>
      <c r="D2423" s="5">
        <v>6000</v>
      </c>
      <c r="E2423" s="7">
        <v>875</v>
      </c>
      <c r="F2423" t="s">
        <v>4117</v>
      </c>
      <c r="G2423" s="1" t="s">
        <v>4119</v>
      </c>
      <c r="H2423" t="s">
        <v>4121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" t="s">
        <v>4181</v>
      </c>
      <c r="O2423">
        <f>ROUND(E2423/D2423*100,0)</f>
        <v>15</v>
      </c>
      <c r="P2423">
        <f>ROUND(E2423/L2423,2)</f>
        <v>875</v>
      </c>
      <c r="Q2423" s="9" t="s">
        <v>4181</v>
      </c>
      <c r="R2423" t="s">
        <v>4203</v>
      </c>
      <c r="S2423">
        <f>(((J2423/60)/60)/24)+DATE(1970,1,1)</f>
        <v>42026.687453703707</v>
      </c>
      <c r="T2423">
        <f>(((I2423/60)/60)/24)+DATE(1970,1,1)</f>
        <v>42056.687453703707</v>
      </c>
      <c r="U2423">
        <f>YEAR(S:S)</f>
        <v>2015</v>
      </c>
    </row>
    <row r="2424" spans="1:21" ht="32" x14ac:dyDescent="0.2">
      <c r="A2424">
        <v>2422</v>
      </c>
      <c r="B2424" s="8" t="s">
        <v>2</v>
      </c>
      <c r="C2424" s="3" t="s">
        <v>2429</v>
      </c>
      <c r="D2424" s="5">
        <v>500</v>
      </c>
      <c r="E2424" s="7">
        <v>872</v>
      </c>
      <c r="F2424" t="s">
        <v>4117</v>
      </c>
      <c r="G2424" s="1" t="s">
        <v>4119</v>
      </c>
      <c r="H2424" t="s">
        <v>4121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" t="s">
        <v>4181</v>
      </c>
      <c r="O2424">
        <f>ROUND(E2424/D2424*100,0)</f>
        <v>174</v>
      </c>
      <c r="P2424">
        <f>ROUND(E2424/L2424,2)</f>
        <v>872</v>
      </c>
      <c r="Q2424" s="9" t="s">
        <v>4181</v>
      </c>
      <c r="R2424" t="s">
        <v>4203</v>
      </c>
      <c r="S2424">
        <f>(((J2424/60)/60)/24)+DATE(1970,1,1)</f>
        <v>42044.724953703699</v>
      </c>
      <c r="T2424">
        <f>(((I2424/60)/60)/24)+DATE(1970,1,1)</f>
        <v>42074.683287037042</v>
      </c>
      <c r="U2424">
        <f>YEAR(S:S)</f>
        <v>2015</v>
      </c>
    </row>
    <row r="2425" spans="1:21" ht="48" x14ac:dyDescent="0.2">
      <c r="A2425">
        <v>2423</v>
      </c>
      <c r="B2425" s="8" t="s">
        <v>2</v>
      </c>
      <c r="C2425" s="3" t="s">
        <v>2430</v>
      </c>
      <c r="D2425" s="5">
        <v>60000</v>
      </c>
      <c r="E2425" s="7">
        <v>867</v>
      </c>
      <c r="F2425" t="s">
        <v>4117</v>
      </c>
      <c r="G2425" s="1" t="s">
        <v>4119</v>
      </c>
      <c r="H2425" t="s">
        <v>4121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" t="s">
        <v>4181</v>
      </c>
      <c r="O2425">
        <f>ROUND(E2425/D2425*100,0)</f>
        <v>1</v>
      </c>
      <c r="P2425">
        <f>ROUND(E2425/L2425,2)</f>
        <v>867</v>
      </c>
      <c r="Q2425" s="9" t="s">
        <v>4181</v>
      </c>
      <c r="R2425" t="s">
        <v>4203</v>
      </c>
      <c r="S2425">
        <f>(((J2425/60)/60)/24)+DATE(1970,1,1)</f>
        <v>41974.704745370371</v>
      </c>
      <c r="T2425">
        <f>(((I2425/60)/60)/24)+DATE(1970,1,1)</f>
        <v>42004.704745370371</v>
      </c>
      <c r="U2425">
        <f>YEAR(S:S)</f>
        <v>2014</v>
      </c>
    </row>
    <row r="2426" spans="1:21" ht="32" x14ac:dyDescent="0.2">
      <c r="A2426">
        <v>2424</v>
      </c>
      <c r="B2426" s="8" t="s">
        <v>2</v>
      </c>
      <c r="C2426" s="3" t="s">
        <v>2431</v>
      </c>
      <c r="D2426" s="5">
        <v>25000</v>
      </c>
      <c r="E2426" s="7">
        <v>865</v>
      </c>
      <c r="F2426" t="s">
        <v>4117</v>
      </c>
      <c r="G2426" s="1" t="s">
        <v>4119</v>
      </c>
      <c r="H2426" t="s">
        <v>4121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" t="s">
        <v>4181</v>
      </c>
      <c r="O2426">
        <f>ROUND(E2426/D2426*100,0)</f>
        <v>3</v>
      </c>
      <c r="P2426">
        <f>ROUND(E2426/L2426,2)</f>
        <v>96.11</v>
      </c>
      <c r="Q2426" s="9" t="s">
        <v>4181</v>
      </c>
      <c r="R2426" t="s">
        <v>4203</v>
      </c>
      <c r="S2426">
        <f>(((J2426/60)/60)/24)+DATE(1970,1,1)</f>
        <v>41909.892453703702</v>
      </c>
      <c r="T2426">
        <f>(((I2426/60)/60)/24)+DATE(1970,1,1)</f>
        <v>41939.892453703702</v>
      </c>
      <c r="U2426">
        <f>YEAR(S:S)</f>
        <v>2014</v>
      </c>
    </row>
    <row r="2427" spans="1:21" ht="48" x14ac:dyDescent="0.2">
      <c r="A2427">
        <v>2425</v>
      </c>
      <c r="B2427" s="8" t="s">
        <v>2</v>
      </c>
      <c r="C2427" s="3" t="s">
        <v>2432</v>
      </c>
      <c r="D2427" s="5">
        <v>3500</v>
      </c>
      <c r="E2427" s="7">
        <v>861</v>
      </c>
      <c r="F2427" t="s">
        <v>4117</v>
      </c>
      <c r="G2427" s="1" t="s">
        <v>4119</v>
      </c>
      <c r="H2427" t="s">
        <v>4121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" t="s">
        <v>4181</v>
      </c>
      <c r="O2427">
        <f>ROUND(E2427/D2427*100,0)</f>
        <v>25</v>
      </c>
      <c r="P2427">
        <f>ROUND(E2427/L2427,2)</f>
        <v>861</v>
      </c>
      <c r="Q2427" s="9" t="s">
        <v>4181</v>
      </c>
      <c r="R2427" t="s">
        <v>4203</v>
      </c>
      <c r="S2427">
        <f>(((J2427/60)/60)/24)+DATE(1970,1,1)</f>
        <v>42502.913761574076</v>
      </c>
      <c r="T2427">
        <f>(((I2427/60)/60)/24)+DATE(1970,1,1)</f>
        <v>42517.919444444444</v>
      </c>
      <c r="U2427">
        <f>YEAR(S:S)</f>
        <v>2016</v>
      </c>
    </row>
    <row r="2428" spans="1:21" ht="48" x14ac:dyDescent="0.2">
      <c r="A2428">
        <v>2426</v>
      </c>
      <c r="B2428" s="8" t="s">
        <v>2</v>
      </c>
      <c r="C2428" s="3" t="s">
        <v>2433</v>
      </c>
      <c r="D2428" s="5">
        <v>20000</v>
      </c>
      <c r="E2428" s="7">
        <v>861</v>
      </c>
      <c r="F2428" t="s">
        <v>4117</v>
      </c>
      <c r="G2428" s="1" t="s">
        <v>4119</v>
      </c>
      <c r="H2428" t="s">
        <v>4121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" t="s">
        <v>4181</v>
      </c>
      <c r="O2428">
        <f>ROUND(E2428/D2428*100,0)</f>
        <v>4</v>
      </c>
      <c r="P2428" t="e">
        <f>ROUND(E2428/L2428,2)</f>
        <v>#DIV/0!</v>
      </c>
      <c r="Q2428" s="9" t="s">
        <v>4181</v>
      </c>
      <c r="R2428" t="s">
        <v>4203</v>
      </c>
      <c r="S2428">
        <f>(((J2428/60)/60)/24)+DATE(1970,1,1)</f>
        <v>42164.170046296291</v>
      </c>
      <c r="T2428">
        <f>(((I2428/60)/60)/24)+DATE(1970,1,1)</f>
        <v>42224.170046296291</v>
      </c>
      <c r="U2428">
        <f>YEAR(S:S)</f>
        <v>2015</v>
      </c>
    </row>
    <row r="2429" spans="1:21" ht="32" x14ac:dyDescent="0.2">
      <c r="A2429">
        <v>2427</v>
      </c>
      <c r="B2429" s="8" t="s">
        <v>2</v>
      </c>
      <c r="C2429" s="3" t="s">
        <v>2434</v>
      </c>
      <c r="D2429" s="5">
        <v>50000</v>
      </c>
      <c r="E2429" s="7">
        <v>860</v>
      </c>
      <c r="F2429" t="s">
        <v>4117</v>
      </c>
      <c r="G2429" s="1" t="s">
        <v>4119</v>
      </c>
      <c r="H2429" t="s">
        <v>4121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" t="s">
        <v>4181</v>
      </c>
      <c r="O2429">
        <f>ROUND(E2429/D2429*100,0)</f>
        <v>2</v>
      </c>
      <c r="P2429">
        <f>ROUND(E2429/L2429,2)</f>
        <v>860</v>
      </c>
      <c r="Q2429" s="9" t="s">
        <v>4181</v>
      </c>
      <c r="R2429" t="s">
        <v>4203</v>
      </c>
      <c r="S2429">
        <f>(((J2429/60)/60)/24)+DATE(1970,1,1)</f>
        <v>42412.318668981476</v>
      </c>
      <c r="T2429">
        <f>(((I2429/60)/60)/24)+DATE(1970,1,1)</f>
        <v>42452.277002314819</v>
      </c>
      <c r="U2429">
        <f>YEAR(S:S)</f>
        <v>2016</v>
      </c>
    </row>
    <row r="2430" spans="1:21" ht="32" x14ac:dyDescent="0.2">
      <c r="A2430">
        <v>2428</v>
      </c>
      <c r="B2430" s="8" t="s">
        <v>2</v>
      </c>
      <c r="C2430" s="3" t="s">
        <v>2435</v>
      </c>
      <c r="D2430" s="5">
        <v>35000</v>
      </c>
      <c r="E2430" s="7">
        <v>858</v>
      </c>
      <c r="F2430" t="s">
        <v>4117</v>
      </c>
      <c r="G2430" s="1" t="s">
        <v>4119</v>
      </c>
      <c r="H2430" t="s">
        <v>4121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" t="s">
        <v>4181</v>
      </c>
      <c r="O2430">
        <f>ROUND(E2430/D2430*100,0)</f>
        <v>2</v>
      </c>
      <c r="P2430">
        <f>ROUND(E2430/L2430,2)</f>
        <v>858</v>
      </c>
      <c r="Q2430" s="9" t="s">
        <v>4181</v>
      </c>
      <c r="R2430" t="s">
        <v>4203</v>
      </c>
      <c r="S2430">
        <f>(((J2430/60)/60)/24)+DATE(1970,1,1)</f>
        <v>42045.784155092595</v>
      </c>
      <c r="T2430">
        <f>(((I2430/60)/60)/24)+DATE(1970,1,1)</f>
        <v>42075.742488425924</v>
      </c>
      <c r="U2430">
        <f>YEAR(S:S)</f>
        <v>2015</v>
      </c>
    </row>
    <row r="2431" spans="1:21" ht="48" x14ac:dyDescent="0.2">
      <c r="A2431">
        <v>2429</v>
      </c>
      <c r="B2431" s="8" t="s">
        <v>2</v>
      </c>
      <c r="C2431" s="3" t="s">
        <v>2436</v>
      </c>
      <c r="D2431" s="5">
        <v>140000</v>
      </c>
      <c r="E2431" s="7">
        <v>855</v>
      </c>
      <c r="F2431" t="s">
        <v>4117</v>
      </c>
      <c r="G2431" s="1" t="s">
        <v>4119</v>
      </c>
      <c r="H2431" t="s">
        <v>4129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" t="s">
        <v>4181</v>
      </c>
      <c r="O2431">
        <f>ROUND(E2431/D2431*100,0)</f>
        <v>1</v>
      </c>
      <c r="P2431">
        <f>ROUND(E2431/L2431,2)</f>
        <v>213.75</v>
      </c>
      <c r="Q2431" s="9" t="s">
        <v>4181</v>
      </c>
      <c r="R2431" t="s">
        <v>4203</v>
      </c>
      <c r="S2431">
        <f>(((J2431/60)/60)/24)+DATE(1970,1,1)</f>
        <v>42734.879236111112</v>
      </c>
      <c r="T2431">
        <f>(((I2431/60)/60)/24)+DATE(1970,1,1)</f>
        <v>42771.697222222225</v>
      </c>
      <c r="U2431">
        <f>YEAR(S:S)</f>
        <v>2016</v>
      </c>
    </row>
    <row r="2432" spans="1:21" ht="48" x14ac:dyDescent="0.2">
      <c r="A2432">
        <v>2430</v>
      </c>
      <c r="B2432" s="8" t="s">
        <v>2</v>
      </c>
      <c r="C2432" s="3" t="s">
        <v>2437</v>
      </c>
      <c r="D2432" s="5">
        <v>3000</v>
      </c>
      <c r="E2432" s="7">
        <v>852</v>
      </c>
      <c r="F2432" t="s">
        <v>4117</v>
      </c>
      <c r="G2432" s="1" t="s">
        <v>4119</v>
      </c>
      <c r="H2432" t="s">
        <v>4121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" t="s">
        <v>4181</v>
      </c>
      <c r="O2432">
        <f>ROUND(E2432/D2432*100,0)</f>
        <v>28</v>
      </c>
      <c r="P2432">
        <f>ROUND(E2432/L2432,2)</f>
        <v>426</v>
      </c>
      <c r="Q2432" s="9" t="s">
        <v>4181</v>
      </c>
      <c r="R2432" t="s">
        <v>4203</v>
      </c>
      <c r="S2432">
        <f>(((J2432/60)/60)/24)+DATE(1970,1,1)</f>
        <v>42382.130833333329</v>
      </c>
      <c r="T2432">
        <f>(((I2432/60)/60)/24)+DATE(1970,1,1)</f>
        <v>42412.130833333329</v>
      </c>
      <c r="U2432">
        <f>YEAR(S:S)</f>
        <v>2016</v>
      </c>
    </row>
    <row r="2433" spans="1:21" ht="32" x14ac:dyDescent="0.2">
      <c r="A2433">
        <v>2431</v>
      </c>
      <c r="B2433" s="8" t="s">
        <v>2</v>
      </c>
      <c r="C2433" s="3" t="s">
        <v>2438</v>
      </c>
      <c r="D2433" s="5">
        <v>100000</v>
      </c>
      <c r="E2433" s="7">
        <v>852</v>
      </c>
      <c r="F2433" t="s">
        <v>4117</v>
      </c>
      <c r="G2433" s="1" t="s">
        <v>4119</v>
      </c>
      <c r="H2433" t="s">
        <v>4121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" t="s">
        <v>4181</v>
      </c>
      <c r="O2433">
        <f>ROUND(E2433/D2433*100,0)</f>
        <v>1</v>
      </c>
      <c r="P2433">
        <f>ROUND(E2433/L2433,2)</f>
        <v>426</v>
      </c>
      <c r="Q2433" s="9" t="s">
        <v>4181</v>
      </c>
      <c r="R2433" t="s">
        <v>4203</v>
      </c>
      <c r="S2433">
        <f>(((J2433/60)/60)/24)+DATE(1970,1,1)</f>
        <v>42489.099687499998</v>
      </c>
      <c r="T2433">
        <f>(((I2433/60)/60)/24)+DATE(1970,1,1)</f>
        <v>42549.099687499998</v>
      </c>
      <c r="U2433">
        <f>YEAR(S:S)</f>
        <v>2016</v>
      </c>
    </row>
    <row r="2434" spans="1:21" ht="48" x14ac:dyDescent="0.2">
      <c r="A2434">
        <v>2432</v>
      </c>
      <c r="B2434" s="8" t="s">
        <v>2</v>
      </c>
      <c r="C2434" s="3" t="s">
        <v>2439</v>
      </c>
      <c r="D2434" s="5">
        <v>14000</v>
      </c>
      <c r="E2434" s="7">
        <v>850</v>
      </c>
      <c r="F2434" t="s">
        <v>4117</v>
      </c>
      <c r="G2434" s="1" t="s">
        <v>4119</v>
      </c>
      <c r="H2434" t="s">
        <v>4121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" t="s">
        <v>4181</v>
      </c>
      <c r="O2434">
        <f>ROUND(E2434/D2434*100,0)</f>
        <v>6</v>
      </c>
      <c r="P2434">
        <f>ROUND(E2434/L2434,2)</f>
        <v>425</v>
      </c>
      <c r="Q2434" s="9" t="s">
        <v>4181</v>
      </c>
      <c r="R2434" t="s">
        <v>4203</v>
      </c>
      <c r="S2434">
        <f>(((J2434/60)/60)/24)+DATE(1970,1,1)</f>
        <v>42041.218715277777</v>
      </c>
      <c r="T2434">
        <f>(((I2434/60)/60)/24)+DATE(1970,1,1)</f>
        <v>42071.218715277777</v>
      </c>
      <c r="U2434">
        <f>YEAR(S:S)</f>
        <v>2015</v>
      </c>
    </row>
    <row r="2435" spans="1:21" ht="48" x14ac:dyDescent="0.2">
      <c r="A2435">
        <v>2433</v>
      </c>
      <c r="B2435" s="8" t="s">
        <v>2</v>
      </c>
      <c r="C2435" s="3" t="s">
        <v>2440</v>
      </c>
      <c r="D2435" s="5">
        <v>10000</v>
      </c>
      <c r="E2435" s="7">
        <v>850</v>
      </c>
      <c r="F2435" t="s">
        <v>4117</v>
      </c>
      <c r="G2435" s="1" t="s">
        <v>4119</v>
      </c>
      <c r="H2435" t="s">
        <v>4121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" t="s">
        <v>4181</v>
      </c>
      <c r="O2435">
        <f>ROUND(E2435/D2435*100,0)</f>
        <v>9</v>
      </c>
      <c r="P2435" t="e">
        <f>ROUND(E2435/L2435,2)</f>
        <v>#DIV/0!</v>
      </c>
      <c r="Q2435" s="9" t="s">
        <v>4181</v>
      </c>
      <c r="R2435" t="s">
        <v>4203</v>
      </c>
      <c r="S2435">
        <f>(((J2435/60)/60)/24)+DATE(1970,1,1)</f>
        <v>42397.89980324074</v>
      </c>
      <c r="T2435">
        <f>(((I2435/60)/60)/24)+DATE(1970,1,1)</f>
        <v>42427.89980324074</v>
      </c>
      <c r="U2435">
        <f>YEAR(S:S)</f>
        <v>2016</v>
      </c>
    </row>
    <row r="2436" spans="1:21" ht="48" x14ac:dyDescent="0.2">
      <c r="A2436">
        <v>2434</v>
      </c>
      <c r="B2436" s="8" t="s">
        <v>2</v>
      </c>
      <c r="C2436" s="3" t="s">
        <v>2441</v>
      </c>
      <c r="D2436" s="5">
        <v>20000</v>
      </c>
      <c r="E2436" s="7">
        <v>850</v>
      </c>
      <c r="F2436" t="s">
        <v>4117</v>
      </c>
      <c r="G2436" s="1" t="s">
        <v>4119</v>
      </c>
      <c r="H2436" t="s">
        <v>4121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" t="s">
        <v>4181</v>
      </c>
      <c r="O2436">
        <f>ROUND(E2436/D2436*100,0)</f>
        <v>4</v>
      </c>
      <c r="P2436">
        <f>ROUND(E2436/L2436,2)</f>
        <v>425</v>
      </c>
      <c r="Q2436" s="9" t="s">
        <v>4181</v>
      </c>
      <c r="R2436" t="s">
        <v>4203</v>
      </c>
      <c r="S2436">
        <f>(((J2436/60)/60)/24)+DATE(1970,1,1)</f>
        <v>42180.18604166666</v>
      </c>
      <c r="T2436">
        <f>(((I2436/60)/60)/24)+DATE(1970,1,1)</f>
        <v>42220.18604166666</v>
      </c>
      <c r="U2436">
        <f>YEAR(S:S)</f>
        <v>2015</v>
      </c>
    </row>
    <row r="2437" spans="1:21" ht="48" x14ac:dyDescent="0.2">
      <c r="A2437">
        <v>2435</v>
      </c>
      <c r="B2437" s="8" t="s">
        <v>2</v>
      </c>
      <c r="C2437" s="3" t="s">
        <v>2442</v>
      </c>
      <c r="D2437" s="5">
        <v>250000</v>
      </c>
      <c r="E2437" s="7">
        <v>850</v>
      </c>
      <c r="F2437" t="s">
        <v>4117</v>
      </c>
      <c r="G2437" s="1" t="s">
        <v>4119</v>
      </c>
      <c r="H2437" t="s">
        <v>4130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" t="s">
        <v>4181</v>
      </c>
      <c r="O2437">
        <f>ROUND(E2437/D2437*100,0)</f>
        <v>0</v>
      </c>
      <c r="P2437">
        <f>ROUND(E2437/L2437,2)</f>
        <v>212.5</v>
      </c>
      <c r="Q2437" s="9" t="s">
        <v>4181</v>
      </c>
      <c r="R2437" t="s">
        <v>4203</v>
      </c>
      <c r="S2437">
        <f>(((J2437/60)/60)/24)+DATE(1970,1,1)</f>
        <v>42252.277615740735</v>
      </c>
      <c r="T2437">
        <f>(((I2437/60)/60)/24)+DATE(1970,1,1)</f>
        <v>42282.277615740735</v>
      </c>
      <c r="U2437">
        <f>YEAR(S:S)</f>
        <v>2015</v>
      </c>
    </row>
    <row r="2438" spans="1:21" ht="48" x14ac:dyDescent="0.2">
      <c r="A2438">
        <v>2436</v>
      </c>
      <c r="B2438" s="8" t="s">
        <v>2</v>
      </c>
      <c r="C2438" s="3" t="s">
        <v>2443</v>
      </c>
      <c r="D2438" s="5">
        <v>117000</v>
      </c>
      <c r="E2438" s="7">
        <v>850</v>
      </c>
      <c r="F2438" t="s">
        <v>4117</v>
      </c>
      <c r="G2438" s="1" t="s">
        <v>4119</v>
      </c>
      <c r="H2438" t="s">
        <v>4126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" t="s">
        <v>4181</v>
      </c>
      <c r="O2438">
        <f>ROUND(E2438/D2438*100,0)</f>
        <v>1</v>
      </c>
      <c r="P2438">
        <f>ROUND(E2438/L2438,2)</f>
        <v>425</v>
      </c>
      <c r="Q2438" s="9" t="s">
        <v>4181</v>
      </c>
      <c r="R2438" t="s">
        <v>4203</v>
      </c>
      <c r="S2438">
        <f>(((J2438/60)/60)/24)+DATE(1970,1,1)</f>
        <v>42338.615393518514</v>
      </c>
      <c r="T2438">
        <f>(((I2438/60)/60)/24)+DATE(1970,1,1)</f>
        <v>42398.615393518514</v>
      </c>
      <c r="U2438">
        <f>YEAR(S:S)</f>
        <v>2015</v>
      </c>
    </row>
    <row r="2439" spans="1:21" ht="48" x14ac:dyDescent="0.2">
      <c r="A2439">
        <v>2437</v>
      </c>
      <c r="B2439" s="8" t="s">
        <v>2</v>
      </c>
      <c r="C2439" s="3" t="s">
        <v>2444</v>
      </c>
      <c r="D2439" s="5">
        <v>8000</v>
      </c>
      <c r="E2439" s="7">
        <v>842</v>
      </c>
      <c r="F2439" t="s">
        <v>4117</v>
      </c>
      <c r="G2439" s="1" t="s">
        <v>4119</v>
      </c>
      <c r="H2439" t="s">
        <v>4121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" t="s">
        <v>4181</v>
      </c>
      <c r="O2439">
        <f>ROUND(E2439/D2439*100,0)</f>
        <v>11</v>
      </c>
      <c r="P2439" t="e">
        <f>ROUND(E2439/L2439,2)</f>
        <v>#DIV/0!</v>
      </c>
      <c r="Q2439" s="9" t="s">
        <v>4181</v>
      </c>
      <c r="R2439" t="s">
        <v>4203</v>
      </c>
      <c r="S2439">
        <f>(((J2439/60)/60)/24)+DATE(1970,1,1)</f>
        <v>42031.965138888889</v>
      </c>
      <c r="T2439">
        <f>(((I2439/60)/60)/24)+DATE(1970,1,1)</f>
        <v>42080.75</v>
      </c>
      <c r="U2439">
        <f>YEAR(S:S)</f>
        <v>2015</v>
      </c>
    </row>
    <row r="2440" spans="1:21" ht="48" x14ac:dyDescent="0.2">
      <c r="A2440">
        <v>2438</v>
      </c>
      <c r="B2440" s="8" t="s">
        <v>2</v>
      </c>
      <c r="C2440" s="3" t="s">
        <v>2445</v>
      </c>
      <c r="D2440" s="5">
        <v>15000</v>
      </c>
      <c r="E2440" s="7">
        <v>838</v>
      </c>
      <c r="F2440" t="s">
        <v>4117</v>
      </c>
      <c r="G2440" s="1" t="s">
        <v>4119</v>
      </c>
      <c r="H2440" t="s">
        <v>4121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" t="s">
        <v>4181</v>
      </c>
      <c r="O2440">
        <f>ROUND(E2440/D2440*100,0)</f>
        <v>6</v>
      </c>
      <c r="P2440">
        <f>ROUND(E2440/L2440,2)</f>
        <v>838</v>
      </c>
      <c r="Q2440" s="9" t="s">
        <v>4181</v>
      </c>
      <c r="R2440" t="s">
        <v>4203</v>
      </c>
      <c r="S2440">
        <f>(((J2440/60)/60)/24)+DATE(1970,1,1)</f>
        <v>42285.91506944444</v>
      </c>
      <c r="T2440">
        <f>(((I2440/60)/60)/24)+DATE(1970,1,1)</f>
        <v>42345.956736111111</v>
      </c>
      <c r="U2440">
        <f>YEAR(S:S)</f>
        <v>2015</v>
      </c>
    </row>
    <row r="2441" spans="1:21" ht="48" x14ac:dyDescent="0.2">
      <c r="A2441">
        <v>2439</v>
      </c>
      <c r="B2441" s="8" t="s">
        <v>2</v>
      </c>
      <c r="C2441" s="3" t="s">
        <v>2446</v>
      </c>
      <c r="D2441" s="5">
        <v>10000</v>
      </c>
      <c r="E2441" s="7">
        <v>837</v>
      </c>
      <c r="F2441" t="s">
        <v>4117</v>
      </c>
      <c r="G2441" s="1" t="s">
        <v>4119</v>
      </c>
      <c r="H2441" t="s">
        <v>4121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" t="s">
        <v>4181</v>
      </c>
      <c r="O2441">
        <f>ROUND(E2441/D2441*100,0)</f>
        <v>8</v>
      </c>
      <c r="P2441" t="e">
        <f>ROUND(E2441/L2441,2)</f>
        <v>#DIV/0!</v>
      </c>
      <c r="Q2441" s="9" t="s">
        <v>4181</v>
      </c>
      <c r="R2441" t="s">
        <v>4203</v>
      </c>
      <c r="S2441">
        <f>(((J2441/60)/60)/24)+DATE(1970,1,1)</f>
        <v>42265.818622685183</v>
      </c>
      <c r="T2441">
        <f>(((I2441/60)/60)/24)+DATE(1970,1,1)</f>
        <v>42295.818622685183</v>
      </c>
      <c r="U2441">
        <f>YEAR(S:S)</f>
        <v>2015</v>
      </c>
    </row>
    <row r="2442" spans="1:21" ht="32" x14ac:dyDescent="0.2">
      <c r="A2442">
        <v>2440</v>
      </c>
      <c r="B2442" s="8" t="s">
        <v>2</v>
      </c>
      <c r="C2442" s="3" t="s">
        <v>2447</v>
      </c>
      <c r="D2442" s="5">
        <v>5000</v>
      </c>
      <c r="E2442" s="7">
        <v>835</v>
      </c>
      <c r="F2442" t="s">
        <v>4117</v>
      </c>
      <c r="G2442" s="1" t="s">
        <v>4119</v>
      </c>
      <c r="H2442" t="s">
        <v>4124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" t="s">
        <v>4181</v>
      </c>
      <c r="O2442">
        <f>ROUND(E2442/D2442*100,0)</f>
        <v>17</v>
      </c>
      <c r="P2442">
        <f>ROUND(E2442/L2442,2)</f>
        <v>417.5</v>
      </c>
      <c r="Q2442" s="9" t="s">
        <v>4181</v>
      </c>
      <c r="R2442" t="s">
        <v>4203</v>
      </c>
      <c r="S2442">
        <f>(((J2442/60)/60)/24)+DATE(1970,1,1)</f>
        <v>42383.899456018517</v>
      </c>
      <c r="T2442">
        <f>(((I2442/60)/60)/24)+DATE(1970,1,1)</f>
        <v>42413.899456018517</v>
      </c>
      <c r="U2442">
        <f>YEAR(S:S)</f>
        <v>2016</v>
      </c>
    </row>
    <row r="2443" spans="1:21" ht="32" x14ac:dyDescent="0.2">
      <c r="A2443">
        <v>2441</v>
      </c>
      <c r="B2443" s="8" t="s">
        <v>2</v>
      </c>
      <c r="C2443" s="3" t="s">
        <v>2448</v>
      </c>
      <c r="D2443" s="5">
        <v>7500</v>
      </c>
      <c r="E2443" s="7">
        <v>831</v>
      </c>
      <c r="F2443" t="s">
        <v>4115</v>
      </c>
      <c r="G2443" s="1" t="s">
        <v>4119</v>
      </c>
      <c r="H2443" t="s">
        <v>4121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" t="s">
        <v>4181</v>
      </c>
      <c r="O2443">
        <f>ROUND(E2443/D2443*100,0)</f>
        <v>11</v>
      </c>
      <c r="P2443">
        <f>ROUND(E2443/L2443,2)</f>
        <v>7.62</v>
      </c>
      <c r="Q2443" s="9" t="s">
        <v>4181</v>
      </c>
      <c r="R2443" t="s">
        <v>4217</v>
      </c>
      <c r="S2443">
        <f>(((J2443/60)/60)/24)+DATE(1970,1,1)</f>
        <v>42187.125625000001</v>
      </c>
      <c r="T2443">
        <f>(((I2443/60)/60)/24)+DATE(1970,1,1)</f>
        <v>42208.207638888889</v>
      </c>
      <c r="U2443">
        <f>YEAR(S:S)</f>
        <v>2015</v>
      </c>
    </row>
    <row r="2444" spans="1:21" ht="32" x14ac:dyDescent="0.2">
      <c r="A2444">
        <v>2442</v>
      </c>
      <c r="B2444" s="8" t="s">
        <v>2</v>
      </c>
      <c r="C2444" s="3" t="s">
        <v>2449</v>
      </c>
      <c r="D2444" s="5">
        <v>24000</v>
      </c>
      <c r="E2444" s="7">
        <v>827</v>
      </c>
      <c r="F2444" t="s">
        <v>4115</v>
      </c>
      <c r="G2444" s="1" t="s">
        <v>4119</v>
      </c>
      <c r="H2444" t="s">
        <v>4121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" t="s">
        <v>4181</v>
      </c>
      <c r="O2444">
        <f>ROUND(E2444/D2444*100,0)</f>
        <v>3</v>
      </c>
      <c r="P2444">
        <f>ROUND(E2444/L2444,2)</f>
        <v>2.2200000000000002</v>
      </c>
      <c r="Q2444" s="9" t="s">
        <v>4181</v>
      </c>
      <c r="R2444" t="s">
        <v>4217</v>
      </c>
      <c r="S2444">
        <f>(((J2444/60)/60)/24)+DATE(1970,1,1)</f>
        <v>42052.666990740734</v>
      </c>
      <c r="T2444">
        <f>(((I2444/60)/60)/24)+DATE(1970,1,1)</f>
        <v>42082.625324074077</v>
      </c>
      <c r="U2444">
        <f>YEAR(S:S)</f>
        <v>2015</v>
      </c>
    </row>
    <row r="2445" spans="1:21" ht="48" x14ac:dyDescent="0.2">
      <c r="A2445">
        <v>2443</v>
      </c>
      <c r="B2445" s="8" t="s">
        <v>2</v>
      </c>
      <c r="C2445" s="3" t="s">
        <v>2450</v>
      </c>
      <c r="D2445" s="5">
        <v>20000</v>
      </c>
      <c r="E2445" s="7">
        <v>825</v>
      </c>
      <c r="F2445" t="s">
        <v>4115</v>
      </c>
      <c r="G2445" s="1" t="s">
        <v>4119</v>
      </c>
      <c r="H2445" t="s">
        <v>4121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" t="s">
        <v>4181</v>
      </c>
      <c r="O2445">
        <f>ROUND(E2445/D2445*100,0)</f>
        <v>4</v>
      </c>
      <c r="P2445">
        <f>ROUND(E2445/L2445,2)</f>
        <v>2.65</v>
      </c>
      <c r="Q2445" s="9" t="s">
        <v>4181</v>
      </c>
      <c r="R2445" t="s">
        <v>4217</v>
      </c>
      <c r="S2445">
        <f>(((J2445/60)/60)/24)+DATE(1970,1,1)</f>
        <v>41836.625254629631</v>
      </c>
      <c r="T2445">
        <f>(((I2445/60)/60)/24)+DATE(1970,1,1)</f>
        <v>41866.625254629631</v>
      </c>
      <c r="U2445">
        <f>YEAR(S:S)</f>
        <v>2014</v>
      </c>
    </row>
    <row r="2446" spans="1:21" ht="48" x14ac:dyDescent="0.2">
      <c r="A2446">
        <v>2444</v>
      </c>
      <c r="B2446" s="8" t="s">
        <v>2</v>
      </c>
      <c r="C2446" s="3" t="s">
        <v>2451</v>
      </c>
      <c r="D2446" s="5">
        <v>3000</v>
      </c>
      <c r="E2446" s="7">
        <v>824</v>
      </c>
      <c r="F2446" t="s">
        <v>4115</v>
      </c>
      <c r="G2446" s="1" t="s">
        <v>4119</v>
      </c>
      <c r="H2446" t="s">
        <v>4121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" t="s">
        <v>4181</v>
      </c>
      <c r="O2446">
        <f>ROUND(E2446/D2446*100,0)</f>
        <v>27</v>
      </c>
      <c r="P2446">
        <f>ROUND(E2446/L2446,2)</f>
        <v>13.51</v>
      </c>
      <c r="Q2446" s="9" t="s">
        <v>4181</v>
      </c>
      <c r="R2446" t="s">
        <v>4217</v>
      </c>
      <c r="S2446">
        <f>(((J2446/60)/60)/24)+DATE(1970,1,1)</f>
        <v>42485.754525462966</v>
      </c>
      <c r="T2446">
        <f>(((I2446/60)/60)/24)+DATE(1970,1,1)</f>
        <v>42515.754525462966</v>
      </c>
      <c r="U2446">
        <f>YEAR(S:S)</f>
        <v>2016</v>
      </c>
    </row>
    <row r="2447" spans="1:21" ht="64" x14ac:dyDescent="0.2">
      <c r="A2447">
        <v>2445</v>
      </c>
      <c r="B2447" s="8" t="s">
        <v>2</v>
      </c>
      <c r="C2447" s="3" t="s">
        <v>2452</v>
      </c>
      <c r="D2447" s="5">
        <v>5000</v>
      </c>
      <c r="E2447" s="7">
        <v>821</v>
      </c>
      <c r="F2447" t="s">
        <v>4115</v>
      </c>
      <c r="G2447" s="1" t="s">
        <v>4119</v>
      </c>
      <c r="H2447" t="s">
        <v>4121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" t="s">
        <v>4181</v>
      </c>
      <c r="O2447">
        <f>ROUND(E2447/D2447*100,0)</f>
        <v>16</v>
      </c>
      <c r="P2447">
        <f>ROUND(E2447/L2447,2)</f>
        <v>7.14</v>
      </c>
      <c r="Q2447" s="9" t="s">
        <v>4181</v>
      </c>
      <c r="R2447" t="s">
        <v>4217</v>
      </c>
      <c r="S2447">
        <f>(((J2447/60)/60)/24)+DATE(1970,1,1)</f>
        <v>42243.190057870372</v>
      </c>
      <c r="T2447">
        <f>(((I2447/60)/60)/24)+DATE(1970,1,1)</f>
        <v>42273.190057870372</v>
      </c>
      <c r="U2447">
        <f>YEAR(S:S)</f>
        <v>2015</v>
      </c>
    </row>
    <row r="2448" spans="1:21" ht="48" x14ac:dyDescent="0.2">
      <c r="A2448">
        <v>2446</v>
      </c>
      <c r="B2448" s="8" t="s">
        <v>2</v>
      </c>
      <c r="C2448" s="3" t="s">
        <v>2453</v>
      </c>
      <c r="D2448" s="5">
        <v>5000</v>
      </c>
      <c r="E2448" s="7">
        <v>821</v>
      </c>
      <c r="F2448" t="s">
        <v>4115</v>
      </c>
      <c r="G2448" s="1" t="s">
        <v>4119</v>
      </c>
      <c r="H2448" t="s">
        <v>4121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" t="s">
        <v>4181</v>
      </c>
      <c r="O2448">
        <f>ROUND(E2448/D2448*100,0)</f>
        <v>16</v>
      </c>
      <c r="P2448">
        <f>ROUND(E2448/L2448,2)</f>
        <v>7.4</v>
      </c>
      <c r="Q2448" s="9" t="s">
        <v>4181</v>
      </c>
      <c r="R2448" t="s">
        <v>4217</v>
      </c>
      <c r="S2448">
        <f>(((J2448/60)/60)/24)+DATE(1970,1,1)</f>
        <v>42670.602673611109</v>
      </c>
      <c r="T2448">
        <f>(((I2448/60)/60)/24)+DATE(1970,1,1)</f>
        <v>42700.64434027778</v>
      </c>
      <c r="U2448">
        <f>YEAR(S:S)</f>
        <v>2016</v>
      </c>
    </row>
    <row r="2449" spans="1:21" ht="48" x14ac:dyDescent="0.2">
      <c r="A2449">
        <v>2447</v>
      </c>
      <c r="B2449" s="8" t="s">
        <v>2</v>
      </c>
      <c r="C2449" s="3" t="s">
        <v>2454</v>
      </c>
      <c r="D2449" s="5">
        <v>2500</v>
      </c>
      <c r="E2449" s="7">
        <v>820</v>
      </c>
      <c r="F2449" t="s">
        <v>4115</v>
      </c>
      <c r="G2449" s="1" t="s">
        <v>4119</v>
      </c>
      <c r="H2449" t="s">
        <v>4121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" t="s">
        <v>4181</v>
      </c>
      <c r="O2449">
        <f>ROUND(E2449/D2449*100,0)</f>
        <v>33</v>
      </c>
      <c r="P2449">
        <f>ROUND(E2449/L2449,2)</f>
        <v>2.4300000000000002</v>
      </c>
      <c r="Q2449" s="9" t="s">
        <v>4181</v>
      </c>
      <c r="R2449" t="s">
        <v>4217</v>
      </c>
      <c r="S2449">
        <f>(((J2449/60)/60)/24)+DATE(1970,1,1)</f>
        <v>42654.469826388886</v>
      </c>
      <c r="T2449">
        <f>(((I2449/60)/60)/24)+DATE(1970,1,1)</f>
        <v>42686.166666666672</v>
      </c>
      <c r="U2449">
        <f>YEAR(S:S)</f>
        <v>2016</v>
      </c>
    </row>
    <row r="2450" spans="1:21" ht="48" x14ac:dyDescent="0.2">
      <c r="A2450">
        <v>2448</v>
      </c>
      <c r="B2450" s="8" t="s">
        <v>2</v>
      </c>
      <c r="C2450" s="3" t="s">
        <v>2455</v>
      </c>
      <c r="D2450" s="5">
        <v>400</v>
      </c>
      <c r="E2450" s="7">
        <v>815</v>
      </c>
      <c r="F2450" t="s">
        <v>4115</v>
      </c>
      <c r="G2450" s="1" t="s">
        <v>4119</v>
      </c>
      <c r="H2450" t="s">
        <v>4121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" t="s">
        <v>4181</v>
      </c>
      <c r="O2450">
        <f>ROUND(E2450/D2450*100,0)</f>
        <v>204</v>
      </c>
      <c r="P2450">
        <f>ROUND(E2450/L2450,2)</f>
        <v>90.56</v>
      </c>
      <c r="Q2450" s="9" t="s">
        <v>4181</v>
      </c>
      <c r="R2450" t="s">
        <v>4217</v>
      </c>
      <c r="S2450">
        <f>(((J2450/60)/60)/24)+DATE(1970,1,1)</f>
        <v>42607.316122685181</v>
      </c>
      <c r="T2450">
        <f>(((I2450/60)/60)/24)+DATE(1970,1,1)</f>
        <v>42613.233333333337</v>
      </c>
      <c r="U2450">
        <f>YEAR(S:S)</f>
        <v>2016</v>
      </c>
    </row>
    <row r="2451" spans="1:21" ht="48" x14ac:dyDescent="0.2">
      <c r="A2451">
        <v>2449</v>
      </c>
      <c r="B2451" s="8" t="s">
        <v>2</v>
      </c>
      <c r="C2451" s="3" t="s">
        <v>2456</v>
      </c>
      <c r="D2451" s="5">
        <v>10000</v>
      </c>
      <c r="E2451" s="7">
        <v>814</v>
      </c>
      <c r="F2451" t="s">
        <v>4115</v>
      </c>
      <c r="G2451" s="1" t="s">
        <v>4119</v>
      </c>
      <c r="H2451" t="s">
        <v>4121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" t="s">
        <v>4181</v>
      </c>
      <c r="O2451">
        <f>ROUND(E2451/D2451*100,0)</f>
        <v>8</v>
      </c>
      <c r="P2451">
        <f>ROUND(E2451/L2451,2)</f>
        <v>6.78</v>
      </c>
      <c r="Q2451" s="9" t="s">
        <v>4181</v>
      </c>
      <c r="R2451" t="s">
        <v>4217</v>
      </c>
      <c r="S2451">
        <f>(((J2451/60)/60)/24)+DATE(1970,1,1)</f>
        <v>41943.142534722225</v>
      </c>
      <c r="T2451">
        <f>(((I2451/60)/60)/24)+DATE(1970,1,1)</f>
        <v>41973.184201388889</v>
      </c>
      <c r="U2451">
        <f>YEAR(S:S)</f>
        <v>2014</v>
      </c>
    </row>
    <row r="2452" spans="1:21" ht="48" x14ac:dyDescent="0.2">
      <c r="A2452">
        <v>2450</v>
      </c>
      <c r="B2452" s="8" t="s">
        <v>2</v>
      </c>
      <c r="C2452" s="3" t="s">
        <v>2457</v>
      </c>
      <c r="D2452" s="5">
        <v>15000</v>
      </c>
      <c r="E2452" s="7">
        <v>814</v>
      </c>
      <c r="F2452" t="s">
        <v>4115</v>
      </c>
      <c r="G2452" s="1" t="s">
        <v>4119</v>
      </c>
      <c r="H2452" t="s">
        <v>4121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" t="s">
        <v>4181</v>
      </c>
      <c r="O2452">
        <f>ROUND(E2452/D2452*100,0)</f>
        <v>5</v>
      </c>
      <c r="P2452">
        <f>ROUND(E2452/L2452,2)</f>
        <v>7.98</v>
      </c>
      <c r="Q2452" s="9" t="s">
        <v>4181</v>
      </c>
      <c r="R2452" t="s">
        <v>4217</v>
      </c>
      <c r="S2452">
        <f>(((J2452/60)/60)/24)+DATE(1970,1,1)</f>
        <v>41902.07240740741</v>
      </c>
      <c r="T2452">
        <f>(((I2452/60)/60)/24)+DATE(1970,1,1)</f>
        <v>41940.132638888892</v>
      </c>
      <c r="U2452">
        <f>YEAR(S:S)</f>
        <v>2014</v>
      </c>
    </row>
    <row r="2453" spans="1:21" ht="48" x14ac:dyDescent="0.2">
      <c r="A2453">
        <v>2451</v>
      </c>
      <c r="B2453" s="8" t="s">
        <v>2</v>
      </c>
      <c r="C2453" s="3" t="s">
        <v>2458</v>
      </c>
      <c r="D2453" s="5">
        <v>10000</v>
      </c>
      <c r="E2453" s="7">
        <v>813</v>
      </c>
      <c r="F2453" t="s">
        <v>4115</v>
      </c>
      <c r="G2453" s="1" t="s">
        <v>4119</v>
      </c>
      <c r="H2453" t="s">
        <v>4121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" t="s">
        <v>4181</v>
      </c>
      <c r="O2453">
        <f>ROUND(E2453/D2453*100,0)</f>
        <v>8</v>
      </c>
      <c r="P2453">
        <f>ROUND(E2453/L2453,2)</f>
        <v>4.37</v>
      </c>
      <c r="Q2453" s="9" t="s">
        <v>4181</v>
      </c>
      <c r="R2453" t="s">
        <v>4217</v>
      </c>
      <c r="S2453">
        <f>(((J2453/60)/60)/24)+DATE(1970,1,1)</f>
        <v>42779.908449074079</v>
      </c>
      <c r="T2453">
        <f>(((I2453/60)/60)/24)+DATE(1970,1,1)</f>
        <v>42799.908449074079</v>
      </c>
      <c r="U2453">
        <f>YEAR(S:S)</f>
        <v>2017</v>
      </c>
    </row>
    <row r="2454" spans="1:21" ht="48" x14ac:dyDescent="0.2">
      <c r="A2454">
        <v>2452</v>
      </c>
      <c r="B2454" s="8" t="s">
        <v>2</v>
      </c>
      <c r="C2454" s="3" t="s">
        <v>2459</v>
      </c>
      <c r="D2454" s="5">
        <v>600</v>
      </c>
      <c r="E2454" s="7">
        <v>811</v>
      </c>
      <c r="F2454" t="s">
        <v>4115</v>
      </c>
      <c r="G2454" s="1" t="s">
        <v>4119</v>
      </c>
      <c r="H2454" t="s">
        <v>4121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" t="s">
        <v>4181</v>
      </c>
      <c r="O2454">
        <f>ROUND(E2454/D2454*100,0)</f>
        <v>135</v>
      </c>
      <c r="P2454">
        <f>ROUND(E2454/L2454,2)</f>
        <v>54.07</v>
      </c>
      <c r="Q2454" s="9" t="s">
        <v>4181</v>
      </c>
      <c r="R2454" t="s">
        <v>4217</v>
      </c>
      <c r="S2454">
        <f>(((J2454/60)/60)/24)+DATE(1970,1,1)</f>
        <v>42338.84375</v>
      </c>
      <c r="T2454">
        <f>(((I2454/60)/60)/24)+DATE(1970,1,1)</f>
        <v>42367.958333333328</v>
      </c>
      <c r="U2454">
        <f>YEAR(S:S)</f>
        <v>2015</v>
      </c>
    </row>
    <row r="2455" spans="1:21" ht="48" x14ac:dyDescent="0.2">
      <c r="A2455">
        <v>2453</v>
      </c>
      <c r="B2455" s="8" t="s">
        <v>2</v>
      </c>
      <c r="C2455" s="3" t="s">
        <v>2460</v>
      </c>
      <c r="D2455" s="5">
        <v>3000</v>
      </c>
      <c r="E2455" s="7">
        <v>810</v>
      </c>
      <c r="F2455" t="s">
        <v>4115</v>
      </c>
      <c r="G2455" s="1" t="s">
        <v>4119</v>
      </c>
      <c r="H2455" t="s">
        <v>4121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" t="s">
        <v>4181</v>
      </c>
      <c r="O2455">
        <f>ROUND(E2455/D2455*100,0)</f>
        <v>27</v>
      </c>
      <c r="P2455">
        <f>ROUND(E2455/L2455,2)</f>
        <v>12.09</v>
      </c>
      <c r="Q2455" s="9" t="s">
        <v>4181</v>
      </c>
      <c r="R2455" t="s">
        <v>4217</v>
      </c>
      <c r="S2455">
        <f>(((J2455/60)/60)/24)+DATE(1970,1,1)</f>
        <v>42738.692233796297</v>
      </c>
      <c r="T2455">
        <f>(((I2455/60)/60)/24)+DATE(1970,1,1)</f>
        <v>42768.692233796297</v>
      </c>
      <c r="U2455">
        <f>YEAR(S:S)</f>
        <v>2017</v>
      </c>
    </row>
    <row r="2456" spans="1:21" ht="48" x14ac:dyDescent="0.2">
      <c r="A2456">
        <v>2454</v>
      </c>
      <c r="B2456" s="8" t="s">
        <v>2</v>
      </c>
      <c r="C2456" s="3" t="s">
        <v>2461</v>
      </c>
      <c r="D2456" s="5">
        <v>35000</v>
      </c>
      <c r="E2456" s="7">
        <v>810</v>
      </c>
      <c r="F2456" t="s">
        <v>4115</v>
      </c>
      <c r="G2456" s="1" t="s">
        <v>4119</v>
      </c>
      <c r="H2456" t="s">
        <v>4121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" t="s">
        <v>4181</v>
      </c>
      <c r="O2456">
        <f>ROUND(E2456/D2456*100,0)</f>
        <v>2</v>
      </c>
      <c r="P2456">
        <f>ROUND(E2456/L2456,2)</f>
        <v>6.23</v>
      </c>
      <c r="Q2456" s="9" t="s">
        <v>4181</v>
      </c>
      <c r="R2456" t="s">
        <v>4217</v>
      </c>
      <c r="S2456">
        <f>(((J2456/60)/60)/24)+DATE(1970,1,1)</f>
        <v>42770.201481481476</v>
      </c>
      <c r="T2456">
        <f>(((I2456/60)/60)/24)+DATE(1970,1,1)</f>
        <v>42805.201481481476</v>
      </c>
      <c r="U2456">
        <f>YEAR(S:S)</f>
        <v>2017</v>
      </c>
    </row>
    <row r="2457" spans="1:21" ht="48" x14ac:dyDescent="0.2">
      <c r="A2457">
        <v>2455</v>
      </c>
      <c r="B2457" s="8" t="s">
        <v>2</v>
      </c>
      <c r="C2457" s="3" t="s">
        <v>2462</v>
      </c>
      <c r="D2457" s="5">
        <v>300</v>
      </c>
      <c r="E2457" s="7">
        <v>807</v>
      </c>
      <c r="F2457" t="s">
        <v>4115</v>
      </c>
      <c r="G2457" s="1" t="s">
        <v>4119</v>
      </c>
      <c r="H2457" t="s">
        <v>4121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" t="s">
        <v>4181</v>
      </c>
      <c r="O2457">
        <f>ROUND(E2457/D2457*100,0)</f>
        <v>269</v>
      </c>
      <c r="P2457">
        <f>ROUND(E2457/L2457,2)</f>
        <v>50.44</v>
      </c>
      <c r="Q2457" s="9" t="s">
        <v>4181</v>
      </c>
      <c r="R2457" t="s">
        <v>4217</v>
      </c>
      <c r="S2457">
        <f>(((J2457/60)/60)/24)+DATE(1970,1,1)</f>
        <v>42452.781828703708</v>
      </c>
      <c r="T2457">
        <f>(((I2457/60)/60)/24)+DATE(1970,1,1)</f>
        <v>42480.781828703708</v>
      </c>
      <c r="U2457">
        <f>YEAR(S:S)</f>
        <v>2016</v>
      </c>
    </row>
    <row r="2458" spans="1:21" ht="48" x14ac:dyDescent="0.2">
      <c r="A2458">
        <v>2456</v>
      </c>
      <c r="B2458" s="8" t="s">
        <v>2</v>
      </c>
      <c r="C2458" s="3" t="s">
        <v>2463</v>
      </c>
      <c r="D2458" s="5">
        <v>1500</v>
      </c>
      <c r="E2458" s="7">
        <v>805.07</v>
      </c>
      <c r="F2458" t="s">
        <v>4115</v>
      </c>
      <c r="G2458" s="1" t="s">
        <v>4119</v>
      </c>
      <c r="H2458" t="s">
        <v>4121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" t="s">
        <v>4181</v>
      </c>
      <c r="O2458">
        <f>ROUND(E2458/D2458*100,0)</f>
        <v>54</v>
      </c>
      <c r="P2458">
        <f>ROUND(E2458/L2458,2)</f>
        <v>12.02</v>
      </c>
      <c r="Q2458" s="9" t="s">
        <v>4181</v>
      </c>
      <c r="R2458" t="s">
        <v>4217</v>
      </c>
      <c r="S2458">
        <f>(((J2458/60)/60)/24)+DATE(1970,1,1)</f>
        <v>42761.961099537039</v>
      </c>
      <c r="T2458">
        <f>(((I2458/60)/60)/24)+DATE(1970,1,1)</f>
        <v>42791.961099537039</v>
      </c>
      <c r="U2458">
        <f>YEAR(S:S)</f>
        <v>2017</v>
      </c>
    </row>
    <row r="2459" spans="1:21" ht="48" x14ac:dyDescent="0.2">
      <c r="A2459">
        <v>2457</v>
      </c>
      <c r="B2459" s="8" t="s">
        <v>2</v>
      </c>
      <c r="C2459" s="3" t="s">
        <v>2464</v>
      </c>
      <c r="D2459" s="5">
        <v>23000</v>
      </c>
      <c r="E2459" s="7">
        <v>805</v>
      </c>
      <c r="F2459" t="s">
        <v>4115</v>
      </c>
      <c r="G2459" s="1" t="s">
        <v>4119</v>
      </c>
      <c r="H2459" t="s">
        <v>4121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" t="s">
        <v>4181</v>
      </c>
      <c r="O2459">
        <f>ROUND(E2459/D2459*100,0)</f>
        <v>4</v>
      </c>
      <c r="P2459">
        <f>ROUND(E2459/L2459,2)</f>
        <v>6.49</v>
      </c>
      <c r="Q2459" s="9" t="s">
        <v>4181</v>
      </c>
      <c r="R2459" t="s">
        <v>4217</v>
      </c>
      <c r="S2459">
        <f>(((J2459/60)/60)/24)+DATE(1970,1,1)</f>
        <v>42423.602500000001</v>
      </c>
      <c r="T2459">
        <f>(((I2459/60)/60)/24)+DATE(1970,1,1)</f>
        <v>42453.560833333337</v>
      </c>
      <c r="U2459">
        <f>YEAR(S:S)</f>
        <v>2016</v>
      </c>
    </row>
    <row r="2460" spans="1:21" ht="48" x14ac:dyDescent="0.2">
      <c r="A2460">
        <v>2458</v>
      </c>
      <c r="B2460" s="8" t="s">
        <v>2</v>
      </c>
      <c r="C2460" s="3" t="s">
        <v>2465</v>
      </c>
      <c r="D2460" s="5">
        <v>5000</v>
      </c>
      <c r="E2460" s="7">
        <v>805</v>
      </c>
      <c r="F2460" t="s">
        <v>4115</v>
      </c>
      <c r="G2460" s="1" t="s">
        <v>4119</v>
      </c>
      <c r="H2460" t="s">
        <v>4121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" t="s">
        <v>4181</v>
      </c>
      <c r="O2460">
        <f>ROUND(E2460/D2460*100,0)</f>
        <v>16</v>
      </c>
      <c r="P2460">
        <f>ROUND(E2460/L2460,2)</f>
        <v>10.06</v>
      </c>
      <c r="Q2460" s="9" t="s">
        <v>4181</v>
      </c>
      <c r="R2460" t="s">
        <v>4217</v>
      </c>
      <c r="S2460">
        <f>(((J2460/60)/60)/24)+DATE(1970,1,1)</f>
        <v>42495.871736111112</v>
      </c>
      <c r="T2460">
        <f>(((I2460/60)/60)/24)+DATE(1970,1,1)</f>
        <v>42530.791666666672</v>
      </c>
      <c r="U2460">
        <f>YEAR(S:S)</f>
        <v>2016</v>
      </c>
    </row>
    <row r="2461" spans="1:21" ht="48" x14ac:dyDescent="0.2">
      <c r="A2461">
        <v>2459</v>
      </c>
      <c r="B2461" s="8" t="s">
        <v>2</v>
      </c>
      <c r="C2461" s="3" t="s">
        <v>2466</v>
      </c>
      <c r="D2461" s="5">
        <v>30000</v>
      </c>
      <c r="E2461" s="7">
        <v>801</v>
      </c>
      <c r="F2461" t="s">
        <v>4115</v>
      </c>
      <c r="G2461" s="1" t="s">
        <v>4119</v>
      </c>
      <c r="H2461" t="s">
        <v>4121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" t="s">
        <v>4181</v>
      </c>
      <c r="O2461">
        <f>ROUND(E2461/D2461*100,0)</f>
        <v>3</v>
      </c>
      <c r="P2461">
        <f>ROUND(E2461/L2461,2)</f>
        <v>2.84</v>
      </c>
      <c r="Q2461" s="9" t="s">
        <v>4181</v>
      </c>
      <c r="R2461" t="s">
        <v>4217</v>
      </c>
      <c r="S2461">
        <f>(((J2461/60)/60)/24)+DATE(1970,1,1)</f>
        <v>42407.637557870374</v>
      </c>
      <c r="T2461">
        <f>(((I2461/60)/60)/24)+DATE(1970,1,1)</f>
        <v>42452.595891203702</v>
      </c>
      <c r="U2461">
        <f>YEAR(S:S)</f>
        <v>2016</v>
      </c>
    </row>
    <row r="2462" spans="1:21" ht="48" x14ac:dyDescent="0.2">
      <c r="A2462">
        <v>2460</v>
      </c>
      <c r="B2462" s="8" t="s">
        <v>2</v>
      </c>
      <c r="C2462" s="3" t="s">
        <v>2467</v>
      </c>
      <c r="D2462" s="5">
        <v>8500</v>
      </c>
      <c r="E2462" s="7">
        <v>801</v>
      </c>
      <c r="F2462" t="s">
        <v>4115</v>
      </c>
      <c r="G2462" s="1" t="s">
        <v>4119</v>
      </c>
      <c r="H2462" t="s">
        <v>4121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" t="s">
        <v>4181</v>
      </c>
      <c r="O2462">
        <f>ROUND(E2462/D2462*100,0)</f>
        <v>9</v>
      </c>
      <c r="P2462">
        <f>ROUND(E2462/L2462,2)</f>
        <v>11.78</v>
      </c>
      <c r="Q2462" s="9" t="s">
        <v>4181</v>
      </c>
      <c r="R2462" t="s">
        <v>4217</v>
      </c>
      <c r="S2462">
        <f>(((J2462/60)/60)/24)+DATE(1970,1,1)</f>
        <v>42704.187118055561</v>
      </c>
      <c r="T2462">
        <f>(((I2462/60)/60)/24)+DATE(1970,1,1)</f>
        <v>42738.178472222222</v>
      </c>
      <c r="U2462">
        <f>YEAR(S:S)</f>
        <v>2016</v>
      </c>
    </row>
    <row r="2463" spans="1:21" ht="48" x14ac:dyDescent="0.2">
      <c r="A2463">
        <v>2461</v>
      </c>
      <c r="B2463" s="8" t="s">
        <v>2</v>
      </c>
      <c r="C2463" s="3" t="s">
        <v>2468</v>
      </c>
      <c r="D2463" s="5">
        <v>7500</v>
      </c>
      <c r="E2463" s="7">
        <v>800</v>
      </c>
      <c r="F2463" t="s">
        <v>4115</v>
      </c>
      <c r="G2463" s="1" t="s">
        <v>4119</v>
      </c>
      <c r="H2463" t="s">
        <v>4121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" t="s">
        <v>4181</v>
      </c>
      <c r="O2463">
        <f>ROUND(E2463/D2463*100,0)</f>
        <v>11</v>
      </c>
      <c r="P2463">
        <f>ROUND(E2463/L2463,2)</f>
        <v>9.3000000000000007</v>
      </c>
      <c r="Q2463" s="9" t="s">
        <v>4181</v>
      </c>
      <c r="R2463" t="s">
        <v>4198</v>
      </c>
      <c r="S2463">
        <f>(((J2463/60)/60)/24)+DATE(1970,1,1)</f>
        <v>40784.012696759259</v>
      </c>
      <c r="T2463">
        <f>(((I2463/60)/60)/24)+DATE(1970,1,1)</f>
        <v>40817.125</v>
      </c>
      <c r="U2463">
        <f>YEAR(S:S)</f>
        <v>2011</v>
      </c>
    </row>
    <row r="2464" spans="1:21" ht="48" x14ac:dyDescent="0.2">
      <c r="A2464">
        <v>2462</v>
      </c>
      <c r="B2464" s="8" t="s">
        <v>2</v>
      </c>
      <c r="C2464" s="3" t="s">
        <v>2469</v>
      </c>
      <c r="D2464" s="5">
        <v>3000</v>
      </c>
      <c r="E2464" s="7">
        <v>800</v>
      </c>
      <c r="F2464" t="s">
        <v>4115</v>
      </c>
      <c r="G2464" s="1" t="s">
        <v>4119</v>
      </c>
      <c r="H2464" t="s">
        <v>4121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" t="s">
        <v>4181</v>
      </c>
      <c r="O2464">
        <f>ROUND(E2464/D2464*100,0)</f>
        <v>27</v>
      </c>
      <c r="P2464">
        <f>ROUND(E2464/L2464,2)</f>
        <v>6.96</v>
      </c>
      <c r="Q2464" s="9" t="s">
        <v>4181</v>
      </c>
      <c r="R2464" t="s">
        <v>4198</v>
      </c>
      <c r="S2464">
        <f>(((J2464/60)/60)/24)+DATE(1970,1,1)</f>
        <v>41089.186296296299</v>
      </c>
      <c r="T2464">
        <f>(((I2464/60)/60)/24)+DATE(1970,1,1)</f>
        <v>41109.186296296299</v>
      </c>
      <c r="U2464">
        <f>YEAR(S:S)</f>
        <v>2012</v>
      </c>
    </row>
    <row r="2465" spans="1:21" ht="16" x14ac:dyDescent="0.2">
      <c r="A2465">
        <v>2463</v>
      </c>
      <c r="B2465" s="8" t="s">
        <v>2</v>
      </c>
      <c r="C2465" s="3" t="s">
        <v>2470</v>
      </c>
      <c r="D2465" s="5">
        <v>2000</v>
      </c>
      <c r="E2465" s="7">
        <v>800</v>
      </c>
      <c r="F2465" t="s">
        <v>4115</v>
      </c>
      <c r="G2465" s="1" t="s">
        <v>4119</v>
      </c>
      <c r="H2465" t="s">
        <v>4121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" t="s">
        <v>4181</v>
      </c>
      <c r="O2465">
        <f>ROUND(E2465/D2465*100,0)</f>
        <v>40</v>
      </c>
      <c r="P2465">
        <f>ROUND(E2465/L2465,2)</f>
        <v>10.67</v>
      </c>
      <c r="Q2465" s="9" t="s">
        <v>4181</v>
      </c>
      <c r="R2465" t="s">
        <v>4198</v>
      </c>
      <c r="S2465">
        <f>(((J2465/60)/60)/24)+DATE(1970,1,1)</f>
        <v>41341.111400462964</v>
      </c>
      <c r="T2465">
        <f>(((I2465/60)/60)/24)+DATE(1970,1,1)</f>
        <v>41380.791666666664</v>
      </c>
      <c r="U2465">
        <f>YEAR(S:S)</f>
        <v>2013</v>
      </c>
    </row>
    <row r="2466" spans="1:21" ht="48" x14ac:dyDescent="0.2">
      <c r="A2466">
        <v>2464</v>
      </c>
      <c r="B2466" s="8" t="s">
        <v>2</v>
      </c>
      <c r="C2466" s="3" t="s">
        <v>2471</v>
      </c>
      <c r="D2466" s="5">
        <v>2000</v>
      </c>
      <c r="E2466" s="7">
        <v>800</v>
      </c>
      <c r="F2466" t="s">
        <v>4115</v>
      </c>
      <c r="G2466" s="1" t="s">
        <v>4119</v>
      </c>
      <c r="H2466" t="s">
        <v>4126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" t="s">
        <v>4181</v>
      </c>
      <c r="O2466">
        <f>ROUND(E2466/D2466*100,0)</f>
        <v>40</v>
      </c>
      <c r="P2466">
        <f>ROUND(E2466/L2466,2)</f>
        <v>18.600000000000001</v>
      </c>
      <c r="Q2466" s="9" t="s">
        <v>4181</v>
      </c>
      <c r="R2466" t="s">
        <v>4198</v>
      </c>
      <c r="S2466">
        <f>(((J2466/60)/60)/24)+DATE(1970,1,1)</f>
        <v>42248.90042824074</v>
      </c>
      <c r="T2466">
        <f>(((I2466/60)/60)/24)+DATE(1970,1,1)</f>
        <v>42277.811805555553</v>
      </c>
      <c r="U2466">
        <f>YEAR(S:S)</f>
        <v>2015</v>
      </c>
    </row>
    <row r="2467" spans="1:21" ht="32" x14ac:dyDescent="0.2">
      <c r="A2467">
        <v>2465</v>
      </c>
      <c r="B2467" s="8" t="s">
        <v>2</v>
      </c>
      <c r="C2467" s="3" t="s">
        <v>2472</v>
      </c>
      <c r="D2467" s="5">
        <v>700</v>
      </c>
      <c r="E2467" s="7">
        <v>800</v>
      </c>
      <c r="F2467" t="s">
        <v>4115</v>
      </c>
      <c r="G2467" s="1" t="s">
        <v>4119</v>
      </c>
      <c r="H2467" t="s">
        <v>4121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" t="s">
        <v>4181</v>
      </c>
      <c r="O2467">
        <f>ROUND(E2467/D2467*100,0)</f>
        <v>114</v>
      </c>
      <c r="P2467">
        <f>ROUND(E2467/L2467,2)</f>
        <v>16.670000000000002</v>
      </c>
      <c r="Q2467" s="9" t="s">
        <v>4181</v>
      </c>
      <c r="R2467" t="s">
        <v>4198</v>
      </c>
      <c r="S2467">
        <f>(((J2467/60)/60)/24)+DATE(1970,1,1)</f>
        <v>41145.719305555554</v>
      </c>
      <c r="T2467">
        <f>(((I2467/60)/60)/24)+DATE(1970,1,1)</f>
        <v>41175.719305555554</v>
      </c>
      <c r="U2467">
        <f>YEAR(S:S)</f>
        <v>2012</v>
      </c>
    </row>
    <row r="2468" spans="1:21" ht="48" x14ac:dyDescent="0.2">
      <c r="A2468">
        <v>2466</v>
      </c>
      <c r="B2468" s="8" t="s">
        <v>2</v>
      </c>
      <c r="C2468" s="3" t="s">
        <v>2473</v>
      </c>
      <c r="D2468" s="5">
        <v>2500</v>
      </c>
      <c r="E2468" s="7">
        <v>800</v>
      </c>
      <c r="F2468" t="s">
        <v>4115</v>
      </c>
      <c r="G2468" s="1" t="s">
        <v>4119</v>
      </c>
      <c r="H2468" t="s">
        <v>4121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" t="s">
        <v>4181</v>
      </c>
      <c r="O2468">
        <f>ROUND(E2468/D2468*100,0)</f>
        <v>32</v>
      </c>
      <c r="P2468">
        <f>ROUND(E2468/L2468,2)</f>
        <v>15.38</v>
      </c>
      <c r="Q2468" s="9" t="s">
        <v>4181</v>
      </c>
      <c r="R2468" t="s">
        <v>4198</v>
      </c>
      <c r="S2468">
        <f>(((J2468/60)/60)/24)+DATE(1970,1,1)</f>
        <v>41373.102465277778</v>
      </c>
      <c r="T2468">
        <f>(((I2468/60)/60)/24)+DATE(1970,1,1)</f>
        <v>41403.102465277778</v>
      </c>
      <c r="U2468">
        <f>YEAR(S:S)</f>
        <v>2013</v>
      </c>
    </row>
    <row r="2469" spans="1:21" ht="48" x14ac:dyDescent="0.2">
      <c r="A2469">
        <v>2467</v>
      </c>
      <c r="B2469" s="8" t="s">
        <v>2</v>
      </c>
      <c r="C2469" s="3" t="s">
        <v>2474</v>
      </c>
      <c r="D2469" s="5">
        <v>1000</v>
      </c>
      <c r="E2469" s="7">
        <v>797</v>
      </c>
      <c r="F2469" t="s">
        <v>4115</v>
      </c>
      <c r="G2469" s="1" t="s">
        <v>4119</v>
      </c>
      <c r="H2469" t="s">
        <v>4121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" t="s">
        <v>4181</v>
      </c>
      <c r="O2469">
        <f>ROUND(E2469/D2469*100,0)</f>
        <v>80</v>
      </c>
      <c r="P2469">
        <f>ROUND(E2469/L2469,2)</f>
        <v>18.53</v>
      </c>
      <c r="Q2469" s="9" t="s">
        <v>4181</v>
      </c>
      <c r="R2469" t="s">
        <v>4198</v>
      </c>
      <c r="S2469">
        <f>(((J2469/60)/60)/24)+DATE(1970,1,1)</f>
        <v>41025.874201388891</v>
      </c>
      <c r="T2469">
        <f>(((I2469/60)/60)/24)+DATE(1970,1,1)</f>
        <v>41039.708333333336</v>
      </c>
      <c r="U2469">
        <f>YEAR(S:S)</f>
        <v>2012</v>
      </c>
    </row>
    <row r="2470" spans="1:21" ht="32" x14ac:dyDescent="0.2">
      <c r="A2470">
        <v>2468</v>
      </c>
      <c r="B2470" s="8" t="s">
        <v>2</v>
      </c>
      <c r="C2470" s="3" t="s">
        <v>2475</v>
      </c>
      <c r="D2470" s="5">
        <v>2000</v>
      </c>
      <c r="E2470" s="7">
        <v>796</v>
      </c>
      <c r="F2470" t="s">
        <v>4115</v>
      </c>
      <c r="G2470" s="1" t="s">
        <v>4119</v>
      </c>
      <c r="H2470" t="s">
        <v>4121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" t="s">
        <v>4181</v>
      </c>
      <c r="O2470">
        <f>ROUND(E2470/D2470*100,0)</f>
        <v>40</v>
      </c>
      <c r="P2470">
        <f>ROUND(E2470/L2470,2)</f>
        <v>13.72</v>
      </c>
      <c r="Q2470" s="9" t="s">
        <v>4181</v>
      </c>
      <c r="R2470" t="s">
        <v>4198</v>
      </c>
      <c r="S2470">
        <f>(((J2470/60)/60)/24)+DATE(1970,1,1)</f>
        <v>41174.154178240737</v>
      </c>
      <c r="T2470">
        <f>(((I2470/60)/60)/24)+DATE(1970,1,1)</f>
        <v>41210.208333333336</v>
      </c>
      <c r="U2470">
        <f>YEAR(S:S)</f>
        <v>2012</v>
      </c>
    </row>
    <row r="2471" spans="1:21" ht="48" x14ac:dyDescent="0.2">
      <c r="A2471">
        <v>2469</v>
      </c>
      <c r="B2471" s="8" t="s">
        <v>2</v>
      </c>
      <c r="C2471" s="3" t="s">
        <v>2476</v>
      </c>
      <c r="D2471" s="5">
        <v>1200</v>
      </c>
      <c r="E2471" s="7">
        <v>795</v>
      </c>
      <c r="F2471" t="s">
        <v>4115</v>
      </c>
      <c r="G2471" s="1" t="s">
        <v>4119</v>
      </c>
      <c r="H2471" t="s">
        <v>4121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" t="s">
        <v>4181</v>
      </c>
      <c r="O2471">
        <f>ROUND(E2471/D2471*100,0)</f>
        <v>66</v>
      </c>
      <c r="P2471">
        <f>ROUND(E2471/L2471,2)</f>
        <v>16.91</v>
      </c>
      <c r="Q2471" s="9" t="s">
        <v>4181</v>
      </c>
      <c r="R2471" t="s">
        <v>4198</v>
      </c>
      <c r="S2471">
        <f>(((J2471/60)/60)/24)+DATE(1970,1,1)</f>
        <v>40557.429733796293</v>
      </c>
      <c r="T2471">
        <f>(((I2471/60)/60)/24)+DATE(1970,1,1)</f>
        <v>40582.429733796293</v>
      </c>
      <c r="U2471">
        <f>YEAR(S:S)</f>
        <v>2011</v>
      </c>
    </row>
    <row r="2472" spans="1:21" ht="48" x14ac:dyDescent="0.2">
      <c r="A2472">
        <v>2470</v>
      </c>
      <c r="B2472" s="8" t="s">
        <v>2</v>
      </c>
      <c r="C2472" s="3" t="s">
        <v>2477</v>
      </c>
      <c r="D2472" s="5">
        <v>1000</v>
      </c>
      <c r="E2472" s="7">
        <v>795</v>
      </c>
      <c r="F2472" t="s">
        <v>4115</v>
      </c>
      <c r="G2472" s="1" t="s">
        <v>4119</v>
      </c>
      <c r="H2472" t="s">
        <v>4121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" t="s">
        <v>4181</v>
      </c>
      <c r="O2472">
        <f>ROUND(E2472/D2472*100,0)</f>
        <v>80</v>
      </c>
      <c r="P2472">
        <f>ROUND(E2472/L2472,2)</f>
        <v>22.08</v>
      </c>
      <c r="Q2472" s="9" t="s">
        <v>4181</v>
      </c>
      <c r="R2472" t="s">
        <v>4198</v>
      </c>
      <c r="S2472">
        <f>(((J2472/60)/60)/24)+DATE(1970,1,1)</f>
        <v>41023.07471064815</v>
      </c>
      <c r="T2472">
        <f>(((I2472/60)/60)/24)+DATE(1970,1,1)</f>
        <v>41053.07471064815</v>
      </c>
      <c r="U2472">
        <f>YEAR(S:S)</f>
        <v>2012</v>
      </c>
    </row>
    <row r="2473" spans="1:21" ht="48" x14ac:dyDescent="0.2">
      <c r="A2473">
        <v>2471</v>
      </c>
      <c r="B2473" s="8" t="s">
        <v>2</v>
      </c>
      <c r="C2473" s="3" t="s">
        <v>2478</v>
      </c>
      <c r="D2473" s="5">
        <v>500</v>
      </c>
      <c r="E2473" s="7">
        <v>795</v>
      </c>
      <c r="F2473" t="s">
        <v>4115</v>
      </c>
      <c r="G2473" s="1" t="s">
        <v>4119</v>
      </c>
      <c r="H2473" t="s">
        <v>4121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" t="s">
        <v>4181</v>
      </c>
      <c r="O2473">
        <f>ROUND(E2473/D2473*100,0)</f>
        <v>159</v>
      </c>
      <c r="P2473">
        <f>ROUND(E2473/L2473,2)</f>
        <v>46.76</v>
      </c>
      <c r="Q2473" s="9" t="s">
        <v>4181</v>
      </c>
      <c r="R2473" t="s">
        <v>4198</v>
      </c>
      <c r="S2473">
        <f>(((J2473/60)/60)/24)+DATE(1970,1,1)</f>
        <v>40893.992962962962</v>
      </c>
      <c r="T2473">
        <f>(((I2473/60)/60)/24)+DATE(1970,1,1)</f>
        <v>40933.992962962962</v>
      </c>
      <c r="U2473">
        <f>YEAR(S:S)</f>
        <v>2011</v>
      </c>
    </row>
    <row r="2474" spans="1:21" ht="48" x14ac:dyDescent="0.2">
      <c r="A2474">
        <v>2472</v>
      </c>
      <c r="B2474" s="8" t="s">
        <v>2</v>
      </c>
      <c r="C2474" s="3" t="s">
        <v>2479</v>
      </c>
      <c r="D2474" s="5">
        <v>7500</v>
      </c>
      <c r="E2474" s="7">
        <v>791</v>
      </c>
      <c r="F2474" t="s">
        <v>4115</v>
      </c>
      <c r="G2474" s="1" t="s">
        <v>4119</v>
      </c>
      <c r="H2474" t="s">
        <v>4121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" t="s">
        <v>4181</v>
      </c>
      <c r="O2474">
        <f>ROUND(E2474/D2474*100,0)</f>
        <v>11</v>
      </c>
      <c r="P2474">
        <f>ROUND(E2474/L2474,2)</f>
        <v>7.61</v>
      </c>
      <c r="Q2474" s="9" t="s">
        <v>4181</v>
      </c>
      <c r="R2474" t="s">
        <v>4198</v>
      </c>
      <c r="S2474">
        <f>(((J2474/60)/60)/24)+DATE(1970,1,1)</f>
        <v>40354.11550925926</v>
      </c>
      <c r="T2474">
        <f>(((I2474/60)/60)/24)+DATE(1970,1,1)</f>
        <v>40425.043749999997</v>
      </c>
      <c r="U2474">
        <f>YEAR(S:S)</f>
        <v>2010</v>
      </c>
    </row>
    <row r="2475" spans="1:21" ht="48" x14ac:dyDescent="0.2">
      <c r="A2475">
        <v>2473</v>
      </c>
      <c r="B2475" s="8" t="s">
        <v>2</v>
      </c>
      <c r="C2475" s="3" t="s">
        <v>2480</v>
      </c>
      <c r="D2475" s="5">
        <v>2000</v>
      </c>
      <c r="E2475" s="7">
        <v>788</v>
      </c>
      <c r="F2475" t="s">
        <v>4115</v>
      </c>
      <c r="G2475" s="1" t="s">
        <v>4119</v>
      </c>
      <c r="H2475" t="s">
        <v>4121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" t="s">
        <v>4181</v>
      </c>
      <c r="O2475">
        <f>ROUND(E2475/D2475*100,0)</f>
        <v>39</v>
      </c>
      <c r="P2475">
        <f>ROUND(E2475/L2475,2)</f>
        <v>16.77</v>
      </c>
      <c r="Q2475" s="9" t="s">
        <v>4181</v>
      </c>
      <c r="R2475" t="s">
        <v>4198</v>
      </c>
      <c r="S2475">
        <f>(((J2475/60)/60)/24)+DATE(1970,1,1)</f>
        <v>41193.748483796298</v>
      </c>
      <c r="T2475">
        <f>(((I2475/60)/60)/24)+DATE(1970,1,1)</f>
        <v>41223.790150462963</v>
      </c>
      <c r="U2475">
        <f>YEAR(S:S)</f>
        <v>2012</v>
      </c>
    </row>
    <row r="2476" spans="1:21" ht="48" x14ac:dyDescent="0.2">
      <c r="A2476">
        <v>2474</v>
      </c>
      <c r="B2476" s="8" t="s">
        <v>2</v>
      </c>
      <c r="C2476" s="3" t="s">
        <v>2481</v>
      </c>
      <c r="D2476" s="5">
        <v>5000</v>
      </c>
      <c r="E2476" s="7">
        <v>786</v>
      </c>
      <c r="F2476" t="s">
        <v>4115</v>
      </c>
      <c r="G2476" s="1" t="s">
        <v>4119</v>
      </c>
      <c r="H2476" t="s">
        <v>4121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" t="s">
        <v>4181</v>
      </c>
      <c r="O2476">
        <f>ROUND(E2476/D2476*100,0)</f>
        <v>16</v>
      </c>
      <c r="P2476">
        <f>ROUND(E2476/L2476,2)</f>
        <v>20.68</v>
      </c>
      <c r="Q2476" s="9" t="s">
        <v>4181</v>
      </c>
      <c r="R2476" t="s">
        <v>4198</v>
      </c>
      <c r="S2476">
        <f>(((J2476/60)/60)/24)+DATE(1970,1,1)</f>
        <v>40417.011296296296</v>
      </c>
      <c r="T2476">
        <f>(((I2476/60)/60)/24)+DATE(1970,1,1)</f>
        <v>40462.011296296296</v>
      </c>
      <c r="U2476">
        <f>YEAR(S:S)</f>
        <v>2010</v>
      </c>
    </row>
    <row r="2477" spans="1:21" ht="32" x14ac:dyDescent="0.2">
      <c r="A2477">
        <v>2475</v>
      </c>
      <c r="B2477" s="8" t="s">
        <v>2</v>
      </c>
      <c r="C2477" s="3" t="s">
        <v>2482</v>
      </c>
      <c r="D2477" s="5">
        <v>2500</v>
      </c>
      <c r="E2477" s="7">
        <v>783</v>
      </c>
      <c r="F2477" t="s">
        <v>4115</v>
      </c>
      <c r="G2477" s="1" t="s">
        <v>4119</v>
      </c>
      <c r="H2477" t="s">
        <v>4121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" t="s">
        <v>4181</v>
      </c>
      <c r="O2477">
        <f>ROUND(E2477/D2477*100,0)</f>
        <v>31</v>
      </c>
      <c r="P2477">
        <f>ROUND(E2477/L2477,2)</f>
        <v>9.67</v>
      </c>
      <c r="Q2477" s="9" t="s">
        <v>4181</v>
      </c>
      <c r="R2477" t="s">
        <v>4198</v>
      </c>
      <c r="S2477">
        <f>(((J2477/60)/60)/24)+DATE(1970,1,1)</f>
        <v>40310.287673611114</v>
      </c>
      <c r="T2477">
        <f>(((I2477/60)/60)/24)+DATE(1970,1,1)</f>
        <v>40369.916666666664</v>
      </c>
      <c r="U2477">
        <f>YEAR(S:S)</f>
        <v>2010</v>
      </c>
    </row>
    <row r="2478" spans="1:21" ht="48" x14ac:dyDescent="0.2">
      <c r="A2478">
        <v>2476</v>
      </c>
      <c r="B2478" s="8" t="s">
        <v>2</v>
      </c>
      <c r="C2478" s="3" t="s">
        <v>2483</v>
      </c>
      <c r="D2478" s="5">
        <v>3200</v>
      </c>
      <c r="E2478" s="7">
        <v>780</v>
      </c>
      <c r="F2478" t="s">
        <v>4115</v>
      </c>
      <c r="G2478" s="1" t="s">
        <v>4119</v>
      </c>
      <c r="H2478" t="s">
        <v>4121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" t="s">
        <v>4181</v>
      </c>
      <c r="O2478">
        <f>ROUND(E2478/D2478*100,0)</f>
        <v>24</v>
      </c>
      <c r="P2478">
        <f>ROUND(E2478/L2478,2)</f>
        <v>14.18</v>
      </c>
      <c r="Q2478" s="9" t="s">
        <v>4181</v>
      </c>
      <c r="R2478" t="s">
        <v>4198</v>
      </c>
      <c r="S2478">
        <f>(((J2478/60)/60)/24)+DATE(1970,1,1)</f>
        <v>41913.328356481477</v>
      </c>
      <c r="T2478">
        <f>(((I2478/60)/60)/24)+DATE(1970,1,1)</f>
        <v>41946.370023148149</v>
      </c>
      <c r="U2478">
        <f>YEAR(S:S)</f>
        <v>2014</v>
      </c>
    </row>
    <row r="2479" spans="1:21" ht="32" x14ac:dyDescent="0.2">
      <c r="A2479">
        <v>2477</v>
      </c>
      <c r="B2479" s="8" t="s">
        <v>2</v>
      </c>
      <c r="C2479" s="3" t="s">
        <v>2484</v>
      </c>
      <c r="D2479" s="5">
        <v>750</v>
      </c>
      <c r="E2479" s="7">
        <v>780</v>
      </c>
      <c r="F2479" t="s">
        <v>4115</v>
      </c>
      <c r="G2479" s="1" t="s">
        <v>4119</v>
      </c>
      <c r="H2479" t="s">
        <v>4121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" t="s">
        <v>4181</v>
      </c>
      <c r="O2479">
        <f>ROUND(E2479/D2479*100,0)</f>
        <v>104</v>
      </c>
      <c r="P2479">
        <f>ROUND(E2479/L2479,2)</f>
        <v>19.02</v>
      </c>
      <c r="Q2479" s="9" t="s">
        <v>4181</v>
      </c>
      <c r="R2479" t="s">
        <v>4198</v>
      </c>
      <c r="S2479">
        <f>(((J2479/60)/60)/24)+DATE(1970,1,1)</f>
        <v>41088.691493055558</v>
      </c>
      <c r="T2479">
        <f>(((I2479/60)/60)/24)+DATE(1970,1,1)</f>
        <v>41133.691493055558</v>
      </c>
      <c r="U2479">
        <f>YEAR(S:S)</f>
        <v>2012</v>
      </c>
    </row>
    <row r="2480" spans="1:21" ht="48" x14ac:dyDescent="0.2">
      <c r="A2480">
        <v>2478</v>
      </c>
      <c r="B2480" s="8" t="s">
        <v>2</v>
      </c>
      <c r="C2480" s="3" t="s">
        <v>2485</v>
      </c>
      <c r="D2480" s="5">
        <v>8000</v>
      </c>
      <c r="E2480" s="7">
        <v>780</v>
      </c>
      <c r="F2480" t="s">
        <v>4115</v>
      </c>
      <c r="G2480" s="1" t="s">
        <v>4119</v>
      </c>
      <c r="H2480" t="s">
        <v>4121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" t="s">
        <v>4181</v>
      </c>
      <c r="O2480">
        <f>ROUND(E2480/D2480*100,0)</f>
        <v>10</v>
      </c>
      <c r="P2480">
        <f>ROUND(E2480/L2480,2)</f>
        <v>9.8699999999999992</v>
      </c>
      <c r="Q2480" s="9" t="s">
        <v>4181</v>
      </c>
      <c r="R2480" t="s">
        <v>4198</v>
      </c>
      <c r="S2480">
        <f>(((J2480/60)/60)/24)+DATE(1970,1,1)</f>
        <v>41257.950381944444</v>
      </c>
      <c r="T2480">
        <f>(((I2480/60)/60)/24)+DATE(1970,1,1)</f>
        <v>41287.950381944444</v>
      </c>
      <c r="U2480">
        <f>YEAR(S:S)</f>
        <v>2012</v>
      </c>
    </row>
    <row r="2481" spans="1:21" ht="32" x14ac:dyDescent="0.2">
      <c r="A2481">
        <v>2479</v>
      </c>
      <c r="B2481" s="8" t="s">
        <v>2</v>
      </c>
      <c r="C2481" s="3" t="s">
        <v>2486</v>
      </c>
      <c r="D2481" s="5">
        <v>300</v>
      </c>
      <c r="E2481" s="7">
        <v>775</v>
      </c>
      <c r="F2481" t="s">
        <v>4115</v>
      </c>
      <c r="G2481" s="1" t="s">
        <v>4119</v>
      </c>
      <c r="H2481" t="s">
        <v>4121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" t="s">
        <v>4181</v>
      </c>
      <c r="O2481">
        <f>ROUND(E2481/D2481*100,0)</f>
        <v>258</v>
      </c>
      <c r="P2481">
        <f>ROUND(E2481/L2481,2)</f>
        <v>48.44</v>
      </c>
      <c r="Q2481" s="9" t="s">
        <v>4181</v>
      </c>
      <c r="R2481" t="s">
        <v>4198</v>
      </c>
      <c r="S2481">
        <f>(((J2481/60)/60)/24)+DATE(1970,1,1)</f>
        <v>41107.726782407408</v>
      </c>
      <c r="T2481">
        <f>(((I2481/60)/60)/24)+DATE(1970,1,1)</f>
        <v>41118.083333333336</v>
      </c>
      <c r="U2481">
        <f>YEAR(S:S)</f>
        <v>2012</v>
      </c>
    </row>
    <row r="2482" spans="1:21" ht="48" x14ac:dyDescent="0.2">
      <c r="A2482">
        <v>2480</v>
      </c>
      <c r="B2482" s="8" t="s">
        <v>2</v>
      </c>
      <c r="C2482" s="3" t="s">
        <v>2487</v>
      </c>
      <c r="D2482" s="5">
        <v>2000</v>
      </c>
      <c r="E2482" s="7">
        <v>773</v>
      </c>
      <c r="F2482" t="s">
        <v>4115</v>
      </c>
      <c r="G2482" s="1" t="s">
        <v>4119</v>
      </c>
      <c r="H2482" t="s">
        <v>4121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" t="s">
        <v>4181</v>
      </c>
      <c r="O2482">
        <f>ROUND(E2482/D2482*100,0)</f>
        <v>39</v>
      </c>
      <c r="P2482">
        <f>ROUND(E2482/L2482,2)</f>
        <v>96.63</v>
      </c>
      <c r="Q2482" s="9" t="s">
        <v>4181</v>
      </c>
      <c r="R2482" t="s">
        <v>4198</v>
      </c>
      <c r="S2482">
        <f>(((J2482/60)/60)/24)+DATE(1970,1,1)</f>
        <v>42227.936157407406</v>
      </c>
      <c r="T2482">
        <f>(((I2482/60)/60)/24)+DATE(1970,1,1)</f>
        <v>42287.936157407406</v>
      </c>
      <c r="U2482">
        <f>YEAR(S:S)</f>
        <v>2015</v>
      </c>
    </row>
    <row r="2483" spans="1:21" ht="48" x14ac:dyDescent="0.2">
      <c r="A2483">
        <v>2481</v>
      </c>
      <c r="B2483" s="8" t="s">
        <v>2</v>
      </c>
      <c r="C2483" s="3" t="s">
        <v>2488</v>
      </c>
      <c r="D2483" s="5">
        <v>4000</v>
      </c>
      <c r="E2483" s="7">
        <v>766</v>
      </c>
      <c r="F2483" t="s">
        <v>4115</v>
      </c>
      <c r="G2483" s="1" t="s">
        <v>4119</v>
      </c>
      <c r="H2483" t="s">
        <v>4121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" t="s">
        <v>4181</v>
      </c>
      <c r="O2483">
        <f>ROUND(E2483/D2483*100,0)</f>
        <v>19</v>
      </c>
      <c r="P2483">
        <f>ROUND(E2483/L2483,2)</f>
        <v>8.06</v>
      </c>
      <c r="Q2483" s="9" t="s">
        <v>4181</v>
      </c>
      <c r="R2483" t="s">
        <v>4198</v>
      </c>
      <c r="S2483">
        <f>(((J2483/60)/60)/24)+DATE(1970,1,1)</f>
        <v>40999.645925925928</v>
      </c>
      <c r="T2483">
        <f>(((I2483/60)/60)/24)+DATE(1970,1,1)</f>
        <v>41029.645925925928</v>
      </c>
      <c r="U2483">
        <f>YEAR(S:S)</f>
        <v>2012</v>
      </c>
    </row>
    <row r="2484" spans="1:21" ht="48" x14ac:dyDescent="0.2">
      <c r="A2484">
        <v>2482</v>
      </c>
      <c r="B2484" s="8" t="s">
        <v>2</v>
      </c>
      <c r="C2484" s="3" t="s">
        <v>2489</v>
      </c>
      <c r="D2484" s="5">
        <v>1000</v>
      </c>
      <c r="E2484" s="7">
        <v>764</v>
      </c>
      <c r="F2484" t="s">
        <v>4115</v>
      </c>
      <c r="G2484" s="1" t="s">
        <v>4119</v>
      </c>
      <c r="H2484" t="s">
        <v>4121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" t="s">
        <v>4181</v>
      </c>
      <c r="O2484">
        <f>ROUND(E2484/D2484*100,0)</f>
        <v>76</v>
      </c>
      <c r="P2484">
        <f>ROUND(E2484/L2484,2)</f>
        <v>30.56</v>
      </c>
      <c r="Q2484" s="9" t="s">
        <v>4181</v>
      </c>
      <c r="R2484" t="s">
        <v>4198</v>
      </c>
      <c r="S2484">
        <f>(((J2484/60)/60)/24)+DATE(1970,1,1)</f>
        <v>40711.782210648147</v>
      </c>
      <c r="T2484">
        <f>(((I2484/60)/60)/24)+DATE(1970,1,1)</f>
        <v>40756.782210648147</v>
      </c>
      <c r="U2484">
        <f>YEAR(S:S)</f>
        <v>2011</v>
      </c>
    </row>
    <row r="2485" spans="1:21" ht="32" x14ac:dyDescent="0.2">
      <c r="A2485">
        <v>2483</v>
      </c>
      <c r="B2485" s="8" t="s">
        <v>2</v>
      </c>
      <c r="C2485" s="3" t="s">
        <v>2490</v>
      </c>
      <c r="D2485" s="5">
        <v>1100</v>
      </c>
      <c r="E2485" s="7">
        <v>763</v>
      </c>
      <c r="F2485" t="s">
        <v>4115</v>
      </c>
      <c r="G2485" s="1" t="s">
        <v>4119</v>
      </c>
      <c r="H2485" t="s">
        <v>4121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" t="s">
        <v>4181</v>
      </c>
      <c r="O2485">
        <f>ROUND(E2485/D2485*100,0)</f>
        <v>69</v>
      </c>
      <c r="P2485">
        <f>ROUND(E2485/L2485,2)</f>
        <v>40.159999999999997</v>
      </c>
      <c r="Q2485" s="9" t="s">
        <v>4181</v>
      </c>
      <c r="R2485" t="s">
        <v>4198</v>
      </c>
      <c r="S2485">
        <f>(((J2485/60)/60)/24)+DATE(1970,1,1)</f>
        <v>40970.750034722223</v>
      </c>
      <c r="T2485">
        <f>(((I2485/60)/60)/24)+DATE(1970,1,1)</f>
        <v>41030.708368055559</v>
      </c>
      <c r="U2485">
        <f>YEAR(S:S)</f>
        <v>2012</v>
      </c>
    </row>
    <row r="2486" spans="1:21" ht="48" x14ac:dyDescent="0.2">
      <c r="A2486">
        <v>2484</v>
      </c>
      <c r="B2486" s="8" t="s">
        <v>2</v>
      </c>
      <c r="C2486" s="3" t="s">
        <v>2491</v>
      </c>
      <c r="D2486" s="5">
        <v>3500</v>
      </c>
      <c r="E2486" s="7">
        <v>760</v>
      </c>
      <c r="F2486" t="s">
        <v>4115</v>
      </c>
      <c r="G2486" s="1" t="s">
        <v>4119</v>
      </c>
      <c r="H2486" t="s">
        <v>4121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" t="s">
        <v>4181</v>
      </c>
      <c r="O2486">
        <f>ROUND(E2486/D2486*100,0)</f>
        <v>22</v>
      </c>
      <c r="P2486">
        <f>ROUND(E2486/L2486,2)</f>
        <v>8.44</v>
      </c>
      <c r="Q2486" s="9" t="s">
        <v>4181</v>
      </c>
      <c r="R2486" t="s">
        <v>4198</v>
      </c>
      <c r="S2486">
        <f>(((J2486/60)/60)/24)+DATE(1970,1,1)</f>
        <v>40771.916701388887</v>
      </c>
      <c r="T2486">
        <f>(((I2486/60)/60)/24)+DATE(1970,1,1)</f>
        <v>40801.916701388887</v>
      </c>
      <c r="U2486">
        <f>YEAR(S:S)</f>
        <v>2011</v>
      </c>
    </row>
    <row r="2487" spans="1:21" ht="48" x14ac:dyDescent="0.2">
      <c r="A2487">
        <v>2485</v>
      </c>
      <c r="B2487" s="8" t="s">
        <v>2</v>
      </c>
      <c r="C2487" s="3" t="s">
        <v>2492</v>
      </c>
      <c r="D2487" s="5">
        <v>2000</v>
      </c>
      <c r="E2487" s="7">
        <v>760</v>
      </c>
      <c r="F2487" t="s">
        <v>4115</v>
      </c>
      <c r="G2487" s="1" t="s">
        <v>4119</v>
      </c>
      <c r="H2487" t="s">
        <v>4121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" t="s">
        <v>4181</v>
      </c>
      <c r="O2487">
        <f>ROUND(E2487/D2487*100,0)</f>
        <v>38</v>
      </c>
      <c r="P2487">
        <f>ROUND(E2487/L2487,2)</f>
        <v>18.54</v>
      </c>
      <c r="Q2487" s="9" t="s">
        <v>4181</v>
      </c>
      <c r="R2487" t="s">
        <v>4198</v>
      </c>
      <c r="S2487">
        <f>(((J2487/60)/60)/24)+DATE(1970,1,1)</f>
        <v>40793.998599537037</v>
      </c>
      <c r="T2487">
        <f>(((I2487/60)/60)/24)+DATE(1970,1,1)</f>
        <v>40828.998599537037</v>
      </c>
      <c r="U2487">
        <f>YEAR(S:S)</f>
        <v>2011</v>
      </c>
    </row>
    <row r="2488" spans="1:21" ht="48" x14ac:dyDescent="0.2">
      <c r="A2488">
        <v>2486</v>
      </c>
      <c r="B2488" s="8" t="s">
        <v>2</v>
      </c>
      <c r="C2488" s="3" t="s">
        <v>2493</v>
      </c>
      <c r="D2488" s="5">
        <v>300</v>
      </c>
      <c r="E2488" s="7">
        <v>760</v>
      </c>
      <c r="F2488" t="s">
        <v>4115</v>
      </c>
      <c r="G2488" s="1" t="s">
        <v>4119</v>
      </c>
      <c r="H2488" t="s">
        <v>4121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" t="s">
        <v>4181</v>
      </c>
      <c r="O2488">
        <f>ROUND(E2488/D2488*100,0)</f>
        <v>253</v>
      </c>
      <c r="P2488">
        <f>ROUND(E2488/L2488,2)</f>
        <v>25.33</v>
      </c>
      <c r="Q2488" s="9" t="s">
        <v>4181</v>
      </c>
      <c r="R2488" t="s">
        <v>4198</v>
      </c>
      <c r="S2488">
        <f>(((J2488/60)/60)/24)+DATE(1970,1,1)</f>
        <v>40991.708055555559</v>
      </c>
      <c r="T2488">
        <f>(((I2488/60)/60)/24)+DATE(1970,1,1)</f>
        <v>41021.708055555559</v>
      </c>
      <c r="U2488">
        <f>YEAR(S:S)</f>
        <v>2012</v>
      </c>
    </row>
    <row r="2489" spans="1:21" ht="48" x14ac:dyDescent="0.2">
      <c r="A2489">
        <v>2487</v>
      </c>
      <c r="B2489" s="8" t="s">
        <v>2</v>
      </c>
      <c r="C2489" s="3" t="s">
        <v>2494</v>
      </c>
      <c r="D2489" s="5">
        <v>1500</v>
      </c>
      <c r="E2489" s="7">
        <v>759</v>
      </c>
      <c r="F2489" t="s">
        <v>4115</v>
      </c>
      <c r="G2489" s="1" t="s">
        <v>4119</v>
      </c>
      <c r="H2489" t="s">
        <v>4121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" t="s">
        <v>4181</v>
      </c>
      <c r="O2489">
        <f>ROUND(E2489/D2489*100,0)</f>
        <v>51</v>
      </c>
      <c r="P2489">
        <f>ROUND(E2489/L2489,2)</f>
        <v>19.97</v>
      </c>
      <c r="Q2489" s="9" t="s">
        <v>4181</v>
      </c>
      <c r="R2489" t="s">
        <v>4198</v>
      </c>
      <c r="S2489">
        <f>(((J2489/60)/60)/24)+DATE(1970,1,1)</f>
        <v>41026.083298611113</v>
      </c>
      <c r="T2489">
        <f>(((I2489/60)/60)/24)+DATE(1970,1,1)</f>
        <v>41056.083298611113</v>
      </c>
      <c r="U2489">
        <f>YEAR(S:S)</f>
        <v>2012</v>
      </c>
    </row>
    <row r="2490" spans="1:21" ht="48" x14ac:dyDescent="0.2">
      <c r="A2490">
        <v>2488</v>
      </c>
      <c r="B2490" s="8" t="s">
        <v>2</v>
      </c>
      <c r="C2490" s="3" t="s">
        <v>2495</v>
      </c>
      <c r="D2490" s="5">
        <v>3000</v>
      </c>
      <c r="E2490" s="7">
        <v>758</v>
      </c>
      <c r="F2490" t="s">
        <v>4115</v>
      </c>
      <c r="G2490" s="1" t="s">
        <v>4119</v>
      </c>
      <c r="H2490" t="s">
        <v>4121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" t="s">
        <v>4181</v>
      </c>
      <c r="O2490">
        <f>ROUND(E2490/D2490*100,0)</f>
        <v>25</v>
      </c>
      <c r="P2490">
        <f>ROUND(E2490/L2490,2)</f>
        <v>11.66</v>
      </c>
      <c r="Q2490" s="9" t="s">
        <v>4181</v>
      </c>
      <c r="R2490" t="s">
        <v>4198</v>
      </c>
      <c r="S2490">
        <f>(((J2490/60)/60)/24)+DATE(1970,1,1)</f>
        <v>40833.633194444446</v>
      </c>
      <c r="T2490">
        <f>(((I2490/60)/60)/24)+DATE(1970,1,1)</f>
        <v>40863.674861111111</v>
      </c>
      <c r="U2490">
        <f>YEAR(S:S)</f>
        <v>2011</v>
      </c>
    </row>
    <row r="2491" spans="1:21" ht="48" x14ac:dyDescent="0.2">
      <c r="A2491">
        <v>2489</v>
      </c>
      <c r="B2491" s="8" t="s">
        <v>2</v>
      </c>
      <c r="C2491" s="3" t="s">
        <v>2496</v>
      </c>
      <c r="D2491" s="5">
        <v>3500</v>
      </c>
      <c r="E2491" s="7">
        <v>754</v>
      </c>
      <c r="F2491" t="s">
        <v>4115</v>
      </c>
      <c r="G2491" s="1" t="s">
        <v>4119</v>
      </c>
      <c r="H2491" t="s">
        <v>4121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" t="s">
        <v>4181</v>
      </c>
      <c r="O2491">
        <f>ROUND(E2491/D2491*100,0)</f>
        <v>22</v>
      </c>
      <c r="P2491">
        <f>ROUND(E2491/L2491,2)</f>
        <v>10.050000000000001</v>
      </c>
      <c r="Q2491" s="9" t="s">
        <v>4181</v>
      </c>
      <c r="R2491" t="s">
        <v>4198</v>
      </c>
      <c r="S2491">
        <f>(((J2491/60)/60)/24)+DATE(1970,1,1)</f>
        <v>41373.690266203703</v>
      </c>
      <c r="T2491">
        <f>(((I2491/60)/60)/24)+DATE(1970,1,1)</f>
        <v>41403.690266203703</v>
      </c>
      <c r="U2491">
        <f>YEAR(S:S)</f>
        <v>2013</v>
      </c>
    </row>
    <row r="2492" spans="1:21" ht="48" x14ac:dyDescent="0.2">
      <c r="A2492">
        <v>2490</v>
      </c>
      <c r="B2492" s="8" t="s">
        <v>2</v>
      </c>
      <c r="C2492" s="3" t="s">
        <v>2497</v>
      </c>
      <c r="D2492" s="5">
        <v>500</v>
      </c>
      <c r="E2492" s="7">
        <v>752</v>
      </c>
      <c r="F2492" t="s">
        <v>4115</v>
      </c>
      <c r="G2492" s="1" t="s">
        <v>4119</v>
      </c>
      <c r="H2492" t="s">
        <v>4121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" t="s">
        <v>4181</v>
      </c>
      <c r="O2492">
        <f>ROUND(E2492/D2492*100,0)</f>
        <v>150</v>
      </c>
      <c r="P2492">
        <f>ROUND(E2492/L2492,2)</f>
        <v>47</v>
      </c>
      <c r="Q2492" s="9" t="s">
        <v>4181</v>
      </c>
      <c r="R2492" t="s">
        <v>4198</v>
      </c>
      <c r="S2492">
        <f>(((J2492/60)/60)/24)+DATE(1970,1,1)</f>
        <v>41023.227731481478</v>
      </c>
      <c r="T2492">
        <f>(((I2492/60)/60)/24)+DATE(1970,1,1)</f>
        <v>41083.227731481478</v>
      </c>
      <c r="U2492">
        <f>YEAR(S:S)</f>
        <v>2012</v>
      </c>
    </row>
    <row r="2493" spans="1:21" ht="48" x14ac:dyDescent="0.2">
      <c r="A2493">
        <v>2491</v>
      </c>
      <c r="B2493" s="8" t="s">
        <v>2</v>
      </c>
      <c r="C2493" s="3" t="s">
        <v>2498</v>
      </c>
      <c r="D2493" s="5">
        <v>500</v>
      </c>
      <c r="E2493" s="7">
        <v>750</v>
      </c>
      <c r="F2493" t="s">
        <v>4115</v>
      </c>
      <c r="G2493" s="1" t="s">
        <v>4119</v>
      </c>
      <c r="H2493" t="s">
        <v>4121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" t="s">
        <v>4181</v>
      </c>
      <c r="O2493">
        <f>ROUND(E2493/D2493*100,0)</f>
        <v>150</v>
      </c>
      <c r="P2493">
        <f>ROUND(E2493/L2493,2)</f>
        <v>75</v>
      </c>
      <c r="Q2493" s="9" t="s">
        <v>4181</v>
      </c>
      <c r="R2493" t="s">
        <v>4198</v>
      </c>
      <c r="S2493">
        <f>(((J2493/60)/60)/24)+DATE(1970,1,1)</f>
        <v>40542.839282407411</v>
      </c>
      <c r="T2493">
        <f>(((I2493/60)/60)/24)+DATE(1970,1,1)</f>
        <v>40559.07708333333</v>
      </c>
      <c r="U2493">
        <f>YEAR(S:S)</f>
        <v>2010</v>
      </c>
    </row>
    <row r="2494" spans="1:21" ht="32" x14ac:dyDescent="0.2">
      <c r="A2494">
        <v>2492</v>
      </c>
      <c r="B2494" s="8" t="s">
        <v>2</v>
      </c>
      <c r="C2494" s="3" t="s">
        <v>2499</v>
      </c>
      <c r="D2494" s="5">
        <v>600</v>
      </c>
      <c r="E2494" s="7">
        <v>750</v>
      </c>
      <c r="F2494" t="s">
        <v>4115</v>
      </c>
      <c r="G2494" s="1" t="s">
        <v>4119</v>
      </c>
      <c r="H2494" t="s">
        <v>4121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" t="s">
        <v>4181</v>
      </c>
      <c r="O2494">
        <f>ROUND(E2494/D2494*100,0)</f>
        <v>125</v>
      </c>
      <c r="P2494">
        <f>ROUND(E2494/L2494,2)</f>
        <v>27.78</v>
      </c>
      <c r="Q2494" s="9" t="s">
        <v>4181</v>
      </c>
      <c r="R2494" t="s">
        <v>4198</v>
      </c>
      <c r="S2494">
        <f>(((J2494/60)/60)/24)+DATE(1970,1,1)</f>
        <v>41024.985972222225</v>
      </c>
      <c r="T2494">
        <f>(((I2494/60)/60)/24)+DATE(1970,1,1)</f>
        <v>41076.415972222225</v>
      </c>
      <c r="U2494">
        <f>YEAR(S:S)</f>
        <v>2012</v>
      </c>
    </row>
    <row r="2495" spans="1:21" ht="48" x14ac:dyDescent="0.2">
      <c r="A2495">
        <v>2493</v>
      </c>
      <c r="B2495" s="8" t="s">
        <v>2</v>
      </c>
      <c r="C2495" s="3" t="s">
        <v>2500</v>
      </c>
      <c r="D2495" s="5">
        <v>20000</v>
      </c>
      <c r="E2495" s="7">
        <v>750</v>
      </c>
      <c r="F2495" t="s">
        <v>4115</v>
      </c>
      <c r="G2495" s="1" t="s">
        <v>4119</v>
      </c>
      <c r="H2495" t="s">
        <v>4121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" t="s">
        <v>4181</v>
      </c>
      <c r="O2495">
        <f>ROUND(E2495/D2495*100,0)</f>
        <v>4</v>
      </c>
      <c r="P2495">
        <f>ROUND(E2495/L2495,2)</f>
        <v>2.9</v>
      </c>
      <c r="Q2495" s="9" t="s">
        <v>4181</v>
      </c>
      <c r="R2495" t="s">
        <v>4198</v>
      </c>
      <c r="S2495">
        <f>(((J2495/60)/60)/24)+DATE(1970,1,1)</f>
        <v>41348.168287037035</v>
      </c>
      <c r="T2495">
        <f>(((I2495/60)/60)/24)+DATE(1970,1,1)</f>
        <v>41393.168287037035</v>
      </c>
      <c r="U2495">
        <f>YEAR(S:S)</f>
        <v>2013</v>
      </c>
    </row>
    <row r="2496" spans="1:21" ht="48" x14ac:dyDescent="0.2">
      <c r="A2496">
        <v>2494</v>
      </c>
      <c r="B2496" s="8" t="s">
        <v>2</v>
      </c>
      <c r="C2496" s="3" t="s">
        <v>2501</v>
      </c>
      <c r="D2496" s="5">
        <v>1500</v>
      </c>
      <c r="E2496" s="7">
        <v>746</v>
      </c>
      <c r="F2496" t="s">
        <v>4115</v>
      </c>
      <c r="G2496" s="1" t="s">
        <v>4119</v>
      </c>
      <c r="H2496" t="s">
        <v>4121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" t="s">
        <v>4181</v>
      </c>
      <c r="O2496">
        <f>ROUND(E2496/D2496*100,0)</f>
        <v>50</v>
      </c>
      <c r="P2496">
        <f>ROUND(E2496/L2496,2)</f>
        <v>19.13</v>
      </c>
      <c r="Q2496" s="9" t="s">
        <v>4181</v>
      </c>
      <c r="R2496" t="s">
        <v>4198</v>
      </c>
      <c r="S2496">
        <f>(((J2496/60)/60)/24)+DATE(1970,1,1)</f>
        <v>41022.645185185182</v>
      </c>
      <c r="T2496">
        <f>(((I2496/60)/60)/24)+DATE(1970,1,1)</f>
        <v>41052.645185185182</v>
      </c>
      <c r="U2496">
        <f>YEAR(S:S)</f>
        <v>2012</v>
      </c>
    </row>
    <row r="2497" spans="1:21" ht="48" x14ac:dyDescent="0.2">
      <c r="A2497">
        <v>2495</v>
      </c>
      <c r="B2497" s="8" t="s">
        <v>2</v>
      </c>
      <c r="C2497" s="3" t="s">
        <v>2502</v>
      </c>
      <c r="D2497" s="5">
        <v>1500</v>
      </c>
      <c r="E2497" s="7">
        <v>745</v>
      </c>
      <c r="F2497" t="s">
        <v>4115</v>
      </c>
      <c r="G2497" s="1" t="s">
        <v>4119</v>
      </c>
      <c r="H2497" t="s">
        <v>4121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" t="s">
        <v>4181</v>
      </c>
      <c r="O2497">
        <f>ROUND(E2497/D2497*100,0)</f>
        <v>50</v>
      </c>
      <c r="P2497">
        <f>ROUND(E2497/L2497,2)</f>
        <v>17.739999999999998</v>
      </c>
      <c r="Q2497" s="9" t="s">
        <v>4181</v>
      </c>
      <c r="R2497" t="s">
        <v>4198</v>
      </c>
      <c r="S2497">
        <f>(((J2497/60)/60)/24)+DATE(1970,1,1)</f>
        <v>41036.946469907409</v>
      </c>
      <c r="T2497">
        <f>(((I2497/60)/60)/24)+DATE(1970,1,1)</f>
        <v>41066.946469907409</v>
      </c>
      <c r="U2497">
        <f>YEAR(S:S)</f>
        <v>2012</v>
      </c>
    </row>
    <row r="2498" spans="1:21" ht="32" x14ac:dyDescent="0.2">
      <c r="A2498">
        <v>2496</v>
      </c>
      <c r="B2498" s="8" t="s">
        <v>2</v>
      </c>
      <c r="C2498" s="3" t="s">
        <v>2503</v>
      </c>
      <c r="D2498" s="5">
        <v>6000</v>
      </c>
      <c r="E2498" s="7">
        <v>735</v>
      </c>
      <c r="F2498" t="s">
        <v>4115</v>
      </c>
      <c r="G2498" s="1" t="s">
        <v>4119</v>
      </c>
      <c r="H2498" t="s">
        <v>4121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" t="s">
        <v>4181</v>
      </c>
      <c r="O2498">
        <f>ROUND(E2498/D2498*100,0)</f>
        <v>12</v>
      </c>
      <c r="P2498">
        <f>ROUND(E2498/L2498,2)</f>
        <v>73.5</v>
      </c>
      <c r="Q2498" s="9" t="s">
        <v>4181</v>
      </c>
      <c r="R2498" t="s">
        <v>4198</v>
      </c>
      <c r="S2498">
        <f>(((J2498/60)/60)/24)+DATE(1970,1,1)</f>
        <v>41327.996435185189</v>
      </c>
      <c r="T2498">
        <f>(((I2498/60)/60)/24)+DATE(1970,1,1)</f>
        <v>41362.954768518517</v>
      </c>
      <c r="U2498">
        <f>YEAR(S:S)</f>
        <v>2013</v>
      </c>
    </row>
    <row r="2499" spans="1:21" ht="48" x14ac:dyDescent="0.2">
      <c r="A2499">
        <v>2497</v>
      </c>
      <c r="B2499" s="8" t="s">
        <v>2</v>
      </c>
      <c r="C2499" s="3" t="s">
        <v>2504</v>
      </c>
      <c r="D2499" s="5">
        <v>4000</v>
      </c>
      <c r="E2499" s="7">
        <v>732.5</v>
      </c>
      <c r="F2499" t="s">
        <v>4115</v>
      </c>
      <c r="G2499" s="1" t="s">
        <v>4119</v>
      </c>
      <c r="H2499" t="s">
        <v>4121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" t="s">
        <v>4181</v>
      </c>
      <c r="O2499">
        <f>ROUND(E2499/D2499*100,0)</f>
        <v>18</v>
      </c>
      <c r="P2499">
        <f>ROUND(E2499/L2499,2)</f>
        <v>13.08</v>
      </c>
      <c r="Q2499" s="9" t="s">
        <v>4181</v>
      </c>
      <c r="R2499" t="s">
        <v>4198</v>
      </c>
      <c r="S2499">
        <f>(((J2499/60)/60)/24)+DATE(1970,1,1)</f>
        <v>40730.878912037035</v>
      </c>
      <c r="T2499">
        <f>(((I2499/60)/60)/24)+DATE(1970,1,1)</f>
        <v>40760.878912037035</v>
      </c>
      <c r="U2499">
        <f>YEAR(S:S)</f>
        <v>2011</v>
      </c>
    </row>
    <row r="2500" spans="1:21" ht="48" x14ac:dyDescent="0.2">
      <c r="A2500">
        <v>2498</v>
      </c>
      <c r="B2500" s="8" t="s">
        <v>2</v>
      </c>
      <c r="C2500" s="3" t="s">
        <v>2505</v>
      </c>
      <c r="D2500" s="5">
        <v>1000</v>
      </c>
      <c r="E2500" s="7">
        <v>731</v>
      </c>
      <c r="F2500" t="s">
        <v>4115</v>
      </c>
      <c r="G2500" s="1" t="s">
        <v>4119</v>
      </c>
      <c r="H2500" t="s">
        <v>4121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" t="s">
        <v>4181</v>
      </c>
      <c r="O2500">
        <f>ROUND(E2500/D2500*100,0)</f>
        <v>73</v>
      </c>
      <c r="P2500">
        <f>ROUND(E2500/L2500,2)</f>
        <v>36.549999999999997</v>
      </c>
      <c r="Q2500" s="9" t="s">
        <v>4181</v>
      </c>
      <c r="R2500" t="s">
        <v>4198</v>
      </c>
      <c r="S2500">
        <f>(((J2500/60)/60)/24)+DATE(1970,1,1)</f>
        <v>42017.967442129629</v>
      </c>
      <c r="T2500">
        <f>(((I2500/60)/60)/24)+DATE(1970,1,1)</f>
        <v>42031.967442129629</v>
      </c>
      <c r="U2500">
        <f>YEAR(S:S)</f>
        <v>2015</v>
      </c>
    </row>
    <row r="2501" spans="1:21" ht="48" x14ac:dyDescent="0.2">
      <c r="A2501">
        <v>2499</v>
      </c>
      <c r="B2501" s="8" t="s">
        <v>2</v>
      </c>
      <c r="C2501" s="3" t="s">
        <v>2506</v>
      </c>
      <c r="D2501" s="5">
        <v>4000</v>
      </c>
      <c r="E2501" s="7">
        <v>730</v>
      </c>
      <c r="F2501" t="s">
        <v>4115</v>
      </c>
      <c r="G2501" s="1" t="s">
        <v>4119</v>
      </c>
      <c r="H2501" t="s">
        <v>4121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" t="s">
        <v>4181</v>
      </c>
      <c r="O2501">
        <f>ROUND(E2501/D2501*100,0)</f>
        <v>18</v>
      </c>
      <c r="P2501">
        <f>ROUND(E2501/L2501,2)</f>
        <v>4.29</v>
      </c>
      <c r="Q2501" s="9" t="s">
        <v>4181</v>
      </c>
      <c r="R2501" t="s">
        <v>4198</v>
      </c>
      <c r="S2501">
        <f>(((J2501/60)/60)/24)+DATE(1970,1,1)</f>
        <v>41226.648576388885</v>
      </c>
      <c r="T2501">
        <f>(((I2501/60)/60)/24)+DATE(1970,1,1)</f>
        <v>41274.75</v>
      </c>
      <c r="U2501">
        <f>YEAR(S:S)</f>
        <v>2012</v>
      </c>
    </row>
    <row r="2502" spans="1:21" ht="48" x14ac:dyDescent="0.2">
      <c r="A2502">
        <v>2500</v>
      </c>
      <c r="B2502" s="8" t="s">
        <v>2</v>
      </c>
      <c r="C2502" s="3" t="s">
        <v>2507</v>
      </c>
      <c r="D2502" s="5">
        <v>600</v>
      </c>
      <c r="E2502" s="7">
        <v>730</v>
      </c>
      <c r="F2502" t="s">
        <v>4115</v>
      </c>
      <c r="G2502" s="1" t="s">
        <v>4119</v>
      </c>
      <c r="H2502" t="s">
        <v>4121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" t="s">
        <v>4181</v>
      </c>
      <c r="O2502">
        <f>ROUND(E2502/D2502*100,0)</f>
        <v>122</v>
      </c>
      <c r="P2502">
        <f>ROUND(E2502/L2502,2)</f>
        <v>25.17</v>
      </c>
      <c r="Q2502" s="9" t="s">
        <v>4181</v>
      </c>
      <c r="R2502" t="s">
        <v>4198</v>
      </c>
      <c r="S2502">
        <f>(((J2502/60)/60)/24)+DATE(1970,1,1)</f>
        <v>41053.772858796299</v>
      </c>
      <c r="T2502">
        <f>(((I2502/60)/60)/24)+DATE(1970,1,1)</f>
        <v>41083.772858796299</v>
      </c>
      <c r="U2502">
        <f>YEAR(S:S)</f>
        <v>2012</v>
      </c>
    </row>
    <row r="2503" spans="1:21" ht="48" x14ac:dyDescent="0.2">
      <c r="A2503">
        <v>2501</v>
      </c>
      <c r="B2503" s="8" t="s">
        <v>2</v>
      </c>
      <c r="C2503" s="3" t="s">
        <v>2508</v>
      </c>
      <c r="D2503" s="5">
        <v>11000</v>
      </c>
      <c r="E2503" s="7">
        <v>730</v>
      </c>
      <c r="F2503" t="s">
        <v>4117</v>
      </c>
      <c r="G2503" s="1" t="s">
        <v>4119</v>
      </c>
      <c r="H2503" t="s">
        <v>4126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" t="s">
        <v>4181</v>
      </c>
      <c r="O2503">
        <f>ROUND(E2503/D2503*100,0)</f>
        <v>7</v>
      </c>
      <c r="P2503">
        <f>ROUND(E2503/L2503,2)</f>
        <v>104.29</v>
      </c>
      <c r="Q2503" s="9" t="s">
        <v>4181</v>
      </c>
      <c r="R2503" t="s">
        <v>4218</v>
      </c>
      <c r="S2503">
        <f>(((J2503/60)/60)/24)+DATE(1970,1,1)</f>
        <v>42244.776666666665</v>
      </c>
      <c r="T2503">
        <f>(((I2503/60)/60)/24)+DATE(1970,1,1)</f>
        <v>42274.776666666665</v>
      </c>
      <c r="U2503">
        <f>YEAR(S:S)</f>
        <v>2015</v>
      </c>
    </row>
    <row r="2504" spans="1:21" ht="48" x14ac:dyDescent="0.2">
      <c r="A2504">
        <v>2502</v>
      </c>
      <c r="B2504" s="8" t="s">
        <v>2</v>
      </c>
      <c r="C2504" s="3" t="s">
        <v>2509</v>
      </c>
      <c r="D2504" s="5">
        <v>110000</v>
      </c>
      <c r="E2504" s="7">
        <v>727</v>
      </c>
      <c r="F2504" t="s">
        <v>4117</v>
      </c>
      <c r="G2504" s="1" t="s">
        <v>4119</v>
      </c>
      <c r="H2504" t="s">
        <v>4121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" t="s">
        <v>4181</v>
      </c>
      <c r="O2504">
        <f>ROUND(E2504/D2504*100,0)</f>
        <v>1</v>
      </c>
      <c r="P2504">
        <f>ROUND(E2504/L2504,2)</f>
        <v>145.4</v>
      </c>
      <c r="Q2504" s="9" t="s">
        <v>4181</v>
      </c>
      <c r="R2504" t="s">
        <v>4218</v>
      </c>
      <c r="S2504">
        <f>(((J2504/60)/60)/24)+DATE(1970,1,1)</f>
        <v>41858.825439814813</v>
      </c>
      <c r="T2504">
        <f>(((I2504/60)/60)/24)+DATE(1970,1,1)</f>
        <v>41903.825439814813</v>
      </c>
      <c r="U2504">
        <f>YEAR(S:S)</f>
        <v>2014</v>
      </c>
    </row>
    <row r="2505" spans="1:21" ht="48" x14ac:dyDescent="0.2">
      <c r="A2505">
        <v>2503</v>
      </c>
      <c r="B2505" s="8" t="s">
        <v>2</v>
      </c>
      <c r="C2505" s="3" t="s">
        <v>2510</v>
      </c>
      <c r="D2505" s="5">
        <v>10000</v>
      </c>
      <c r="E2505" s="7">
        <v>726</v>
      </c>
      <c r="F2505" t="s">
        <v>4117</v>
      </c>
      <c r="G2505" s="1" t="s">
        <v>4119</v>
      </c>
      <c r="H2505" t="s">
        <v>4121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" t="s">
        <v>4181</v>
      </c>
      <c r="O2505">
        <f>ROUND(E2505/D2505*100,0)</f>
        <v>7</v>
      </c>
      <c r="P2505" t="e">
        <f>ROUND(E2505/L2505,2)</f>
        <v>#DIV/0!</v>
      </c>
      <c r="Q2505" s="9" t="s">
        <v>4181</v>
      </c>
      <c r="R2505" t="s">
        <v>4218</v>
      </c>
      <c r="S2505">
        <f>(((J2505/60)/60)/24)+DATE(1970,1,1)</f>
        <v>42498.899398148147</v>
      </c>
      <c r="T2505">
        <f>(((I2505/60)/60)/24)+DATE(1970,1,1)</f>
        <v>42528.879166666666</v>
      </c>
      <c r="U2505">
        <f>YEAR(S:S)</f>
        <v>2016</v>
      </c>
    </row>
    <row r="2506" spans="1:21" ht="32" x14ac:dyDescent="0.2">
      <c r="A2506">
        <v>2504</v>
      </c>
      <c r="B2506" s="8" t="s">
        <v>2</v>
      </c>
      <c r="C2506" s="3" t="s">
        <v>2511</v>
      </c>
      <c r="D2506" s="5">
        <v>35000</v>
      </c>
      <c r="E2506" s="7">
        <v>725</v>
      </c>
      <c r="F2506" t="s">
        <v>4117</v>
      </c>
      <c r="G2506" s="1" t="s">
        <v>4119</v>
      </c>
      <c r="H2506" t="s">
        <v>4121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" t="s">
        <v>4181</v>
      </c>
      <c r="O2506">
        <f>ROUND(E2506/D2506*100,0)</f>
        <v>2</v>
      </c>
      <c r="P2506" t="e">
        <f>ROUND(E2506/L2506,2)</f>
        <v>#DIV/0!</v>
      </c>
      <c r="Q2506" s="9" t="s">
        <v>4181</v>
      </c>
      <c r="R2506" t="s">
        <v>4218</v>
      </c>
      <c r="S2506">
        <f>(((J2506/60)/60)/24)+DATE(1970,1,1)</f>
        <v>41928.015439814815</v>
      </c>
      <c r="T2506">
        <f>(((I2506/60)/60)/24)+DATE(1970,1,1)</f>
        <v>41958.057106481487</v>
      </c>
      <c r="U2506">
        <f>YEAR(S:S)</f>
        <v>2014</v>
      </c>
    </row>
    <row r="2507" spans="1:21" ht="64" x14ac:dyDescent="0.2">
      <c r="A2507">
        <v>2505</v>
      </c>
      <c r="B2507" s="8" t="s">
        <v>2</v>
      </c>
      <c r="C2507" s="3" t="s">
        <v>2512</v>
      </c>
      <c r="D2507" s="5">
        <v>7000</v>
      </c>
      <c r="E2507" s="7">
        <v>722</v>
      </c>
      <c r="F2507" t="s">
        <v>4117</v>
      </c>
      <c r="G2507" s="1" t="s">
        <v>4119</v>
      </c>
      <c r="H2507" t="s">
        <v>4121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" t="s">
        <v>4181</v>
      </c>
      <c r="O2507">
        <f>ROUND(E2507/D2507*100,0)</f>
        <v>10</v>
      </c>
      <c r="P2507" t="e">
        <f>ROUND(E2507/L2507,2)</f>
        <v>#DIV/0!</v>
      </c>
      <c r="Q2507" s="9" t="s">
        <v>4181</v>
      </c>
      <c r="R2507" t="s">
        <v>4218</v>
      </c>
      <c r="S2507">
        <f>(((J2507/60)/60)/24)+DATE(1970,1,1)</f>
        <v>42047.05574074074</v>
      </c>
      <c r="T2507">
        <f>(((I2507/60)/60)/24)+DATE(1970,1,1)</f>
        <v>42077.014074074075</v>
      </c>
      <c r="U2507">
        <f>YEAR(S:S)</f>
        <v>2015</v>
      </c>
    </row>
    <row r="2508" spans="1:21" ht="48" x14ac:dyDescent="0.2">
      <c r="A2508">
        <v>2506</v>
      </c>
      <c r="B2508" s="8" t="s">
        <v>2</v>
      </c>
      <c r="C2508" s="3" t="s">
        <v>2513</v>
      </c>
      <c r="D2508" s="5">
        <v>5000</v>
      </c>
      <c r="E2508" s="7">
        <v>721</v>
      </c>
      <c r="F2508" t="s">
        <v>4117</v>
      </c>
      <c r="G2508" s="1" t="s">
        <v>4119</v>
      </c>
      <c r="H2508" t="s">
        <v>4122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" t="s">
        <v>4181</v>
      </c>
      <c r="O2508">
        <f>ROUND(E2508/D2508*100,0)</f>
        <v>14</v>
      </c>
      <c r="P2508">
        <f>ROUND(E2508/L2508,2)</f>
        <v>360.5</v>
      </c>
      <c r="Q2508" s="9" t="s">
        <v>4181</v>
      </c>
      <c r="R2508" t="s">
        <v>4218</v>
      </c>
      <c r="S2508">
        <f>(((J2508/60)/60)/24)+DATE(1970,1,1)</f>
        <v>42258.297094907408</v>
      </c>
      <c r="T2508">
        <f>(((I2508/60)/60)/24)+DATE(1970,1,1)</f>
        <v>42280.875</v>
      </c>
      <c r="U2508">
        <f>YEAR(S:S)</f>
        <v>2015</v>
      </c>
    </row>
    <row r="2509" spans="1:21" ht="16" x14ac:dyDescent="0.2">
      <c r="A2509">
        <v>2507</v>
      </c>
      <c r="B2509" s="8" t="s">
        <v>2</v>
      </c>
      <c r="C2509" s="3" t="s">
        <v>2514</v>
      </c>
      <c r="D2509" s="5">
        <v>42850</v>
      </c>
      <c r="E2509" s="7">
        <v>720.01</v>
      </c>
      <c r="F2509" t="s">
        <v>4117</v>
      </c>
      <c r="G2509" s="1" t="s">
        <v>4119</v>
      </c>
      <c r="H2509" t="s">
        <v>4121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" t="s">
        <v>4181</v>
      </c>
      <c r="O2509">
        <f>ROUND(E2509/D2509*100,0)</f>
        <v>2</v>
      </c>
      <c r="P2509" t="e">
        <f>ROUND(E2509/L2509,2)</f>
        <v>#DIV/0!</v>
      </c>
      <c r="Q2509" s="9" t="s">
        <v>4181</v>
      </c>
      <c r="R2509" t="s">
        <v>4218</v>
      </c>
      <c r="S2509">
        <f>(((J2509/60)/60)/24)+DATE(1970,1,1)</f>
        <v>42105.072962962964</v>
      </c>
      <c r="T2509">
        <f>(((I2509/60)/60)/24)+DATE(1970,1,1)</f>
        <v>42135.072962962964</v>
      </c>
      <c r="U2509">
        <f>YEAR(S:S)</f>
        <v>2015</v>
      </c>
    </row>
    <row r="2510" spans="1:21" ht="48" x14ac:dyDescent="0.2">
      <c r="A2510">
        <v>2508</v>
      </c>
      <c r="B2510" s="8" t="s">
        <v>2</v>
      </c>
      <c r="C2510" s="3" t="s">
        <v>2515</v>
      </c>
      <c r="D2510" s="5">
        <v>20000</v>
      </c>
      <c r="E2510" s="7">
        <v>718</v>
      </c>
      <c r="F2510" t="s">
        <v>4117</v>
      </c>
      <c r="G2510" s="1" t="s">
        <v>4119</v>
      </c>
      <c r="H2510" t="s">
        <v>4121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" t="s">
        <v>4181</v>
      </c>
      <c r="O2510">
        <f>ROUND(E2510/D2510*100,0)</f>
        <v>4</v>
      </c>
      <c r="P2510" t="e">
        <f>ROUND(E2510/L2510,2)</f>
        <v>#DIV/0!</v>
      </c>
      <c r="Q2510" s="9" t="s">
        <v>4181</v>
      </c>
      <c r="R2510" t="s">
        <v>4218</v>
      </c>
      <c r="S2510">
        <f>(((J2510/60)/60)/24)+DATE(1970,1,1)</f>
        <v>41835.951782407406</v>
      </c>
      <c r="T2510">
        <f>(((I2510/60)/60)/24)+DATE(1970,1,1)</f>
        <v>41865.951782407406</v>
      </c>
      <c r="U2510">
        <f>YEAR(S:S)</f>
        <v>2014</v>
      </c>
    </row>
    <row r="2511" spans="1:21" ht="48" x14ac:dyDescent="0.2">
      <c r="A2511">
        <v>2509</v>
      </c>
      <c r="B2511" s="8" t="s">
        <v>2</v>
      </c>
      <c r="C2511" s="3" t="s">
        <v>2516</v>
      </c>
      <c r="D2511" s="5">
        <v>95000</v>
      </c>
      <c r="E2511" s="7">
        <v>715</v>
      </c>
      <c r="F2511" t="s">
        <v>4117</v>
      </c>
      <c r="G2511" s="1" t="s">
        <v>4119</v>
      </c>
      <c r="H2511" t="s">
        <v>4122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" t="s">
        <v>4181</v>
      </c>
      <c r="O2511">
        <f>ROUND(E2511/D2511*100,0)</f>
        <v>1</v>
      </c>
      <c r="P2511">
        <f>ROUND(E2511/L2511,2)</f>
        <v>25.54</v>
      </c>
      <c r="Q2511" s="9" t="s">
        <v>4181</v>
      </c>
      <c r="R2511" t="s">
        <v>4218</v>
      </c>
      <c r="S2511">
        <f>(((J2511/60)/60)/24)+DATE(1970,1,1)</f>
        <v>42058.809594907405</v>
      </c>
      <c r="T2511">
        <f>(((I2511/60)/60)/24)+DATE(1970,1,1)</f>
        <v>42114.767928240741</v>
      </c>
      <c r="U2511">
        <f>YEAR(S:S)</f>
        <v>2015</v>
      </c>
    </row>
    <row r="2512" spans="1:21" ht="48" x14ac:dyDescent="0.2">
      <c r="A2512">
        <v>2510</v>
      </c>
      <c r="B2512" s="8" t="s">
        <v>2</v>
      </c>
      <c r="C2512" s="3" t="s">
        <v>2517</v>
      </c>
      <c r="D2512" s="5">
        <v>50000</v>
      </c>
      <c r="E2512" s="7">
        <v>715</v>
      </c>
      <c r="F2512" t="s">
        <v>4117</v>
      </c>
      <c r="G2512" s="1" t="s">
        <v>4119</v>
      </c>
      <c r="H2512" t="s">
        <v>4121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" t="s">
        <v>4181</v>
      </c>
      <c r="O2512">
        <f>ROUND(E2512/D2512*100,0)</f>
        <v>1</v>
      </c>
      <c r="P2512">
        <f>ROUND(E2512/L2512,2)</f>
        <v>357.5</v>
      </c>
      <c r="Q2512" s="9" t="s">
        <v>4181</v>
      </c>
      <c r="R2512" t="s">
        <v>4218</v>
      </c>
      <c r="S2512">
        <f>(((J2512/60)/60)/24)+DATE(1970,1,1)</f>
        <v>42078.997361111105</v>
      </c>
      <c r="T2512">
        <f>(((I2512/60)/60)/24)+DATE(1970,1,1)</f>
        <v>42138.997361111105</v>
      </c>
      <c r="U2512">
        <f>YEAR(S:S)</f>
        <v>2015</v>
      </c>
    </row>
    <row r="2513" spans="1:21" ht="48" x14ac:dyDescent="0.2">
      <c r="A2513">
        <v>2511</v>
      </c>
      <c r="B2513" s="8" t="s">
        <v>2</v>
      </c>
      <c r="C2513" s="3" t="s">
        <v>2518</v>
      </c>
      <c r="D2513" s="5">
        <v>100000</v>
      </c>
      <c r="E2513" s="7">
        <v>715</v>
      </c>
      <c r="F2513" t="s">
        <v>4117</v>
      </c>
      <c r="G2513" s="1" t="s">
        <v>4119</v>
      </c>
      <c r="H2513" t="s">
        <v>4122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" t="s">
        <v>4181</v>
      </c>
      <c r="O2513">
        <f>ROUND(E2513/D2513*100,0)</f>
        <v>1</v>
      </c>
      <c r="P2513" t="e">
        <f>ROUND(E2513/L2513,2)</f>
        <v>#DIV/0!</v>
      </c>
      <c r="Q2513" s="9" t="s">
        <v>4181</v>
      </c>
      <c r="R2513" t="s">
        <v>4218</v>
      </c>
      <c r="S2513">
        <f>(((J2513/60)/60)/24)+DATE(1970,1,1)</f>
        <v>42371.446909722217</v>
      </c>
      <c r="T2513">
        <f>(((I2513/60)/60)/24)+DATE(1970,1,1)</f>
        <v>42401.446909722217</v>
      </c>
      <c r="U2513">
        <f>YEAR(S:S)</f>
        <v>2016</v>
      </c>
    </row>
    <row r="2514" spans="1:21" ht="48" x14ac:dyDescent="0.2">
      <c r="A2514">
        <v>2512</v>
      </c>
      <c r="B2514" s="8" t="s">
        <v>2</v>
      </c>
      <c r="C2514" s="3" t="s">
        <v>2519</v>
      </c>
      <c r="D2514" s="5">
        <v>1150</v>
      </c>
      <c r="E2514" s="7">
        <v>715</v>
      </c>
      <c r="F2514" t="s">
        <v>4117</v>
      </c>
      <c r="G2514" s="1" t="s">
        <v>4119</v>
      </c>
      <c r="H2514" t="s">
        <v>4121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" t="s">
        <v>4181</v>
      </c>
      <c r="O2514">
        <f>ROUND(E2514/D2514*100,0)</f>
        <v>62</v>
      </c>
      <c r="P2514" t="e">
        <f>ROUND(E2514/L2514,2)</f>
        <v>#DIV/0!</v>
      </c>
      <c r="Q2514" s="9" t="s">
        <v>4181</v>
      </c>
      <c r="R2514" t="s">
        <v>4218</v>
      </c>
      <c r="S2514">
        <f>(((J2514/60)/60)/24)+DATE(1970,1,1)</f>
        <v>41971.876863425925</v>
      </c>
      <c r="T2514">
        <f>(((I2514/60)/60)/24)+DATE(1970,1,1)</f>
        <v>41986.876863425925</v>
      </c>
      <c r="U2514">
        <f>YEAR(S:S)</f>
        <v>2014</v>
      </c>
    </row>
    <row r="2515" spans="1:21" ht="48" x14ac:dyDescent="0.2">
      <c r="A2515">
        <v>2513</v>
      </c>
      <c r="B2515" s="8" t="s">
        <v>2</v>
      </c>
      <c r="C2515" s="3" t="s">
        <v>2520</v>
      </c>
      <c r="D2515" s="5">
        <v>180000</v>
      </c>
      <c r="E2515" s="7">
        <v>714</v>
      </c>
      <c r="F2515" t="s">
        <v>4117</v>
      </c>
      <c r="G2515" s="1" t="s">
        <v>4119</v>
      </c>
      <c r="H2515" t="s">
        <v>4124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" t="s">
        <v>4181</v>
      </c>
      <c r="O2515">
        <f>ROUND(E2515/D2515*100,0)</f>
        <v>0</v>
      </c>
      <c r="P2515" t="e">
        <f>ROUND(E2515/L2515,2)</f>
        <v>#DIV/0!</v>
      </c>
      <c r="Q2515" s="9" t="s">
        <v>4181</v>
      </c>
      <c r="R2515" t="s">
        <v>4218</v>
      </c>
      <c r="S2515">
        <f>(((J2515/60)/60)/24)+DATE(1970,1,1)</f>
        <v>42732.00681712963</v>
      </c>
      <c r="T2515">
        <f>(((I2515/60)/60)/24)+DATE(1970,1,1)</f>
        <v>42792.00681712963</v>
      </c>
      <c r="U2515">
        <f>YEAR(S:S)</f>
        <v>2016</v>
      </c>
    </row>
    <row r="2516" spans="1:21" ht="48" x14ac:dyDescent="0.2">
      <c r="A2516">
        <v>2514</v>
      </c>
      <c r="B2516" s="8" t="s">
        <v>2</v>
      </c>
      <c r="C2516" s="3" t="s">
        <v>2521</v>
      </c>
      <c r="D2516" s="5">
        <v>12000</v>
      </c>
      <c r="E2516" s="7">
        <v>713</v>
      </c>
      <c r="F2516" t="s">
        <v>4117</v>
      </c>
      <c r="G2516" s="1" t="s">
        <v>4119</v>
      </c>
      <c r="H2516" t="s">
        <v>4121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" t="s">
        <v>4181</v>
      </c>
      <c r="O2516">
        <f>ROUND(E2516/D2516*100,0)</f>
        <v>6</v>
      </c>
      <c r="P2516">
        <f>ROUND(E2516/L2516,2)</f>
        <v>178.25</v>
      </c>
      <c r="Q2516" s="9" t="s">
        <v>4181</v>
      </c>
      <c r="R2516" t="s">
        <v>4218</v>
      </c>
      <c r="S2516">
        <f>(((J2516/60)/60)/24)+DATE(1970,1,1)</f>
        <v>41854.389780092592</v>
      </c>
      <c r="T2516">
        <f>(((I2516/60)/60)/24)+DATE(1970,1,1)</f>
        <v>41871.389780092592</v>
      </c>
      <c r="U2516">
        <f>YEAR(S:S)</f>
        <v>2014</v>
      </c>
    </row>
    <row r="2517" spans="1:21" ht="48" x14ac:dyDescent="0.2">
      <c r="A2517">
        <v>2515</v>
      </c>
      <c r="B2517" s="8" t="s">
        <v>2</v>
      </c>
      <c r="C2517" s="3" t="s">
        <v>2522</v>
      </c>
      <c r="D2517" s="5">
        <v>5000</v>
      </c>
      <c r="E2517" s="7">
        <v>712</v>
      </c>
      <c r="F2517" t="s">
        <v>4117</v>
      </c>
      <c r="G2517" s="1" t="s">
        <v>4119</v>
      </c>
      <c r="H2517" t="s">
        <v>4121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" t="s">
        <v>4181</v>
      </c>
      <c r="O2517">
        <f>ROUND(E2517/D2517*100,0)</f>
        <v>14</v>
      </c>
      <c r="P2517">
        <f>ROUND(E2517/L2517,2)</f>
        <v>59.33</v>
      </c>
      <c r="Q2517" s="9" t="s">
        <v>4181</v>
      </c>
      <c r="R2517" t="s">
        <v>4218</v>
      </c>
      <c r="S2517">
        <f>(((J2517/60)/60)/24)+DATE(1970,1,1)</f>
        <v>42027.839733796296</v>
      </c>
      <c r="T2517">
        <f>(((I2517/60)/60)/24)+DATE(1970,1,1)</f>
        <v>42057.839733796296</v>
      </c>
      <c r="U2517">
        <f>YEAR(S:S)</f>
        <v>2015</v>
      </c>
    </row>
    <row r="2518" spans="1:21" ht="48" x14ac:dyDescent="0.2">
      <c r="A2518">
        <v>2516</v>
      </c>
      <c r="B2518" s="8" t="s">
        <v>2</v>
      </c>
      <c r="C2518" s="3" t="s">
        <v>2523</v>
      </c>
      <c r="D2518" s="5">
        <v>22000</v>
      </c>
      <c r="E2518" s="7">
        <v>710</v>
      </c>
      <c r="F2518" t="s">
        <v>4117</v>
      </c>
      <c r="G2518" s="1" t="s">
        <v>4119</v>
      </c>
      <c r="H2518" t="s">
        <v>4121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" t="s">
        <v>4181</v>
      </c>
      <c r="O2518">
        <f>ROUND(E2518/D2518*100,0)</f>
        <v>3</v>
      </c>
      <c r="P2518" t="e">
        <f>ROUND(E2518/L2518,2)</f>
        <v>#DIV/0!</v>
      </c>
      <c r="Q2518" s="9" t="s">
        <v>4181</v>
      </c>
      <c r="R2518" t="s">
        <v>4218</v>
      </c>
      <c r="S2518">
        <f>(((J2518/60)/60)/24)+DATE(1970,1,1)</f>
        <v>41942.653379629628</v>
      </c>
      <c r="T2518">
        <f>(((I2518/60)/60)/24)+DATE(1970,1,1)</f>
        <v>41972.6950462963</v>
      </c>
      <c r="U2518">
        <f>YEAR(S:S)</f>
        <v>2014</v>
      </c>
    </row>
    <row r="2519" spans="1:21" ht="48" x14ac:dyDescent="0.2">
      <c r="A2519">
        <v>2517</v>
      </c>
      <c r="B2519" s="8" t="s">
        <v>2</v>
      </c>
      <c r="C2519" s="3" t="s">
        <v>2524</v>
      </c>
      <c r="D2519" s="5">
        <v>18000</v>
      </c>
      <c r="E2519" s="7">
        <v>705</v>
      </c>
      <c r="F2519" t="s">
        <v>4117</v>
      </c>
      <c r="G2519" s="1" t="s">
        <v>4119</v>
      </c>
      <c r="H2519" t="s">
        <v>4126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" t="s">
        <v>4181</v>
      </c>
      <c r="O2519">
        <f>ROUND(E2519/D2519*100,0)</f>
        <v>4</v>
      </c>
      <c r="P2519">
        <f>ROUND(E2519/L2519,2)</f>
        <v>21.36</v>
      </c>
      <c r="Q2519" s="9" t="s">
        <v>4181</v>
      </c>
      <c r="R2519" t="s">
        <v>4218</v>
      </c>
      <c r="S2519">
        <f>(((J2519/60)/60)/24)+DATE(1970,1,1)</f>
        <v>42052.802430555559</v>
      </c>
      <c r="T2519">
        <f>(((I2519/60)/60)/24)+DATE(1970,1,1)</f>
        <v>42082.760763888888</v>
      </c>
      <c r="U2519">
        <f>YEAR(S:S)</f>
        <v>2015</v>
      </c>
    </row>
    <row r="2520" spans="1:21" ht="48" x14ac:dyDescent="0.2">
      <c r="A2520">
        <v>2518</v>
      </c>
      <c r="B2520" s="8" t="s">
        <v>2</v>
      </c>
      <c r="C2520" s="3" t="s">
        <v>2525</v>
      </c>
      <c r="D2520" s="5">
        <v>5000</v>
      </c>
      <c r="E2520" s="7">
        <v>701</v>
      </c>
      <c r="F2520" t="s">
        <v>4117</v>
      </c>
      <c r="G2520" s="1" t="s">
        <v>4119</v>
      </c>
      <c r="H2520" t="s">
        <v>4121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" t="s">
        <v>4181</v>
      </c>
      <c r="O2520">
        <f>ROUND(E2520/D2520*100,0)</f>
        <v>14</v>
      </c>
      <c r="P2520" t="e">
        <f>ROUND(E2520/L2520,2)</f>
        <v>#DIV/0!</v>
      </c>
      <c r="Q2520" s="9" t="s">
        <v>4181</v>
      </c>
      <c r="R2520" t="s">
        <v>4218</v>
      </c>
      <c r="S2520">
        <f>(((J2520/60)/60)/24)+DATE(1970,1,1)</f>
        <v>41926.680879629632</v>
      </c>
      <c r="T2520">
        <f>(((I2520/60)/60)/24)+DATE(1970,1,1)</f>
        <v>41956.722546296296</v>
      </c>
      <c r="U2520">
        <f>YEAR(S:S)</f>
        <v>2014</v>
      </c>
    </row>
    <row r="2521" spans="1:21" ht="32" x14ac:dyDescent="0.2">
      <c r="A2521">
        <v>2519</v>
      </c>
      <c r="B2521" s="8" t="s">
        <v>2</v>
      </c>
      <c r="C2521" s="3" t="s">
        <v>2526</v>
      </c>
      <c r="D2521" s="5">
        <v>150000</v>
      </c>
      <c r="E2521" s="7">
        <v>700</v>
      </c>
      <c r="F2521" t="s">
        <v>4117</v>
      </c>
      <c r="G2521" s="1" t="s">
        <v>4119</v>
      </c>
      <c r="H2521" t="s">
        <v>4121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" t="s">
        <v>4181</v>
      </c>
      <c r="O2521">
        <f>ROUND(E2521/D2521*100,0)</f>
        <v>0</v>
      </c>
      <c r="P2521">
        <f>ROUND(E2521/L2521,2)</f>
        <v>175</v>
      </c>
      <c r="Q2521" s="9" t="s">
        <v>4181</v>
      </c>
      <c r="R2521" t="s">
        <v>4218</v>
      </c>
      <c r="S2521">
        <f>(((J2521/60)/60)/24)+DATE(1970,1,1)</f>
        <v>41809.155138888891</v>
      </c>
      <c r="T2521">
        <f>(((I2521/60)/60)/24)+DATE(1970,1,1)</f>
        <v>41839.155138888891</v>
      </c>
      <c r="U2521">
        <f>YEAR(S:S)</f>
        <v>2014</v>
      </c>
    </row>
    <row r="2522" spans="1:21" ht="48" x14ac:dyDescent="0.2">
      <c r="A2522">
        <v>2520</v>
      </c>
      <c r="B2522" s="8" t="s">
        <v>2</v>
      </c>
      <c r="C2522" s="3" t="s">
        <v>2527</v>
      </c>
      <c r="D2522" s="5">
        <v>100000</v>
      </c>
      <c r="E2522" s="7">
        <v>700</v>
      </c>
      <c r="F2522" t="s">
        <v>4117</v>
      </c>
      <c r="G2522" s="1" t="s">
        <v>4119</v>
      </c>
      <c r="H2522" t="s">
        <v>4121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" t="s">
        <v>4181</v>
      </c>
      <c r="O2522">
        <f>ROUND(E2522/D2522*100,0)</f>
        <v>1</v>
      </c>
      <c r="P2522" t="e">
        <f>ROUND(E2522/L2522,2)</f>
        <v>#DIV/0!</v>
      </c>
      <c r="Q2522" s="9" t="s">
        <v>4181</v>
      </c>
      <c r="R2522" t="s">
        <v>4218</v>
      </c>
      <c r="S2522">
        <f>(((J2522/60)/60)/24)+DATE(1970,1,1)</f>
        <v>42612.600520833337</v>
      </c>
      <c r="T2522">
        <f>(((I2522/60)/60)/24)+DATE(1970,1,1)</f>
        <v>42658.806249999994</v>
      </c>
      <c r="U2522">
        <f>YEAR(S:S)</f>
        <v>2016</v>
      </c>
    </row>
    <row r="2523" spans="1:21" ht="48" x14ac:dyDescent="0.2">
      <c r="A2523">
        <v>2521</v>
      </c>
      <c r="B2523" s="8" t="s">
        <v>2</v>
      </c>
      <c r="C2523" s="3" t="s">
        <v>2528</v>
      </c>
      <c r="D2523" s="5">
        <v>12500</v>
      </c>
      <c r="E2523" s="7">
        <v>695</v>
      </c>
      <c r="F2523" t="s">
        <v>4115</v>
      </c>
      <c r="G2523" s="1" t="s">
        <v>4119</v>
      </c>
      <c r="H2523" t="s">
        <v>4121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" t="s">
        <v>4181</v>
      </c>
      <c r="O2523">
        <f>ROUND(E2523/D2523*100,0)</f>
        <v>6</v>
      </c>
      <c r="P2523">
        <f>ROUND(E2523/L2523,2)</f>
        <v>5.27</v>
      </c>
      <c r="Q2523" s="9" t="s">
        <v>4181</v>
      </c>
      <c r="R2523" t="s">
        <v>4219</v>
      </c>
      <c r="S2523">
        <f>(((J2523/60)/60)/24)+DATE(1970,1,1)</f>
        <v>42269.967835648145</v>
      </c>
      <c r="T2523">
        <f>(((I2523/60)/60)/24)+DATE(1970,1,1)</f>
        <v>42290.967835648145</v>
      </c>
      <c r="U2523">
        <f>YEAR(S:S)</f>
        <v>2015</v>
      </c>
    </row>
    <row r="2524" spans="1:21" ht="48" x14ac:dyDescent="0.2">
      <c r="A2524">
        <v>2522</v>
      </c>
      <c r="B2524" s="8" t="s">
        <v>2</v>
      </c>
      <c r="C2524" s="3" t="s">
        <v>2529</v>
      </c>
      <c r="D2524" s="5">
        <v>5000</v>
      </c>
      <c r="E2524" s="7">
        <v>690</v>
      </c>
      <c r="F2524" t="s">
        <v>4115</v>
      </c>
      <c r="G2524" s="1" t="s">
        <v>4119</v>
      </c>
      <c r="H2524" t="s">
        <v>4121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" t="s">
        <v>4181</v>
      </c>
      <c r="O2524">
        <f>ROUND(E2524/D2524*100,0)</f>
        <v>14</v>
      </c>
      <c r="P2524">
        <f>ROUND(E2524/L2524,2)</f>
        <v>25.56</v>
      </c>
      <c r="Q2524" s="9" t="s">
        <v>4181</v>
      </c>
      <c r="R2524" t="s">
        <v>4219</v>
      </c>
      <c r="S2524">
        <f>(((J2524/60)/60)/24)+DATE(1970,1,1)</f>
        <v>42460.573611111111</v>
      </c>
      <c r="T2524">
        <f>(((I2524/60)/60)/24)+DATE(1970,1,1)</f>
        <v>42482.619444444441</v>
      </c>
      <c r="U2524">
        <f>YEAR(S:S)</f>
        <v>2016</v>
      </c>
    </row>
    <row r="2525" spans="1:21" ht="48" x14ac:dyDescent="0.2">
      <c r="A2525">
        <v>2523</v>
      </c>
      <c r="B2525" s="8" t="s">
        <v>2</v>
      </c>
      <c r="C2525" s="3" t="s">
        <v>2530</v>
      </c>
      <c r="D2525" s="5">
        <v>900</v>
      </c>
      <c r="E2525" s="7">
        <v>684</v>
      </c>
      <c r="F2525" t="s">
        <v>4115</v>
      </c>
      <c r="G2525" s="1" t="s">
        <v>4119</v>
      </c>
      <c r="H2525" t="s">
        <v>4121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" t="s">
        <v>4181</v>
      </c>
      <c r="O2525">
        <f>ROUND(E2525/D2525*100,0)</f>
        <v>76</v>
      </c>
      <c r="P2525">
        <f>ROUND(E2525/L2525,2)</f>
        <v>26.31</v>
      </c>
      <c r="Q2525" s="9" t="s">
        <v>4181</v>
      </c>
      <c r="R2525" t="s">
        <v>4219</v>
      </c>
      <c r="S2525">
        <f>(((J2525/60)/60)/24)+DATE(1970,1,1)</f>
        <v>41930.975601851853</v>
      </c>
      <c r="T2525">
        <f>(((I2525/60)/60)/24)+DATE(1970,1,1)</f>
        <v>41961.017268518524</v>
      </c>
      <c r="U2525">
        <f>YEAR(S:S)</f>
        <v>2014</v>
      </c>
    </row>
    <row r="2526" spans="1:21" ht="32" x14ac:dyDescent="0.2">
      <c r="A2526">
        <v>2524</v>
      </c>
      <c r="B2526" s="8" t="s">
        <v>2</v>
      </c>
      <c r="C2526" s="3" t="s">
        <v>2531</v>
      </c>
      <c r="D2526" s="5">
        <v>7500</v>
      </c>
      <c r="E2526" s="7">
        <v>684</v>
      </c>
      <c r="F2526" t="s">
        <v>4115</v>
      </c>
      <c r="G2526" s="1" t="s">
        <v>4119</v>
      </c>
      <c r="H2526" t="s">
        <v>4121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" t="s">
        <v>4181</v>
      </c>
      <c r="O2526">
        <f>ROUND(E2526/D2526*100,0)</f>
        <v>9</v>
      </c>
      <c r="P2526">
        <f>ROUND(E2526/L2526,2)</f>
        <v>15.91</v>
      </c>
      <c r="Q2526" s="9" t="s">
        <v>4181</v>
      </c>
      <c r="R2526" t="s">
        <v>4219</v>
      </c>
      <c r="S2526">
        <f>(((J2526/60)/60)/24)+DATE(1970,1,1)</f>
        <v>41961.807372685187</v>
      </c>
      <c r="T2526">
        <f>(((I2526/60)/60)/24)+DATE(1970,1,1)</f>
        <v>41994.1875</v>
      </c>
      <c r="U2526">
        <f>YEAR(S:S)</f>
        <v>2014</v>
      </c>
    </row>
    <row r="2527" spans="1:21" ht="48" x14ac:dyDescent="0.2">
      <c r="A2527">
        <v>2525</v>
      </c>
      <c r="B2527" s="8" t="s">
        <v>2</v>
      </c>
      <c r="C2527" s="3" t="s">
        <v>2532</v>
      </c>
      <c r="D2527" s="5">
        <v>8000</v>
      </c>
      <c r="E2527" s="7">
        <v>683</v>
      </c>
      <c r="F2527" t="s">
        <v>4115</v>
      </c>
      <c r="G2527" s="1" t="s">
        <v>4119</v>
      </c>
      <c r="H2527" t="s">
        <v>4121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" t="s">
        <v>4181</v>
      </c>
      <c r="O2527">
        <f>ROUND(E2527/D2527*100,0)</f>
        <v>9</v>
      </c>
      <c r="P2527">
        <f>ROUND(E2527/L2527,2)</f>
        <v>8.5399999999999991</v>
      </c>
      <c r="Q2527" s="9" t="s">
        <v>4181</v>
      </c>
      <c r="R2527" t="s">
        <v>4219</v>
      </c>
      <c r="S2527">
        <f>(((J2527/60)/60)/24)+DATE(1970,1,1)</f>
        <v>41058.844571759262</v>
      </c>
      <c r="T2527">
        <f>(((I2527/60)/60)/24)+DATE(1970,1,1)</f>
        <v>41088.844571759262</v>
      </c>
      <c r="U2527">
        <f>YEAR(S:S)</f>
        <v>2012</v>
      </c>
    </row>
    <row r="2528" spans="1:21" ht="48" x14ac:dyDescent="0.2">
      <c r="A2528">
        <v>2526</v>
      </c>
      <c r="B2528" s="8" t="s">
        <v>2</v>
      </c>
      <c r="C2528" s="3" t="s">
        <v>2533</v>
      </c>
      <c r="D2528" s="5">
        <v>4000</v>
      </c>
      <c r="E2528" s="7">
        <v>680</v>
      </c>
      <c r="F2528" t="s">
        <v>4115</v>
      </c>
      <c r="G2528" s="1" t="s">
        <v>4119</v>
      </c>
      <c r="H2528" t="s">
        <v>4121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" t="s">
        <v>4181</v>
      </c>
      <c r="O2528">
        <f>ROUND(E2528/D2528*100,0)</f>
        <v>17</v>
      </c>
      <c r="P2528">
        <f>ROUND(E2528/L2528,2)</f>
        <v>20.61</v>
      </c>
      <c r="Q2528" s="9" t="s">
        <v>4181</v>
      </c>
      <c r="R2528" t="s">
        <v>4219</v>
      </c>
      <c r="S2528">
        <f>(((J2528/60)/60)/24)+DATE(1970,1,1)</f>
        <v>41953.091134259259</v>
      </c>
      <c r="T2528">
        <f>(((I2528/60)/60)/24)+DATE(1970,1,1)</f>
        <v>41981.207638888889</v>
      </c>
      <c r="U2528">
        <f>YEAR(S:S)</f>
        <v>2014</v>
      </c>
    </row>
    <row r="2529" spans="1:21" ht="48" x14ac:dyDescent="0.2">
      <c r="A2529">
        <v>2527</v>
      </c>
      <c r="B2529" s="8" t="s">
        <v>2</v>
      </c>
      <c r="C2529" s="3" t="s">
        <v>2534</v>
      </c>
      <c r="D2529" s="5">
        <v>4000</v>
      </c>
      <c r="E2529" s="7">
        <v>679.44</v>
      </c>
      <c r="F2529" t="s">
        <v>4115</v>
      </c>
      <c r="G2529" s="1" t="s">
        <v>4119</v>
      </c>
      <c r="H2529" t="s">
        <v>4121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" t="s">
        <v>4181</v>
      </c>
      <c r="O2529">
        <f>ROUND(E2529/D2529*100,0)</f>
        <v>17</v>
      </c>
      <c r="P2529">
        <f>ROUND(E2529/L2529,2)</f>
        <v>9.57</v>
      </c>
      <c r="Q2529" s="9" t="s">
        <v>4181</v>
      </c>
      <c r="R2529" t="s">
        <v>4219</v>
      </c>
      <c r="S2529">
        <f>(((J2529/60)/60)/24)+DATE(1970,1,1)</f>
        <v>41546.75105324074</v>
      </c>
      <c r="T2529">
        <f>(((I2529/60)/60)/24)+DATE(1970,1,1)</f>
        <v>41565.165972222225</v>
      </c>
      <c r="U2529">
        <f>YEAR(S:S)</f>
        <v>2013</v>
      </c>
    </row>
    <row r="2530" spans="1:21" ht="48" x14ac:dyDescent="0.2">
      <c r="A2530">
        <v>2528</v>
      </c>
      <c r="B2530" s="8" t="s">
        <v>2</v>
      </c>
      <c r="C2530" s="3" t="s">
        <v>2535</v>
      </c>
      <c r="D2530" s="5">
        <v>4000</v>
      </c>
      <c r="E2530" s="7">
        <v>678</v>
      </c>
      <c r="F2530" t="s">
        <v>4115</v>
      </c>
      <c r="G2530" s="1" t="s">
        <v>4119</v>
      </c>
      <c r="H2530" t="s">
        <v>4122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" t="s">
        <v>4181</v>
      </c>
      <c r="O2530">
        <f>ROUND(E2530/D2530*100,0)</f>
        <v>17</v>
      </c>
      <c r="P2530">
        <f>ROUND(E2530/L2530,2)</f>
        <v>8.3699999999999992</v>
      </c>
      <c r="Q2530" s="9" t="s">
        <v>4181</v>
      </c>
      <c r="R2530" t="s">
        <v>4219</v>
      </c>
      <c r="S2530">
        <f>(((J2530/60)/60)/24)+DATE(1970,1,1)</f>
        <v>42217.834525462968</v>
      </c>
      <c r="T2530">
        <f>(((I2530/60)/60)/24)+DATE(1970,1,1)</f>
        <v>42236.458333333328</v>
      </c>
      <c r="U2530">
        <f>YEAR(S:S)</f>
        <v>2015</v>
      </c>
    </row>
    <row r="2531" spans="1:21" ht="16" x14ac:dyDescent="0.2">
      <c r="A2531">
        <v>2529</v>
      </c>
      <c r="B2531" s="8" t="s">
        <v>2</v>
      </c>
      <c r="C2531" s="3" t="s">
        <v>2536</v>
      </c>
      <c r="D2531" s="5">
        <v>6000</v>
      </c>
      <c r="E2531" s="7">
        <v>677</v>
      </c>
      <c r="F2531" t="s">
        <v>4115</v>
      </c>
      <c r="G2531" s="1" t="s">
        <v>4119</v>
      </c>
      <c r="H2531" t="s">
        <v>4121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" t="s">
        <v>4181</v>
      </c>
      <c r="O2531">
        <f>ROUND(E2531/D2531*100,0)</f>
        <v>11</v>
      </c>
      <c r="P2531">
        <f>ROUND(E2531/L2531,2)</f>
        <v>8.91</v>
      </c>
      <c r="Q2531" s="9" t="s">
        <v>4181</v>
      </c>
      <c r="R2531" t="s">
        <v>4219</v>
      </c>
      <c r="S2531">
        <f>(((J2531/60)/60)/24)+DATE(1970,1,1)</f>
        <v>40948.080729166664</v>
      </c>
      <c r="T2531">
        <f>(((I2531/60)/60)/24)+DATE(1970,1,1)</f>
        <v>40993.0390625</v>
      </c>
      <c r="U2531">
        <f>YEAR(S:S)</f>
        <v>2012</v>
      </c>
    </row>
    <row r="2532" spans="1:21" ht="48" x14ac:dyDescent="0.2">
      <c r="A2532">
        <v>2530</v>
      </c>
      <c r="B2532" s="8" t="s">
        <v>2</v>
      </c>
      <c r="C2532" s="3" t="s">
        <v>2537</v>
      </c>
      <c r="D2532" s="5">
        <v>6500</v>
      </c>
      <c r="E2532" s="7">
        <v>676</v>
      </c>
      <c r="F2532" t="s">
        <v>4115</v>
      </c>
      <c r="G2532" s="1" t="s">
        <v>4119</v>
      </c>
      <c r="H2532" t="s">
        <v>4121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" t="s">
        <v>4181</v>
      </c>
      <c r="O2532">
        <f>ROUND(E2532/D2532*100,0)</f>
        <v>10</v>
      </c>
      <c r="P2532">
        <f>ROUND(E2532/L2532,2)</f>
        <v>14.08</v>
      </c>
      <c r="Q2532" s="9" t="s">
        <v>4181</v>
      </c>
      <c r="R2532" t="s">
        <v>4219</v>
      </c>
      <c r="S2532">
        <f>(((J2532/60)/60)/24)+DATE(1970,1,1)</f>
        <v>42081.864641203705</v>
      </c>
      <c r="T2532">
        <f>(((I2532/60)/60)/24)+DATE(1970,1,1)</f>
        <v>42114.201388888891</v>
      </c>
      <c r="U2532">
        <f>YEAR(S:S)</f>
        <v>2015</v>
      </c>
    </row>
    <row r="2533" spans="1:21" ht="48" x14ac:dyDescent="0.2">
      <c r="A2533">
        <v>2531</v>
      </c>
      <c r="B2533" s="8" t="s">
        <v>2</v>
      </c>
      <c r="C2533" s="3" t="s">
        <v>2538</v>
      </c>
      <c r="D2533" s="5">
        <v>4500</v>
      </c>
      <c r="E2533" s="7">
        <v>675</v>
      </c>
      <c r="F2533" t="s">
        <v>4115</v>
      </c>
      <c r="G2533" s="1" t="s">
        <v>4119</v>
      </c>
      <c r="H2533" t="s">
        <v>4121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" t="s">
        <v>4181</v>
      </c>
      <c r="O2533">
        <f>ROUND(E2533/D2533*100,0)</f>
        <v>15</v>
      </c>
      <c r="P2533">
        <f>ROUND(E2533/L2533,2)</f>
        <v>11.07</v>
      </c>
      <c r="Q2533" s="9" t="s">
        <v>4181</v>
      </c>
      <c r="R2533" t="s">
        <v>4219</v>
      </c>
      <c r="S2533">
        <f>(((J2533/60)/60)/24)+DATE(1970,1,1)</f>
        <v>42208.680023148147</v>
      </c>
      <c r="T2533">
        <f>(((I2533/60)/60)/24)+DATE(1970,1,1)</f>
        <v>42231.165972222225</v>
      </c>
      <c r="U2533">
        <f>YEAR(S:S)</f>
        <v>2015</v>
      </c>
    </row>
    <row r="2534" spans="1:21" ht="48" x14ac:dyDescent="0.2">
      <c r="A2534">
        <v>2532</v>
      </c>
      <c r="B2534" s="8" t="s">
        <v>2</v>
      </c>
      <c r="C2534" s="3" t="s">
        <v>2539</v>
      </c>
      <c r="D2534" s="5">
        <v>4000</v>
      </c>
      <c r="E2534" s="7">
        <v>671</v>
      </c>
      <c r="F2534" t="s">
        <v>4115</v>
      </c>
      <c r="G2534" s="1" t="s">
        <v>4119</v>
      </c>
      <c r="H2534" t="s">
        <v>4121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" t="s">
        <v>4181</v>
      </c>
      <c r="O2534">
        <f>ROUND(E2534/D2534*100,0)</f>
        <v>17</v>
      </c>
      <c r="P2534">
        <f>ROUND(E2534/L2534,2)</f>
        <v>11.18</v>
      </c>
      <c r="Q2534" s="9" t="s">
        <v>4181</v>
      </c>
      <c r="R2534" t="s">
        <v>4219</v>
      </c>
      <c r="S2534">
        <f>(((J2534/60)/60)/24)+DATE(1970,1,1)</f>
        <v>41107.849143518521</v>
      </c>
      <c r="T2534">
        <f>(((I2534/60)/60)/24)+DATE(1970,1,1)</f>
        <v>41137.849143518521</v>
      </c>
      <c r="U2534">
        <f>YEAR(S:S)</f>
        <v>2012</v>
      </c>
    </row>
    <row r="2535" spans="1:21" ht="48" x14ac:dyDescent="0.2">
      <c r="A2535">
        <v>2533</v>
      </c>
      <c r="B2535" s="8" t="s">
        <v>2</v>
      </c>
      <c r="C2535" s="3" t="s">
        <v>2540</v>
      </c>
      <c r="D2535" s="5">
        <v>7500</v>
      </c>
      <c r="E2535" s="7">
        <v>670</v>
      </c>
      <c r="F2535" t="s">
        <v>4115</v>
      </c>
      <c r="G2535" s="1" t="s">
        <v>4119</v>
      </c>
      <c r="H2535" t="s">
        <v>4121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" t="s">
        <v>4181</v>
      </c>
      <c r="O2535">
        <f>ROUND(E2535/D2535*100,0)</f>
        <v>9</v>
      </c>
      <c r="P2535">
        <f>ROUND(E2535/L2535,2)</f>
        <v>4.93</v>
      </c>
      <c r="Q2535" s="9" t="s">
        <v>4181</v>
      </c>
      <c r="R2535" t="s">
        <v>4219</v>
      </c>
      <c r="S2535">
        <f>(((J2535/60)/60)/24)+DATE(1970,1,1)</f>
        <v>41304.751284722224</v>
      </c>
      <c r="T2535">
        <f>(((I2535/60)/60)/24)+DATE(1970,1,1)</f>
        <v>41334.750787037039</v>
      </c>
      <c r="U2535">
        <f>YEAR(S:S)</f>
        <v>2013</v>
      </c>
    </row>
    <row r="2536" spans="1:21" ht="64" x14ac:dyDescent="0.2">
      <c r="A2536">
        <v>2534</v>
      </c>
      <c r="B2536" s="8" t="s">
        <v>2</v>
      </c>
      <c r="C2536" s="3" t="s">
        <v>2541</v>
      </c>
      <c r="D2536" s="5">
        <v>2000</v>
      </c>
      <c r="E2536" s="7">
        <v>668</v>
      </c>
      <c r="F2536" t="s">
        <v>4115</v>
      </c>
      <c r="G2536" s="1" t="s">
        <v>4119</v>
      </c>
      <c r="H2536" t="s">
        <v>4121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" t="s">
        <v>4181</v>
      </c>
      <c r="O2536">
        <f>ROUND(E2536/D2536*100,0)</f>
        <v>33</v>
      </c>
      <c r="P2536">
        <f>ROUND(E2536/L2536,2)</f>
        <v>47.71</v>
      </c>
      <c r="Q2536" s="9" t="s">
        <v>4181</v>
      </c>
      <c r="R2536" t="s">
        <v>4219</v>
      </c>
      <c r="S2536">
        <f>(((J2536/60)/60)/24)+DATE(1970,1,1)</f>
        <v>40127.700370370374</v>
      </c>
      <c r="T2536">
        <f>(((I2536/60)/60)/24)+DATE(1970,1,1)</f>
        <v>40179.25</v>
      </c>
      <c r="U2536">
        <f>YEAR(S:S)</f>
        <v>2009</v>
      </c>
    </row>
    <row r="2537" spans="1:21" ht="16" x14ac:dyDescent="0.2">
      <c r="A2537">
        <v>2535</v>
      </c>
      <c r="B2537" s="8" t="s">
        <v>2</v>
      </c>
      <c r="C2537" s="3" t="s">
        <v>2542</v>
      </c>
      <c r="D2537" s="5">
        <v>20000</v>
      </c>
      <c r="E2537" s="7">
        <v>666</v>
      </c>
      <c r="F2537" t="s">
        <v>4115</v>
      </c>
      <c r="G2537" s="1" t="s">
        <v>4119</v>
      </c>
      <c r="H2537" t="s">
        <v>4121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" t="s">
        <v>4181</v>
      </c>
      <c r="O2537">
        <f>ROUND(E2537/D2537*100,0)</f>
        <v>3</v>
      </c>
      <c r="P2537">
        <f>ROUND(E2537/L2537,2)</f>
        <v>8.5399999999999991</v>
      </c>
      <c r="Q2537" s="9" t="s">
        <v>4181</v>
      </c>
      <c r="R2537" t="s">
        <v>4219</v>
      </c>
      <c r="S2537">
        <f>(((J2537/60)/60)/24)+DATE(1970,1,1)</f>
        <v>41943.791030092594</v>
      </c>
      <c r="T2537">
        <f>(((I2537/60)/60)/24)+DATE(1970,1,1)</f>
        <v>41974.832696759258</v>
      </c>
      <c r="U2537">
        <f>YEAR(S:S)</f>
        <v>2014</v>
      </c>
    </row>
    <row r="2538" spans="1:21" ht="48" x14ac:dyDescent="0.2">
      <c r="A2538">
        <v>2536</v>
      </c>
      <c r="B2538" s="8" t="s">
        <v>2</v>
      </c>
      <c r="C2538" s="3" t="s">
        <v>2543</v>
      </c>
      <c r="D2538" s="5">
        <v>25</v>
      </c>
      <c r="E2538" s="7">
        <v>665.21</v>
      </c>
      <c r="F2538" t="s">
        <v>4115</v>
      </c>
      <c r="G2538" s="1" t="s">
        <v>4119</v>
      </c>
      <c r="H2538" t="s">
        <v>4121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" t="s">
        <v>4181</v>
      </c>
      <c r="O2538">
        <f>ROUND(E2538/D2538*100,0)</f>
        <v>2661</v>
      </c>
      <c r="P2538">
        <f>ROUND(E2538/L2538,2)</f>
        <v>166.3</v>
      </c>
      <c r="Q2538" s="9" t="s">
        <v>4181</v>
      </c>
      <c r="R2538" t="s">
        <v>4219</v>
      </c>
      <c r="S2538">
        <f>(((J2538/60)/60)/24)+DATE(1970,1,1)</f>
        <v>41464.106087962966</v>
      </c>
      <c r="T2538">
        <f>(((I2538/60)/60)/24)+DATE(1970,1,1)</f>
        <v>41485.106087962966</v>
      </c>
      <c r="U2538">
        <f>YEAR(S:S)</f>
        <v>2013</v>
      </c>
    </row>
    <row r="2539" spans="1:21" ht="48" x14ac:dyDescent="0.2">
      <c r="A2539">
        <v>2537</v>
      </c>
      <c r="B2539" s="8" t="s">
        <v>2</v>
      </c>
      <c r="C2539" s="3" t="s">
        <v>2544</v>
      </c>
      <c r="D2539" s="5">
        <v>1000</v>
      </c>
      <c r="E2539" s="7">
        <v>660</v>
      </c>
      <c r="F2539" t="s">
        <v>4115</v>
      </c>
      <c r="G2539" s="1" t="s">
        <v>4119</v>
      </c>
      <c r="H2539" t="s">
        <v>4121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" t="s">
        <v>4181</v>
      </c>
      <c r="O2539">
        <f>ROUND(E2539/D2539*100,0)</f>
        <v>66</v>
      </c>
      <c r="P2539">
        <f>ROUND(E2539/L2539,2)</f>
        <v>60</v>
      </c>
      <c r="Q2539" s="9" t="s">
        <v>4181</v>
      </c>
      <c r="R2539" t="s">
        <v>4219</v>
      </c>
      <c r="S2539">
        <f>(((J2539/60)/60)/24)+DATE(1970,1,1)</f>
        <v>40696.648784722223</v>
      </c>
      <c r="T2539">
        <f>(((I2539/60)/60)/24)+DATE(1970,1,1)</f>
        <v>40756.648784722223</v>
      </c>
      <c r="U2539">
        <f>YEAR(S:S)</f>
        <v>2011</v>
      </c>
    </row>
    <row r="2540" spans="1:21" ht="32" x14ac:dyDescent="0.2">
      <c r="A2540">
        <v>2538</v>
      </c>
      <c r="B2540" s="8" t="s">
        <v>2</v>
      </c>
      <c r="C2540" s="3" t="s">
        <v>2545</v>
      </c>
      <c r="D2540" s="5">
        <v>18000</v>
      </c>
      <c r="E2540" s="7">
        <v>658</v>
      </c>
      <c r="F2540" t="s">
        <v>4115</v>
      </c>
      <c r="G2540" s="1" t="s">
        <v>4119</v>
      </c>
      <c r="H2540" t="s">
        <v>4121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" t="s">
        <v>4181</v>
      </c>
      <c r="O2540">
        <f>ROUND(E2540/D2540*100,0)</f>
        <v>4</v>
      </c>
      <c r="P2540">
        <f>ROUND(E2540/L2540,2)</f>
        <v>3.56</v>
      </c>
      <c r="Q2540" s="9" t="s">
        <v>4181</v>
      </c>
      <c r="R2540" t="s">
        <v>4219</v>
      </c>
      <c r="S2540">
        <f>(((J2540/60)/60)/24)+DATE(1970,1,1)</f>
        <v>41298.509965277779</v>
      </c>
      <c r="T2540">
        <f>(((I2540/60)/60)/24)+DATE(1970,1,1)</f>
        <v>41329.207638888889</v>
      </c>
      <c r="U2540">
        <f>YEAR(S:S)</f>
        <v>2013</v>
      </c>
    </row>
    <row r="2541" spans="1:21" ht="48" x14ac:dyDescent="0.2">
      <c r="A2541">
        <v>2539</v>
      </c>
      <c r="B2541" s="8" t="s">
        <v>2</v>
      </c>
      <c r="C2541" s="3" t="s">
        <v>2546</v>
      </c>
      <c r="D2541" s="5">
        <v>10000</v>
      </c>
      <c r="E2541" s="7">
        <v>657</v>
      </c>
      <c r="F2541" t="s">
        <v>4115</v>
      </c>
      <c r="G2541" s="1" t="s">
        <v>4119</v>
      </c>
      <c r="H2541" t="s">
        <v>4121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" t="s">
        <v>4181</v>
      </c>
      <c r="O2541">
        <f>ROUND(E2541/D2541*100,0)</f>
        <v>7</v>
      </c>
      <c r="P2541">
        <f>ROUND(E2541/L2541,2)</f>
        <v>11.14</v>
      </c>
      <c r="Q2541" s="9" t="s">
        <v>4181</v>
      </c>
      <c r="R2541" t="s">
        <v>4219</v>
      </c>
      <c r="S2541">
        <f>(((J2541/60)/60)/24)+DATE(1970,1,1)</f>
        <v>41977.902222222227</v>
      </c>
      <c r="T2541">
        <f>(((I2541/60)/60)/24)+DATE(1970,1,1)</f>
        <v>42037.902222222227</v>
      </c>
      <c r="U2541">
        <f>YEAR(S:S)</f>
        <v>2014</v>
      </c>
    </row>
    <row r="2542" spans="1:21" ht="48" x14ac:dyDescent="0.2">
      <c r="A2542">
        <v>2540</v>
      </c>
      <c r="B2542" s="8" t="s">
        <v>2</v>
      </c>
      <c r="C2542" s="3" t="s">
        <v>2547</v>
      </c>
      <c r="D2542" s="5">
        <v>2500</v>
      </c>
      <c r="E2542" s="7">
        <v>655</v>
      </c>
      <c r="F2542" t="s">
        <v>4115</v>
      </c>
      <c r="G2542" s="1" t="s">
        <v>4119</v>
      </c>
      <c r="H2542" t="s">
        <v>4121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" t="s">
        <v>4181</v>
      </c>
      <c r="O2542">
        <f>ROUND(E2542/D2542*100,0)</f>
        <v>26</v>
      </c>
      <c r="P2542">
        <f>ROUND(E2542/L2542,2)</f>
        <v>24.26</v>
      </c>
      <c r="Q2542" s="9" t="s">
        <v>4181</v>
      </c>
      <c r="R2542" t="s">
        <v>4219</v>
      </c>
      <c r="S2542">
        <f>(((J2542/60)/60)/24)+DATE(1970,1,1)</f>
        <v>40785.675011574072</v>
      </c>
      <c r="T2542">
        <f>(((I2542/60)/60)/24)+DATE(1970,1,1)</f>
        <v>40845.675011574072</v>
      </c>
      <c r="U2542">
        <f>YEAR(S:S)</f>
        <v>2011</v>
      </c>
    </row>
    <row r="2543" spans="1:21" ht="48" x14ac:dyDescent="0.2">
      <c r="A2543">
        <v>2541</v>
      </c>
      <c r="B2543" s="8" t="s">
        <v>2</v>
      </c>
      <c r="C2543" s="3" t="s">
        <v>2548</v>
      </c>
      <c r="D2543" s="5">
        <v>3500</v>
      </c>
      <c r="E2543" s="7">
        <v>651</v>
      </c>
      <c r="F2543" t="s">
        <v>4115</v>
      </c>
      <c r="G2543" s="1" t="s">
        <v>4119</v>
      </c>
      <c r="H2543" t="s">
        <v>4122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" t="s">
        <v>4181</v>
      </c>
      <c r="O2543">
        <f>ROUND(E2543/D2543*100,0)</f>
        <v>19</v>
      </c>
      <c r="P2543">
        <f>ROUND(E2543/L2543,2)</f>
        <v>10.33</v>
      </c>
      <c r="Q2543" s="9" t="s">
        <v>4181</v>
      </c>
      <c r="R2543" t="s">
        <v>4219</v>
      </c>
      <c r="S2543">
        <f>(((J2543/60)/60)/24)+DATE(1970,1,1)</f>
        <v>41483.449282407404</v>
      </c>
      <c r="T2543">
        <f>(((I2543/60)/60)/24)+DATE(1970,1,1)</f>
        <v>41543.449282407404</v>
      </c>
      <c r="U2543">
        <f>YEAR(S:S)</f>
        <v>2013</v>
      </c>
    </row>
    <row r="2544" spans="1:21" ht="48" x14ac:dyDescent="0.2">
      <c r="A2544">
        <v>2542</v>
      </c>
      <c r="B2544" s="8" t="s">
        <v>2</v>
      </c>
      <c r="C2544" s="3" t="s">
        <v>2549</v>
      </c>
      <c r="D2544" s="5">
        <v>700</v>
      </c>
      <c r="E2544" s="7">
        <v>651</v>
      </c>
      <c r="F2544" t="s">
        <v>4115</v>
      </c>
      <c r="G2544" s="1" t="s">
        <v>4119</v>
      </c>
      <c r="H2544" t="s">
        <v>4121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" t="s">
        <v>4181</v>
      </c>
      <c r="O2544">
        <f>ROUND(E2544/D2544*100,0)</f>
        <v>93</v>
      </c>
      <c r="P2544">
        <f>ROUND(E2544/L2544,2)</f>
        <v>50.08</v>
      </c>
      <c r="Q2544" s="9" t="s">
        <v>4181</v>
      </c>
      <c r="R2544" t="s">
        <v>4219</v>
      </c>
      <c r="S2544">
        <f>(((J2544/60)/60)/24)+DATE(1970,1,1)</f>
        <v>41509.426585648151</v>
      </c>
      <c r="T2544">
        <f>(((I2544/60)/60)/24)+DATE(1970,1,1)</f>
        <v>41548.165972222225</v>
      </c>
      <c r="U2544">
        <f>YEAR(S:S)</f>
        <v>2013</v>
      </c>
    </row>
    <row r="2545" spans="1:21" ht="48" x14ac:dyDescent="0.2">
      <c r="A2545">
        <v>2543</v>
      </c>
      <c r="B2545" s="8" t="s">
        <v>2</v>
      </c>
      <c r="C2545" s="3" t="s">
        <v>2550</v>
      </c>
      <c r="D2545" s="5">
        <v>250</v>
      </c>
      <c r="E2545" s="7">
        <v>650</v>
      </c>
      <c r="F2545" t="s">
        <v>4115</v>
      </c>
      <c r="G2545" s="1" t="s">
        <v>4119</v>
      </c>
      <c r="H2545" t="s">
        <v>4121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" t="s">
        <v>4181</v>
      </c>
      <c r="O2545">
        <f>ROUND(E2545/D2545*100,0)</f>
        <v>260</v>
      </c>
      <c r="P2545">
        <f>ROUND(E2545/L2545,2)</f>
        <v>50</v>
      </c>
      <c r="Q2545" s="9" t="s">
        <v>4181</v>
      </c>
      <c r="R2545" t="s">
        <v>4219</v>
      </c>
      <c r="S2545">
        <f>(((J2545/60)/60)/24)+DATE(1970,1,1)</f>
        <v>40514.107615740737</v>
      </c>
      <c r="T2545">
        <f>(((I2545/60)/60)/24)+DATE(1970,1,1)</f>
        <v>40545.125</v>
      </c>
      <c r="U2545">
        <f>YEAR(S:S)</f>
        <v>2010</v>
      </c>
    </row>
    <row r="2546" spans="1:21" ht="48" x14ac:dyDescent="0.2">
      <c r="A2546">
        <v>2544</v>
      </c>
      <c r="B2546" s="8" t="s">
        <v>2</v>
      </c>
      <c r="C2546" s="3" t="s">
        <v>2551</v>
      </c>
      <c r="D2546" s="5">
        <v>5000</v>
      </c>
      <c r="E2546" s="7">
        <v>650</v>
      </c>
      <c r="F2546" t="s">
        <v>4115</v>
      </c>
      <c r="G2546" s="1" t="s">
        <v>4119</v>
      </c>
      <c r="H2546" t="s">
        <v>4121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" t="s">
        <v>4181</v>
      </c>
      <c r="O2546">
        <f>ROUND(E2546/D2546*100,0)</f>
        <v>13</v>
      </c>
      <c r="P2546">
        <f>ROUND(E2546/L2546,2)</f>
        <v>11.4</v>
      </c>
      <c r="Q2546" s="9" t="s">
        <v>4181</v>
      </c>
      <c r="R2546" t="s">
        <v>4219</v>
      </c>
      <c r="S2546">
        <f>(((J2546/60)/60)/24)+DATE(1970,1,1)</f>
        <v>41068.520474537036</v>
      </c>
      <c r="T2546">
        <f>(((I2546/60)/60)/24)+DATE(1970,1,1)</f>
        <v>41098.520474537036</v>
      </c>
      <c r="U2546">
        <f>YEAR(S:S)</f>
        <v>2012</v>
      </c>
    </row>
    <row r="2547" spans="1:21" ht="48" x14ac:dyDescent="0.2">
      <c r="A2547">
        <v>2545</v>
      </c>
      <c r="B2547" s="8" t="s">
        <v>2</v>
      </c>
      <c r="C2547" s="3" t="s">
        <v>2552</v>
      </c>
      <c r="D2547" s="5">
        <v>2000</v>
      </c>
      <c r="E2547" s="7">
        <v>650</v>
      </c>
      <c r="F2547" t="s">
        <v>4115</v>
      </c>
      <c r="G2547" s="1" t="s">
        <v>4119</v>
      </c>
      <c r="H2547" t="s">
        <v>4121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" t="s">
        <v>4181</v>
      </c>
      <c r="O2547">
        <f>ROUND(E2547/D2547*100,0)</f>
        <v>33</v>
      </c>
      <c r="P2547">
        <f>ROUND(E2547/L2547,2)</f>
        <v>10.66</v>
      </c>
      <c r="Q2547" s="9" t="s">
        <v>4181</v>
      </c>
      <c r="R2547" t="s">
        <v>4219</v>
      </c>
      <c r="S2547">
        <f>(((J2547/60)/60)/24)+DATE(1970,1,1)</f>
        <v>42027.13817129629</v>
      </c>
      <c r="T2547">
        <f>(((I2547/60)/60)/24)+DATE(1970,1,1)</f>
        <v>42062.020833333328</v>
      </c>
      <c r="U2547">
        <f>YEAR(S:S)</f>
        <v>2015</v>
      </c>
    </row>
    <row r="2548" spans="1:21" ht="48" x14ac:dyDescent="0.2">
      <c r="A2548">
        <v>2546</v>
      </c>
      <c r="B2548" s="8" t="s">
        <v>2</v>
      </c>
      <c r="C2548" s="3" t="s">
        <v>2553</v>
      </c>
      <c r="D2548" s="5">
        <v>3500</v>
      </c>
      <c r="E2548" s="7">
        <v>650</v>
      </c>
      <c r="F2548" t="s">
        <v>4115</v>
      </c>
      <c r="G2548" s="1" t="s">
        <v>4119</v>
      </c>
      <c r="H2548" t="s">
        <v>4121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" t="s">
        <v>4181</v>
      </c>
      <c r="O2548">
        <f>ROUND(E2548/D2548*100,0)</f>
        <v>19</v>
      </c>
      <c r="P2548">
        <f>ROUND(E2548/L2548,2)</f>
        <v>10</v>
      </c>
      <c r="Q2548" s="9" t="s">
        <v>4181</v>
      </c>
      <c r="R2548" t="s">
        <v>4219</v>
      </c>
      <c r="S2548">
        <f>(((J2548/60)/60)/24)+DATE(1970,1,1)</f>
        <v>41524.858553240738</v>
      </c>
      <c r="T2548">
        <f>(((I2548/60)/60)/24)+DATE(1970,1,1)</f>
        <v>41552.208333333336</v>
      </c>
      <c r="U2548">
        <f>YEAR(S:S)</f>
        <v>2013</v>
      </c>
    </row>
    <row r="2549" spans="1:21" ht="48" x14ac:dyDescent="0.2">
      <c r="A2549">
        <v>2547</v>
      </c>
      <c r="B2549" s="8" t="s">
        <v>2</v>
      </c>
      <c r="C2549" s="3" t="s">
        <v>2554</v>
      </c>
      <c r="D2549" s="5">
        <v>5500</v>
      </c>
      <c r="E2549" s="7">
        <v>650</v>
      </c>
      <c r="F2549" t="s">
        <v>4115</v>
      </c>
      <c r="G2549" s="1" t="s">
        <v>4119</v>
      </c>
      <c r="H2549" t="s">
        <v>4121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" t="s">
        <v>4181</v>
      </c>
      <c r="O2549">
        <f>ROUND(E2549/D2549*100,0)</f>
        <v>12</v>
      </c>
      <c r="P2549">
        <f>ROUND(E2549/L2549,2)</f>
        <v>4.8499999999999996</v>
      </c>
      <c r="Q2549" s="9" t="s">
        <v>4181</v>
      </c>
      <c r="R2549" t="s">
        <v>4219</v>
      </c>
      <c r="S2549">
        <f>(((J2549/60)/60)/24)+DATE(1970,1,1)</f>
        <v>40973.773182870369</v>
      </c>
      <c r="T2549">
        <f>(((I2549/60)/60)/24)+DATE(1970,1,1)</f>
        <v>41003.731516203705</v>
      </c>
      <c r="U2549">
        <f>YEAR(S:S)</f>
        <v>2012</v>
      </c>
    </row>
    <row r="2550" spans="1:21" ht="48" x14ac:dyDescent="0.2">
      <c r="A2550">
        <v>2548</v>
      </c>
      <c r="B2550" s="8" t="s">
        <v>2</v>
      </c>
      <c r="C2550" s="3" t="s">
        <v>2555</v>
      </c>
      <c r="D2550" s="5">
        <v>6000</v>
      </c>
      <c r="E2550" s="7">
        <v>650</v>
      </c>
      <c r="F2550" t="s">
        <v>4115</v>
      </c>
      <c r="G2550" s="1" t="s">
        <v>4119</v>
      </c>
      <c r="H2550" t="s">
        <v>4124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" t="s">
        <v>4181</v>
      </c>
      <c r="O2550">
        <f>ROUND(E2550/D2550*100,0)</f>
        <v>11</v>
      </c>
      <c r="P2550">
        <f>ROUND(E2550/L2550,2)</f>
        <v>17.57</v>
      </c>
      <c r="Q2550" s="9" t="s">
        <v>4181</v>
      </c>
      <c r="R2550" t="s">
        <v>4219</v>
      </c>
      <c r="S2550">
        <f>(((J2550/60)/60)/24)+DATE(1970,1,1)</f>
        <v>42618.625428240746</v>
      </c>
      <c r="T2550">
        <f>(((I2550/60)/60)/24)+DATE(1970,1,1)</f>
        <v>42643.185416666667</v>
      </c>
      <c r="U2550">
        <f>YEAR(S:S)</f>
        <v>2016</v>
      </c>
    </row>
    <row r="2551" spans="1:21" ht="48" x14ac:dyDescent="0.2">
      <c r="A2551">
        <v>2549</v>
      </c>
      <c r="B2551" s="8" t="s">
        <v>2</v>
      </c>
      <c r="C2551" s="3" t="s">
        <v>2556</v>
      </c>
      <c r="D2551" s="5">
        <v>1570</v>
      </c>
      <c r="E2551" s="7">
        <v>645</v>
      </c>
      <c r="F2551" t="s">
        <v>4115</v>
      </c>
      <c r="G2551" s="1" t="s">
        <v>4119</v>
      </c>
      <c r="H2551" t="s">
        <v>4122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" t="s">
        <v>4181</v>
      </c>
      <c r="O2551">
        <f>ROUND(E2551/D2551*100,0)</f>
        <v>41</v>
      </c>
      <c r="P2551">
        <f>ROUND(E2551/L2551,2)</f>
        <v>17.43</v>
      </c>
      <c r="Q2551" s="9" t="s">
        <v>4181</v>
      </c>
      <c r="R2551" t="s">
        <v>4219</v>
      </c>
      <c r="S2551">
        <f>(((J2551/60)/60)/24)+DATE(1970,1,1)</f>
        <v>41390.757754629631</v>
      </c>
      <c r="T2551">
        <f>(((I2551/60)/60)/24)+DATE(1970,1,1)</f>
        <v>41425.708333333336</v>
      </c>
      <c r="U2551">
        <f>YEAR(S:S)</f>
        <v>2013</v>
      </c>
    </row>
    <row r="2552" spans="1:21" ht="48" x14ac:dyDescent="0.2">
      <c r="A2552">
        <v>2550</v>
      </c>
      <c r="B2552" s="8" t="s">
        <v>2</v>
      </c>
      <c r="C2552" s="3" t="s">
        <v>2557</v>
      </c>
      <c r="D2552" s="5">
        <v>6500</v>
      </c>
      <c r="E2552" s="7">
        <v>645</v>
      </c>
      <c r="F2552" t="s">
        <v>4115</v>
      </c>
      <c r="G2552" s="1" t="s">
        <v>4119</v>
      </c>
      <c r="H2552" t="s">
        <v>4121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" t="s">
        <v>4181</v>
      </c>
      <c r="O2552">
        <f>ROUND(E2552/D2552*100,0)</f>
        <v>10</v>
      </c>
      <c r="P2552">
        <f>ROUND(E2552/L2552,2)</f>
        <v>4.3</v>
      </c>
      <c r="Q2552" s="9" t="s">
        <v>4181</v>
      </c>
      <c r="R2552" t="s">
        <v>4219</v>
      </c>
      <c r="S2552">
        <f>(((J2552/60)/60)/24)+DATE(1970,1,1)</f>
        <v>42228.634328703702</v>
      </c>
      <c r="T2552">
        <f>(((I2552/60)/60)/24)+DATE(1970,1,1)</f>
        <v>42285.165972222225</v>
      </c>
      <c r="U2552">
        <f>YEAR(S:S)</f>
        <v>2015</v>
      </c>
    </row>
    <row r="2553" spans="1:21" ht="48" x14ac:dyDescent="0.2">
      <c r="A2553">
        <v>2551</v>
      </c>
      <c r="B2553" s="8" t="s">
        <v>2</v>
      </c>
      <c r="C2553" s="3" t="s">
        <v>2558</v>
      </c>
      <c r="D2553" s="5">
        <v>3675</v>
      </c>
      <c r="E2553" s="7">
        <v>644</v>
      </c>
      <c r="F2553" t="s">
        <v>4115</v>
      </c>
      <c r="G2553" s="1" t="s">
        <v>4119</v>
      </c>
      <c r="H2553" t="s">
        <v>4121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" t="s">
        <v>4181</v>
      </c>
      <c r="O2553">
        <f>ROUND(E2553/D2553*100,0)</f>
        <v>18</v>
      </c>
      <c r="P2553">
        <f>ROUND(E2553/L2553,2)</f>
        <v>11.5</v>
      </c>
      <c r="Q2553" s="9" t="s">
        <v>4181</v>
      </c>
      <c r="R2553" t="s">
        <v>4219</v>
      </c>
      <c r="S2553">
        <f>(((J2553/60)/60)/24)+DATE(1970,1,1)</f>
        <v>40961.252141203702</v>
      </c>
      <c r="T2553">
        <f>(((I2553/60)/60)/24)+DATE(1970,1,1)</f>
        <v>40989.866666666669</v>
      </c>
      <c r="U2553">
        <f>YEAR(S:S)</f>
        <v>2012</v>
      </c>
    </row>
    <row r="2554" spans="1:21" ht="48" x14ac:dyDescent="0.2">
      <c r="A2554">
        <v>2552</v>
      </c>
      <c r="B2554" s="8" t="s">
        <v>2</v>
      </c>
      <c r="C2554" s="3" t="s">
        <v>2559</v>
      </c>
      <c r="D2554" s="5">
        <v>3000</v>
      </c>
      <c r="E2554" s="7">
        <v>641</v>
      </c>
      <c r="F2554" t="s">
        <v>4115</v>
      </c>
      <c r="G2554" s="1" t="s">
        <v>4119</v>
      </c>
      <c r="H2554" t="s">
        <v>4121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" t="s">
        <v>4181</v>
      </c>
      <c r="O2554">
        <f>ROUND(E2554/D2554*100,0)</f>
        <v>21</v>
      </c>
      <c r="P2554">
        <f>ROUND(E2554/L2554,2)</f>
        <v>35.61</v>
      </c>
      <c r="Q2554" s="9" t="s">
        <v>4181</v>
      </c>
      <c r="R2554" t="s">
        <v>4219</v>
      </c>
      <c r="S2554">
        <f>(((J2554/60)/60)/24)+DATE(1970,1,1)</f>
        <v>42769.809965277775</v>
      </c>
      <c r="T2554">
        <f>(((I2554/60)/60)/24)+DATE(1970,1,1)</f>
        <v>42799.809965277775</v>
      </c>
      <c r="U2554">
        <f>YEAR(S:S)</f>
        <v>2017</v>
      </c>
    </row>
    <row r="2555" spans="1:21" ht="48" x14ac:dyDescent="0.2">
      <c r="A2555">
        <v>2553</v>
      </c>
      <c r="B2555" s="8" t="s">
        <v>2</v>
      </c>
      <c r="C2555" s="3" t="s">
        <v>2560</v>
      </c>
      <c r="D2555" s="5">
        <v>1500</v>
      </c>
      <c r="E2555" s="7">
        <v>641</v>
      </c>
      <c r="F2555" t="s">
        <v>4115</v>
      </c>
      <c r="G2555" s="1" t="s">
        <v>4119</v>
      </c>
      <c r="H2555" t="s">
        <v>4121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" t="s">
        <v>4181</v>
      </c>
      <c r="O2555">
        <f>ROUND(E2555/D2555*100,0)</f>
        <v>43</v>
      </c>
      <c r="P2555">
        <f>ROUND(E2555/L2555,2)</f>
        <v>10.68</v>
      </c>
      <c r="Q2555" s="9" t="s">
        <v>4181</v>
      </c>
      <c r="R2555" t="s">
        <v>4219</v>
      </c>
      <c r="S2555">
        <f>(((J2555/60)/60)/24)+DATE(1970,1,1)</f>
        <v>41113.199155092596</v>
      </c>
      <c r="T2555">
        <f>(((I2555/60)/60)/24)+DATE(1970,1,1)</f>
        <v>41173.199155092596</v>
      </c>
      <c r="U2555">
        <f>YEAR(S:S)</f>
        <v>2012</v>
      </c>
    </row>
    <row r="2556" spans="1:21" ht="48" x14ac:dyDescent="0.2">
      <c r="A2556">
        <v>2554</v>
      </c>
      <c r="B2556" s="8" t="s">
        <v>2</v>
      </c>
      <c r="C2556" s="3" t="s">
        <v>2561</v>
      </c>
      <c r="D2556" s="5">
        <v>3000</v>
      </c>
      <c r="E2556" s="7">
        <v>641</v>
      </c>
      <c r="F2556" t="s">
        <v>4115</v>
      </c>
      <c r="G2556" s="1" t="s">
        <v>4119</v>
      </c>
      <c r="H2556" t="s">
        <v>4121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" t="s">
        <v>4181</v>
      </c>
      <c r="O2556">
        <f>ROUND(E2556/D2556*100,0)</f>
        <v>21</v>
      </c>
      <c r="P2556">
        <f>ROUND(E2556/L2556,2)</f>
        <v>9.57</v>
      </c>
      <c r="Q2556" s="9" t="s">
        <v>4181</v>
      </c>
      <c r="R2556" t="s">
        <v>4219</v>
      </c>
      <c r="S2556">
        <f>(((J2556/60)/60)/24)+DATE(1970,1,1)</f>
        <v>42125.078275462962</v>
      </c>
      <c r="T2556">
        <f>(((I2556/60)/60)/24)+DATE(1970,1,1)</f>
        <v>42156.165972222225</v>
      </c>
      <c r="U2556">
        <f>YEAR(S:S)</f>
        <v>2015</v>
      </c>
    </row>
    <row r="2557" spans="1:21" ht="48" x14ac:dyDescent="0.2">
      <c r="A2557">
        <v>2555</v>
      </c>
      <c r="B2557" s="8" t="s">
        <v>2</v>
      </c>
      <c r="C2557" s="3" t="s">
        <v>2562</v>
      </c>
      <c r="D2557" s="5">
        <v>2000</v>
      </c>
      <c r="E2557" s="7">
        <v>641</v>
      </c>
      <c r="F2557" t="s">
        <v>4115</v>
      </c>
      <c r="G2557" s="1" t="s">
        <v>4119</v>
      </c>
      <c r="H2557" t="s">
        <v>4121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" t="s">
        <v>4181</v>
      </c>
      <c r="O2557">
        <f>ROUND(E2557/D2557*100,0)</f>
        <v>32</v>
      </c>
      <c r="P2557">
        <f>ROUND(E2557/L2557,2)</f>
        <v>18.309999999999999</v>
      </c>
      <c r="Q2557" s="9" t="s">
        <v>4181</v>
      </c>
      <c r="R2557" t="s">
        <v>4219</v>
      </c>
      <c r="S2557">
        <f>(((J2557/60)/60)/24)+DATE(1970,1,1)</f>
        <v>41026.655011574076</v>
      </c>
      <c r="T2557">
        <f>(((I2557/60)/60)/24)+DATE(1970,1,1)</f>
        <v>41057.655011574076</v>
      </c>
      <c r="U2557">
        <f>YEAR(S:S)</f>
        <v>2012</v>
      </c>
    </row>
    <row r="2558" spans="1:21" ht="48" x14ac:dyDescent="0.2">
      <c r="A2558">
        <v>2556</v>
      </c>
      <c r="B2558" s="8" t="s">
        <v>2</v>
      </c>
      <c r="C2558" s="3" t="s">
        <v>2563</v>
      </c>
      <c r="D2558" s="5">
        <v>745</v>
      </c>
      <c r="E2558" s="7">
        <v>640</v>
      </c>
      <c r="F2558" t="s">
        <v>4115</v>
      </c>
      <c r="G2558" s="1" t="s">
        <v>4119</v>
      </c>
      <c r="H2558" t="s">
        <v>4121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" t="s">
        <v>4181</v>
      </c>
      <c r="O2558">
        <f>ROUND(E2558/D2558*100,0)</f>
        <v>86</v>
      </c>
      <c r="P2558">
        <f>ROUND(E2558/L2558,2)</f>
        <v>18.82</v>
      </c>
      <c r="Q2558" s="9" t="s">
        <v>4181</v>
      </c>
      <c r="R2558" t="s">
        <v>4219</v>
      </c>
      <c r="S2558">
        <f>(((J2558/60)/60)/24)+DATE(1970,1,1)</f>
        <v>41222.991400462961</v>
      </c>
      <c r="T2558">
        <f>(((I2558/60)/60)/24)+DATE(1970,1,1)</f>
        <v>41267.991400462961</v>
      </c>
      <c r="U2558">
        <f>YEAR(S:S)</f>
        <v>2012</v>
      </c>
    </row>
    <row r="2559" spans="1:21" ht="32" x14ac:dyDescent="0.2">
      <c r="A2559">
        <v>2557</v>
      </c>
      <c r="B2559" s="8" t="s">
        <v>2</v>
      </c>
      <c r="C2559" s="3" t="s">
        <v>2564</v>
      </c>
      <c r="D2559" s="5">
        <v>900</v>
      </c>
      <c r="E2559" s="7">
        <v>640</v>
      </c>
      <c r="F2559" t="s">
        <v>4115</v>
      </c>
      <c r="G2559" s="1" t="s">
        <v>4119</v>
      </c>
      <c r="H2559" t="s">
        <v>4122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" t="s">
        <v>4181</v>
      </c>
      <c r="O2559">
        <f>ROUND(E2559/D2559*100,0)</f>
        <v>71</v>
      </c>
      <c r="P2559">
        <f>ROUND(E2559/L2559,2)</f>
        <v>17.78</v>
      </c>
      <c r="Q2559" s="9" t="s">
        <v>4181</v>
      </c>
      <c r="R2559" t="s">
        <v>4219</v>
      </c>
      <c r="S2559">
        <f>(((J2559/60)/60)/24)+DATE(1970,1,1)</f>
        <v>41744.745208333334</v>
      </c>
      <c r="T2559">
        <f>(((I2559/60)/60)/24)+DATE(1970,1,1)</f>
        <v>41774.745208333334</v>
      </c>
      <c r="U2559">
        <f>YEAR(S:S)</f>
        <v>2014</v>
      </c>
    </row>
    <row r="2560" spans="1:21" ht="32" x14ac:dyDescent="0.2">
      <c r="A2560">
        <v>2558</v>
      </c>
      <c r="B2560" s="8" t="s">
        <v>2</v>
      </c>
      <c r="C2560" s="3" t="s">
        <v>2565</v>
      </c>
      <c r="D2560" s="5">
        <v>1250</v>
      </c>
      <c r="E2560" s="7">
        <v>640</v>
      </c>
      <c r="F2560" t="s">
        <v>4115</v>
      </c>
      <c r="G2560" s="1" t="s">
        <v>4119</v>
      </c>
      <c r="H2560" t="s">
        <v>4123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" t="s">
        <v>4181</v>
      </c>
      <c r="O2560">
        <f>ROUND(E2560/D2560*100,0)</f>
        <v>51</v>
      </c>
      <c r="P2560">
        <f>ROUND(E2560/L2560,2)</f>
        <v>35.56</v>
      </c>
      <c r="Q2560" s="9" t="s">
        <v>4181</v>
      </c>
      <c r="R2560" t="s">
        <v>4219</v>
      </c>
      <c r="S2560">
        <f>(((J2560/60)/60)/24)+DATE(1970,1,1)</f>
        <v>42093.860023148154</v>
      </c>
      <c r="T2560">
        <f>(((I2560/60)/60)/24)+DATE(1970,1,1)</f>
        <v>42125.582638888889</v>
      </c>
      <c r="U2560">
        <f>YEAR(S:S)</f>
        <v>2015</v>
      </c>
    </row>
    <row r="2561" spans="1:21" ht="48" x14ac:dyDescent="0.2">
      <c r="A2561">
        <v>2559</v>
      </c>
      <c r="B2561" s="8" t="s">
        <v>2</v>
      </c>
      <c r="C2561" s="3" t="s">
        <v>2566</v>
      </c>
      <c r="D2561" s="5">
        <v>800</v>
      </c>
      <c r="E2561" s="7">
        <v>640</v>
      </c>
      <c r="F2561" t="s">
        <v>4115</v>
      </c>
      <c r="G2561" s="1" t="s">
        <v>4119</v>
      </c>
      <c r="H2561" t="s">
        <v>4121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" t="s">
        <v>4181</v>
      </c>
      <c r="O2561">
        <f>ROUND(E2561/D2561*100,0)</f>
        <v>80</v>
      </c>
      <c r="P2561">
        <f>ROUND(E2561/L2561,2)</f>
        <v>25.6</v>
      </c>
      <c r="Q2561" s="9" t="s">
        <v>4181</v>
      </c>
      <c r="R2561" t="s">
        <v>4219</v>
      </c>
      <c r="S2561">
        <f>(((J2561/60)/60)/24)+DATE(1970,1,1)</f>
        <v>40829.873657407406</v>
      </c>
      <c r="T2561">
        <f>(((I2561/60)/60)/24)+DATE(1970,1,1)</f>
        <v>40862.817361111112</v>
      </c>
      <c r="U2561">
        <f>YEAR(S:S)</f>
        <v>2011</v>
      </c>
    </row>
    <row r="2562" spans="1:21" ht="48" x14ac:dyDescent="0.2">
      <c r="A2562">
        <v>2560</v>
      </c>
      <c r="B2562" s="8" t="s">
        <v>2</v>
      </c>
      <c r="C2562" s="3" t="s">
        <v>2567</v>
      </c>
      <c r="D2562" s="5">
        <v>3000</v>
      </c>
      <c r="E2562" s="7">
        <v>639</v>
      </c>
      <c r="F2562" t="s">
        <v>4115</v>
      </c>
      <c r="G2562" s="1" t="s">
        <v>4119</v>
      </c>
      <c r="H2562" t="s">
        <v>4122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" t="s">
        <v>4181</v>
      </c>
      <c r="O2562">
        <f>ROUND(E2562/D2562*100,0)</f>
        <v>21</v>
      </c>
      <c r="P2562">
        <f>ROUND(E2562/L2562,2)</f>
        <v>30.43</v>
      </c>
      <c r="Q2562" s="9" t="s">
        <v>4181</v>
      </c>
      <c r="R2562" t="s">
        <v>4219</v>
      </c>
      <c r="S2562">
        <f>(((J2562/60)/60)/24)+DATE(1970,1,1)</f>
        <v>42039.951087962967</v>
      </c>
      <c r="T2562">
        <f>(((I2562/60)/60)/24)+DATE(1970,1,1)</f>
        <v>42069.951087962967</v>
      </c>
      <c r="U2562">
        <f>YEAR(S:S)</f>
        <v>2015</v>
      </c>
    </row>
    <row r="2563" spans="1:21" ht="48" x14ac:dyDescent="0.2">
      <c r="A2563">
        <v>2561</v>
      </c>
      <c r="B2563" s="8" t="s">
        <v>2</v>
      </c>
      <c r="C2563" s="3" t="s">
        <v>2568</v>
      </c>
      <c r="D2563" s="5">
        <v>100000</v>
      </c>
      <c r="E2563" s="7">
        <v>637</v>
      </c>
      <c r="F2563" t="s">
        <v>4116</v>
      </c>
      <c r="G2563" s="1" t="s">
        <v>4119</v>
      </c>
      <c r="H2563" t="s">
        <v>4126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" t="s">
        <v>4181</v>
      </c>
      <c r="O2563">
        <f>ROUND(E2563/D2563*100,0)</f>
        <v>1</v>
      </c>
      <c r="P2563" t="e">
        <f>ROUND(E2563/L2563,2)</f>
        <v>#DIV/0!</v>
      </c>
      <c r="Q2563" s="9" t="s">
        <v>4181</v>
      </c>
      <c r="R2563" t="s">
        <v>4203</v>
      </c>
      <c r="S2563">
        <f>(((J2563/60)/60)/24)+DATE(1970,1,1)</f>
        <v>42260.528807870374</v>
      </c>
      <c r="T2563">
        <f>(((I2563/60)/60)/24)+DATE(1970,1,1)</f>
        <v>42290.528807870374</v>
      </c>
      <c r="U2563">
        <f>YEAR(S:S)</f>
        <v>2015</v>
      </c>
    </row>
    <row r="2564" spans="1:21" ht="48" x14ac:dyDescent="0.2">
      <c r="A2564">
        <v>2562</v>
      </c>
      <c r="B2564" s="8" t="s">
        <v>2</v>
      </c>
      <c r="C2564" s="3" t="s">
        <v>2569</v>
      </c>
      <c r="D2564" s="5">
        <v>10000</v>
      </c>
      <c r="E2564" s="7">
        <v>636</v>
      </c>
      <c r="F2564" t="s">
        <v>4116</v>
      </c>
      <c r="G2564" s="1" t="s">
        <v>4119</v>
      </c>
      <c r="H2564" t="s">
        <v>4124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" t="s">
        <v>4181</v>
      </c>
      <c r="O2564">
        <f>ROUND(E2564/D2564*100,0)</f>
        <v>6</v>
      </c>
      <c r="P2564">
        <f>ROUND(E2564/L2564,2)</f>
        <v>212</v>
      </c>
      <c r="Q2564" s="9" t="s">
        <v>4181</v>
      </c>
      <c r="R2564" t="s">
        <v>4203</v>
      </c>
      <c r="S2564">
        <f>(((J2564/60)/60)/24)+DATE(1970,1,1)</f>
        <v>42594.524756944447</v>
      </c>
      <c r="T2564">
        <f>(((I2564/60)/60)/24)+DATE(1970,1,1)</f>
        <v>42654.524756944447</v>
      </c>
      <c r="U2564">
        <f>YEAR(S:S)</f>
        <v>2016</v>
      </c>
    </row>
    <row r="2565" spans="1:21" ht="32" x14ac:dyDescent="0.2">
      <c r="A2565">
        <v>2563</v>
      </c>
      <c r="B2565" s="8" t="s">
        <v>2</v>
      </c>
      <c r="C2565" s="3" t="s">
        <v>2570</v>
      </c>
      <c r="D2565" s="5">
        <v>20000</v>
      </c>
      <c r="E2565" s="7">
        <v>636</v>
      </c>
      <c r="F2565" t="s">
        <v>4116</v>
      </c>
      <c r="G2565" s="1" t="s">
        <v>4119</v>
      </c>
      <c r="H2565" t="s">
        <v>4121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" t="s">
        <v>4181</v>
      </c>
      <c r="O2565">
        <f>ROUND(E2565/D2565*100,0)</f>
        <v>3</v>
      </c>
      <c r="P2565" t="e">
        <f>ROUND(E2565/L2565,2)</f>
        <v>#DIV/0!</v>
      </c>
      <c r="Q2565" s="9" t="s">
        <v>4181</v>
      </c>
      <c r="R2565" t="s">
        <v>4203</v>
      </c>
      <c r="S2565">
        <f>(((J2565/60)/60)/24)+DATE(1970,1,1)</f>
        <v>42155.139479166668</v>
      </c>
      <c r="T2565">
        <f>(((I2565/60)/60)/24)+DATE(1970,1,1)</f>
        <v>42215.139479166668</v>
      </c>
      <c r="U2565">
        <f>YEAR(S:S)</f>
        <v>2015</v>
      </c>
    </row>
    <row r="2566" spans="1:21" ht="48" x14ac:dyDescent="0.2">
      <c r="A2566">
        <v>2564</v>
      </c>
      <c r="B2566" s="8" t="s">
        <v>2</v>
      </c>
      <c r="C2566" s="3" t="s">
        <v>2571</v>
      </c>
      <c r="D2566" s="5">
        <v>40000</v>
      </c>
      <c r="E2566" s="7">
        <v>636</v>
      </c>
      <c r="F2566" t="s">
        <v>4116</v>
      </c>
      <c r="G2566" s="1" t="s">
        <v>4119</v>
      </c>
      <c r="H2566" t="s">
        <v>4126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" t="s">
        <v>4181</v>
      </c>
      <c r="O2566">
        <f>ROUND(E2566/D2566*100,0)</f>
        <v>2</v>
      </c>
      <c r="P2566" t="e">
        <f>ROUND(E2566/L2566,2)</f>
        <v>#DIV/0!</v>
      </c>
      <c r="Q2566" s="9" t="s">
        <v>4181</v>
      </c>
      <c r="R2566" t="s">
        <v>4203</v>
      </c>
      <c r="S2566">
        <f>(((J2566/60)/60)/24)+DATE(1970,1,1)</f>
        <v>41822.040497685186</v>
      </c>
      <c r="T2566">
        <f>(((I2566/60)/60)/24)+DATE(1970,1,1)</f>
        <v>41852.040497685186</v>
      </c>
      <c r="U2566">
        <f>YEAR(S:S)</f>
        <v>2014</v>
      </c>
    </row>
    <row r="2567" spans="1:21" ht="48" x14ac:dyDescent="0.2">
      <c r="A2567">
        <v>2565</v>
      </c>
      <c r="B2567" s="8" t="s">
        <v>2</v>
      </c>
      <c r="C2567" s="3" t="s">
        <v>2572</v>
      </c>
      <c r="D2567" s="5">
        <v>10000</v>
      </c>
      <c r="E2567" s="7">
        <v>635</v>
      </c>
      <c r="F2567" t="s">
        <v>4116</v>
      </c>
      <c r="G2567" s="1" t="s">
        <v>4119</v>
      </c>
      <c r="H2567" t="s">
        <v>4121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" t="s">
        <v>4181</v>
      </c>
      <c r="O2567">
        <f>ROUND(E2567/D2567*100,0)</f>
        <v>6</v>
      </c>
      <c r="P2567">
        <f>ROUND(E2567/L2567,2)</f>
        <v>635</v>
      </c>
      <c r="Q2567" s="9" t="s">
        <v>4181</v>
      </c>
      <c r="R2567" t="s">
        <v>4203</v>
      </c>
      <c r="S2567">
        <f>(((J2567/60)/60)/24)+DATE(1970,1,1)</f>
        <v>42440.650335648148</v>
      </c>
      <c r="T2567">
        <f>(((I2567/60)/60)/24)+DATE(1970,1,1)</f>
        <v>42499.868055555555</v>
      </c>
      <c r="U2567">
        <f>YEAR(S:S)</f>
        <v>2016</v>
      </c>
    </row>
    <row r="2568" spans="1:21" ht="48" x14ac:dyDescent="0.2">
      <c r="A2568">
        <v>2566</v>
      </c>
      <c r="B2568" s="8" t="s">
        <v>2</v>
      </c>
      <c r="C2568" s="3" t="s">
        <v>2573</v>
      </c>
      <c r="D2568" s="5">
        <v>35000</v>
      </c>
      <c r="E2568" s="7">
        <v>633</v>
      </c>
      <c r="F2568" t="s">
        <v>4116</v>
      </c>
      <c r="G2568" s="1" t="s">
        <v>4119</v>
      </c>
      <c r="H2568" t="s">
        <v>4121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" t="s">
        <v>4181</v>
      </c>
      <c r="O2568">
        <f>ROUND(E2568/D2568*100,0)</f>
        <v>2</v>
      </c>
      <c r="P2568" t="e">
        <f>ROUND(E2568/L2568,2)</f>
        <v>#DIV/0!</v>
      </c>
      <c r="Q2568" s="9" t="s">
        <v>4181</v>
      </c>
      <c r="R2568" t="s">
        <v>4203</v>
      </c>
      <c r="S2568">
        <f>(((J2568/60)/60)/24)+DATE(1970,1,1)</f>
        <v>41842.980879629627</v>
      </c>
      <c r="T2568">
        <f>(((I2568/60)/60)/24)+DATE(1970,1,1)</f>
        <v>41872.980879629627</v>
      </c>
      <c r="U2568">
        <f>YEAR(S:S)</f>
        <v>2014</v>
      </c>
    </row>
    <row r="2569" spans="1:21" ht="48" x14ac:dyDescent="0.2">
      <c r="A2569">
        <v>2567</v>
      </c>
      <c r="B2569" s="8" t="s">
        <v>2</v>
      </c>
      <c r="C2569" s="3" t="s">
        <v>2574</v>
      </c>
      <c r="D2569" s="5">
        <v>45000</v>
      </c>
      <c r="E2569" s="7">
        <v>633</v>
      </c>
      <c r="F2569" t="s">
        <v>4116</v>
      </c>
      <c r="G2569" s="1" t="s">
        <v>4119</v>
      </c>
      <c r="H2569" t="s">
        <v>4121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" t="s">
        <v>4181</v>
      </c>
      <c r="O2569">
        <f>ROUND(E2569/D2569*100,0)</f>
        <v>1</v>
      </c>
      <c r="P2569">
        <f>ROUND(E2569/L2569,2)</f>
        <v>316.5</v>
      </c>
      <c r="Q2569" s="9" t="s">
        <v>4181</v>
      </c>
      <c r="R2569" t="s">
        <v>4203</v>
      </c>
      <c r="S2569">
        <f>(((J2569/60)/60)/24)+DATE(1970,1,1)</f>
        <v>42087.878912037035</v>
      </c>
      <c r="T2569">
        <f>(((I2569/60)/60)/24)+DATE(1970,1,1)</f>
        <v>42117.878912037035</v>
      </c>
      <c r="U2569">
        <f>YEAR(S:S)</f>
        <v>2015</v>
      </c>
    </row>
    <row r="2570" spans="1:21" ht="48" x14ac:dyDescent="0.2">
      <c r="A2570">
        <v>2568</v>
      </c>
      <c r="B2570" s="8" t="s">
        <v>2</v>
      </c>
      <c r="C2570" s="3" t="s">
        <v>2575</v>
      </c>
      <c r="D2570" s="5">
        <v>10000</v>
      </c>
      <c r="E2570" s="7">
        <v>632</v>
      </c>
      <c r="F2570" t="s">
        <v>4116</v>
      </c>
      <c r="G2570" s="1" t="s">
        <v>4119</v>
      </c>
      <c r="H2570" t="s">
        <v>4122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" t="s">
        <v>4181</v>
      </c>
      <c r="O2570">
        <f>ROUND(E2570/D2570*100,0)</f>
        <v>6</v>
      </c>
      <c r="P2570">
        <f>ROUND(E2570/L2570,2)</f>
        <v>632</v>
      </c>
      <c r="Q2570" s="9" t="s">
        <v>4181</v>
      </c>
      <c r="R2570" t="s">
        <v>4203</v>
      </c>
      <c r="S2570">
        <f>(((J2570/60)/60)/24)+DATE(1970,1,1)</f>
        <v>42584.666597222225</v>
      </c>
      <c r="T2570">
        <f>(((I2570/60)/60)/24)+DATE(1970,1,1)</f>
        <v>42614.666597222225</v>
      </c>
      <c r="U2570">
        <f>YEAR(S:S)</f>
        <v>2016</v>
      </c>
    </row>
    <row r="2571" spans="1:21" ht="48" x14ac:dyDescent="0.2">
      <c r="A2571">
        <v>2569</v>
      </c>
      <c r="B2571" s="8" t="s">
        <v>2</v>
      </c>
      <c r="C2571" s="3" t="s">
        <v>2576</v>
      </c>
      <c r="D2571" s="5">
        <v>6500</v>
      </c>
      <c r="E2571" s="7">
        <v>631</v>
      </c>
      <c r="F2571" t="s">
        <v>4116</v>
      </c>
      <c r="G2571" s="1" t="s">
        <v>4119</v>
      </c>
      <c r="H2571" t="s">
        <v>4121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" t="s">
        <v>4181</v>
      </c>
      <c r="O2571">
        <f>ROUND(E2571/D2571*100,0)</f>
        <v>10</v>
      </c>
      <c r="P2571">
        <f>ROUND(E2571/L2571,2)</f>
        <v>315.5</v>
      </c>
      <c r="Q2571" s="9" t="s">
        <v>4181</v>
      </c>
      <c r="R2571" t="s">
        <v>4203</v>
      </c>
      <c r="S2571">
        <f>(((J2571/60)/60)/24)+DATE(1970,1,1)</f>
        <v>42234.105462962965</v>
      </c>
      <c r="T2571">
        <f>(((I2571/60)/60)/24)+DATE(1970,1,1)</f>
        <v>42264.105462962965</v>
      </c>
      <c r="U2571">
        <f>YEAR(S:S)</f>
        <v>2015</v>
      </c>
    </row>
    <row r="2572" spans="1:21" ht="48" x14ac:dyDescent="0.2">
      <c r="A2572">
        <v>2570</v>
      </c>
      <c r="B2572" s="8" t="s">
        <v>2</v>
      </c>
      <c r="C2572" s="3" t="s">
        <v>2577</v>
      </c>
      <c r="D2572" s="5">
        <v>7000</v>
      </c>
      <c r="E2572" s="7">
        <v>631</v>
      </c>
      <c r="F2572" t="s">
        <v>4116</v>
      </c>
      <c r="G2572" s="1" t="s">
        <v>4119</v>
      </c>
      <c r="H2572" t="s">
        <v>4121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" t="s">
        <v>4181</v>
      </c>
      <c r="O2572">
        <f>ROUND(E2572/D2572*100,0)</f>
        <v>9</v>
      </c>
      <c r="P2572">
        <f>ROUND(E2572/L2572,2)</f>
        <v>315.5</v>
      </c>
      <c r="Q2572" s="9" t="s">
        <v>4181</v>
      </c>
      <c r="R2572" t="s">
        <v>4203</v>
      </c>
      <c r="S2572">
        <f>(((J2572/60)/60)/24)+DATE(1970,1,1)</f>
        <v>42744.903182870374</v>
      </c>
      <c r="T2572">
        <f>(((I2572/60)/60)/24)+DATE(1970,1,1)</f>
        <v>42774.903182870374</v>
      </c>
      <c r="U2572">
        <f>YEAR(S:S)</f>
        <v>2017</v>
      </c>
    </row>
    <row r="2573" spans="1:21" ht="48" x14ac:dyDescent="0.2">
      <c r="A2573">
        <v>2571</v>
      </c>
      <c r="B2573" s="8" t="s">
        <v>2</v>
      </c>
      <c r="C2573" s="3" t="s">
        <v>2578</v>
      </c>
      <c r="D2573" s="5">
        <v>100000</v>
      </c>
      <c r="E2573" s="7">
        <v>629.99</v>
      </c>
      <c r="F2573" t="s">
        <v>4116</v>
      </c>
      <c r="G2573" s="1" t="s">
        <v>4119</v>
      </c>
      <c r="H2573" t="s">
        <v>4123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" t="s">
        <v>4181</v>
      </c>
      <c r="O2573">
        <f>ROUND(E2573/D2573*100,0)</f>
        <v>1</v>
      </c>
      <c r="P2573">
        <f>ROUND(E2573/L2573,2)</f>
        <v>157.5</v>
      </c>
      <c r="Q2573" s="9" t="s">
        <v>4181</v>
      </c>
      <c r="R2573" t="s">
        <v>4203</v>
      </c>
      <c r="S2573">
        <f>(((J2573/60)/60)/24)+DATE(1970,1,1)</f>
        <v>42449.341678240744</v>
      </c>
      <c r="T2573">
        <f>(((I2573/60)/60)/24)+DATE(1970,1,1)</f>
        <v>42509.341678240744</v>
      </c>
      <c r="U2573">
        <f>YEAR(S:S)</f>
        <v>2016</v>
      </c>
    </row>
    <row r="2574" spans="1:21" ht="48" x14ac:dyDescent="0.2">
      <c r="A2574">
        <v>2572</v>
      </c>
      <c r="B2574" s="8" t="s">
        <v>2</v>
      </c>
      <c r="C2574" s="3" t="s">
        <v>2579</v>
      </c>
      <c r="D2574" s="5">
        <v>30000</v>
      </c>
      <c r="E2574" s="7">
        <v>628</v>
      </c>
      <c r="F2574" t="s">
        <v>4116</v>
      </c>
      <c r="G2574" s="1" t="s">
        <v>4119</v>
      </c>
      <c r="H2574" t="s">
        <v>4121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" t="s">
        <v>4181</v>
      </c>
      <c r="O2574">
        <f>ROUND(E2574/D2574*100,0)</f>
        <v>2</v>
      </c>
      <c r="P2574" t="e">
        <f>ROUND(E2574/L2574,2)</f>
        <v>#DIV/0!</v>
      </c>
      <c r="Q2574" s="9" t="s">
        <v>4181</v>
      </c>
      <c r="R2574" t="s">
        <v>4203</v>
      </c>
      <c r="S2574">
        <f>(((J2574/60)/60)/24)+DATE(1970,1,1)</f>
        <v>42077.119409722218</v>
      </c>
      <c r="T2574">
        <f>(((I2574/60)/60)/24)+DATE(1970,1,1)</f>
        <v>42107.119409722218</v>
      </c>
      <c r="U2574">
        <f>YEAR(S:S)</f>
        <v>2015</v>
      </c>
    </row>
    <row r="2575" spans="1:21" ht="48" x14ac:dyDescent="0.2">
      <c r="A2575">
        <v>2573</v>
      </c>
      <c r="B2575" s="8" t="s">
        <v>2</v>
      </c>
      <c r="C2575" s="3" t="s">
        <v>2580</v>
      </c>
      <c r="D2575" s="5">
        <v>8000</v>
      </c>
      <c r="E2575" s="7">
        <v>625</v>
      </c>
      <c r="F2575" t="s">
        <v>4116</v>
      </c>
      <c r="G2575" s="1" t="s">
        <v>4119</v>
      </c>
      <c r="H2575" t="s">
        <v>4121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" t="s">
        <v>4181</v>
      </c>
      <c r="O2575">
        <f>ROUND(E2575/D2575*100,0)</f>
        <v>8</v>
      </c>
      <c r="P2575" t="e">
        <f>ROUND(E2575/L2575,2)</f>
        <v>#DIV/0!</v>
      </c>
      <c r="Q2575" s="9" t="s">
        <v>4181</v>
      </c>
      <c r="R2575" t="s">
        <v>4203</v>
      </c>
      <c r="S2575">
        <f>(((J2575/60)/60)/24)+DATE(1970,1,1)</f>
        <v>41829.592002314814</v>
      </c>
      <c r="T2575">
        <f>(((I2575/60)/60)/24)+DATE(1970,1,1)</f>
        <v>41874.592002314814</v>
      </c>
      <c r="U2575">
        <f>YEAR(S:S)</f>
        <v>2014</v>
      </c>
    </row>
    <row r="2576" spans="1:21" ht="48" x14ac:dyDescent="0.2">
      <c r="A2576">
        <v>2574</v>
      </c>
      <c r="B2576" s="8" t="s">
        <v>2</v>
      </c>
      <c r="C2576" s="3" t="s">
        <v>2581</v>
      </c>
      <c r="D2576" s="5">
        <v>10000</v>
      </c>
      <c r="E2576" s="7">
        <v>625</v>
      </c>
      <c r="F2576" t="s">
        <v>4116</v>
      </c>
      <c r="G2576" s="1" t="s">
        <v>4119</v>
      </c>
      <c r="H2576" t="s">
        <v>4121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" t="s">
        <v>4181</v>
      </c>
      <c r="O2576">
        <f>ROUND(E2576/D2576*100,0)</f>
        <v>6</v>
      </c>
      <c r="P2576" t="e">
        <f>ROUND(E2576/L2576,2)</f>
        <v>#DIV/0!</v>
      </c>
      <c r="Q2576" s="9" t="s">
        <v>4181</v>
      </c>
      <c r="R2576" t="s">
        <v>4203</v>
      </c>
      <c r="S2576">
        <f>(((J2576/60)/60)/24)+DATE(1970,1,1)</f>
        <v>42487.825752314813</v>
      </c>
      <c r="T2576">
        <f>(((I2576/60)/60)/24)+DATE(1970,1,1)</f>
        <v>42508.825752314813</v>
      </c>
      <c r="U2576">
        <f>YEAR(S:S)</f>
        <v>2016</v>
      </c>
    </row>
    <row r="2577" spans="1:21" ht="48" x14ac:dyDescent="0.2">
      <c r="A2577">
        <v>2575</v>
      </c>
      <c r="B2577" s="8" t="s">
        <v>2</v>
      </c>
      <c r="C2577" s="3" t="s">
        <v>2582</v>
      </c>
      <c r="D2577" s="5">
        <v>85000</v>
      </c>
      <c r="E2577" s="7">
        <v>622</v>
      </c>
      <c r="F2577" t="s">
        <v>4116</v>
      </c>
      <c r="G2577" s="1" t="s">
        <v>4119</v>
      </c>
      <c r="H2577" t="s">
        <v>4121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" t="s">
        <v>4181</v>
      </c>
      <c r="O2577">
        <f>ROUND(E2577/D2577*100,0)</f>
        <v>1</v>
      </c>
      <c r="P2577" t="e">
        <f>ROUND(E2577/L2577,2)</f>
        <v>#DIV/0!</v>
      </c>
      <c r="Q2577" s="9" t="s">
        <v>4181</v>
      </c>
      <c r="R2577" t="s">
        <v>4203</v>
      </c>
      <c r="S2577">
        <f>(((J2577/60)/60)/24)+DATE(1970,1,1)</f>
        <v>41986.108726851846</v>
      </c>
      <c r="T2577">
        <f>(((I2577/60)/60)/24)+DATE(1970,1,1)</f>
        <v>42016.108726851846</v>
      </c>
      <c r="U2577">
        <f>YEAR(S:S)</f>
        <v>2014</v>
      </c>
    </row>
    <row r="2578" spans="1:21" ht="32" x14ac:dyDescent="0.2">
      <c r="A2578">
        <v>2576</v>
      </c>
      <c r="B2578" s="8" t="s">
        <v>2</v>
      </c>
      <c r="C2578" s="3" t="s">
        <v>2583</v>
      </c>
      <c r="D2578" s="5">
        <v>10000</v>
      </c>
      <c r="E2578" s="7">
        <v>621</v>
      </c>
      <c r="F2578" t="s">
        <v>4116</v>
      </c>
      <c r="G2578" s="1" t="s">
        <v>4119</v>
      </c>
      <c r="H2578" t="s">
        <v>4121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" t="s">
        <v>4181</v>
      </c>
      <c r="O2578">
        <f>ROUND(E2578/D2578*100,0)</f>
        <v>6</v>
      </c>
      <c r="P2578" t="e">
        <f>ROUND(E2578/L2578,2)</f>
        <v>#DIV/0!</v>
      </c>
      <c r="Q2578" s="9" t="s">
        <v>4181</v>
      </c>
      <c r="R2578" t="s">
        <v>4203</v>
      </c>
      <c r="S2578">
        <f>(((J2578/60)/60)/24)+DATE(1970,1,1)</f>
        <v>42060.00980324074</v>
      </c>
      <c r="T2578">
        <f>(((I2578/60)/60)/24)+DATE(1970,1,1)</f>
        <v>42104.968136574069</v>
      </c>
      <c r="U2578">
        <f>YEAR(S:S)</f>
        <v>2015</v>
      </c>
    </row>
    <row r="2579" spans="1:21" ht="48" x14ac:dyDescent="0.2">
      <c r="A2579">
        <v>2577</v>
      </c>
      <c r="B2579" s="8" t="s">
        <v>2</v>
      </c>
      <c r="C2579" s="3" t="s">
        <v>2584</v>
      </c>
      <c r="D2579" s="5">
        <v>15000</v>
      </c>
      <c r="E2579" s="7">
        <v>620</v>
      </c>
      <c r="F2579" t="s">
        <v>4116</v>
      </c>
      <c r="G2579" s="1" t="s">
        <v>4119</v>
      </c>
      <c r="H2579" t="s">
        <v>4121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" t="s">
        <v>4181</v>
      </c>
      <c r="O2579">
        <f>ROUND(E2579/D2579*100,0)</f>
        <v>4</v>
      </c>
      <c r="P2579" t="e">
        <f>ROUND(E2579/L2579,2)</f>
        <v>#DIV/0!</v>
      </c>
      <c r="Q2579" s="9" t="s">
        <v>4181</v>
      </c>
      <c r="R2579" t="s">
        <v>4203</v>
      </c>
      <c r="S2579">
        <f>(((J2579/60)/60)/24)+DATE(1970,1,1)</f>
        <v>41830.820567129631</v>
      </c>
      <c r="T2579">
        <f>(((I2579/60)/60)/24)+DATE(1970,1,1)</f>
        <v>41855.820567129631</v>
      </c>
      <c r="U2579">
        <f>YEAR(S:S)</f>
        <v>2014</v>
      </c>
    </row>
    <row r="2580" spans="1:21" ht="48" x14ac:dyDescent="0.2">
      <c r="A2580">
        <v>2578</v>
      </c>
      <c r="B2580" s="8" t="s">
        <v>2</v>
      </c>
      <c r="C2580" s="3" t="s">
        <v>2585</v>
      </c>
      <c r="D2580" s="5">
        <v>6000</v>
      </c>
      <c r="E2580" s="7">
        <v>620</v>
      </c>
      <c r="F2580" t="s">
        <v>4116</v>
      </c>
      <c r="G2580" s="1" t="s">
        <v>4119</v>
      </c>
      <c r="H2580" t="s">
        <v>4121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" t="s">
        <v>4181</v>
      </c>
      <c r="O2580">
        <f>ROUND(E2580/D2580*100,0)</f>
        <v>10</v>
      </c>
      <c r="P2580" t="e">
        <f>ROUND(E2580/L2580,2)</f>
        <v>#DIV/0!</v>
      </c>
      <c r="Q2580" s="9" t="s">
        <v>4181</v>
      </c>
      <c r="R2580" t="s">
        <v>4203</v>
      </c>
      <c r="S2580">
        <f>(((J2580/60)/60)/24)+DATE(1970,1,1)</f>
        <v>42238.022905092599</v>
      </c>
      <c r="T2580">
        <f>(((I2580/60)/60)/24)+DATE(1970,1,1)</f>
        <v>42286.708333333328</v>
      </c>
      <c r="U2580">
        <f>YEAR(S:S)</f>
        <v>2015</v>
      </c>
    </row>
    <row r="2581" spans="1:21" ht="48" x14ac:dyDescent="0.2">
      <c r="A2581">
        <v>2579</v>
      </c>
      <c r="B2581" s="8" t="s">
        <v>2</v>
      </c>
      <c r="C2581" s="3" t="s">
        <v>2586</v>
      </c>
      <c r="D2581" s="5">
        <v>200000</v>
      </c>
      <c r="E2581" s="7">
        <v>620</v>
      </c>
      <c r="F2581" t="s">
        <v>4116</v>
      </c>
      <c r="G2581" s="1" t="s">
        <v>4119</v>
      </c>
      <c r="H2581" t="s">
        <v>4121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" t="s">
        <v>4181</v>
      </c>
      <c r="O2581">
        <f>ROUND(E2581/D2581*100,0)</f>
        <v>0</v>
      </c>
      <c r="P2581">
        <f>ROUND(E2581/L2581,2)</f>
        <v>51.67</v>
      </c>
      <c r="Q2581" s="9" t="s">
        <v>4181</v>
      </c>
      <c r="R2581" t="s">
        <v>4203</v>
      </c>
      <c r="S2581">
        <f>(((J2581/60)/60)/24)+DATE(1970,1,1)</f>
        <v>41837.829895833333</v>
      </c>
      <c r="T2581">
        <f>(((I2581/60)/60)/24)+DATE(1970,1,1)</f>
        <v>41897.829895833333</v>
      </c>
      <c r="U2581">
        <f>YEAR(S:S)</f>
        <v>2014</v>
      </c>
    </row>
    <row r="2582" spans="1:21" ht="48" x14ac:dyDescent="0.2">
      <c r="A2582">
        <v>2580</v>
      </c>
      <c r="B2582" s="8" t="s">
        <v>2</v>
      </c>
      <c r="C2582" s="3" t="s">
        <v>2587</v>
      </c>
      <c r="D2582" s="5">
        <v>8500</v>
      </c>
      <c r="E2582" s="7">
        <v>620</v>
      </c>
      <c r="F2582" t="s">
        <v>4116</v>
      </c>
      <c r="G2582" s="1" t="s">
        <v>4119</v>
      </c>
      <c r="H2582" t="s">
        <v>4121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" t="s">
        <v>4181</v>
      </c>
      <c r="O2582">
        <f>ROUND(E2582/D2582*100,0)</f>
        <v>7</v>
      </c>
      <c r="P2582">
        <f>ROUND(E2582/L2582,2)</f>
        <v>310</v>
      </c>
      <c r="Q2582" s="9" t="s">
        <v>4181</v>
      </c>
      <c r="R2582" t="s">
        <v>4203</v>
      </c>
      <c r="S2582">
        <f>(((J2582/60)/60)/24)+DATE(1970,1,1)</f>
        <v>42110.326423611114</v>
      </c>
      <c r="T2582">
        <f>(((I2582/60)/60)/24)+DATE(1970,1,1)</f>
        <v>42140.125</v>
      </c>
      <c r="U2582">
        <f>YEAR(S:S)</f>
        <v>2015</v>
      </c>
    </row>
    <row r="2583" spans="1:21" ht="48" x14ac:dyDescent="0.2">
      <c r="A2583">
        <v>2581</v>
      </c>
      <c r="B2583" s="8" t="s">
        <v>2</v>
      </c>
      <c r="C2583" s="3" t="s">
        <v>2588</v>
      </c>
      <c r="D2583" s="5">
        <v>5000</v>
      </c>
      <c r="E2583" s="7">
        <v>618</v>
      </c>
      <c r="F2583" t="s">
        <v>4117</v>
      </c>
      <c r="G2583" s="1" t="s">
        <v>4119</v>
      </c>
      <c r="H2583" t="s">
        <v>4121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" t="s">
        <v>4181</v>
      </c>
      <c r="O2583">
        <f>ROUND(E2583/D2583*100,0)</f>
        <v>12</v>
      </c>
      <c r="P2583">
        <f>ROUND(E2583/L2583,2)</f>
        <v>56.18</v>
      </c>
      <c r="Q2583" s="9" t="s">
        <v>4181</v>
      </c>
      <c r="R2583" t="s">
        <v>4203</v>
      </c>
      <c r="S2583">
        <f>(((J2583/60)/60)/24)+DATE(1970,1,1)</f>
        <v>42294.628449074073</v>
      </c>
      <c r="T2583">
        <f>(((I2583/60)/60)/24)+DATE(1970,1,1)</f>
        <v>42324.670115740737</v>
      </c>
      <c r="U2583">
        <f>YEAR(S:S)</f>
        <v>2015</v>
      </c>
    </row>
    <row r="2584" spans="1:21" ht="32" x14ac:dyDescent="0.2">
      <c r="A2584">
        <v>2582</v>
      </c>
      <c r="B2584" s="8" t="s">
        <v>2</v>
      </c>
      <c r="C2584" s="3" t="s">
        <v>2589</v>
      </c>
      <c r="D2584" s="5">
        <v>90000</v>
      </c>
      <c r="E2584" s="7">
        <v>615</v>
      </c>
      <c r="F2584" t="s">
        <v>4117</v>
      </c>
      <c r="G2584" s="1" t="s">
        <v>4119</v>
      </c>
      <c r="H2584" t="s">
        <v>4121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" t="s">
        <v>4181</v>
      </c>
      <c r="O2584">
        <f>ROUND(E2584/D2584*100,0)</f>
        <v>1</v>
      </c>
      <c r="P2584">
        <f>ROUND(E2584/L2584,2)</f>
        <v>615</v>
      </c>
      <c r="Q2584" s="9" t="s">
        <v>4181</v>
      </c>
      <c r="R2584" t="s">
        <v>4203</v>
      </c>
      <c r="S2584">
        <f>(((J2584/60)/60)/24)+DATE(1970,1,1)</f>
        <v>42642.988819444443</v>
      </c>
      <c r="T2584">
        <f>(((I2584/60)/60)/24)+DATE(1970,1,1)</f>
        <v>42672.988819444443</v>
      </c>
      <c r="U2584">
        <f>YEAR(S:S)</f>
        <v>2016</v>
      </c>
    </row>
    <row r="2585" spans="1:21" ht="32" x14ac:dyDescent="0.2">
      <c r="A2585">
        <v>2583</v>
      </c>
      <c r="B2585" s="8" t="s">
        <v>2</v>
      </c>
      <c r="C2585" s="3" t="s">
        <v>2590</v>
      </c>
      <c r="D2585" s="5">
        <v>1000</v>
      </c>
      <c r="E2585" s="7">
        <v>611</v>
      </c>
      <c r="F2585" t="s">
        <v>4117</v>
      </c>
      <c r="G2585" s="1" t="s">
        <v>4119</v>
      </c>
      <c r="H2585" t="s">
        <v>4121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" t="s">
        <v>4181</v>
      </c>
      <c r="O2585">
        <f>ROUND(E2585/D2585*100,0)</f>
        <v>61</v>
      </c>
      <c r="P2585">
        <f>ROUND(E2585/L2585,2)</f>
        <v>122.2</v>
      </c>
      <c r="Q2585" s="9" t="s">
        <v>4181</v>
      </c>
      <c r="R2585" t="s">
        <v>4203</v>
      </c>
      <c r="S2585">
        <f>(((J2585/60)/60)/24)+DATE(1970,1,1)</f>
        <v>42019.76944444445</v>
      </c>
      <c r="T2585">
        <f>(((I2585/60)/60)/24)+DATE(1970,1,1)</f>
        <v>42079.727777777778</v>
      </c>
      <c r="U2585">
        <f>YEAR(S:S)</f>
        <v>2015</v>
      </c>
    </row>
    <row r="2586" spans="1:21" ht="32" x14ac:dyDescent="0.2">
      <c r="A2586">
        <v>2584</v>
      </c>
      <c r="B2586" s="8" t="s">
        <v>2</v>
      </c>
      <c r="C2586" s="3" t="s">
        <v>2591</v>
      </c>
      <c r="D2586" s="5">
        <v>10000</v>
      </c>
      <c r="E2586" s="7">
        <v>610</v>
      </c>
      <c r="F2586" t="s">
        <v>4117</v>
      </c>
      <c r="G2586" s="1" t="s">
        <v>4119</v>
      </c>
      <c r="H2586" t="s">
        <v>4121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" t="s">
        <v>4181</v>
      </c>
      <c r="O2586">
        <f>ROUND(E2586/D2586*100,0)</f>
        <v>6</v>
      </c>
      <c r="P2586" t="e">
        <f>ROUND(E2586/L2586,2)</f>
        <v>#DIV/0!</v>
      </c>
      <c r="Q2586" s="9" t="s">
        <v>4181</v>
      </c>
      <c r="R2586" t="s">
        <v>4203</v>
      </c>
      <c r="S2586">
        <f>(((J2586/60)/60)/24)+DATE(1970,1,1)</f>
        <v>42140.173252314817</v>
      </c>
      <c r="T2586">
        <f>(((I2586/60)/60)/24)+DATE(1970,1,1)</f>
        <v>42170.173252314817</v>
      </c>
      <c r="U2586">
        <f>YEAR(S:S)</f>
        <v>2015</v>
      </c>
    </row>
    <row r="2587" spans="1:21" ht="48" x14ac:dyDescent="0.2">
      <c r="A2587">
        <v>2585</v>
      </c>
      <c r="B2587" s="8" t="s">
        <v>2</v>
      </c>
      <c r="C2587" s="3" t="s">
        <v>2592</v>
      </c>
      <c r="D2587" s="5">
        <v>30000</v>
      </c>
      <c r="E2587" s="7">
        <v>610</v>
      </c>
      <c r="F2587" t="s">
        <v>4117</v>
      </c>
      <c r="G2587" s="1" t="s">
        <v>4119</v>
      </c>
      <c r="H2587" t="s">
        <v>4121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" t="s">
        <v>4181</v>
      </c>
      <c r="O2587">
        <f>ROUND(E2587/D2587*100,0)</f>
        <v>2</v>
      </c>
      <c r="P2587">
        <f>ROUND(E2587/L2587,2)</f>
        <v>610</v>
      </c>
      <c r="Q2587" s="9" t="s">
        <v>4181</v>
      </c>
      <c r="R2587" t="s">
        <v>4203</v>
      </c>
      <c r="S2587">
        <f>(((J2587/60)/60)/24)+DATE(1970,1,1)</f>
        <v>41795.963333333333</v>
      </c>
      <c r="T2587">
        <f>(((I2587/60)/60)/24)+DATE(1970,1,1)</f>
        <v>41825.963333333333</v>
      </c>
      <c r="U2587">
        <f>YEAR(S:S)</f>
        <v>2014</v>
      </c>
    </row>
    <row r="2588" spans="1:21" ht="32" x14ac:dyDescent="0.2">
      <c r="A2588">
        <v>2586</v>
      </c>
      <c r="B2588" s="8" t="s">
        <v>2</v>
      </c>
      <c r="C2588" s="3" t="s">
        <v>2593</v>
      </c>
      <c r="D2588" s="5">
        <v>3000</v>
      </c>
      <c r="E2588" s="7">
        <v>610</v>
      </c>
      <c r="F2588" t="s">
        <v>4117</v>
      </c>
      <c r="G2588" s="1" t="s">
        <v>4119</v>
      </c>
      <c r="H2588" t="s">
        <v>4122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" t="s">
        <v>4181</v>
      </c>
      <c r="O2588">
        <f>ROUND(E2588/D2588*100,0)</f>
        <v>20</v>
      </c>
      <c r="P2588">
        <f>ROUND(E2588/L2588,2)</f>
        <v>610</v>
      </c>
      <c r="Q2588" s="9" t="s">
        <v>4181</v>
      </c>
      <c r="R2588" t="s">
        <v>4203</v>
      </c>
      <c r="S2588">
        <f>(((J2588/60)/60)/24)+DATE(1970,1,1)</f>
        <v>42333.330277777779</v>
      </c>
      <c r="T2588">
        <f>(((I2588/60)/60)/24)+DATE(1970,1,1)</f>
        <v>42363.330277777779</v>
      </c>
      <c r="U2588">
        <f>YEAR(S:S)</f>
        <v>2015</v>
      </c>
    </row>
    <row r="2589" spans="1:21" ht="48" x14ac:dyDescent="0.2">
      <c r="A2589">
        <v>2587</v>
      </c>
      <c r="B2589" s="8" t="s">
        <v>2</v>
      </c>
      <c r="C2589" s="3" t="s">
        <v>2594</v>
      </c>
      <c r="D2589" s="5">
        <v>50000</v>
      </c>
      <c r="E2589" s="7">
        <v>610</v>
      </c>
      <c r="F2589" t="s">
        <v>4117</v>
      </c>
      <c r="G2589" s="1" t="s">
        <v>4119</v>
      </c>
      <c r="H2589" t="s">
        <v>4121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" t="s">
        <v>4181</v>
      </c>
      <c r="O2589">
        <f>ROUND(E2589/D2589*100,0)</f>
        <v>1</v>
      </c>
      <c r="P2589">
        <f>ROUND(E2589/L2589,2)</f>
        <v>101.67</v>
      </c>
      <c r="Q2589" s="9" t="s">
        <v>4181</v>
      </c>
      <c r="R2589" t="s">
        <v>4203</v>
      </c>
      <c r="S2589">
        <f>(((J2589/60)/60)/24)+DATE(1970,1,1)</f>
        <v>42338.675381944442</v>
      </c>
      <c r="T2589">
        <f>(((I2589/60)/60)/24)+DATE(1970,1,1)</f>
        <v>42368.675381944442</v>
      </c>
      <c r="U2589">
        <f>YEAR(S:S)</f>
        <v>2015</v>
      </c>
    </row>
    <row r="2590" spans="1:21" ht="48" x14ac:dyDescent="0.2">
      <c r="A2590">
        <v>2588</v>
      </c>
      <c r="B2590" s="8" t="s">
        <v>2</v>
      </c>
      <c r="C2590" s="3" t="s">
        <v>2595</v>
      </c>
      <c r="D2590" s="5">
        <v>6000</v>
      </c>
      <c r="E2590" s="7">
        <v>607</v>
      </c>
      <c r="F2590" t="s">
        <v>4117</v>
      </c>
      <c r="G2590" s="1" t="s">
        <v>4119</v>
      </c>
      <c r="H2590" t="s">
        <v>4121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" t="s">
        <v>4181</v>
      </c>
      <c r="O2590">
        <f>ROUND(E2590/D2590*100,0)</f>
        <v>10</v>
      </c>
      <c r="P2590">
        <f>ROUND(E2590/L2590,2)</f>
        <v>75.88</v>
      </c>
      <c r="Q2590" s="9" t="s">
        <v>4181</v>
      </c>
      <c r="R2590" t="s">
        <v>4203</v>
      </c>
      <c r="S2590">
        <f>(((J2590/60)/60)/24)+DATE(1970,1,1)</f>
        <v>42042.676226851851</v>
      </c>
      <c r="T2590">
        <f>(((I2590/60)/60)/24)+DATE(1970,1,1)</f>
        <v>42094.551388888889</v>
      </c>
      <c r="U2590">
        <f>YEAR(S:S)</f>
        <v>2015</v>
      </c>
    </row>
    <row r="2591" spans="1:21" ht="48" x14ac:dyDescent="0.2">
      <c r="A2591">
        <v>2589</v>
      </c>
      <c r="B2591" s="8" t="s">
        <v>2</v>
      </c>
      <c r="C2591" s="3" t="s">
        <v>2596</v>
      </c>
      <c r="D2591" s="5">
        <v>50000</v>
      </c>
      <c r="E2591" s="7">
        <v>607</v>
      </c>
      <c r="F2591" t="s">
        <v>4117</v>
      </c>
      <c r="G2591" s="1" t="s">
        <v>4119</v>
      </c>
      <c r="H2591" t="s">
        <v>4128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" t="s">
        <v>4181</v>
      </c>
      <c r="O2591">
        <f>ROUND(E2591/D2591*100,0)</f>
        <v>1</v>
      </c>
      <c r="P2591">
        <f>ROUND(E2591/L2591,2)</f>
        <v>607</v>
      </c>
      <c r="Q2591" s="9" t="s">
        <v>4181</v>
      </c>
      <c r="R2591" t="s">
        <v>4203</v>
      </c>
      <c r="S2591">
        <f>(((J2591/60)/60)/24)+DATE(1970,1,1)</f>
        <v>42422.536192129628</v>
      </c>
      <c r="T2591">
        <f>(((I2591/60)/60)/24)+DATE(1970,1,1)</f>
        <v>42452.494525462964</v>
      </c>
      <c r="U2591">
        <f>YEAR(S:S)</f>
        <v>2016</v>
      </c>
    </row>
    <row r="2592" spans="1:21" ht="48" x14ac:dyDescent="0.2">
      <c r="A2592">
        <v>2590</v>
      </c>
      <c r="B2592" s="8" t="s">
        <v>2</v>
      </c>
      <c r="C2592" s="3" t="s">
        <v>2597</v>
      </c>
      <c r="D2592" s="5">
        <v>3000</v>
      </c>
      <c r="E2592" s="7">
        <v>606</v>
      </c>
      <c r="F2592" t="s">
        <v>4117</v>
      </c>
      <c r="G2592" s="1" t="s">
        <v>4119</v>
      </c>
      <c r="H2592" t="s">
        <v>4123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" t="s">
        <v>4181</v>
      </c>
      <c r="O2592">
        <f>ROUND(E2592/D2592*100,0)</f>
        <v>20</v>
      </c>
      <c r="P2592" t="e">
        <f>ROUND(E2592/L2592,2)</f>
        <v>#DIV/0!</v>
      </c>
      <c r="Q2592" s="9" t="s">
        <v>4181</v>
      </c>
      <c r="R2592" t="s">
        <v>4203</v>
      </c>
      <c r="S2592">
        <f>(((J2592/60)/60)/24)+DATE(1970,1,1)</f>
        <v>42388.589085648149</v>
      </c>
      <c r="T2592">
        <f>(((I2592/60)/60)/24)+DATE(1970,1,1)</f>
        <v>42395.589085648149</v>
      </c>
      <c r="U2592">
        <f>YEAR(S:S)</f>
        <v>2016</v>
      </c>
    </row>
    <row r="2593" spans="1:21" ht="48" x14ac:dyDescent="0.2">
      <c r="A2593">
        <v>2591</v>
      </c>
      <c r="B2593" s="8" t="s">
        <v>2</v>
      </c>
      <c r="C2593" s="3" t="s">
        <v>2598</v>
      </c>
      <c r="D2593" s="5">
        <v>1500</v>
      </c>
      <c r="E2593" s="7">
        <v>605</v>
      </c>
      <c r="F2593" t="s">
        <v>4117</v>
      </c>
      <c r="G2593" s="1" t="s">
        <v>4119</v>
      </c>
      <c r="H2593" t="s">
        <v>4121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" t="s">
        <v>4181</v>
      </c>
      <c r="O2593">
        <f>ROUND(E2593/D2593*100,0)</f>
        <v>40</v>
      </c>
      <c r="P2593">
        <f>ROUND(E2593/L2593,2)</f>
        <v>302.5</v>
      </c>
      <c r="Q2593" s="9" t="s">
        <v>4181</v>
      </c>
      <c r="R2593" t="s">
        <v>4203</v>
      </c>
      <c r="S2593">
        <f>(((J2593/60)/60)/24)+DATE(1970,1,1)</f>
        <v>42382.906527777777</v>
      </c>
      <c r="T2593">
        <f>(((I2593/60)/60)/24)+DATE(1970,1,1)</f>
        <v>42442.864861111113</v>
      </c>
      <c r="U2593">
        <f>YEAR(S:S)</f>
        <v>2016</v>
      </c>
    </row>
    <row r="2594" spans="1:21" ht="48" x14ac:dyDescent="0.2">
      <c r="A2594">
        <v>2592</v>
      </c>
      <c r="B2594" s="8" t="s">
        <v>2</v>
      </c>
      <c r="C2594" s="3" t="s">
        <v>2599</v>
      </c>
      <c r="D2594" s="5">
        <v>30000</v>
      </c>
      <c r="E2594" s="7">
        <v>605</v>
      </c>
      <c r="F2594" t="s">
        <v>4117</v>
      </c>
      <c r="G2594" s="1" t="s">
        <v>4119</v>
      </c>
      <c r="H2594" t="s">
        <v>4121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" t="s">
        <v>4181</v>
      </c>
      <c r="O2594">
        <f>ROUND(E2594/D2594*100,0)</f>
        <v>2</v>
      </c>
      <c r="P2594">
        <f>ROUND(E2594/L2594,2)</f>
        <v>605</v>
      </c>
      <c r="Q2594" s="9" t="s">
        <v>4181</v>
      </c>
      <c r="R2594" t="s">
        <v>4203</v>
      </c>
      <c r="S2594">
        <f>(((J2594/60)/60)/24)+DATE(1970,1,1)</f>
        <v>41887.801168981481</v>
      </c>
      <c r="T2594">
        <f>(((I2594/60)/60)/24)+DATE(1970,1,1)</f>
        <v>41917.801168981481</v>
      </c>
      <c r="U2594">
        <f>YEAR(S:S)</f>
        <v>2014</v>
      </c>
    </row>
    <row r="2595" spans="1:21" ht="48" x14ac:dyDescent="0.2">
      <c r="A2595">
        <v>2593</v>
      </c>
      <c r="B2595" s="8" t="s">
        <v>2</v>
      </c>
      <c r="C2595" s="3" t="s">
        <v>2600</v>
      </c>
      <c r="D2595" s="5">
        <v>10000</v>
      </c>
      <c r="E2595" s="7">
        <v>605</v>
      </c>
      <c r="F2595" t="s">
        <v>4117</v>
      </c>
      <c r="G2595" s="1" t="s">
        <v>4119</v>
      </c>
      <c r="H2595" t="s">
        <v>4121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" t="s">
        <v>4181</v>
      </c>
      <c r="O2595">
        <f>ROUND(E2595/D2595*100,0)</f>
        <v>6</v>
      </c>
      <c r="P2595" t="e">
        <f>ROUND(E2595/L2595,2)</f>
        <v>#DIV/0!</v>
      </c>
      <c r="Q2595" s="9" t="s">
        <v>4181</v>
      </c>
      <c r="R2595" t="s">
        <v>4203</v>
      </c>
      <c r="S2595">
        <f>(((J2595/60)/60)/24)+DATE(1970,1,1)</f>
        <v>42089.84520833334</v>
      </c>
      <c r="T2595">
        <f>(((I2595/60)/60)/24)+DATE(1970,1,1)</f>
        <v>42119.84520833334</v>
      </c>
      <c r="U2595">
        <f>YEAR(S:S)</f>
        <v>2015</v>
      </c>
    </row>
    <row r="2596" spans="1:21" ht="48" x14ac:dyDescent="0.2">
      <c r="A2596">
        <v>2594</v>
      </c>
      <c r="B2596" s="8" t="s">
        <v>2</v>
      </c>
      <c r="C2596" s="3" t="s">
        <v>2601</v>
      </c>
      <c r="D2596" s="5">
        <v>80000</v>
      </c>
      <c r="E2596" s="7">
        <v>601</v>
      </c>
      <c r="F2596" t="s">
        <v>4117</v>
      </c>
      <c r="G2596" s="1" t="s">
        <v>4119</v>
      </c>
      <c r="H2596" t="s">
        <v>4121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" t="s">
        <v>4181</v>
      </c>
      <c r="O2596">
        <f>ROUND(E2596/D2596*100,0)</f>
        <v>1</v>
      </c>
      <c r="P2596">
        <f>ROUND(E2596/L2596,2)</f>
        <v>601</v>
      </c>
      <c r="Q2596" s="9" t="s">
        <v>4181</v>
      </c>
      <c r="R2596" t="s">
        <v>4203</v>
      </c>
      <c r="S2596">
        <f>(((J2596/60)/60)/24)+DATE(1970,1,1)</f>
        <v>41828.967916666668</v>
      </c>
      <c r="T2596">
        <f>(((I2596/60)/60)/24)+DATE(1970,1,1)</f>
        <v>41858.967916666668</v>
      </c>
      <c r="U2596">
        <f>YEAR(S:S)</f>
        <v>2014</v>
      </c>
    </row>
    <row r="2597" spans="1:21" ht="32" x14ac:dyDescent="0.2">
      <c r="A2597">
        <v>2595</v>
      </c>
      <c r="B2597" s="8" t="s">
        <v>2</v>
      </c>
      <c r="C2597" s="3" t="s">
        <v>2602</v>
      </c>
      <c r="D2597" s="5">
        <v>15000</v>
      </c>
      <c r="E2597" s="7">
        <v>601</v>
      </c>
      <c r="F2597" t="s">
        <v>4117</v>
      </c>
      <c r="G2597" s="1" t="s">
        <v>4119</v>
      </c>
      <c r="H2597" t="s">
        <v>4121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" t="s">
        <v>4181</v>
      </c>
      <c r="O2597">
        <f>ROUND(E2597/D2597*100,0)</f>
        <v>4</v>
      </c>
      <c r="P2597">
        <f>ROUND(E2597/L2597,2)</f>
        <v>31.63</v>
      </c>
      <c r="Q2597" s="9" t="s">
        <v>4181</v>
      </c>
      <c r="R2597" t="s">
        <v>4203</v>
      </c>
      <c r="S2597">
        <f>(((J2597/60)/60)/24)+DATE(1970,1,1)</f>
        <v>42760.244212962964</v>
      </c>
      <c r="T2597">
        <f>(((I2597/60)/60)/24)+DATE(1970,1,1)</f>
        <v>42790.244212962964</v>
      </c>
      <c r="U2597">
        <f>YEAR(S:S)</f>
        <v>2017</v>
      </c>
    </row>
    <row r="2598" spans="1:21" ht="48" x14ac:dyDescent="0.2">
      <c r="A2598">
        <v>2596</v>
      </c>
      <c r="B2598" s="8" t="s">
        <v>2</v>
      </c>
      <c r="C2598" s="3" t="s">
        <v>2603</v>
      </c>
      <c r="D2598" s="5">
        <v>35000</v>
      </c>
      <c r="E2598" s="7">
        <v>600</v>
      </c>
      <c r="F2598" t="s">
        <v>4117</v>
      </c>
      <c r="G2598" s="1" t="s">
        <v>4119</v>
      </c>
      <c r="H2598" t="s">
        <v>4126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" t="s">
        <v>4181</v>
      </c>
      <c r="O2598">
        <f>ROUND(E2598/D2598*100,0)</f>
        <v>2</v>
      </c>
      <c r="P2598">
        <f>ROUND(E2598/L2598,2)</f>
        <v>22.22</v>
      </c>
      <c r="Q2598" s="9" t="s">
        <v>4181</v>
      </c>
      <c r="R2598" t="s">
        <v>4203</v>
      </c>
      <c r="S2598">
        <f>(((J2598/60)/60)/24)+DATE(1970,1,1)</f>
        <v>41828.664456018516</v>
      </c>
      <c r="T2598">
        <f>(((I2598/60)/60)/24)+DATE(1970,1,1)</f>
        <v>41858.664456018516</v>
      </c>
      <c r="U2598">
        <f>YEAR(S:S)</f>
        <v>2014</v>
      </c>
    </row>
    <row r="2599" spans="1:21" ht="48" x14ac:dyDescent="0.2">
      <c r="A2599">
        <v>2597</v>
      </c>
      <c r="B2599" s="8" t="s">
        <v>2</v>
      </c>
      <c r="C2599" s="3" t="s">
        <v>2604</v>
      </c>
      <c r="D2599" s="5">
        <v>1500</v>
      </c>
      <c r="E2599" s="7">
        <v>600</v>
      </c>
      <c r="F2599" t="s">
        <v>4117</v>
      </c>
      <c r="G2599" s="1" t="s">
        <v>4119</v>
      </c>
      <c r="H2599" t="s">
        <v>4122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" t="s">
        <v>4181</v>
      </c>
      <c r="O2599">
        <f>ROUND(E2599/D2599*100,0)</f>
        <v>40</v>
      </c>
      <c r="P2599">
        <f>ROUND(E2599/L2599,2)</f>
        <v>85.71</v>
      </c>
      <c r="Q2599" s="9" t="s">
        <v>4181</v>
      </c>
      <c r="R2599" t="s">
        <v>4203</v>
      </c>
      <c r="S2599">
        <f>(((J2599/60)/60)/24)+DATE(1970,1,1)</f>
        <v>42510.341631944444</v>
      </c>
      <c r="T2599">
        <f>(((I2599/60)/60)/24)+DATE(1970,1,1)</f>
        <v>42540.341631944444</v>
      </c>
      <c r="U2599">
        <f>YEAR(S:S)</f>
        <v>2016</v>
      </c>
    </row>
    <row r="2600" spans="1:21" ht="32" x14ac:dyDescent="0.2">
      <c r="A2600">
        <v>2598</v>
      </c>
      <c r="B2600" s="8" t="s">
        <v>2</v>
      </c>
      <c r="C2600" s="3" t="s">
        <v>2605</v>
      </c>
      <c r="D2600" s="5">
        <v>3000</v>
      </c>
      <c r="E2600" s="7">
        <v>600</v>
      </c>
      <c r="F2600" t="s">
        <v>4117</v>
      </c>
      <c r="G2600" s="1" t="s">
        <v>4119</v>
      </c>
      <c r="H2600" t="s">
        <v>4121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" t="s">
        <v>4181</v>
      </c>
      <c r="O2600">
        <f>ROUND(E2600/D2600*100,0)</f>
        <v>20</v>
      </c>
      <c r="P2600">
        <f>ROUND(E2600/L2600,2)</f>
        <v>42.86</v>
      </c>
      <c r="Q2600" s="9" t="s">
        <v>4181</v>
      </c>
      <c r="R2600" t="s">
        <v>4203</v>
      </c>
      <c r="S2600">
        <f>(((J2600/60)/60)/24)+DATE(1970,1,1)</f>
        <v>42240.840289351851</v>
      </c>
      <c r="T2600">
        <f>(((I2600/60)/60)/24)+DATE(1970,1,1)</f>
        <v>42270.840289351851</v>
      </c>
      <c r="U2600">
        <f>YEAR(S:S)</f>
        <v>2015</v>
      </c>
    </row>
    <row r="2601" spans="1:21" ht="32" x14ac:dyDescent="0.2">
      <c r="A2601">
        <v>2599</v>
      </c>
      <c r="B2601" s="8" t="s">
        <v>2</v>
      </c>
      <c r="C2601" s="3" t="s">
        <v>2606</v>
      </c>
      <c r="D2601" s="5">
        <v>9041</v>
      </c>
      <c r="E2601" s="7">
        <v>600</v>
      </c>
      <c r="F2601" t="s">
        <v>4117</v>
      </c>
      <c r="G2601" s="1" t="s">
        <v>4119</v>
      </c>
      <c r="H2601" t="s">
        <v>4121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" t="s">
        <v>4181</v>
      </c>
      <c r="O2601">
        <f>ROUND(E2601/D2601*100,0)</f>
        <v>7</v>
      </c>
      <c r="P2601">
        <f>ROUND(E2601/L2601,2)</f>
        <v>120</v>
      </c>
      <c r="Q2601" s="9" t="s">
        <v>4181</v>
      </c>
      <c r="R2601" t="s">
        <v>4203</v>
      </c>
      <c r="S2601">
        <f>(((J2601/60)/60)/24)+DATE(1970,1,1)</f>
        <v>41809.754016203704</v>
      </c>
      <c r="T2601">
        <f>(((I2601/60)/60)/24)+DATE(1970,1,1)</f>
        <v>41854.754016203704</v>
      </c>
      <c r="U2601">
        <f>YEAR(S:S)</f>
        <v>2014</v>
      </c>
    </row>
    <row r="2602" spans="1:21" ht="32" x14ac:dyDescent="0.2">
      <c r="A2602">
        <v>2600</v>
      </c>
      <c r="B2602" s="8" t="s">
        <v>2</v>
      </c>
      <c r="C2602" s="3" t="s">
        <v>2607</v>
      </c>
      <c r="D2602" s="5">
        <v>50000</v>
      </c>
      <c r="E2602" s="7">
        <v>597</v>
      </c>
      <c r="F2602" t="s">
        <v>4117</v>
      </c>
      <c r="G2602" s="1" t="s">
        <v>4119</v>
      </c>
      <c r="H2602" t="s">
        <v>4121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" t="s">
        <v>4181</v>
      </c>
      <c r="O2602">
        <f>ROUND(E2602/D2602*100,0)</f>
        <v>1</v>
      </c>
      <c r="P2602">
        <f>ROUND(E2602/L2602,2)</f>
        <v>19.899999999999999</v>
      </c>
      <c r="Q2602" s="9" t="s">
        <v>4181</v>
      </c>
      <c r="R2602" t="s">
        <v>4203</v>
      </c>
      <c r="S2602">
        <f>(((J2602/60)/60)/24)+DATE(1970,1,1)</f>
        <v>42394.900462962964</v>
      </c>
      <c r="T2602">
        <f>(((I2602/60)/60)/24)+DATE(1970,1,1)</f>
        <v>42454.858796296292</v>
      </c>
      <c r="U2602">
        <f>YEAR(S:S)</f>
        <v>2016</v>
      </c>
    </row>
    <row r="2603" spans="1:21" ht="48" x14ac:dyDescent="0.2">
      <c r="A2603">
        <v>2601</v>
      </c>
      <c r="B2603" s="8" t="s">
        <v>2</v>
      </c>
      <c r="C2603" s="3" t="s">
        <v>2608</v>
      </c>
      <c r="D2603" s="5">
        <v>500</v>
      </c>
      <c r="E2603" s="7">
        <v>595</v>
      </c>
      <c r="F2603" t="s">
        <v>4115</v>
      </c>
      <c r="G2603" s="1" t="s">
        <v>4119</v>
      </c>
      <c r="H2603" t="s">
        <v>4121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" t="s">
        <v>4181</v>
      </c>
      <c r="O2603">
        <f>ROUND(E2603/D2603*100,0)</f>
        <v>119</v>
      </c>
      <c r="P2603">
        <f>ROUND(E2603/L2603,2)</f>
        <v>3.94</v>
      </c>
      <c r="Q2603" s="9" t="s">
        <v>4181</v>
      </c>
      <c r="R2603" t="s">
        <v>4220</v>
      </c>
      <c r="S2603">
        <f>(((J2603/60)/60)/24)+DATE(1970,1,1)</f>
        <v>41150.902187499996</v>
      </c>
      <c r="T2603">
        <f>(((I2603/60)/60)/24)+DATE(1970,1,1)</f>
        <v>41165.165972222225</v>
      </c>
      <c r="U2603">
        <f>YEAR(S:S)</f>
        <v>2012</v>
      </c>
    </row>
    <row r="2604" spans="1:21" ht="48" x14ac:dyDescent="0.2">
      <c r="A2604">
        <v>2602</v>
      </c>
      <c r="B2604" s="8" t="s">
        <v>2</v>
      </c>
      <c r="C2604" s="3" t="s">
        <v>2609</v>
      </c>
      <c r="D2604" s="5">
        <v>12000</v>
      </c>
      <c r="E2604" s="7">
        <v>593</v>
      </c>
      <c r="F2604" t="s">
        <v>4115</v>
      </c>
      <c r="G2604" s="1" t="s">
        <v>4119</v>
      </c>
      <c r="H2604" t="s">
        <v>4121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" t="s">
        <v>4181</v>
      </c>
      <c r="O2604">
        <f>ROUND(E2604/D2604*100,0)</f>
        <v>5</v>
      </c>
      <c r="P2604">
        <f>ROUND(E2604/L2604,2)</f>
        <v>1.21</v>
      </c>
      <c r="Q2604" s="9" t="s">
        <v>4181</v>
      </c>
      <c r="R2604" t="s">
        <v>4220</v>
      </c>
      <c r="S2604">
        <f>(((J2604/60)/60)/24)+DATE(1970,1,1)</f>
        <v>41915.747314814813</v>
      </c>
      <c r="T2604">
        <f>(((I2604/60)/60)/24)+DATE(1970,1,1)</f>
        <v>41955.888888888891</v>
      </c>
      <c r="U2604">
        <f>YEAR(S:S)</f>
        <v>2014</v>
      </c>
    </row>
    <row r="2605" spans="1:21" ht="32" x14ac:dyDescent="0.2">
      <c r="A2605">
        <v>2603</v>
      </c>
      <c r="B2605" s="8" t="s">
        <v>2</v>
      </c>
      <c r="C2605" s="3" t="s">
        <v>2610</v>
      </c>
      <c r="D2605" s="5">
        <v>1750</v>
      </c>
      <c r="E2605" s="7">
        <v>592</v>
      </c>
      <c r="F2605" t="s">
        <v>4115</v>
      </c>
      <c r="G2605" s="1" t="s">
        <v>4119</v>
      </c>
      <c r="H2605" t="s">
        <v>4121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" t="s">
        <v>4181</v>
      </c>
      <c r="O2605">
        <f>ROUND(E2605/D2605*100,0)</f>
        <v>34</v>
      </c>
      <c r="P2605">
        <f>ROUND(E2605/L2605,2)</f>
        <v>11.84</v>
      </c>
      <c r="Q2605" s="9" t="s">
        <v>4181</v>
      </c>
      <c r="R2605" t="s">
        <v>4220</v>
      </c>
      <c r="S2605">
        <f>(((J2605/60)/60)/24)+DATE(1970,1,1)</f>
        <v>41617.912662037037</v>
      </c>
      <c r="T2605">
        <f>(((I2605/60)/60)/24)+DATE(1970,1,1)</f>
        <v>41631.912662037037</v>
      </c>
      <c r="U2605">
        <f>YEAR(S:S)</f>
        <v>2013</v>
      </c>
    </row>
    <row r="2606" spans="1:21" ht="48" x14ac:dyDescent="0.2">
      <c r="A2606">
        <v>2604</v>
      </c>
      <c r="B2606" s="8" t="s">
        <v>2</v>
      </c>
      <c r="C2606" s="3" t="s">
        <v>2611</v>
      </c>
      <c r="D2606" s="5">
        <v>20000</v>
      </c>
      <c r="E2606" s="7">
        <v>591</v>
      </c>
      <c r="F2606" t="s">
        <v>4115</v>
      </c>
      <c r="G2606" s="1" t="s">
        <v>4119</v>
      </c>
      <c r="H2606" t="s">
        <v>4121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" t="s">
        <v>4181</v>
      </c>
      <c r="O2606">
        <f>ROUND(E2606/D2606*100,0)</f>
        <v>3</v>
      </c>
      <c r="P2606">
        <f>ROUND(E2606/L2606,2)</f>
        <v>1.84</v>
      </c>
      <c r="Q2606" s="9" t="s">
        <v>4181</v>
      </c>
      <c r="R2606" t="s">
        <v>4220</v>
      </c>
      <c r="S2606">
        <f>(((J2606/60)/60)/24)+DATE(1970,1,1)</f>
        <v>40998.051192129627</v>
      </c>
      <c r="T2606">
        <f>(((I2606/60)/60)/24)+DATE(1970,1,1)</f>
        <v>41028.051192129627</v>
      </c>
      <c r="U2606">
        <f>YEAR(S:S)</f>
        <v>2012</v>
      </c>
    </row>
    <row r="2607" spans="1:21" ht="48" x14ac:dyDescent="0.2">
      <c r="A2607">
        <v>2605</v>
      </c>
      <c r="B2607" s="8" t="s">
        <v>2</v>
      </c>
      <c r="C2607" s="3" t="s">
        <v>2612</v>
      </c>
      <c r="D2607" s="5">
        <v>100000</v>
      </c>
      <c r="E2607" s="7">
        <v>590.02</v>
      </c>
      <c r="F2607" t="s">
        <v>4115</v>
      </c>
      <c r="G2607" s="1" t="s">
        <v>4119</v>
      </c>
      <c r="H2607" t="s">
        <v>4121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" t="s">
        <v>4181</v>
      </c>
      <c r="O2607">
        <f>ROUND(E2607/D2607*100,0)</f>
        <v>1</v>
      </c>
      <c r="P2607">
        <f>ROUND(E2607/L2607,2)</f>
        <v>0.33</v>
      </c>
      <c r="Q2607" s="9" t="s">
        <v>4181</v>
      </c>
      <c r="R2607" t="s">
        <v>4220</v>
      </c>
      <c r="S2607">
        <f>(((J2607/60)/60)/24)+DATE(1970,1,1)</f>
        <v>42508.541550925926</v>
      </c>
      <c r="T2607">
        <f>(((I2607/60)/60)/24)+DATE(1970,1,1)</f>
        <v>42538.541550925926</v>
      </c>
      <c r="U2607">
        <f>YEAR(S:S)</f>
        <v>2016</v>
      </c>
    </row>
    <row r="2608" spans="1:21" ht="64" x14ac:dyDescent="0.2">
      <c r="A2608">
        <v>2606</v>
      </c>
      <c r="B2608" s="8" t="s">
        <v>2</v>
      </c>
      <c r="C2608" s="3" t="s">
        <v>2613</v>
      </c>
      <c r="D2608" s="5">
        <v>11000</v>
      </c>
      <c r="E2608" s="7">
        <v>590</v>
      </c>
      <c r="F2608" t="s">
        <v>4115</v>
      </c>
      <c r="G2608" s="1" t="s">
        <v>4119</v>
      </c>
      <c r="H2608" t="s">
        <v>4121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" t="s">
        <v>4181</v>
      </c>
      <c r="O2608">
        <f>ROUND(E2608/D2608*100,0)</f>
        <v>5</v>
      </c>
      <c r="P2608">
        <f>ROUND(E2608/L2608,2)</f>
        <v>1.53</v>
      </c>
      <c r="Q2608" s="9" t="s">
        <v>4181</v>
      </c>
      <c r="R2608" t="s">
        <v>4220</v>
      </c>
      <c r="S2608">
        <f>(((J2608/60)/60)/24)+DATE(1970,1,1)</f>
        <v>41726.712754629632</v>
      </c>
      <c r="T2608">
        <f>(((I2608/60)/60)/24)+DATE(1970,1,1)</f>
        <v>41758.712754629632</v>
      </c>
      <c r="U2608">
        <f>YEAR(S:S)</f>
        <v>2014</v>
      </c>
    </row>
    <row r="2609" spans="1:21" ht="48" x14ac:dyDescent="0.2">
      <c r="A2609">
        <v>2607</v>
      </c>
      <c r="B2609" s="8" t="s">
        <v>2</v>
      </c>
      <c r="C2609" s="3" t="s">
        <v>2614</v>
      </c>
      <c r="D2609" s="5">
        <v>8000</v>
      </c>
      <c r="E2609" s="7">
        <v>587</v>
      </c>
      <c r="F2609" t="s">
        <v>4115</v>
      </c>
      <c r="G2609" s="1" t="s">
        <v>4119</v>
      </c>
      <c r="H2609" t="s">
        <v>4121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" t="s">
        <v>4181</v>
      </c>
      <c r="O2609">
        <f>ROUND(E2609/D2609*100,0)</f>
        <v>7</v>
      </c>
      <c r="P2609">
        <f>ROUND(E2609/L2609,2)</f>
        <v>1.47</v>
      </c>
      <c r="Q2609" s="9" t="s">
        <v>4181</v>
      </c>
      <c r="R2609" t="s">
        <v>4220</v>
      </c>
      <c r="S2609">
        <f>(((J2609/60)/60)/24)+DATE(1970,1,1)</f>
        <v>42184.874675925923</v>
      </c>
      <c r="T2609">
        <f>(((I2609/60)/60)/24)+DATE(1970,1,1)</f>
        <v>42228.083333333328</v>
      </c>
      <c r="U2609">
        <f>YEAR(S:S)</f>
        <v>2015</v>
      </c>
    </row>
    <row r="2610" spans="1:21" ht="48" x14ac:dyDescent="0.2">
      <c r="A2610">
        <v>2608</v>
      </c>
      <c r="B2610" s="8" t="s">
        <v>2</v>
      </c>
      <c r="C2610" s="3" t="s">
        <v>2615</v>
      </c>
      <c r="D2610" s="5">
        <v>8000</v>
      </c>
      <c r="E2610" s="7">
        <v>587</v>
      </c>
      <c r="F2610" t="s">
        <v>4115</v>
      </c>
      <c r="G2610" s="1" t="s">
        <v>4119</v>
      </c>
      <c r="H2610" t="s">
        <v>4121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" t="s">
        <v>4181</v>
      </c>
      <c r="O2610">
        <f>ROUND(E2610/D2610*100,0)</f>
        <v>7</v>
      </c>
      <c r="P2610">
        <f>ROUND(E2610/L2610,2)</f>
        <v>1.93</v>
      </c>
      <c r="Q2610" s="9" t="s">
        <v>4181</v>
      </c>
      <c r="R2610" t="s">
        <v>4220</v>
      </c>
      <c r="S2610">
        <f>(((J2610/60)/60)/24)+DATE(1970,1,1)</f>
        <v>42767.801712962959</v>
      </c>
      <c r="T2610">
        <f>(((I2610/60)/60)/24)+DATE(1970,1,1)</f>
        <v>42809</v>
      </c>
      <c r="U2610">
        <f>YEAR(S:S)</f>
        <v>2017</v>
      </c>
    </row>
    <row r="2611" spans="1:21" ht="48" x14ac:dyDescent="0.2">
      <c r="A2611">
        <v>2609</v>
      </c>
      <c r="B2611" s="8" t="s">
        <v>2</v>
      </c>
      <c r="C2611" s="3" t="s">
        <v>2616</v>
      </c>
      <c r="D2611" s="5">
        <v>35000</v>
      </c>
      <c r="E2611" s="7">
        <v>586</v>
      </c>
      <c r="F2611" t="s">
        <v>4115</v>
      </c>
      <c r="G2611" s="1" t="s">
        <v>4119</v>
      </c>
      <c r="H2611" t="s">
        <v>4121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" t="s">
        <v>4181</v>
      </c>
      <c r="O2611">
        <f>ROUND(E2611/D2611*100,0)</f>
        <v>2</v>
      </c>
      <c r="P2611">
        <f>ROUND(E2611/L2611,2)</f>
        <v>0.87</v>
      </c>
      <c r="Q2611" s="9" t="s">
        <v>4181</v>
      </c>
      <c r="R2611" t="s">
        <v>4220</v>
      </c>
      <c r="S2611">
        <f>(((J2611/60)/60)/24)+DATE(1970,1,1)</f>
        <v>41075.237858796296</v>
      </c>
      <c r="T2611">
        <f>(((I2611/60)/60)/24)+DATE(1970,1,1)</f>
        <v>41105.237858796296</v>
      </c>
      <c r="U2611">
        <f>YEAR(S:S)</f>
        <v>2012</v>
      </c>
    </row>
    <row r="2612" spans="1:21" ht="32" x14ac:dyDescent="0.2">
      <c r="A2612">
        <v>2610</v>
      </c>
      <c r="B2612" s="8" t="s">
        <v>2</v>
      </c>
      <c r="C2612" s="3" t="s">
        <v>2617</v>
      </c>
      <c r="D2612" s="5">
        <v>22765</v>
      </c>
      <c r="E2612" s="7">
        <v>585</v>
      </c>
      <c r="F2612" t="s">
        <v>4115</v>
      </c>
      <c r="G2612" s="1" t="s">
        <v>4119</v>
      </c>
      <c r="H2612" t="s">
        <v>4121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" t="s">
        <v>4181</v>
      </c>
      <c r="O2612">
        <f>ROUND(E2612/D2612*100,0)</f>
        <v>3</v>
      </c>
      <c r="P2612">
        <f>ROUND(E2612/L2612,2)</f>
        <v>1.01</v>
      </c>
      <c r="Q2612" s="9" t="s">
        <v>4181</v>
      </c>
      <c r="R2612" t="s">
        <v>4220</v>
      </c>
      <c r="S2612">
        <f>(((J2612/60)/60)/24)+DATE(1970,1,1)</f>
        <v>42564.881076388891</v>
      </c>
      <c r="T2612">
        <f>(((I2612/60)/60)/24)+DATE(1970,1,1)</f>
        <v>42604.290972222225</v>
      </c>
      <c r="U2612">
        <f>YEAR(S:S)</f>
        <v>2016</v>
      </c>
    </row>
    <row r="2613" spans="1:21" ht="48" x14ac:dyDescent="0.2">
      <c r="A2613">
        <v>2611</v>
      </c>
      <c r="B2613" s="8" t="s">
        <v>2</v>
      </c>
      <c r="C2613" s="3" t="s">
        <v>2618</v>
      </c>
      <c r="D2613" s="5">
        <v>11000</v>
      </c>
      <c r="E2613" s="7">
        <v>585</v>
      </c>
      <c r="F2613" t="s">
        <v>4115</v>
      </c>
      <c r="G2613" s="1" t="s">
        <v>4119</v>
      </c>
      <c r="H2613" t="s">
        <v>4124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" t="s">
        <v>4181</v>
      </c>
      <c r="O2613">
        <f>ROUND(E2613/D2613*100,0)</f>
        <v>5</v>
      </c>
      <c r="P2613">
        <f>ROUND(E2613/L2613,2)</f>
        <v>0.16</v>
      </c>
      <c r="Q2613" s="9" t="s">
        <v>4181</v>
      </c>
      <c r="R2613" t="s">
        <v>4220</v>
      </c>
      <c r="S2613">
        <f>(((J2613/60)/60)/24)+DATE(1970,1,1)</f>
        <v>42704.335810185185</v>
      </c>
      <c r="T2613">
        <f>(((I2613/60)/60)/24)+DATE(1970,1,1)</f>
        <v>42737.957638888889</v>
      </c>
      <c r="U2613">
        <f>YEAR(S:S)</f>
        <v>2016</v>
      </c>
    </row>
    <row r="2614" spans="1:21" ht="48" x14ac:dyDescent="0.2">
      <c r="A2614">
        <v>2612</v>
      </c>
      <c r="B2614" s="8" t="s">
        <v>2</v>
      </c>
      <c r="C2614" s="3" t="s">
        <v>2619</v>
      </c>
      <c r="D2614" s="5">
        <v>10000</v>
      </c>
      <c r="E2614" s="7">
        <v>580</v>
      </c>
      <c r="F2614" t="s">
        <v>4115</v>
      </c>
      <c r="G2614" s="1" t="s">
        <v>4119</v>
      </c>
      <c r="H2614" t="s">
        <v>4121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" t="s">
        <v>4181</v>
      </c>
      <c r="O2614">
        <f>ROUND(E2614/D2614*100,0)</f>
        <v>6</v>
      </c>
      <c r="P2614">
        <f>ROUND(E2614/L2614,2)</f>
        <v>1.97</v>
      </c>
      <c r="Q2614" s="9" t="s">
        <v>4181</v>
      </c>
      <c r="R2614" t="s">
        <v>4220</v>
      </c>
      <c r="S2614">
        <f>(((J2614/60)/60)/24)+DATE(1970,1,1)</f>
        <v>41982.143171296295</v>
      </c>
      <c r="T2614">
        <f>(((I2614/60)/60)/24)+DATE(1970,1,1)</f>
        <v>42013.143171296295</v>
      </c>
      <c r="U2614">
        <f>YEAR(S:S)</f>
        <v>2014</v>
      </c>
    </row>
    <row r="2615" spans="1:21" ht="48" x14ac:dyDescent="0.2">
      <c r="A2615">
        <v>2613</v>
      </c>
      <c r="B2615" s="8" t="s">
        <v>2</v>
      </c>
      <c r="C2615" s="3" t="s">
        <v>2620</v>
      </c>
      <c r="D2615" s="5">
        <v>7500</v>
      </c>
      <c r="E2615" s="7">
        <v>576</v>
      </c>
      <c r="F2615" t="s">
        <v>4115</v>
      </c>
      <c r="G2615" s="1" t="s">
        <v>4119</v>
      </c>
      <c r="H2615" t="s">
        <v>4121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" t="s">
        <v>4181</v>
      </c>
      <c r="O2615">
        <f>ROUND(E2615/D2615*100,0)</f>
        <v>8</v>
      </c>
      <c r="P2615">
        <f>ROUND(E2615/L2615,2)</f>
        <v>20.57</v>
      </c>
      <c r="Q2615" s="9" t="s">
        <v>4181</v>
      </c>
      <c r="R2615" t="s">
        <v>4220</v>
      </c>
      <c r="S2615">
        <f>(((J2615/60)/60)/24)+DATE(1970,1,1)</f>
        <v>41143.81821759259</v>
      </c>
      <c r="T2615">
        <f>(((I2615/60)/60)/24)+DATE(1970,1,1)</f>
        <v>41173.81821759259</v>
      </c>
      <c r="U2615">
        <f>YEAR(S:S)</f>
        <v>2012</v>
      </c>
    </row>
    <row r="2616" spans="1:21" ht="48" x14ac:dyDescent="0.2">
      <c r="A2616">
        <v>2614</v>
      </c>
      <c r="B2616" s="8" t="s">
        <v>2</v>
      </c>
      <c r="C2616" s="3" t="s">
        <v>2621</v>
      </c>
      <c r="D2616" s="5">
        <v>10500</v>
      </c>
      <c r="E2616" s="7">
        <v>570</v>
      </c>
      <c r="F2616" t="s">
        <v>4115</v>
      </c>
      <c r="G2616" s="1" t="s">
        <v>4119</v>
      </c>
      <c r="H2616" t="s">
        <v>4121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" t="s">
        <v>4181</v>
      </c>
      <c r="O2616">
        <f>ROUND(E2616/D2616*100,0)</f>
        <v>5</v>
      </c>
      <c r="P2616">
        <f>ROUND(E2616/L2616,2)</f>
        <v>5.7</v>
      </c>
      <c r="Q2616" s="9" t="s">
        <v>4181</v>
      </c>
      <c r="R2616" t="s">
        <v>4220</v>
      </c>
      <c r="S2616">
        <f>(((J2616/60)/60)/24)+DATE(1970,1,1)</f>
        <v>41730.708472222221</v>
      </c>
      <c r="T2616">
        <f>(((I2616/60)/60)/24)+DATE(1970,1,1)</f>
        <v>41759.208333333336</v>
      </c>
      <c r="U2616">
        <f>YEAR(S:S)</f>
        <v>2014</v>
      </c>
    </row>
    <row r="2617" spans="1:21" ht="48" x14ac:dyDescent="0.2">
      <c r="A2617">
        <v>2615</v>
      </c>
      <c r="B2617" s="8" t="s">
        <v>2</v>
      </c>
      <c r="C2617" s="3" t="s">
        <v>2622</v>
      </c>
      <c r="D2617" s="5">
        <v>2001</v>
      </c>
      <c r="E2617" s="7">
        <v>570</v>
      </c>
      <c r="F2617" t="s">
        <v>4115</v>
      </c>
      <c r="G2617" s="1" t="s">
        <v>4119</v>
      </c>
      <c r="H2617" t="s">
        <v>4122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" t="s">
        <v>4181</v>
      </c>
      <c r="O2617">
        <f>ROUND(E2617/D2617*100,0)</f>
        <v>28</v>
      </c>
      <c r="P2617">
        <f>ROUND(E2617/L2617,2)</f>
        <v>7.92</v>
      </c>
      <c r="Q2617" s="9" t="s">
        <v>4181</v>
      </c>
      <c r="R2617" t="s">
        <v>4220</v>
      </c>
      <c r="S2617">
        <f>(((J2617/60)/60)/24)+DATE(1970,1,1)</f>
        <v>42453.49726851852</v>
      </c>
      <c r="T2617">
        <f>(((I2617/60)/60)/24)+DATE(1970,1,1)</f>
        <v>42490.5</v>
      </c>
      <c r="U2617">
        <f>YEAR(S:S)</f>
        <v>2016</v>
      </c>
    </row>
    <row r="2618" spans="1:21" ht="48" x14ac:dyDescent="0.2">
      <c r="A2618">
        <v>2616</v>
      </c>
      <c r="B2618" s="8" t="s">
        <v>2</v>
      </c>
      <c r="C2618" s="3" t="s">
        <v>2623</v>
      </c>
      <c r="D2618" s="5">
        <v>25000</v>
      </c>
      <c r="E2618" s="7">
        <v>570</v>
      </c>
      <c r="F2618" t="s">
        <v>4115</v>
      </c>
      <c r="G2618" s="1" t="s">
        <v>4119</v>
      </c>
      <c r="H2618" t="s">
        <v>4121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" t="s">
        <v>4181</v>
      </c>
      <c r="O2618">
        <f>ROUND(E2618/D2618*100,0)</f>
        <v>2</v>
      </c>
      <c r="P2618">
        <f>ROUND(E2618/L2618,2)</f>
        <v>2.39</v>
      </c>
      <c r="Q2618" s="9" t="s">
        <v>4181</v>
      </c>
      <c r="R2618" t="s">
        <v>4220</v>
      </c>
      <c r="S2618">
        <f>(((J2618/60)/60)/24)+DATE(1970,1,1)</f>
        <v>42211.99454861111</v>
      </c>
      <c r="T2618">
        <f>(((I2618/60)/60)/24)+DATE(1970,1,1)</f>
        <v>42241.99454861111</v>
      </c>
      <c r="U2618">
        <f>YEAR(S:S)</f>
        <v>2015</v>
      </c>
    </row>
    <row r="2619" spans="1:21" ht="48" x14ac:dyDescent="0.2">
      <c r="A2619">
        <v>2617</v>
      </c>
      <c r="B2619" s="8" t="s">
        <v>2</v>
      </c>
      <c r="C2619" s="3" t="s">
        <v>2624</v>
      </c>
      <c r="D2619" s="5">
        <v>500</v>
      </c>
      <c r="E2619" s="7">
        <v>570</v>
      </c>
      <c r="F2619" t="s">
        <v>4115</v>
      </c>
      <c r="G2619" s="1" t="s">
        <v>4119</v>
      </c>
      <c r="H2619" t="s">
        <v>4121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" t="s">
        <v>4181</v>
      </c>
      <c r="O2619">
        <f>ROUND(E2619/D2619*100,0)</f>
        <v>114</v>
      </c>
      <c r="P2619">
        <f>ROUND(E2619/L2619,2)</f>
        <v>3.58</v>
      </c>
      <c r="Q2619" s="9" t="s">
        <v>4181</v>
      </c>
      <c r="R2619" t="s">
        <v>4220</v>
      </c>
      <c r="S2619">
        <f>(((J2619/60)/60)/24)+DATE(1970,1,1)</f>
        <v>41902.874432870369</v>
      </c>
      <c r="T2619">
        <f>(((I2619/60)/60)/24)+DATE(1970,1,1)</f>
        <v>41932.874432870369</v>
      </c>
      <c r="U2619">
        <f>YEAR(S:S)</f>
        <v>2014</v>
      </c>
    </row>
    <row r="2620" spans="1:21" ht="16" x14ac:dyDescent="0.2">
      <c r="A2620">
        <v>2618</v>
      </c>
      <c r="B2620" s="8" t="s">
        <v>2</v>
      </c>
      <c r="C2620" s="3" t="s">
        <v>2625</v>
      </c>
      <c r="D2620" s="5">
        <v>15000</v>
      </c>
      <c r="E2620" s="7">
        <v>570</v>
      </c>
      <c r="F2620" t="s">
        <v>4115</v>
      </c>
      <c r="G2620" s="1" t="s">
        <v>4119</v>
      </c>
      <c r="H2620" t="s">
        <v>4121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" t="s">
        <v>4181</v>
      </c>
      <c r="O2620">
        <f>ROUND(E2620/D2620*100,0)</f>
        <v>4</v>
      </c>
      <c r="P2620">
        <f>ROUND(E2620/L2620,2)</f>
        <v>7.4</v>
      </c>
      <c r="Q2620" s="9" t="s">
        <v>4181</v>
      </c>
      <c r="R2620" t="s">
        <v>4220</v>
      </c>
      <c r="S2620">
        <f>(((J2620/60)/60)/24)+DATE(1970,1,1)</f>
        <v>42279.792372685188</v>
      </c>
      <c r="T2620">
        <f>(((I2620/60)/60)/24)+DATE(1970,1,1)</f>
        <v>42339.834039351852</v>
      </c>
      <c r="U2620">
        <f>YEAR(S:S)</f>
        <v>2015</v>
      </c>
    </row>
    <row r="2621" spans="1:21" ht="48" x14ac:dyDescent="0.2">
      <c r="A2621">
        <v>2619</v>
      </c>
      <c r="B2621" s="8" t="s">
        <v>2</v>
      </c>
      <c r="C2621" s="3" t="s">
        <v>2626</v>
      </c>
      <c r="D2621" s="5">
        <v>1000</v>
      </c>
      <c r="E2621" s="7">
        <v>565</v>
      </c>
      <c r="F2621" t="s">
        <v>4115</v>
      </c>
      <c r="G2621" s="1" t="s">
        <v>4119</v>
      </c>
      <c r="H2621" t="s">
        <v>4121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" t="s">
        <v>4181</v>
      </c>
      <c r="O2621">
        <f>ROUND(E2621/D2621*100,0)</f>
        <v>57</v>
      </c>
      <c r="P2621">
        <f>ROUND(E2621/L2621,2)</f>
        <v>10.66</v>
      </c>
      <c r="Q2621" s="9" t="s">
        <v>4181</v>
      </c>
      <c r="R2621" t="s">
        <v>4220</v>
      </c>
      <c r="S2621">
        <f>(((J2621/60)/60)/24)+DATE(1970,1,1)</f>
        <v>42273.884305555555</v>
      </c>
      <c r="T2621">
        <f>(((I2621/60)/60)/24)+DATE(1970,1,1)</f>
        <v>42300.458333333328</v>
      </c>
      <c r="U2621">
        <f>YEAR(S:S)</f>
        <v>2015</v>
      </c>
    </row>
    <row r="2622" spans="1:21" ht="48" x14ac:dyDescent="0.2">
      <c r="A2622">
        <v>2620</v>
      </c>
      <c r="B2622" s="8" t="s">
        <v>2</v>
      </c>
      <c r="C2622" s="3" t="s">
        <v>2627</v>
      </c>
      <c r="D2622" s="5">
        <v>65000</v>
      </c>
      <c r="E2622" s="7">
        <v>565</v>
      </c>
      <c r="F2622" t="s">
        <v>4115</v>
      </c>
      <c r="G2622" s="1" t="s">
        <v>4119</v>
      </c>
      <c r="H2622" t="s">
        <v>4123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" t="s">
        <v>4181</v>
      </c>
      <c r="O2622">
        <f>ROUND(E2622/D2622*100,0)</f>
        <v>1</v>
      </c>
      <c r="P2622">
        <f>ROUND(E2622/L2622,2)</f>
        <v>0.45</v>
      </c>
      <c r="Q2622" s="9" t="s">
        <v>4181</v>
      </c>
      <c r="R2622" t="s">
        <v>4220</v>
      </c>
      <c r="S2622">
        <f>(((J2622/60)/60)/24)+DATE(1970,1,1)</f>
        <v>42251.16715277778</v>
      </c>
      <c r="T2622">
        <f>(((I2622/60)/60)/24)+DATE(1970,1,1)</f>
        <v>42288.041666666672</v>
      </c>
      <c r="U2622">
        <f>YEAR(S:S)</f>
        <v>2015</v>
      </c>
    </row>
    <row r="2623" spans="1:21" ht="48" x14ac:dyDescent="0.2">
      <c r="A2623">
        <v>2621</v>
      </c>
      <c r="B2623" s="8" t="s">
        <v>2</v>
      </c>
      <c r="C2623" s="3" t="s">
        <v>2628</v>
      </c>
      <c r="D2623" s="5">
        <v>15000</v>
      </c>
      <c r="E2623" s="7">
        <v>564.66</v>
      </c>
      <c r="F2623" t="s">
        <v>4115</v>
      </c>
      <c r="G2623" s="1" t="s">
        <v>4119</v>
      </c>
      <c r="H2623" t="s">
        <v>4121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" t="s">
        <v>4181</v>
      </c>
      <c r="O2623">
        <f>ROUND(E2623/D2623*100,0)</f>
        <v>4</v>
      </c>
      <c r="P2623">
        <f>ROUND(E2623/L2623,2)</f>
        <v>1.21</v>
      </c>
      <c r="Q2623" s="9" t="s">
        <v>4181</v>
      </c>
      <c r="R2623" t="s">
        <v>4220</v>
      </c>
      <c r="S2623">
        <f>(((J2623/60)/60)/24)+DATE(1970,1,1)</f>
        <v>42115.74754629629</v>
      </c>
      <c r="T2623">
        <f>(((I2623/60)/60)/24)+DATE(1970,1,1)</f>
        <v>42145.74754629629</v>
      </c>
      <c r="U2623">
        <f>YEAR(S:S)</f>
        <v>2015</v>
      </c>
    </row>
    <row r="2624" spans="1:21" ht="48" x14ac:dyDescent="0.2">
      <c r="A2624">
        <v>2622</v>
      </c>
      <c r="B2624" s="8" t="s">
        <v>2</v>
      </c>
      <c r="C2624" s="3" t="s">
        <v>2629</v>
      </c>
      <c r="D2624" s="5">
        <v>1500</v>
      </c>
      <c r="E2624" s="7">
        <v>564</v>
      </c>
      <c r="F2624" t="s">
        <v>4115</v>
      </c>
      <c r="G2624" s="1" t="s">
        <v>4119</v>
      </c>
      <c r="H2624" t="s">
        <v>4124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" t="s">
        <v>4181</v>
      </c>
      <c r="O2624">
        <f>ROUND(E2624/D2624*100,0)</f>
        <v>38</v>
      </c>
      <c r="P2624">
        <f>ROUND(E2624/L2624,2)</f>
        <v>7.62</v>
      </c>
      <c r="Q2624" s="9" t="s">
        <v>4181</v>
      </c>
      <c r="R2624" t="s">
        <v>4220</v>
      </c>
      <c r="S2624">
        <f>(((J2624/60)/60)/24)+DATE(1970,1,1)</f>
        <v>42689.74324074074</v>
      </c>
      <c r="T2624">
        <f>(((I2624/60)/60)/24)+DATE(1970,1,1)</f>
        <v>42734.74324074074</v>
      </c>
      <c r="U2624">
        <f>YEAR(S:S)</f>
        <v>2016</v>
      </c>
    </row>
    <row r="2625" spans="1:21" ht="48" x14ac:dyDescent="0.2">
      <c r="A2625">
        <v>2623</v>
      </c>
      <c r="B2625" s="8" t="s">
        <v>2</v>
      </c>
      <c r="C2625" s="3" t="s">
        <v>2630</v>
      </c>
      <c r="D2625" s="5">
        <v>2000</v>
      </c>
      <c r="E2625" s="7">
        <v>561</v>
      </c>
      <c r="F2625" t="s">
        <v>4115</v>
      </c>
      <c r="G2625" s="1" t="s">
        <v>4119</v>
      </c>
      <c r="H2625" t="s">
        <v>4121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" t="s">
        <v>4181</v>
      </c>
      <c r="O2625">
        <f>ROUND(E2625/D2625*100,0)</f>
        <v>28</v>
      </c>
      <c r="P2625">
        <f>ROUND(E2625/L2625,2)</f>
        <v>9.0500000000000007</v>
      </c>
      <c r="Q2625" s="9" t="s">
        <v>4181</v>
      </c>
      <c r="R2625" t="s">
        <v>4220</v>
      </c>
      <c r="S2625">
        <f>(((J2625/60)/60)/24)+DATE(1970,1,1)</f>
        <v>42692.256550925929</v>
      </c>
      <c r="T2625">
        <f>(((I2625/60)/60)/24)+DATE(1970,1,1)</f>
        <v>42706.256550925929</v>
      </c>
      <c r="U2625">
        <f>YEAR(S:S)</f>
        <v>2016</v>
      </c>
    </row>
    <row r="2626" spans="1:21" ht="48" x14ac:dyDescent="0.2">
      <c r="A2626">
        <v>2624</v>
      </c>
      <c r="B2626" s="8" t="s">
        <v>2</v>
      </c>
      <c r="C2626" s="3" t="s">
        <v>2631</v>
      </c>
      <c r="D2626" s="5">
        <v>8000</v>
      </c>
      <c r="E2626" s="7">
        <v>560</v>
      </c>
      <c r="F2626" t="s">
        <v>4115</v>
      </c>
      <c r="G2626" s="1" t="s">
        <v>4119</v>
      </c>
      <c r="H2626" t="s">
        <v>4121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" t="s">
        <v>4181</v>
      </c>
      <c r="O2626">
        <f>ROUND(E2626/D2626*100,0)</f>
        <v>7</v>
      </c>
      <c r="P2626">
        <f>ROUND(E2626/L2626,2)</f>
        <v>0.16</v>
      </c>
      <c r="Q2626" s="9" t="s">
        <v>4181</v>
      </c>
      <c r="R2626" t="s">
        <v>4220</v>
      </c>
      <c r="S2626">
        <f>(((J2626/60)/60)/24)+DATE(1970,1,1)</f>
        <v>41144.42155092593</v>
      </c>
      <c r="T2626">
        <f>(((I2626/60)/60)/24)+DATE(1970,1,1)</f>
        <v>41165.42155092593</v>
      </c>
      <c r="U2626">
        <f>YEAR(S:S)</f>
        <v>2012</v>
      </c>
    </row>
    <row r="2627" spans="1:21" ht="48" x14ac:dyDescent="0.2">
      <c r="A2627">
        <v>2625</v>
      </c>
      <c r="B2627" s="8" t="s">
        <v>2</v>
      </c>
      <c r="C2627" s="3" t="s">
        <v>2632</v>
      </c>
      <c r="D2627" s="5">
        <v>150</v>
      </c>
      <c r="E2627" s="7">
        <v>560</v>
      </c>
      <c r="F2627" t="s">
        <v>4115</v>
      </c>
      <c r="G2627" s="1" t="s">
        <v>4119</v>
      </c>
      <c r="H2627" t="s">
        <v>4124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" t="s">
        <v>4181</v>
      </c>
      <c r="O2627">
        <f>ROUND(E2627/D2627*100,0)</f>
        <v>373</v>
      </c>
      <c r="P2627">
        <f>ROUND(E2627/L2627,2)</f>
        <v>10.77</v>
      </c>
      <c r="Q2627" s="9" t="s">
        <v>4181</v>
      </c>
      <c r="R2627" t="s">
        <v>4220</v>
      </c>
      <c r="S2627">
        <f>(((J2627/60)/60)/24)+DATE(1970,1,1)</f>
        <v>42658.810277777782</v>
      </c>
      <c r="T2627">
        <f>(((I2627/60)/60)/24)+DATE(1970,1,1)</f>
        <v>42683.851944444439</v>
      </c>
      <c r="U2627">
        <f>YEAR(S:S)</f>
        <v>2016</v>
      </c>
    </row>
    <row r="2628" spans="1:21" ht="48" x14ac:dyDescent="0.2">
      <c r="A2628">
        <v>2626</v>
      </c>
      <c r="B2628" s="8" t="s">
        <v>2</v>
      </c>
      <c r="C2628" s="3" t="s">
        <v>2633</v>
      </c>
      <c r="D2628" s="5">
        <v>2500</v>
      </c>
      <c r="E2628" s="7">
        <v>560</v>
      </c>
      <c r="F2628" t="s">
        <v>4115</v>
      </c>
      <c r="G2628" s="1" t="s">
        <v>4119</v>
      </c>
      <c r="H2628" t="s">
        <v>4121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" t="s">
        <v>4181</v>
      </c>
      <c r="O2628">
        <f>ROUND(E2628/D2628*100,0)</f>
        <v>22</v>
      </c>
      <c r="P2628">
        <f>ROUND(E2628/L2628,2)</f>
        <v>11.2</v>
      </c>
      <c r="Q2628" s="9" t="s">
        <v>4181</v>
      </c>
      <c r="R2628" t="s">
        <v>4220</v>
      </c>
      <c r="S2628">
        <f>(((J2628/60)/60)/24)+DATE(1970,1,1)</f>
        <v>42128.628113425926</v>
      </c>
      <c r="T2628">
        <f>(((I2628/60)/60)/24)+DATE(1970,1,1)</f>
        <v>42158.628113425926</v>
      </c>
      <c r="U2628">
        <f>YEAR(S:S)</f>
        <v>2015</v>
      </c>
    </row>
    <row r="2629" spans="1:21" ht="48" x14ac:dyDescent="0.2">
      <c r="A2629">
        <v>2627</v>
      </c>
      <c r="B2629" s="8" t="s">
        <v>2</v>
      </c>
      <c r="C2629" s="3" t="s">
        <v>2634</v>
      </c>
      <c r="D2629" s="5">
        <v>150</v>
      </c>
      <c r="E2629" s="7">
        <v>559</v>
      </c>
      <c r="F2629" t="s">
        <v>4115</v>
      </c>
      <c r="G2629" s="1" t="s">
        <v>4119</v>
      </c>
      <c r="H2629" t="s">
        <v>4121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" t="s">
        <v>4181</v>
      </c>
      <c r="O2629">
        <f>ROUND(E2629/D2629*100,0)</f>
        <v>373</v>
      </c>
      <c r="P2629">
        <f>ROUND(E2629/L2629,2)</f>
        <v>12.42</v>
      </c>
      <c r="Q2629" s="9" t="s">
        <v>4181</v>
      </c>
      <c r="R2629" t="s">
        <v>4220</v>
      </c>
      <c r="S2629">
        <f>(((J2629/60)/60)/24)+DATE(1970,1,1)</f>
        <v>42304.829409722224</v>
      </c>
      <c r="T2629">
        <f>(((I2629/60)/60)/24)+DATE(1970,1,1)</f>
        <v>42334.871076388896</v>
      </c>
      <c r="U2629">
        <f>YEAR(S:S)</f>
        <v>2015</v>
      </c>
    </row>
    <row r="2630" spans="1:21" ht="32" x14ac:dyDescent="0.2">
      <c r="A2630">
        <v>2628</v>
      </c>
      <c r="B2630" s="8" t="s">
        <v>2</v>
      </c>
      <c r="C2630" s="3" t="s">
        <v>2635</v>
      </c>
      <c r="D2630" s="5">
        <v>839</v>
      </c>
      <c r="E2630" s="7">
        <v>558</v>
      </c>
      <c r="F2630" t="s">
        <v>4115</v>
      </c>
      <c r="G2630" s="1" t="s">
        <v>4119</v>
      </c>
      <c r="H2630" t="s">
        <v>4121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" t="s">
        <v>4181</v>
      </c>
      <c r="O2630">
        <f>ROUND(E2630/D2630*100,0)</f>
        <v>67</v>
      </c>
      <c r="P2630">
        <f>ROUND(E2630/L2630,2)</f>
        <v>26.57</v>
      </c>
      <c r="Q2630" s="9" t="s">
        <v>4181</v>
      </c>
      <c r="R2630" t="s">
        <v>4220</v>
      </c>
      <c r="S2630">
        <f>(((J2630/60)/60)/24)+DATE(1970,1,1)</f>
        <v>41953.966053240743</v>
      </c>
      <c r="T2630">
        <f>(((I2630/60)/60)/24)+DATE(1970,1,1)</f>
        <v>41973.966053240743</v>
      </c>
      <c r="U2630">
        <f>YEAR(S:S)</f>
        <v>2014</v>
      </c>
    </row>
    <row r="2631" spans="1:21" ht="32" x14ac:dyDescent="0.2">
      <c r="A2631">
        <v>2629</v>
      </c>
      <c r="B2631" s="8" t="s">
        <v>2</v>
      </c>
      <c r="C2631" s="3" t="s">
        <v>2636</v>
      </c>
      <c r="D2631" s="5">
        <v>5000</v>
      </c>
      <c r="E2631" s="7">
        <v>555</v>
      </c>
      <c r="F2631" t="s">
        <v>4115</v>
      </c>
      <c r="G2631" s="1" t="s">
        <v>4119</v>
      </c>
      <c r="H2631" t="s">
        <v>4122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" t="s">
        <v>4181</v>
      </c>
      <c r="O2631">
        <f>ROUND(E2631/D2631*100,0)</f>
        <v>11</v>
      </c>
      <c r="P2631">
        <f>ROUND(E2631/L2631,2)</f>
        <v>5.55</v>
      </c>
      <c r="Q2631" s="9" t="s">
        <v>4181</v>
      </c>
      <c r="R2631" t="s">
        <v>4220</v>
      </c>
      <c r="S2631">
        <f>(((J2631/60)/60)/24)+DATE(1970,1,1)</f>
        <v>42108.538449074069</v>
      </c>
      <c r="T2631">
        <f>(((I2631/60)/60)/24)+DATE(1970,1,1)</f>
        <v>42138.538449074069</v>
      </c>
      <c r="U2631">
        <f>YEAR(S:S)</f>
        <v>2015</v>
      </c>
    </row>
    <row r="2632" spans="1:21" ht="48" x14ac:dyDescent="0.2">
      <c r="A2632">
        <v>2630</v>
      </c>
      <c r="B2632" s="8" t="s">
        <v>2</v>
      </c>
      <c r="C2632" s="3" t="s">
        <v>2637</v>
      </c>
      <c r="D2632" s="5">
        <v>2000</v>
      </c>
      <c r="E2632" s="7">
        <v>553</v>
      </c>
      <c r="F2632" t="s">
        <v>4115</v>
      </c>
      <c r="G2632" s="1" t="s">
        <v>4119</v>
      </c>
      <c r="H2632" t="s">
        <v>4123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" t="s">
        <v>4181</v>
      </c>
      <c r="O2632">
        <f>ROUND(E2632/D2632*100,0)</f>
        <v>28</v>
      </c>
      <c r="P2632">
        <f>ROUND(E2632/L2632,2)</f>
        <v>6.83</v>
      </c>
      <c r="Q2632" s="9" t="s">
        <v>4181</v>
      </c>
      <c r="R2632" t="s">
        <v>4220</v>
      </c>
      <c r="S2632">
        <f>(((J2632/60)/60)/24)+DATE(1970,1,1)</f>
        <v>42524.105462962965</v>
      </c>
      <c r="T2632">
        <f>(((I2632/60)/60)/24)+DATE(1970,1,1)</f>
        <v>42551.416666666672</v>
      </c>
      <c r="U2632">
        <f>YEAR(S:S)</f>
        <v>2016</v>
      </c>
    </row>
    <row r="2633" spans="1:21" ht="48" x14ac:dyDescent="0.2">
      <c r="A2633">
        <v>2631</v>
      </c>
      <c r="B2633" s="8" t="s">
        <v>2</v>
      </c>
      <c r="C2633" s="3" t="s">
        <v>2638</v>
      </c>
      <c r="D2633" s="5">
        <v>20000</v>
      </c>
      <c r="E2633" s="7">
        <v>553</v>
      </c>
      <c r="F2633" t="s">
        <v>4115</v>
      </c>
      <c r="G2633" s="1" t="s">
        <v>4119</v>
      </c>
      <c r="H2633" t="s">
        <v>4121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" t="s">
        <v>4181</v>
      </c>
      <c r="O2633">
        <f>ROUND(E2633/D2633*100,0)</f>
        <v>3</v>
      </c>
      <c r="P2633">
        <f>ROUND(E2633/L2633,2)</f>
        <v>1.93</v>
      </c>
      <c r="Q2633" s="9" t="s">
        <v>4181</v>
      </c>
      <c r="R2633" t="s">
        <v>4220</v>
      </c>
      <c r="S2633">
        <f>(((J2633/60)/60)/24)+DATE(1970,1,1)</f>
        <v>42218.169293981482</v>
      </c>
      <c r="T2633">
        <f>(((I2633/60)/60)/24)+DATE(1970,1,1)</f>
        <v>42246.169293981482</v>
      </c>
      <c r="U2633">
        <f>YEAR(S:S)</f>
        <v>2015</v>
      </c>
    </row>
    <row r="2634" spans="1:21" ht="48" x14ac:dyDescent="0.2">
      <c r="A2634">
        <v>2632</v>
      </c>
      <c r="B2634" s="8" t="s">
        <v>2</v>
      </c>
      <c r="C2634" s="3" t="s">
        <v>2639</v>
      </c>
      <c r="D2634" s="5">
        <v>1070</v>
      </c>
      <c r="E2634" s="7">
        <v>551</v>
      </c>
      <c r="F2634" t="s">
        <v>4115</v>
      </c>
      <c r="G2634" s="1" t="s">
        <v>4119</v>
      </c>
      <c r="H2634" t="s">
        <v>4121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" t="s">
        <v>4181</v>
      </c>
      <c r="O2634">
        <f>ROUND(E2634/D2634*100,0)</f>
        <v>51</v>
      </c>
      <c r="P2634">
        <f>ROUND(E2634/L2634,2)</f>
        <v>13.12</v>
      </c>
      <c r="Q2634" s="9" t="s">
        <v>4181</v>
      </c>
      <c r="R2634" t="s">
        <v>4220</v>
      </c>
      <c r="S2634">
        <f>(((J2634/60)/60)/24)+DATE(1970,1,1)</f>
        <v>42494.061793981484</v>
      </c>
      <c r="T2634">
        <f>(((I2634/60)/60)/24)+DATE(1970,1,1)</f>
        <v>42519.061793981484</v>
      </c>
      <c r="U2634">
        <f>YEAR(S:S)</f>
        <v>2016</v>
      </c>
    </row>
    <row r="2635" spans="1:21" ht="48" x14ac:dyDescent="0.2">
      <c r="A2635">
        <v>2633</v>
      </c>
      <c r="B2635" s="8" t="s">
        <v>2</v>
      </c>
      <c r="C2635" s="3" t="s">
        <v>2640</v>
      </c>
      <c r="D2635" s="5">
        <v>5000</v>
      </c>
      <c r="E2635" s="7">
        <v>550</v>
      </c>
      <c r="F2635" t="s">
        <v>4115</v>
      </c>
      <c r="G2635" s="1" t="s">
        <v>4119</v>
      </c>
      <c r="H2635" t="s">
        <v>4121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" t="s">
        <v>4181</v>
      </c>
      <c r="O2635">
        <f>ROUND(E2635/D2635*100,0)</f>
        <v>11</v>
      </c>
      <c r="P2635">
        <f>ROUND(E2635/L2635,2)</f>
        <v>2.76</v>
      </c>
      <c r="Q2635" s="9" t="s">
        <v>4181</v>
      </c>
      <c r="R2635" t="s">
        <v>4220</v>
      </c>
      <c r="S2635">
        <f>(((J2635/60)/60)/24)+DATE(1970,1,1)</f>
        <v>41667.823287037041</v>
      </c>
      <c r="T2635">
        <f>(((I2635/60)/60)/24)+DATE(1970,1,1)</f>
        <v>41697.958333333336</v>
      </c>
      <c r="U2635">
        <f>YEAR(S:S)</f>
        <v>2014</v>
      </c>
    </row>
    <row r="2636" spans="1:21" ht="48" x14ac:dyDescent="0.2">
      <c r="A2636">
        <v>2634</v>
      </c>
      <c r="B2636" s="8" t="s">
        <v>2</v>
      </c>
      <c r="C2636" s="3" t="s">
        <v>2641</v>
      </c>
      <c r="D2636" s="5">
        <v>930</v>
      </c>
      <c r="E2636" s="7">
        <v>550</v>
      </c>
      <c r="F2636" t="s">
        <v>4115</v>
      </c>
      <c r="G2636" s="1" t="s">
        <v>4119</v>
      </c>
      <c r="H2636" t="s">
        <v>4121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" t="s">
        <v>4181</v>
      </c>
      <c r="O2636">
        <f>ROUND(E2636/D2636*100,0)</f>
        <v>59</v>
      </c>
      <c r="P2636">
        <f>ROUND(E2636/L2636,2)</f>
        <v>22</v>
      </c>
      <c r="Q2636" s="9" t="s">
        <v>4181</v>
      </c>
      <c r="R2636" t="s">
        <v>4220</v>
      </c>
      <c r="S2636">
        <f>(((J2636/60)/60)/24)+DATE(1970,1,1)</f>
        <v>42612.656493055561</v>
      </c>
      <c r="T2636">
        <f>(((I2636/60)/60)/24)+DATE(1970,1,1)</f>
        <v>42642.656493055561</v>
      </c>
      <c r="U2636">
        <f>YEAR(S:S)</f>
        <v>2016</v>
      </c>
    </row>
    <row r="2637" spans="1:21" ht="48" x14ac:dyDescent="0.2">
      <c r="A2637">
        <v>2635</v>
      </c>
      <c r="B2637" s="8" t="s">
        <v>2</v>
      </c>
      <c r="C2637" s="3" t="s">
        <v>2642</v>
      </c>
      <c r="D2637" s="5">
        <v>11500</v>
      </c>
      <c r="E2637" s="7">
        <v>550</v>
      </c>
      <c r="F2637" t="s">
        <v>4115</v>
      </c>
      <c r="G2637" s="1" t="s">
        <v>4119</v>
      </c>
      <c r="H2637" t="s">
        <v>4126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" t="s">
        <v>4181</v>
      </c>
      <c r="O2637">
        <f>ROUND(E2637/D2637*100,0)</f>
        <v>5</v>
      </c>
      <c r="P2637">
        <f>ROUND(E2637/L2637,2)</f>
        <v>6.55</v>
      </c>
      <c r="Q2637" s="9" t="s">
        <v>4181</v>
      </c>
      <c r="R2637" t="s">
        <v>4220</v>
      </c>
      <c r="S2637">
        <f>(((J2637/60)/60)/24)+DATE(1970,1,1)</f>
        <v>42037.950937500005</v>
      </c>
      <c r="T2637">
        <f>(((I2637/60)/60)/24)+DATE(1970,1,1)</f>
        <v>42072.909270833334</v>
      </c>
      <c r="U2637">
        <f>YEAR(S:S)</f>
        <v>2015</v>
      </c>
    </row>
    <row r="2638" spans="1:21" ht="48" x14ac:dyDescent="0.2">
      <c r="A2638">
        <v>2636</v>
      </c>
      <c r="B2638" s="8" t="s">
        <v>2</v>
      </c>
      <c r="C2638" s="3" t="s">
        <v>2643</v>
      </c>
      <c r="D2638" s="5">
        <v>1000</v>
      </c>
      <c r="E2638" s="7">
        <v>550</v>
      </c>
      <c r="F2638" t="s">
        <v>4115</v>
      </c>
      <c r="G2638" s="1" t="s">
        <v>4119</v>
      </c>
      <c r="H2638" t="s">
        <v>4121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" t="s">
        <v>4181</v>
      </c>
      <c r="O2638">
        <f>ROUND(E2638/D2638*100,0)</f>
        <v>55</v>
      </c>
      <c r="P2638">
        <f>ROUND(E2638/L2638,2)</f>
        <v>11</v>
      </c>
      <c r="Q2638" s="9" t="s">
        <v>4181</v>
      </c>
      <c r="R2638" t="s">
        <v>4220</v>
      </c>
      <c r="S2638">
        <f>(((J2638/60)/60)/24)+DATE(1970,1,1)</f>
        <v>42636.614745370374</v>
      </c>
      <c r="T2638">
        <f>(((I2638/60)/60)/24)+DATE(1970,1,1)</f>
        <v>42659.041666666672</v>
      </c>
      <c r="U2638">
        <f>YEAR(S:S)</f>
        <v>2016</v>
      </c>
    </row>
    <row r="2639" spans="1:21" ht="32" x14ac:dyDescent="0.2">
      <c r="A2639">
        <v>2637</v>
      </c>
      <c r="B2639" s="8" t="s">
        <v>2</v>
      </c>
      <c r="C2639" s="3" t="s">
        <v>2644</v>
      </c>
      <c r="D2639" s="5">
        <v>500</v>
      </c>
      <c r="E2639" s="7">
        <v>550</v>
      </c>
      <c r="F2639" t="s">
        <v>4115</v>
      </c>
      <c r="G2639" s="1" t="s">
        <v>4119</v>
      </c>
      <c r="H2639" t="s">
        <v>4121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" t="s">
        <v>4181</v>
      </c>
      <c r="O2639">
        <f>ROUND(E2639/D2639*100,0)</f>
        <v>110</v>
      </c>
      <c r="P2639">
        <f>ROUND(E2639/L2639,2)</f>
        <v>21.15</v>
      </c>
      <c r="Q2639" s="9" t="s">
        <v>4181</v>
      </c>
      <c r="R2639" t="s">
        <v>4220</v>
      </c>
      <c r="S2639">
        <f>(((J2639/60)/60)/24)+DATE(1970,1,1)</f>
        <v>42639.549479166672</v>
      </c>
      <c r="T2639">
        <f>(((I2639/60)/60)/24)+DATE(1970,1,1)</f>
        <v>42655.549479166672</v>
      </c>
      <c r="U2639">
        <f>YEAR(S:S)</f>
        <v>2016</v>
      </c>
    </row>
    <row r="2640" spans="1:21" ht="48" x14ac:dyDescent="0.2">
      <c r="A2640">
        <v>2638</v>
      </c>
      <c r="B2640" s="8" t="s">
        <v>2</v>
      </c>
      <c r="C2640" s="3" t="s">
        <v>2645</v>
      </c>
      <c r="D2640" s="5">
        <v>347</v>
      </c>
      <c r="E2640" s="7">
        <v>546</v>
      </c>
      <c r="F2640" t="s">
        <v>4115</v>
      </c>
      <c r="G2640" s="1" t="s">
        <v>4119</v>
      </c>
      <c r="H2640" t="s">
        <v>4121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" t="s">
        <v>4181</v>
      </c>
      <c r="O2640">
        <f>ROUND(E2640/D2640*100,0)</f>
        <v>157</v>
      </c>
      <c r="P2640">
        <f>ROUND(E2640/L2640,2)</f>
        <v>39</v>
      </c>
      <c r="Q2640" s="9" t="s">
        <v>4181</v>
      </c>
      <c r="R2640" t="s">
        <v>4220</v>
      </c>
      <c r="S2640">
        <f>(((J2640/60)/60)/24)+DATE(1970,1,1)</f>
        <v>41989.913136574076</v>
      </c>
      <c r="T2640">
        <f>(((I2640/60)/60)/24)+DATE(1970,1,1)</f>
        <v>42019.913136574076</v>
      </c>
      <c r="U2640">
        <f>YEAR(S:S)</f>
        <v>2014</v>
      </c>
    </row>
    <row r="2641" spans="1:21" ht="48" x14ac:dyDescent="0.2">
      <c r="A2641">
        <v>2639</v>
      </c>
      <c r="B2641" s="8" t="s">
        <v>2</v>
      </c>
      <c r="C2641" s="3" t="s">
        <v>2646</v>
      </c>
      <c r="D2641" s="5">
        <v>300</v>
      </c>
      <c r="E2641" s="7">
        <v>545</v>
      </c>
      <c r="F2641" t="s">
        <v>4115</v>
      </c>
      <c r="G2641" s="1" t="s">
        <v>4119</v>
      </c>
      <c r="H2641" t="s">
        <v>4122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" t="s">
        <v>4181</v>
      </c>
      <c r="O2641">
        <f>ROUND(E2641/D2641*100,0)</f>
        <v>182</v>
      </c>
      <c r="P2641">
        <f>ROUND(E2641/L2641,2)</f>
        <v>11.12</v>
      </c>
      <c r="Q2641" s="9" t="s">
        <v>4181</v>
      </c>
      <c r="R2641" t="s">
        <v>4220</v>
      </c>
      <c r="S2641">
        <f>(((J2641/60)/60)/24)+DATE(1970,1,1)</f>
        <v>42024.86513888889</v>
      </c>
      <c r="T2641">
        <f>(((I2641/60)/60)/24)+DATE(1970,1,1)</f>
        <v>42054.86513888889</v>
      </c>
      <c r="U2641">
        <f>YEAR(S:S)</f>
        <v>2015</v>
      </c>
    </row>
    <row r="2642" spans="1:21" ht="64" x14ac:dyDescent="0.2">
      <c r="A2642">
        <v>2640</v>
      </c>
      <c r="B2642" s="8" t="s">
        <v>2</v>
      </c>
      <c r="C2642" s="3" t="s">
        <v>2647</v>
      </c>
      <c r="D2642" s="5">
        <v>3000</v>
      </c>
      <c r="E2642" s="7">
        <v>545</v>
      </c>
      <c r="F2642" t="s">
        <v>4115</v>
      </c>
      <c r="G2642" s="1" t="s">
        <v>4119</v>
      </c>
      <c r="H2642" t="s">
        <v>4121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" t="s">
        <v>4181</v>
      </c>
      <c r="O2642">
        <f>ROUND(E2642/D2642*100,0)</f>
        <v>18</v>
      </c>
      <c r="P2642">
        <f>ROUND(E2642/L2642,2)</f>
        <v>7.9</v>
      </c>
      <c r="Q2642" s="9" t="s">
        <v>4181</v>
      </c>
      <c r="R2642" t="s">
        <v>4220</v>
      </c>
      <c r="S2642">
        <f>(((J2642/60)/60)/24)+DATE(1970,1,1)</f>
        <v>42103.160578703704</v>
      </c>
      <c r="T2642">
        <f>(((I2642/60)/60)/24)+DATE(1970,1,1)</f>
        <v>42163.160578703704</v>
      </c>
      <c r="U2642">
        <f>YEAR(S:S)</f>
        <v>2015</v>
      </c>
    </row>
    <row r="2643" spans="1:21" ht="32" x14ac:dyDescent="0.2">
      <c r="A2643">
        <v>2641</v>
      </c>
      <c r="B2643" s="8" t="s">
        <v>2</v>
      </c>
      <c r="C2643" s="3" t="s">
        <v>2648</v>
      </c>
      <c r="D2643" s="5">
        <v>1500</v>
      </c>
      <c r="E2643" s="7">
        <v>545</v>
      </c>
      <c r="F2643" t="s">
        <v>4117</v>
      </c>
      <c r="G2643" s="1" t="s">
        <v>4119</v>
      </c>
      <c r="H2643" t="s">
        <v>4121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" t="s">
        <v>4181</v>
      </c>
      <c r="O2643">
        <f>ROUND(E2643/D2643*100,0)</f>
        <v>36</v>
      </c>
      <c r="P2643">
        <f>ROUND(E2643/L2643,2)</f>
        <v>545</v>
      </c>
      <c r="Q2643" s="9" t="s">
        <v>4181</v>
      </c>
      <c r="R2643" t="s">
        <v>4220</v>
      </c>
      <c r="S2643">
        <f>(((J2643/60)/60)/24)+DATE(1970,1,1)</f>
        <v>41880.827118055553</v>
      </c>
      <c r="T2643">
        <f>(((I2643/60)/60)/24)+DATE(1970,1,1)</f>
        <v>41897.839583333334</v>
      </c>
      <c r="U2643">
        <f>YEAR(S:S)</f>
        <v>2014</v>
      </c>
    </row>
    <row r="2644" spans="1:21" ht="64" x14ac:dyDescent="0.2">
      <c r="A2644">
        <v>2642</v>
      </c>
      <c r="B2644" s="8" t="s">
        <v>2</v>
      </c>
      <c r="C2644" s="3" t="s">
        <v>2649</v>
      </c>
      <c r="D2644" s="5">
        <v>500000</v>
      </c>
      <c r="E2644" s="7">
        <v>542</v>
      </c>
      <c r="F2644" t="s">
        <v>4117</v>
      </c>
      <c r="G2644" s="1" t="s">
        <v>4119</v>
      </c>
      <c r="H2644" t="s">
        <v>4124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" t="s">
        <v>4181</v>
      </c>
      <c r="O2644">
        <f>ROUND(E2644/D2644*100,0)</f>
        <v>0</v>
      </c>
      <c r="P2644" t="e">
        <f>ROUND(E2644/L2644,2)</f>
        <v>#DIV/0!</v>
      </c>
      <c r="Q2644" s="9" t="s">
        <v>4181</v>
      </c>
      <c r="R2644" t="s">
        <v>4220</v>
      </c>
      <c r="S2644">
        <f>(((J2644/60)/60)/24)+DATE(1970,1,1)</f>
        <v>42536.246620370366</v>
      </c>
      <c r="T2644">
        <f>(((I2644/60)/60)/24)+DATE(1970,1,1)</f>
        <v>42566.289583333331</v>
      </c>
      <c r="U2644">
        <f>YEAR(S:S)</f>
        <v>2016</v>
      </c>
    </row>
    <row r="2645" spans="1:21" ht="48" x14ac:dyDescent="0.2">
      <c r="A2645">
        <v>2643</v>
      </c>
      <c r="B2645" s="8" t="s">
        <v>2</v>
      </c>
      <c r="C2645" s="3" t="s">
        <v>2650</v>
      </c>
      <c r="D2645" s="5">
        <v>1000000</v>
      </c>
      <c r="E2645" s="7">
        <v>541</v>
      </c>
      <c r="F2645" t="s">
        <v>4116</v>
      </c>
      <c r="G2645" s="1" t="s">
        <v>4119</v>
      </c>
      <c r="H2645" t="s">
        <v>4121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" t="s">
        <v>4181</v>
      </c>
      <c r="O2645">
        <f>ROUND(E2645/D2645*100,0)</f>
        <v>0</v>
      </c>
      <c r="P2645">
        <f>ROUND(E2645/L2645,2)</f>
        <v>0.36</v>
      </c>
      <c r="Q2645" s="9" t="s">
        <v>4181</v>
      </c>
      <c r="R2645" t="s">
        <v>4220</v>
      </c>
      <c r="S2645">
        <f>(((J2645/60)/60)/24)+DATE(1970,1,1)</f>
        <v>42689.582349537035</v>
      </c>
      <c r="T2645">
        <f>(((I2645/60)/60)/24)+DATE(1970,1,1)</f>
        <v>42725.332638888889</v>
      </c>
      <c r="U2645">
        <f>YEAR(S:S)</f>
        <v>2016</v>
      </c>
    </row>
    <row r="2646" spans="1:21" ht="48" x14ac:dyDescent="0.2">
      <c r="A2646">
        <v>2644</v>
      </c>
      <c r="B2646" s="8" t="s">
        <v>2</v>
      </c>
      <c r="C2646" s="3" t="s">
        <v>2651</v>
      </c>
      <c r="D2646" s="5">
        <v>100000</v>
      </c>
      <c r="E2646" s="7">
        <v>540</v>
      </c>
      <c r="F2646" t="s">
        <v>4116</v>
      </c>
      <c r="G2646" s="1" t="s">
        <v>4119</v>
      </c>
      <c r="H2646" t="s">
        <v>4121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" t="s">
        <v>4181</v>
      </c>
      <c r="O2646">
        <f>ROUND(E2646/D2646*100,0)</f>
        <v>1</v>
      </c>
      <c r="P2646">
        <f>ROUND(E2646/L2646,2)</f>
        <v>10.38</v>
      </c>
      <c r="Q2646" s="9" t="s">
        <v>4181</v>
      </c>
      <c r="R2646" t="s">
        <v>4220</v>
      </c>
      <c r="S2646">
        <f>(((J2646/60)/60)/24)+DATE(1970,1,1)</f>
        <v>42774.792071759264</v>
      </c>
      <c r="T2646">
        <f>(((I2646/60)/60)/24)+DATE(1970,1,1)</f>
        <v>42804.792071759264</v>
      </c>
      <c r="U2646">
        <f>YEAR(S:S)</f>
        <v>2017</v>
      </c>
    </row>
    <row r="2647" spans="1:21" ht="48" x14ac:dyDescent="0.2">
      <c r="A2647">
        <v>2645</v>
      </c>
      <c r="B2647" s="8" t="s">
        <v>2</v>
      </c>
      <c r="C2647" s="3" t="s">
        <v>2652</v>
      </c>
      <c r="D2647" s="5">
        <v>20000</v>
      </c>
      <c r="E2647" s="7">
        <v>540</v>
      </c>
      <c r="F2647" t="s">
        <v>4116</v>
      </c>
      <c r="G2647" s="1" t="s">
        <v>4119</v>
      </c>
      <c r="H2647" t="s">
        <v>4123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" t="s">
        <v>4181</v>
      </c>
      <c r="O2647">
        <f>ROUND(E2647/D2647*100,0)</f>
        <v>3</v>
      </c>
      <c r="P2647">
        <f>ROUND(E2647/L2647,2)</f>
        <v>23.48</v>
      </c>
      <c r="Q2647" s="9" t="s">
        <v>4181</v>
      </c>
      <c r="R2647" t="s">
        <v>4220</v>
      </c>
      <c r="S2647">
        <f>(((J2647/60)/60)/24)+DATE(1970,1,1)</f>
        <v>41921.842627314814</v>
      </c>
      <c r="T2647">
        <f>(((I2647/60)/60)/24)+DATE(1970,1,1)</f>
        <v>41951.884293981479</v>
      </c>
      <c r="U2647">
        <f>YEAR(S:S)</f>
        <v>2014</v>
      </c>
    </row>
    <row r="2648" spans="1:21" ht="48" x14ac:dyDescent="0.2">
      <c r="A2648">
        <v>2646</v>
      </c>
      <c r="B2648" s="8" t="s">
        <v>2</v>
      </c>
      <c r="C2648" s="3" t="s">
        <v>2653</v>
      </c>
      <c r="D2648" s="5">
        <v>500000</v>
      </c>
      <c r="E2648" s="7">
        <v>537</v>
      </c>
      <c r="F2648" t="s">
        <v>4116</v>
      </c>
      <c r="G2648" s="1" t="s">
        <v>4119</v>
      </c>
      <c r="H2648" t="s">
        <v>4121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" t="s">
        <v>4181</v>
      </c>
      <c r="O2648">
        <f>ROUND(E2648/D2648*100,0)</f>
        <v>0</v>
      </c>
      <c r="P2648">
        <f>ROUND(E2648/L2648,2)</f>
        <v>1</v>
      </c>
      <c r="Q2648" s="9" t="s">
        <v>4181</v>
      </c>
      <c r="R2648" t="s">
        <v>4220</v>
      </c>
      <c r="S2648">
        <f>(((J2648/60)/60)/24)+DATE(1970,1,1)</f>
        <v>42226.313298611116</v>
      </c>
      <c r="T2648">
        <f>(((I2648/60)/60)/24)+DATE(1970,1,1)</f>
        <v>42256.313298611116</v>
      </c>
      <c r="U2648">
        <f>YEAR(S:S)</f>
        <v>2015</v>
      </c>
    </row>
    <row r="2649" spans="1:21" ht="48" x14ac:dyDescent="0.2">
      <c r="A2649">
        <v>2647</v>
      </c>
      <c r="B2649" s="8" t="s">
        <v>2</v>
      </c>
      <c r="C2649" s="3" t="s">
        <v>2654</v>
      </c>
      <c r="D2649" s="5">
        <v>2500</v>
      </c>
      <c r="E2649" s="7">
        <v>530.11</v>
      </c>
      <c r="F2649" t="s">
        <v>4116</v>
      </c>
      <c r="G2649" s="1" t="s">
        <v>4119</v>
      </c>
      <c r="H2649" t="s">
        <v>4126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" t="s">
        <v>4181</v>
      </c>
      <c r="O2649">
        <f>ROUND(E2649/D2649*100,0)</f>
        <v>21</v>
      </c>
      <c r="P2649">
        <f>ROUND(E2649/L2649,2)</f>
        <v>176.7</v>
      </c>
      <c r="Q2649" s="9" t="s">
        <v>4181</v>
      </c>
      <c r="R2649" t="s">
        <v>4220</v>
      </c>
      <c r="S2649">
        <f>(((J2649/60)/60)/24)+DATE(1970,1,1)</f>
        <v>42200.261793981481</v>
      </c>
      <c r="T2649">
        <f>(((I2649/60)/60)/24)+DATE(1970,1,1)</f>
        <v>42230.261793981481</v>
      </c>
      <c r="U2649">
        <f>YEAR(S:S)</f>
        <v>2015</v>
      </c>
    </row>
    <row r="2650" spans="1:21" ht="48" x14ac:dyDescent="0.2">
      <c r="A2650">
        <v>2648</v>
      </c>
      <c r="B2650" s="8" t="s">
        <v>2</v>
      </c>
      <c r="C2650" s="3" t="s">
        <v>2655</v>
      </c>
      <c r="D2650" s="5">
        <v>12000</v>
      </c>
      <c r="E2650" s="7">
        <v>530</v>
      </c>
      <c r="F2650" t="s">
        <v>4116</v>
      </c>
      <c r="G2650" s="1" t="s">
        <v>4119</v>
      </c>
      <c r="H2650" t="s">
        <v>4121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" t="s">
        <v>4181</v>
      </c>
      <c r="O2650">
        <f>ROUND(E2650/D2650*100,0)</f>
        <v>4</v>
      </c>
      <c r="P2650">
        <f>ROUND(E2650/L2650,2)</f>
        <v>88.33</v>
      </c>
      <c r="Q2650" s="9" t="s">
        <v>4181</v>
      </c>
      <c r="R2650" t="s">
        <v>4220</v>
      </c>
      <c r="S2650">
        <f>(((J2650/60)/60)/24)+DATE(1970,1,1)</f>
        <v>42408.714814814812</v>
      </c>
      <c r="T2650">
        <f>(((I2650/60)/60)/24)+DATE(1970,1,1)</f>
        <v>42438.714814814812</v>
      </c>
      <c r="U2650">
        <f>YEAR(S:S)</f>
        <v>2016</v>
      </c>
    </row>
    <row r="2651" spans="1:21" ht="16" x14ac:dyDescent="0.2">
      <c r="A2651">
        <v>2649</v>
      </c>
      <c r="B2651" s="8" t="s">
        <v>2</v>
      </c>
      <c r="C2651" s="3" t="s">
        <v>2656</v>
      </c>
      <c r="D2651" s="5">
        <v>125000</v>
      </c>
      <c r="E2651" s="7">
        <v>530</v>
      </c>
      <c r="F2651" t="s">
        <v>4116</v>
      </c>
      <c r="G2651" s="1" t="s">
        <v>4119</v>
      </c>
      <c r="H2651" t="s">
        <v>4121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" t="s">
        <v>4181</v>
      </c>
      <c r="O2651">
        <f>ROUND(E2651/D2651*100,0)</f>
        <v>0</v>
      </c>
      <c r="P2651">
        <f>ROUND(E2651/L2651,2)</f>
        <v>176.67</v>
      </c>
      <c r="Q2651" s="9" t="s">
        <v>4181</v>
      </c>
      <c r="R2651" t="s">
        <v>4220</v>
      </c>
      <c r="S2651">
        <f>(((J2651/60)/60)/24)+DATE(1970,1,1)</f>
        <v>42341.99700231482</v>
      </c>
      <c r="T2651">
        <f>(((I2651/60)/60)/24)+DATE(1970,1,1)</f>
        <v>42401.99700231482</v>
      </c>
      <c r="U2651">
        <f>YEAR(S:S)</f>
        <v>2015</v>
      </c>
    </row>
    <row r="2652" spans="1:21" ht="48" x14ac:dyDescent="0.2">
      <c r="A2652">
        <v>2650</v>
      </c>
      <c r="B2652" s="8" t="s">
        <v>2</v>
      </c>
      <c r="C2652" s="3" t="s">
        <v>2657</v>
      </c>
      <c r="D2652" s="5">
        <v>60000</v>
      </c>
      <c r="E2652" s="7">
        <v>530</v>
      </c>
      <c r="F2652" t="s">
        <v>4116</v>
      </c>
      <c r="G2652" s="1" t="s">
        <v>4119</v>
      </c>
      <c r="H2652" t="s">
        <v>4121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" t="s">
        <v>4181</v>
      </c>
      <c r="O2652">
        <f>ROUND(E2652/D2652*100,0)</f>
        <v>1</v>
      </c>
      <c r="P2652">
        <f>ROUND(E2652/L2652,2)</f>
        <v>106</v>
      </c>
      <c r="Q2652" s="9" t="s">
        <v>4181</v>
      </c>
      <c r="R2652" t="s">
        <v>4220</v>
      </c>
      <c r="S2652">
        <f>(((J2652/60)/60)/24)+DATE(1970,1,1)</f>
        <v>42695.624340277776</v>
      </c>
      <c r="T2652">
        <f>(((I2652/60)/60)/24)+DATE(1970,1,1)</f>
        <v>42725.624340277776</v>
      </c>
      <c r="U2652">
        <f>YEAR(S:S)</f>
        <v>2016</v>
      </c>
    </row>
    <row r="2653" spans="1:21" ht="48" x14ac:dyDescent="0.2">
      <c r="A2653">
        <v>2651</v>
      </c>
      <c r="B2653" s="8" t="s">
        <v>2</v>
      </c>
      <c r="C2653" s="3" t="s">
        <v>2658</v>
      </c>
      <c r="D2653" s="5">
        <v>280000</v>
      </c>
      <c r="E2653" s="7">
        <v>527.45000000000005</v>
      </c>
      <c r="F2653" t="s">
        <v>4116</v>
      </c>
      <c r="G2653" s="1" t="s">
        <v>4119</v>
      </c>
      <c r="H2653" t="s">
        <v>4121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" t="s">
        <v>4181</v>
      </c>
      <c r="O2653">
        <f>ROUND(E2653/D2653*100,0)</f>
        <v>0</v>
      </c>
      <c r="P2653">
        <f>ROUND(E2653/L2653,2)</f>
        <v>31.03</v>
      </c>
      <c r="Q2653" s="9" t="s">
        <v>4181</v>
      </c>
      <c r="R2653" t="s">
        <v>4220</v>
      </c>
      <c r="S2653">
        <f>(((J2653/60)/60)/24)+DATE(1970,1,1)</f>
        <v>42327.805659722217</v>
      </c>
      <c r="T2653">
        <f>(((I2653/60)/60)/24)+DATE(1970,1,1)</f>
        <v>42355.805659722217</v>
      </c>
      <c r="U2653">
        <f>YEAR(S:S)</f>
        <v>2015</v>
      </c>
    </row>
    <row r="2654" spans="1:21" ht="48" x14ac:dyDescent="0.2">
      <c r="A2654">
        <v>2652</v>
      </c>
      <c r="B2654" s="8" t="s">
        <v>2</v>
      </c>
      <c r="C2654" s="3" t="s">
        <v>2659</v>
      </c>
      <c r="D2654" s="5">
        <v>100000</v>
      </c>
      <c r="E2654" s="7">
        <v>527</v>
      </c>
      <c r="F2654" t="s">
        <v>4116</v>
      </c>
      <c r="G2654" s="1" t="s">
        <v>4119</v>
      </c>
      <c r="H2654" t="s">
        <v>4123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" t="s">
        <v>4181</v>
      </c>
      <c r="O2654">
        <f>ROUND(E2654/D2654*100,0)</f>
        <v>1</v>
      </c>
      <c r="P2654">
        <f>ROUND(E2654/L2654,2)</f>
        <v>47.91</v>
      </c>
      <c r="Q2654" s="9" t="s">
        <v>4181</v>
      </c>
      <c r="R2654" t="s">
        <v>4220</v>
      </c>
      <c r="S2654">
        <f>(((J2654/60)/60)/24)+DATE(1970,1,1)</f>
        <v>41953.158854166672</v>
      </c>
      <c r="T2654">
        <f>(((I2654/60)/60)/24)+DATE(1970,1,1)</f>
        <v>41983.158854166672</v>
      </c>
      <c r="U2654">
        <f>YEAR(S:S)</f>
        <v>2014</v>
      </c>
    </row>
    <row r="2655" spans="1:21" ht="48" x14ac:dyDescent="0.2">
      <c r="A2655">
        <v>2653</v>
      </c>
      <c r="B2655" s="8" t="s">
        <v>2</v>
      </c>
      <c r="C2655" s="3" t="s">
        <v>2660</v>
      </c>
      <c r="D2655" s="5">
        <v>51000</v>
      </c>
      <c r="E2655" s="7">
        <v>525</v>
      </c>
      <c r="F2655" t="s">
        <v>4116</v>
      </c>
      <c r="G2655" s="1" t="s">
        <v>4119</v>
      </c>
      <c r="H2655" t="s">
        <v>4121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" t="s">
        <v>4181</v>
      </c>
      <c r="O2655">
        <f>ROUND(E2655/D2655*100,0)</f>
        <v>1</v>
      </c>
      <c r="P2655">
        <f>ROUND(E2655/L2655,2)</f>
        <v>7.5</v>
      </c>
      <c r="Q2655" s="9" t="s">
        <v>4181</v>
      </c>
      <c r="R2655" t="s">
        <v>4220</v>
      </c>
      <c r="S2655">
        <f>(((J2655/60)/60)/24)+DATE(1970,1,1)</f>
        <v>41771.651932870373</v>
      </c>
      <c r="T2655">
        <f>(((I2655/60)/60)/24)+DATE(1970,1,1)</f>
        <v>41803.166666666664</v>
      </c>
      <c r="U2655">
        <f>YEAR(S:S)</f>
        <v>2014</v>
      </c>
    </row>
    <row r="2656" spans="1:21" ht="48" x14ac:dyDescent="0.2">
      <c r="A2656">
        <v>2654</v>
      </c>
      <c r="B2656" s="8" t="s">
        <v>2</v>
      </c>
      <c r="C2656" s="3" t="s">
        <v>2661</v>
      </c>
      <c r="D2656" s="5">
        <v>100000</v>
      </c>
      <c r="E2656" s="7">
        <v>525</v>
      </c>
      <c r="F2656" t="s">
        <v>4116</v>
      </c>
      <c r="G2656" s="1" t="s">
        <v>4119</v>
      </c>
      <c r="H2656" t="s">
        <v>4121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" t="s">
        <v>4181</v>
      </c>
      <c r="O2656">
        <f>ROUND(E2656/D2656*100,0)</f>
        <v>1</v>
      </c>
      <c r="P2656">
        <f>ROUND(E2656/L2656,2)</f>
        <v>87.5</v>
      </c>
      <c r="Q2656" s="9" t="s">
        <v>4181</v>
      </c>
      <c r="R2656" t="s">
        <v>4220</v>
      </c>
      <c r="S2656">
        <f>(((J2656/60)/60)/24)+DATE(1970,1,1)</f>
        <v>42055.600995370376</v>
      </c>
      <c r="T2656">
        <f>(((I2656/60)/60)/24)+DATE(1970,1,1)</f>
        <v>42115.559328703705</v>
      </c>
      <c r="U2656">
        <f>YEAR(S:S)</f>
        <v>2015</v>
      </c>
    </row>
    <row r="2657" spans="1:21" ht="16" x14ac:dyDescent="0.2">
      <c r="A2657">
        <v>2655</v>
      </c>
      <c r="B2657" s="8" t="s">
        <v>2</v>
      </c>
      <c r="C2657" s="3" t="s">
        <v>2662</v>
      </c>
      <c r="D2657" s="5">
        <v>15000</v>
      </c>
      <c r="E2657" s="7">
        <v>525</v>
      </c>
      <c r="F2657" t="s">
        <v>4116</v>
      </c>
      <c r="G2657" s="1" t="s">
        <v>4119</v>
      </c>
      <c r="H2657" t="s">
        <v>4121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" t="s">
        <v>4181</v>
      </c>
      <c r="O2657">
        <f>ROUND(E2657/D2657*100,0)</f>
        <v>4</v>
      </c>
      <c r="P2657">
        <f>ROUND(E2657/L2657,2)</f>
        <v>12.21</v>
      </c>
      <c r="Q2657" s="9" t="s">
        <v>4181</v>
      </c>
      <c r="R2657" t="s">
        <v>4220</v>
      </c>
      <c r="S2657">
        <f>(((J2657/60)/60)/24)+DATE(1970,1,1)</f>
        <v>42381.866284722222</v>
      </c>
      <c r="T2657">
        <f>(((I2657/60)/60)/24)+DATE(1970,1,1)</f>
        <v>42409.833333333328</v>
      </c>
      <c r="U2657">
        <f>YEAR(S:S)</f>
        <v>2016</v>
      </c>
    </row>
    <row r="2658" spans="1:21" ht="32" x14ac:dyDescent="0.2">
      <c r="A2658">
        <v>2656</v>
      </c>
      <c r="B2658" s="8" t="s">
        <v>2</v>
      </c>
      <c r="C2658" s="3" t="s">
        <v>2663</v>
      </c>
      <c r="D2658" s="5">
        <v>150000</v>
      </c>
      <c r="E2658" s="7">
        <v>521</v>
      </c>
      <c r="F2658" t="s">
        <v>4116</v>
      </c>
      <c r="G2658" s="1" t="s">
        <v>4119</v>
      </c>
      <c r="H2658" t="s">
        <v>4121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" t="s">
        <v>4181</v>
      </c>
      <c r="O2658">
        <f>ROUND(E2658/D2658*100,0)</f>
        <v>0</v>
      </c>
      <c r="P2658">
        <f>ROUND(E2658/L2658,2)</f>
        <v>3.43</v>
      </c>
      <c r="Q2658" s="9" t="s">
        <v>4181</v>
      </c>
      <c r="R2658" t="s">
        <v>4220</v>
      </c>
      <c r="S2658">
        <f>(((J2658/60)/60)/24)+DATE(1970,1,1)</f>
        <v>42767.688518518517</v>
      </c>
      <c r="T2658">
        <f>(((I2658/60)/60)/24)+DATE(1970,1,1)</f>
        <v>42806.791666666672</v>
      </c>
      <c r="U2658">
        <f>YEAR(S:S)</f>
        <v>2017</v>
      </c>
    </row>
    <row r="2659" spans="1:21" ht="48" x14ac:dyDescent="0.2">
      <c r="A2659">
        <v>2657</v>
      </c>
      <c r="B2659" s="8" t="s">
        <v>2</v>
      </c>
      <c r="C2659" s="3" t="s">
        <v>2664</v>
      </c>
      <c r="D2659" s="5">
        <v>30000</v>
      </c>
      <c r="E2659" s="7">
        <v>520</v>
      </c>
      <c r="F2659" t="s">
        <v>4116</v>
      </c>
      <c r="G2659" s="1" t="s">
        <v>4119</v>
      </c>
      <c r="H2659" t="s">
        <v>4121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" t="s">
        <v>4181</v>
      </c>
      <c r="O2659">
        <f>ROUND(E2659/D2659*100,0)</f>
        <v>2</v>
      </c>
      <c r="P2659">
        <f>ROUND(E2659/L2659,2)</f>
        <v>8.81</v>
      </c>
      <c r="Q2659" s="9" t="s">
        <v>4181</v>
      </c>
      <c r="R2659" t="s">
        <v>4220</v>
      </c>
      <c r="S2659">
        <f>(((J2659/60)/60)/24)+DATE(1970,1,1)</f>
        <v>42551.928854166668</v>
      </c>
      <c r="T2659">
        <f>(((I2659/60)/60)/24)+DATE(1970,1,1)</f>
        <v>42585.0625</v>
      </c>
      <c r="U2659">
        <f>YEAR(S:S)</f>
        <v>2016</v>
      </c>
    </row>
    <row r="2660" spans="1:21" ht="48" x14ac:dyDescent="0.2">
      <c r="A2660">
        <v>2658</v>
      </c>
      <c r="B2660" s="8" t="s">
        <v>2</v>
      </c>
      <c r="C2660" s="3" t="s">
        <v>2665</v>
      </c>
      <c r="D2660" s="5">
        <v>98000</v>
      </c>
      <c r="E2660" s="7">
        <v>520</v>
      </c>
      <c r="F2660" t="s">
        <v>4116</v>
      </c>
      <c r="G2660" s="1" t="s">
        <v>4119</v>
      </c>
      <c r="H2660" t="s">
        <v>4121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" t="s">
        <v>4181</v>
      </c>
      <c r="O2660">
        <f>ROUND(E2660/D2660*100,0)</f>
        <v>1</v>
      </c>
      <c r="P2660">
        <f>ROUND(E2660/L2660,2)</f>
        <v>130</v>
      </c>
      <c r="Q2660" s="9" t="s">
        <v>4181</v>
      </c>
      <c r="R2660" t="s">
        <v>4220</v>
      </c>
      <c r="S2660">
        <f>(((J2660/60)/60)/24)+DATE(1970,1,1)</f>
        <v>42551.884189814817</v>
      </c>
      <c r="T2660">
        <f>(((I2660/60)/60)/24)+DATE(1970,1,1)</f>
        <v>42581.884189814817</v>
      </c>
      <c r="U2660">
        <f>YEAR(S:S)</f>
        <v>2016</v>
      </c>
    </row>
    <row r="2661" spans="1:21" ht="16" x14ac:dyDescent="0.2">
      <c r="A2661">
        <v>2659</v>
      </c>
      <c r="B2661" s="8" t="s">
        <v>2</v>
      </c>
      <c r="C2661" s="3" t="s">
        <v>2666</v>
      </c>
      <c r="D2661" s="5">
        <v>49000</v>
      </c>
      <c r="E2661" s="7">
        <v>520</v>
      </c>
      <c r="F2661" t="s">
        <v>4116</v>
      </c>
      <c r="G2661" s="1" t="s">
        <v>4119</v>
      </c>
      <c r="H2661" t="s">
        <v>4121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" t="s">
        <v>4181</v>
      </c>
      <c r="O2661">
        <f>ROUND(E2661/D2661*100,0)</f>
        <v>1</v>
      </c>
      <c r="P2661">
        <f>ROUND(E2661/L2661,2)</f>
        <v>52</v>
      </c>
      <c r="Q2661" s="9" t="s">
        <v>4181</v>
      </c>
      <c r="R2661" t="s">
        <v>4220</v>
      </c>
      <c r="S2661">
        <f>(((J2661/60)/60)/24)+DATE(1970,1,1)</f>
        <v>42082.069560185191</v>
      </c>
      <c r="T2661">
        <f>(((I2661/60)/60)/24)+DATE(1970,1,1)</f>
        <v>42112.069560185191</v>
      </c>
      <c r="U2661">
        <f>YEAR(S:S)</f>
        <v>2015</v>
      </c>
    </row>
    <row r="2662" spans="1:21" ht="48" x14ac:dyDescent="0.2">
      <c r="A2662">
        <v>2660</v>
      </c>
      <c r="B2662" s="8" t="s">
        <v>2</v>
      </c>
      <c r="C2662" s="3" t="s">
        <v>2667</v>
      </c>
      <c r="D2662" s="5">
        <v>20000</v>
      </c>
      <c r="E2662" s="7">
        <v>520</v>
      </c>
      <c r="F2662" t="s">
        <v>4116</v>
      </c>
      <c r="G2662" s="1" t="s">
        <v>4119</v>
      </c>
      <c r="H2662" t="s">
        <v>4121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" t="s">
        <v>4181</v>
      </c>
      <c r="O2662">
        <f>ROUND(E2662/D2662*100,0)</f>
        <v>3</v>
      </c>
      <c r="P2662">
        <f>ROUND(E2662/L2662,2)</f>
        <v>104</v>
      </c>
      <c r="Q2662" s="9" t="s">
        <v>4181</v>
      </c>
      <c r="R2662" t="s">
        <v>4220</v>
      </c>
      <c r="S2662">
        <f>(((J2662/60)/60)/24)+DATE(1970,1,1)</f>
        <v>42272.713171296295</v>
      </c>
      <c r="T2662">
        <f>(((I2662/60)/60)/24)+DATE(1970,1,1)</f>
        <v>42332.754837962959</v>
      </c>
      <c r="U2662">
        <f>YEAR(S:S)</f>
        <v>2015</v>
      </c>
    </row>
    <row r="2663" spans="1:21" ht="48" x14ac:dyDescent="0.2">
      <c r="A2663">
        <v>2661</v>
      </c>
      <c r="B2663" s="8" t="s">
        <v>2</v>
      </c>
      <c r="C2663" s="3" t="s">
        <v>2668</v>
      </c>
      <c r="D2663" s="5">
        <v>5000</v>
      </c>
      <c r="E2663" s="7">
        <v>520</v>
      </c>
      <c r="F2663" t="s">
        <v>4115</v>
      </c>
      <c r="G2663" s="1" t="s">
        <v>4119</v>
      </c>
      <c r="H2663" t="s">
        <v>4121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" t="s">
        <v>4181</v>
      </c>
      <c r="O2663">
        <f>ROUND(E2663/D2663*100,0)</f>
        <v>10</v>
      </c>
      <c r="P2663">
        <f>ROUND(E2663/L2663,2)</f>
        <v>8.67</v>
      </c>
      <c r="Q2663" s="9" t="s">
        <v>4181</v>
      </c>
      <c r="R2663" t="s">
        <v>4221</v>
      </c>
      <c r="S2663">
        <f>(((J2663/60)/60)/24)+DATE(1970,1,1)</f>
        <v>41542.958449074074</v>
      </c>
      <c r="T2663">
        <f>(((I2663/60)/60)/24)+DATE(1970,1,1)</f>
        <v>41572.958449074074</v>
      </c>
      <c r="U2663">
        <f>YEAR(S:S)</f>
        <v>2013</v>
      </c>
    </row>
    <row r="2664" spans="1:21" ht="48" x14ac:dyDescent="0.2">
      <c r="A2664">
        <v>2662</v>
      </c>
      <c r="B2664" s="8" t="s">
        <v>2</v>
      </c>
      <c r="C2664" s="3" t="s">
        <v>2669</v>
      </c>
      <c r="D2664" s="5">
        <v>20000</v>
      </c>
      <c r="E2664" s="7">
        <v>519</v>
      </c>
      <c r="F2664" t="s">
        <v>4115</v>
      </c>
      <c r="G2664" s="1" t="s">
        <v>4119</v>
      </c>
      <c r="H2664" t="s">
        <v>4121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" t="s">
        <v>4181</v>
      </c>
      <c r="O2664">
        <f>ROUND(E2664/D2664*100,0)</f>
        <v>3</v>
      </c>
      <c r="P2664">
        <f>ROUND(E2664/L2664,2)</f>
        <v>6.49</v>
      </c>
      <c r="Q2664" s="9" t="s">
        <v>4181</v>
      </c>
      <c r="R2664" t="s">
        <v>4221</v>
      </c>
      <c r="S2664">
        <f>(((J2664/60)/60)/24)+DATE(1970,1,1)</f>
        <v>42207.746678240743</v>
      </c>
      <c r="T2664">
        <f>(((I2664/60)/60)/24)+DATE(1970,1,1)</f>
        <v>42237.746678240743</v>
      </c>
      <c r="U2664">
        <f>YEAR(S:S)</f>
        <v>2015</v>
      </c>
    </row>
    <row r="2665" spans="1:21" ht="48" x14ac:dyDescent="0.2">
      <c r="A2665">
        <v>2663</v>
      </c>
      <c r="B2665" s="8" t="s">
        <v>2</v>
      </c>
      <c r="C2665" s="3" t="s">
        <v>2670</v>
      </c>
      <c r="D2665" s="5">
        <v>20000</v>
      </c>
      <c r="E2665" s="7">
        <v>516</v>
      </c>
      <c r="F2665" t="s">
        <v>4115</v>
      </c>
      <c r="G2665" s="1" t="s">
        <v>4119</v>
      </c>
      <c r="H2665" t="s">
        <v>4126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" t="s">
        <v>4181</v>
      </c>
      <c r="O2665">
        <f>ROUND(E2665/D2665*100,0)</f>
        <v>3</v>
      </c>
      <c r="P2665">
        <f>ROUND(E2665/L2665,2)</f>
        <v>9.2100000000000009</v>
      </c>
      <c r="Q2665" s="9" t="s">
        <v>4181</v>
      </c>
      <c r="R2665" t="s">
        <v>4221</v>
      </c>
      <c r="S2665">
        <f>(((J2665/60)/60)/24)+DATE(1970,1,1)</f>
        <v>42222.622766203705</v>
      </c>
      <c r="T2665">
        <f>(((I2665/60)/60)/24)+DATE(1970,1,1)</f>
        <v>42251.625</v>
      </c>
      <c r="U2665">
        <f>YEAR(S:S)</f>
        <v>2015</v>
      </c>
    </row>
    <row r="2666" spans="1:21" ht="48" x14ac:dyDescent="0.2">
      <c r="A2666">
        <v>2664</v>
      </c>
      <c r="B2666" s="8" t="s">
        <v>2</v>
      </c>
      <c r="C2666" s="3" t="s">
        <v>2671</v>
      </c>
      <c r="D2666" s="5">
        <v>17500</v>
      </c>
      <c r="E2666" s="7">
        <v>509</v>
      </c>
      <c r="F2666" t="s">
        <v>4115</v>
      </c>
      <c r="G2666" s="1" t="s">
        <v>4119</v>
      </c>
      <c r="H2666" t="s">
        <v>4121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" t="s">
        <v>4181</v>
      </c>
      <c r="O2666">
        <f>ROUND(E2666/D2666*100,0)</f>
        <v>3</v>
      </c>
      <c r="P2666">
        <f>ROUND(E2666/L2666,2)</f>
        <v>4.8899999999999997</v>
      </c>
      <c r="Q2666" s="9" t="s">
        <v>4181</v>
      </c>
      <c r="R2666" t="s">
        <v>4221</v>
      </c>
      <c r="S2666">
        <f>(((J2666/60)/60)/24)+DATE(1970,1,1)</f>
        <v>42313.02542824074</v>
      </c>
      <c r="T2666">
        <f>(((I2666/60)/60)/24)+DATE(1970,1,1)</f>
        <v>42347.290972222225</v>
      </c>
      <c r="U2666">
        <f>YEAR(S:S)</f>
        <v>2015</v>
      </c>
    </row>
    <row r="2667" spans="1:21" ht="48" x14ac:dyDescent="0.2">
      <c r="A2667">
        <v>2665</v>
      </c>
      <c r="B2667" s="8" t="s">
        <v>2</v>
      </c>
      <c r="C2667" s="3" t="s">
        <v>2672</v>
      </c>
      <c r="D2667" s="5">
        <v>3500</v>
      </c>
      <c r="E2667" s="7">
        <v>509</v>
      </c>
      <c r="F2667" t="s">
        <v>4115</v>
      </c>
      <c r="G2667" s="1" t="s">
        <v>4119</v>
      </c>
      <c r="H2667" t="s">
        <v>4121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" t="s">
        <v>4181</v>
      </c>
      <c r="O2667">
        <f>ROUND(E2667/D2667*100,0)</f>
        <v>15</v>
      </c>
      <c r="P2667">
        <f>ROUND(E2667/L2667,2)</f>
        <v>11.07</v>
      </c>
      <c r="Q2667" s="9" t="s">
        <v>4181</v>
      </c>
      <c r="R2667" t="s">
        <v>4221</v>
      </c>
      <c r="S2667">
        <f>(((J2667/60)/60)/24)+DATE(1970,1,1)</f>
        <v>42083.895532407405</v>
      </c>
      <c r="T2667">
        <f>(((I2667/60)/60)/24)+DATE(1970,1,1)</f>
        <v>42128.895532407405</v>
      </c>
      <c r="U2667">
        <f>YEAR(S:S)</f>
        <v>2015</v>
      </c>
    </row>
    <row r="2668" spans="1:21" ht="48" x14ac:dyDescent="0.2">
      <c r="A2668">
        <v>2666</v>
      </c>
      <c r="B2668" s="8" t="s">
        <v>2</v>
      </c>
      <c r="C2668" s="3" t="s">
        <v>2673</v>
      </c>
      <c r="D2668" s="5">
        <v>10000</v>
      </c>
      <c r="E2668" s="7">
        <v>506</v>
      </c>
      <c r="F2668" t="s">
        <v>4115</v>
      </c>
      <c r="G2668" s="1" t="s">
        <v>4119</v>
      </c>
      <c r="H2668" t="s">
        <v>4121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" t="s">
        <v>4181</v>
      </c>
      <c r="O2668">
        <f>ROUND(E2668/D2668*100,0)</f>
        <v>5</v>
      </c>
      <c r="P2668">
        <f>ROUND(E2668/L2668,2)</f>
        <v>2.46</v>
      </c>
      <c r="Q2668" s="9" t="s">
        <v>4181</v>
      </c>
      <c r="R2668" t="s">
        <v>4221</v>
      </c>
      <c r="S2668">
        <f>(((J2668/60)/60)/24)+DATE(1970,1,1)</f>
        <v>42235.764340277776</v>
      </c>
      <c r="T2668">
        <f>(((I2668/60)/60)/24)+DATE(1970,1,1)</f>
        <v>42272.875</v>
      </c>
      <c r="U2668">
        <f>YEAR(S:S)</f>
        <v>2015</v>
      </c>
    </row>
    <row r="2669" spans="1:21" ht="48" x14ac:dyDescent="0.2">
      <c r="A2669">
        <v>2667</v>
      </c>
      <c r="B2669" s="8" t="s">
        <v>2</v>
      </c>
      <c r="C2669" s="3" t="s">
        <v>2674</v>
      </c>
      <c r="D2669" s="5">
        <v>1500</v>
      </c>
      <c r="E2669" s="7">
        <v>505</v>
      </c>
      <c r="F2669" t="s">
        <v>4115</v>
      </c>
      <c r="G2669" s="1" t="s">
        <v>4119</v>
      </c>
      <c r="H2669" t="s">
        <v>4121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" t="s">
        <v>4181</v>
      </c>
      <c r="O2669">
        <f>ROUND(E2669/D2669*100,0)</f>
        <v>34</v>
      </c>
      <c r="P2669">
        <f>ROUND(E2669/L2669,2)</f>
        <v>28.06</v>
      </c>
      <c r="Q2669" s="9" t="s">
        <v>4181</v>
      </c>
      <c r="R2669" t="s">
        <v>4221</v>
      </c>
      <c r="S2669">
        <f>(((J2669/60)/60)/24)+DATE(1970,1,1)</f>
        <v>42380.926111111112</v>
      </c>
      <c r="T2669">
        <f>(((I2669/60)/60)/24)+DATE(1970,1,1)</f>
        <v>42410.926111111112</v>
      </c>
      <c r="U2669">
        <f>YEAR(S:S)</f>
        <v>2016</v>
      </c>
    </row>
    <row r="2670" spans="1:21" ht="32" x14ac:dyDescent="0.2">
      <c r="A2670">
        <v>2668</v>
      </c>
      <c r="B2670" s="8" t="s">
        <v>2</v>
      </c>
      <c r="C2670" s="3" t="s">
        <v>2675</v>
      </c>
      <c r="D2670" s="5">
        <v>1000</v>
      </c>
      <c r="E2670" s="7">
        <v>504</v>
      </c>
      <c r="F2670" t="s">
        <v>4115</v>
      </c>
      <c r="G2670" s="1" t="s">
        <v>4119</v>
      </c>
      <c r="H2670" t="s">
        <v>4126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" t="s">
        <v>4181</v>
      </c>
      <c r="O2670">
        <f>ROUND(E2670/D2670*100,0)</f>
        <v>50</v>
      </c>
      <c r="P2670">
        <f>ROUND(E2670/L2670,2)</f>
        <v>18</v>
      </c>
      <c r="Q2670" s="9" t="s">
        <v>4181</v>
      </c>
      <c r="R2670" t="s">
        <v>4221</v>
      </c>
      <c r="S2670">
        <f>(((J2670/60)/60)/24)+DATE(1970,1,1)</f>
        <v>42275.588715277772</v>
      </c>
      <c r="T2670">
        <f>(((I2670/60)/60)/24)+DATE(1970,1,1)</f>
        <v>42317.60555555555</v>
      </c>
      <c r="U2670">
        <f>YEAR(S:S)</f>
        <v>2015</v>
      </c>
    </row>
    <row r="2671" spans="1:21" ht="48" x14ac:dyDescent="0.2">
      <c r="A2671">
        <v>2669</v>
      </c>
      <c r="B2671" s="8" t="s">
        <v>2</v>
      </c>
      <c r="C2671" s="3" t="s">
        <v>2676</v>
      </c>
      <c r="D2671" s="5">
        <v>800</v>
      </c>
      <c r="E2671" s="7">
        <v>504</v>
      </c>
      <c r="F2671" t="s">
        <v>4115</v>
      </c>
      <c r="G2671" s="1" t="s">
        <v>4119</v>
      </c>
      <c r="H2671" t="s">
        <v>4121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" t="s">
        <v>4181</v>
      </c>
      <c r="O2671">
        <f>ROUND(E2671/D2671*100,0)</f>
        <v>63</v>
      </c>
      <c r="P2671">
        <f>ROUND(E2671/L2671,2)</f>
        <v>45.82</v>
      </c>
      <c r="Q2671" s="9" t="s">
        <v>4181</v>
      </c>
      <c r="R2671" t="s">
        <v>4221</v>
      </c>
      <c r="S2671">
        <f>(((J2671/60)/60)/24)+DATE(1970,1,1)</f>
        <v>42319.035833333335</v>
      </c>
      <c r="T2671">
        <f>(((I2671/60)/60)/24)+DATE(1970,1,1)</f>
        <v>42379.035833333335</v>
      </c>
      <c r="U2671">
        <f>YEAR(S:S)</f>
        <v>2015</v>
      </c>
    </row>
    <row r="2672" spans="1:21" ht="48" x14ac:dyDescent="0.2">
      <c r="A2672">
        <v>2670</v>
      </c>
      <c r="B2672" s="8" t="s">
        <v>2</v>
      </c>
      <c r="C2672" s="3" t="s">
        <v>2677</v>
      </c>
      <c r="D2672" s="5">
        <v>38888</v>
      </c>
      <c r="E2672" s="7">
        <v>503.22</v>
      </c>
      <c r="F2672" t="s">
        <v>4117</v>
      </c>
      <c r="G2672" s="1" t="s">
        <v>4119</v>
      </c>
      <c r="H2672" t="s">
        <v>4123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" t="s">
        <v>4181</v>
      </c>
      <c r="O2672">
        <f>ROUND(E2672/D2672*100,0)</f>
        <v>1</v>
      </c>
      <c r="P2672">
        <f>ROUND(E2672/L2672,2)</f>
        <v>8.39</v>
      </c>
      <c r="Q2672" s="9" t="s">
        <v>4181</v>
      </c>
      <c r="R2672" t="s">
        <v>4221</v>
      </c>
      <c r="S2672">
        <f>(((J2672/60)/60)/24)+DATE(1970,1,1)</f>
        <v>41821.020601851851</v>
      </c>
      <c r="T2672">
        <f>(((I2672/60)/60)/24)+DATE(1970,1,1)</f>
        <v>41849.020601851851</v>
      </c>
      <c r="U2672">
        <f>YEAR(S:S)</f>
        <v>2014</v>
      </c>
    </row>
    <row r="2673" spans="1:21" ht="48" x14ac:dyDescent="0.2">
      <c r="A2673">
        <v>2671</v>
      </c>
      <c r="B2673" s="8" t="s">
        <v>2</v>
      </c>
      <c r="C2673" s="3" t="s">
        <v>2678</v>
      </c>
      <c r="D2673" s="5">
        <v>25000</v>
      </c>
      <c r="E2673" s="7">
        <v>503</v>
      </c>
      <c r="F2673" t="s">
        <v>4117</v>
      </c>
      <c r="G2673" s="1" t="s">
        <v>4119</v>
      </c>
      <c r="H2673" t="s">
        <v>4121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" t="s">
        <v>4181</v>
      </c>
      <c r="O2673">
        <f>ROUND(E2673/D2673*100,0)</f>
        <v>2</v>
      </c>
      <c r="P2673">
        <f>ROUND(E2673/L2673,2)</f>
        <v>5.99</v>
      </c>
      <c r="Q2673" s="9" t="s">
        <v>4181</v>
      </c>
      <c r="R2673" t="s">
        <v>4221</v>
      </c>
      <c r="S2673">
        <f>(((J2673/60)/60)/24)+DATE(1970,1,1)</f>
        <v>41962.749027777783</v>
      </c>
      <c r="T2673">
        <f>(((I2673/60)/60)/24)+DATE(1970,1,1)</f>
        <v>41992.818055555559</v>
      </c>
      <c r="U2673">
        <f>YEAR(S:S)</f>
        <v>2014</v>
      </c>
    </row>
    <row r="2674" spans="1:21" ht="48" x14ac:dyDescent="0.2">
      <c r="A2674">
        <v>2672</v>
      </c>
      <c r="B2674" s="8" t="s">
        <v>2</v>
      </c>
      <c r="C2674" s="3" t="s">
        <v>2679</v>
      </c>
      <c r="D2674" s="5">
        <v>10000</v>
      </c>
      <c r="E2674" s="7">
        <v>502</v>
      </c>
      <c r="F2674" t="s">
        <v>4117</v>
      </c>
      <c r="G2674" s="1" t="s">
        <v>4119</v>
      </c>
      <c r="H2674" t="s">
        <v>4121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" t="s">
        <v>4181</v>
      </c>
      <c r="O2674">
        <f>ROUND(E2674/D2674*100,0)</f>
        <v>5</v>
      </c>
      <c r="P2674">
        <f>ROUND(E2674/L2674,2)</f>
        <v>10.68</v>
      </c>
      <c r="Q2674" s="9" t="s">
        <v>4181</v>
      </c>
      <c r="R2674" t="s">
        <v>4221</v>
      </c>
      <c r="S2674">
        <f>(((J2674/60)/60)/24)+DATE(1970,1,1)</f>
        <v>42344.884143518517</v>
      </c>
      <c r="T2674">
        <f>(((I2674/60)/60)/24)+DATE(1970,1,1)</f>
        <v>42366.25</v>
      </c>
      <c r="U2674">
        <f>YEAR(S:S)</f>
        <v>2015</v>
      </c>
    </row>
    <row r="2675" spans="1:21" ht="48" x14ac:dyDescent="0.2">
      <c r="A2675">
        <v>2673</v>
      </c>
      <c r="B2675" s="8" t="s">
        <v>2</v>
      </c>
      <c r="C2675" s="3" t="s">
        <v>2680</v>
      </c>
      <c r="D2675" s="5">
        <v>40000</v>
      </c>
      <c r="E2675" s="7">
        <v>501</v>
      </c>
      <c r="F2675" t="s">
        <v>4117</v>
      </c>
      <c r="G2675" s="1" t="s">
        <v>4119</v>
      </c>
      <c r="H2675" t="s">
        <v>4121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" t="s">
        <v>4181</v>
      </c>
      <c r="O2675">
        <f>ROUND(E2675/D2675*100,0)</f>
        <v>1</v>
      </c>
      <c r="P2675">
        <f>ROUND(E2675/L2675,2)</f>
        <v>7.59</v>
      </c>
      <c r="Q2675" s="9" t="s">
        <v>4181</v>
      </c>
      <c r="R2675" t="s">
        <v>4221</v>
      </c>
      <c r="S2675">
        <f>(((J2675/60)/60)/24)+DATE(1970,1,1)</f>
        <v>41912.541655092595</v>
      </c>
      <c r="T2675">
        <f>(((I2675/60)/60)/24)+DATE(1970,1,1)</f>
        <v>41941.947916666664</v>
      </c>
      <c r="U2675">
        <f>YEAR(S:S)</f>
        <v>2014</v>
      </c>
    </row>
    <row r="2676" spans="1:21" ht="64" x14ac:dyDescent="0.2">
      <c r="A2676">
        <v>2674</v>
      </c>
      <c r="B2676" s="8" t="s">
        <v>2</v>
      </c>
      <c r="C2676" s="3" t="s">
        <v>2681</v>
      </c>
      <c r="D2676" s="5">
        <v>35000</v>
      </c>
      <c r="E2676" s="7">
        <v>500</v>
      </c>
      <c r="F2676" t="s">
        <v>4117</v>
      </c>
      <c r="G2676" s="1" t="s">
        <v>4119</v>
      </c>
      <c r="H2676" t="s">
        <v>4121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" t="s">
        <v>4181</v>
      </c>
      <c r="O2676">
        <f>ROUND(E2676/D2676*100,0)</f>
        <v>1</v>
      </c>
      <c r="P2676">
        <f>ROUND(E2676/L2676,2)</f>
        <v>2.92</v>
      </c>
      <c r="Q2676" s="9" t="s">
        <v>4181</v>
      </c>
      <c r="R2676" t="s">
        <v>4221</v>
      </c>
      <c r="S2676">
        <f>(((J2676/60)/60)/24)+DATE(1970,1,1)</f>
        <v>42529.632754629631</v>
      </c>
      <c r="T2676">
        <f>(((I2676/60)/60)/24)+DATE(1970,1,1)</f>
        <v>42556.207638888889</v>
      </c>
      <c r="U2676">
        <f>YEAR(S:S)</f>
        <v>2016</v>
      </c>
    </row>
    <row r="2677" spans="1:21" ht="48" x14ac:dyDescent="0.2">
      <c r="A2677">
        <v>2675</v>
      </c>
      <c r="B2677" s="8" t="s">
        <v>2</v>
      </c>
      <c r="C2677" s="3" t="s">
        <v>2682</v>
      </c>
      <c r="D2677" s="5">
        <v>25000</v>
      </c>
      <c r="E2677" s="7">
        <v>500</v>
      </c>
      <c r="F2677" t="s">
        <v>4117</v>
      </c>
      <c r="G2677" s="1" t="s">
        <v>4119</v>
      </c>
      <c r="H2677" t="s">
        <v>4121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" t="s">
        <v>4181</v>
      </c>
      <c r="O2677">
        <f>ROUND(E2677/D2677*100,0)</f>
        <v>2</v>
      </c>
      <c r="P2677">
        <f>ROUND(E2677/L2677,2)</f>
        <v>17.239999999999998</v>
      </c>
      <c r="Q2677" s="9" t="s">
        <v>4181</v>
      </c>
      <c r="R2677" t="s">
        <v>4221</v>
      </c>
      <c r="S2677">
        <f>(((J2677/60)/60)/24)+DATE(1970,1,1)</f>
        <v>41923.857511574075</v>
      </c>
      <c r="T2677">
        <f>(((I2677/60)/60)/24)+DATE(1970,1,1)</f>
        <v>41953.899178240739</v>
      </c>
      <c r="U2677">
        <f>YEAR(S:S)</f>
        <v>2014</v>
      </c>
    </row>
    <row r="2678" spans="1:21" ht="48" x14ac:dyDescent="0.2">
      <c r="A2678">
        <v>2676</v>
      </c>
      <c r="B2678" s="8" t="s">
        <v>2</v>
      </c>
      <c r="C2678" s="3" t="s">
        <v>2683</v>
      </c>
      <c r="D2678" s="5">
        <v>2100</v>
      </c>
      <c r="E2678" s="7">
        <v>500</v>
      </c>
      <c r="F2678" t="s">
        <v>4117</v>
      </c>
      <c r="G2678" s="1" t="s">
        <v>4119</v>
      </c>
      <c r="H2678" t="s">
        <v>4126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" t="s">
        <v>4181</v>
      </c>
      <c r="O2678">
        <f>ROUND(E2678/D2678*100,0)</f>
        <v>24</v>
      </c>
      <c r="P2678">
        <f>ROUND(E2678/L2678,2)</f>
        <v>55.56</v>
      </c>
      <c r="Q2678" s="9" t="s">
        <v>4181</v>
      </c>
      <c r="R2678" t="s">
        <v>4221</v>
      </c>
      <c r="S2678">
        <f>(((J2678/60)/60)/24)+DATE(1970,1,1)</f>
        <v>42482.624699074076</v>
      </c>
      <c r="T2678">
        <f>(((I2678/60)/60)/24)+DATE(1970,1,1)</f>
        <v>42512.624699074076</v>
      </c>
      <c r="U2678">
        <f>YEAR(S:S)</f>
        <v>2016</v>
      </c>
    </row>
    <row r="2679" spans="1:21" ht="48" x14ac:dyDescent="0.2">
      <c r="A2679">
        <v>2677</v>
      </c>
      <c r="B2679" s="8" t="s">
        <v>2</v>
      </c>
      <c r="C2679" s="3" t="s">
        <v>2684</v>
      </c>
      <c r="D2679" s="5">
        <v>19500</v>
      </c>
      <c r="E2679" s="7">
        <v>500</v>
      </c>
      <c r="F2679" t="s">
        <v>4117</v>
      </c>
      <c r="G2679" s="1" t="s">
        <v>4119</v>
      </c>
      <c r="H2679" t="s">
        <v>4121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" t="s">
        <v>4181</v>
      </c>
      <c r="O2679">
        <f>ROUND(E2679/D2679*100,0)</f>
        <v>3</v>
      </c>
      <c r="P2679">
        <f>ROUND(E2679/L2679,2)</f>
        <v>18.52</v>
      </c>
      <c r="Q2679" s="9" t="s">
        <v>4181</v>
      </c>
      <c r="R2679" t="s">
        <v>4221</v>
      </c>
      <c r="S2679">
        <f>(((J2679/60)/60)/24)+DATE(1970,1,1)</f>
        <v>41793.029432870368</v>
      </c>
      <c r="T2679">
        <f>(((I2679/60)/60)/24)+DATE(1970,1,1)</f>
        <v>41823.029432870368</v>
      </c>
      <c r="U2679">
        <f>YEAR(S:S)</f>
        <v>2014</v>
      </c>
    </row>
    <row r="2680" spans="1:21" ht="48" x14ac:dyDescent="0.2">
      <c r="A2680">
        <v>2678</v>
      </c>
      <c r="B2680" s="8" t="s">
        <v>2</v>
      </c>
      <c r="C2680" s="3" t="s">
        <v>2685</v>
      </c>
      <c r="D2680" s="5">
        <v>8000000</v>
      </c>
      <c r="E2680" s="7">
        <v>500</v>
      </c>
      <c r="F2680" t="s">
        <v>4117</v>
      </c>
      <c r="G2680" s="1" t="s">
        <v>4119</v>
      </c>
      <c r="H2680" t="s">
        <v>4124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" t="s">
        <v>4181</v>
      </c>
      <c r="O2680">
        <f>ROUND(E2680/D2680*100,0)</f>
        <v>0</v>
      </c>
      <c r="P2680">
        <f>ROUND(E2680/L2680,2)</f>
        <v>250</v>
      </c>
      <c r="Q2680" s="9" t="s">
        <v>4181</v>
      </c>
      <c r="R2680" t="s">
        <v>4221</v>
      </c>
      <c r="S2680">
        <f>(((J2680/60)/60)/24)+DATE(1970,1,1)</f>
        <v>42241.798206018517</v>
      </c>
      <c r="T2680">
        <f>(((I2680/60)/60)/24)+DATE(1970,1,1)</f>
        <v>42271.798206018517</v>
      </c>
      <c r="U2680">
        <f>YEAR(S:S)</f>
        <v>2015</v>
      </c>
    </row>
    <row r="2681" spans="1:21" ht="48" x14ac:dyDescent="0.2">
      <c r="A2681">
        <v>2679</v>
      </c>
      <c r="B2681" s="8" t="s">
        <v>2</v>
      </c>
      <c r="C2681" s="3" t="s">
        <v>2686</v>
      </c>
      <c r="D2681" s="5">
        <v>40000</v>
      </c>
      <c r="E2681" s="7">
        <v>500</v>
      </c>
      <c r="F2681" t="s">
        <v>4117</v>
      </c>
      <c r="G2681" s="1" t="s">
        <v>4119</v>
      </c>
      <c r="H2681" t="s">
        <v>4121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" t="s">
        <v>4181</v>
      </c>
      <c r="O2681">
        <f>ROUND(E2681/D2681*100,0)</f>
        <v>1</v>
      </c>
      <c r="P2681">
        <f>ROUND(E2681/L2681,2)</f>
        <v>166.67</v>
      </c>
      <c r="Q2681" s="9" t="s">
        <v>4181</v>
      </c>
      <c r="R2681" t="s">
        <v>4221</v>
      </c>
      <c r="S2681">
        <f>(((J2681/60)/60)/24)+DATE(1970,1,1)</f>
        <v>42033.001087962963</v>
      </c>
      <c r="T2681">
        <f>(((I2681/60)/60)/24)+DATE(1970,1,1)</f>
        <v>42063.001087962963</v>
      </c>
      <c r="U2681">
        <f>YEAR(S:S)</f>
        <v>2015</v>
      </c>
    </row>
    <row r="2682" spans="1:21" ht="16" x14ac:dyDescent="0.2">
      <c r="A2682">
        <v>2680</v>
      </c>
      <c r="B2682" s="8" t="s">
        <v>2</v>
      </c>
      <c r="C2682" s="3" t="s">
        <v>2687</v>
      </c>
      <c r="D2682" s="5">
        <v>32000</v>
      </c>
      <c r="E2682" s="7">
        <v>500</v>
      </c>
      <c r="F2682" t="s">
        <v>4117</v>
      </c>
      <c r="G2682" s="1" t="s">
        <v>4119</v>
      </c>
      <c r="H2682" t="s">
        <v>4124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" t="s">
        <v>4181</v>
      </c>
      <c r="O2682">
        <f>ROUND(E2682/D2682*100,0)</f>
        <v>2</v>
      </c>
      <c r="P2682">
        <f>ROUND(E2682/L2682,2)</f>
        <v>125</v>
      </c>
      <c r="Q2682" s="9" t="s">
        <v>4181</v>
      </c>
      <c r="R2682" t="s">
        <v>4221</v>
      </c>
      <c r="S2682">
        <f>(((J2682/60)/60)/24)+DATE(1970,1,1)</f>
        <v>42436.211701388893</v>
      </c>
      <c r="T2682">
        <f>(((I2682/60)/60)/24)+DATE(1970,1,1)</f>
        <v>42466.170034722221</v>
      </c>
      <c r="U2682">
        <f>YEAR(S:S)</f>
        <v>2016</v>
      </c>
    </row>
    <row r="2683" spans="1:21" ht="48" x14ac:dyDescent="0.2">
      <c r="A2683">
        <v>2681</v>
      </c>
      <c r="B2683" s="8" t="s">
        <v>2</v>
      </c>
      <c r="C2683" s="3" t="s">
        <v>2688</v>
      </c>
      <c r="D2683" s="5">
        <v>8000</v>
      </c>
      <c r="E2683" s="7">
        <v>500</v>
      </c>
      <c r="F2683" t="s">
        <v>4117</v>
      </c>
      <c r="G2683" s="1" t="s">
        <v>4119</v>
      </c>
      <c r="H2683" t="s">
        <v>4121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" t="s">
        <v>4181</v>
      </c>
      <c r="O2683">
        <f>ROUND(E2683/D2683*100,0)</f>
        <v>6</v>
      </c>
      <c r="P2683">
        <f>ROUND(E2683/L2683,2)</f>
        <v>250</v>
      </c>
      <c r="Q2683" s="9" t="s">
        <v>4181</v>
      </c>
      <c r="R2683" t="s">
        <v>4203</v>
      </c>
      <c r="S2683">
        <f>(((J2683/60)/60)/24)+DATE(1970,1,1)</f>
        <v>41805.895254629628</v>
      </c>
      <c r="T2683">
        <f>(((I2683/60)/60)/24)+DATE(1970,1,1)</f>
        <v>41830.895254629628</v>
      </c>
      <c r="U2683">
        <f>YEAR(S:S)</f>
        <v>2014</v>
      </c>
    </row>
    <row r="2684" spans="1:21" ht="48" x14ac:dyDescent="0.2">
      <c r="A2684">
        <v>2682</v>
      </c>
      <c r="B2684" s="8" t="s">
        <v>2</v>
      </c>
      <c r="C2684" s="3" t="s">
        <v>2689</v>
      </c>
      <c r="D2684" s="5">
        <v>6000</v>
      </c>
      <c r="E2684" s="7">
        <v>500</v>
      </c>
      <c r="F2684" t="s">
        <v>4117</v>
      </c>
      <c r="G2684" s="1" t="s">
        <v>4119</v>
      </c>
      <c r="H2684" t="s">
        <v>4121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" t="s">
        <v>4181</v>
      </c>
      <c r="O2684">
        <f>ROUND(E2684/D2684*100,0)</f>
        <v>8</v>
      </c>
      <c r="P2684">
        <f>ROUND(E2684/L2684,2)</f>
        <v>25</v>
      </c>
      <c r="Q2684" s="9" t="s">
        <v>4181</v>
      </c>
      <c r="R2684" t="s">
        <v>4203</v>
      </c>
      <c r="S2684">
        <f>(((J2684/60)/60)/24)+DATE(1970,1,1)</f>
        <v>41932.871990740743</v>
      </c>
      <c r="T2684">
        <f>(((I2684/60)/60)/24)+DATE(1970,1,1)</f>
        <v>41965.249305555553</v>
      </c>
      <c r="U2684">
        <f>YEAR(S:S)</f>
        <v>2014</v>
      </c>
    </row>
    <row r="2685" spans="1:21" ht="48" x14ac:dyDescent="0.2">
      <c r="A2685">
        <v>2683</v>
      </c>
      <c r="B2685" s="8" t="s">
        <v>2</v>
      </c>
      <c r="C2685" s="3" t="s">
        <v>2690</v>
      </c>
      <c r="D2685" s="5">
        <v>15000</v>
      </c>
      <c r="E2685" s="7">
        <v>500</v>
      </c>
      <c r="F2685" t="s">
        <v>4117</v>
      </c>
      <c r="G2685" s="1" t="s">
        <v>4119</v>
      </c>
      <c r="H2685" t="s">
        <v>4121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" t="s">
        <v>4181</v>
      </c>
      <c r="O2685">
        <f>ROUND(E2685/D2685*100,0)</f>
        <v>3</v>
      </c>
      <c r="P2685">
        <f>ROUND(E2685/L2685,2)</f>
        <v>166.67</v>
      </c>
      <c r="Q2685" s="9" t="s">
        <v>4181</v>
      </c>
      <c r="R2685" t="s">
        <v>4203</v>
      </c>
      <c r="S2685">
        <f>(((J2685/60)/60)/24)+DATE(1970,1,1)</f>
        <v>42034.75509259259</v>
      </c>
      <c r="T2685">
        <f>(((I2685/60)/60)/24)+DATE(1970,1,1)</f>
        <v>42064.75509259259</v>
      </c>
      <c r="U2685">
        <f>YEAR(S:S)</f>
        <v>2015</v>
      </c>
    </row>
    <row r="2686" spans="1:21" ht="48" x14ac:dyDescent="0.2">
      <c r="A2686">
        <v>2684</v>
      </c>
      <c r="B2686" s="8" t="s">
        <v>2</v>
      </c>
      <c r="C2686" s="3" t="s">
        <v>2691</v>
      </c>
      <c r="D2686" s="5">
        <v>70000</v>
      </c>
      <c r="E2686" s="7">
        <v>500</v>
      </c>
      <c r="F2686" t="s">
        <v>4117</v>
      </c>
      <c r="G2686" s="1" t="s">
        <v>4119</v>
      </c>
      <c r="H2686" t="s">
        <v>4121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" t="s">
        <v>4181</v>
      </c>
      <c r="O2686">
        <f>ROUND(E2686/D2686*100,0)</f>
        <v>1</v>
      </c>
      <c r="P2686">
        <f>ROUND(E2686/L2686,2)</f>
        <v>125</v>
      </c>
      <c r="Q2686" s="9" t="s">
        <v>4181</v>
      </c>
      <c r="R2686" t="s">
        <v>4203</v>
      </c>
      <c r="S2686">
        <f>(((J2686/60)/60)/24)+DATE(1970,1,1)</f>
        <v>41820.914641203701</v>
      </c>
      <c r="T2686">
        <f>(((I2686/60)/60)/24)+DATE(1970,1,1)</f>
        <v>41860.914641203701</v>
      </c>
      <c r="U2686">
        <f>YEAR(S:S)</f>
        <v>2014</v>
      </c>
    </row>
    <row r="2687" spans="1:21" ht="48" x14ac:dyDescent="0.2">
      <c r="A2687">
        <v>2685</v>
      </c>
      <c r="B2687" s="8" t="s">
        <v>2</v>
      </c>
      <c r="C2687" s="3" t="s">
        <v>2692</v>
      </c>
      <c r="D2687" s="5">
        <v>50000</v>
      </c>
      <c r="E2687" s="7">
        <v>500</v>
      </c>
      <c r="F2687" t="s">
        <v>4117</v>
      </c>
      <c r="G2687" s="1" t="s">
        <v>4119</v>
      </c>
      <c r="H2687" t="s">
        <v>4121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" t="s">
        <v>4181</v>
      </c>
      <c r="O2687">
        <f>ROUND(E2687/D2687*100,0)</f>
        <v>1</v>
      </c>
      <c r="P2687">
        <f>ROUND(E2687/L2687,2)</f>
        <v>500</v>
      </c>
      <c r="Q2687" s="9" t="s">
        <v>4181</v>
      </c>
      <c r="R2687" t="s">
        <v>4203</v>
      </c>
      <c r="S2687">
        <f>(((J2687/60)/60)/24)+DATE(1970,1,1)</f>
        <v>42061.69594907407</v>
      </c>
      <c r="T2687">
        <f>(((I2687/60)/60)/24)+DATE(1970,1,1)</f>
        <v>42121.654282407413</v>
      </c>
      <c r="U2687">
        <f>YEAR(S:S)</f>
        <v>2015</v>
      </c>
    </row>
    <row r="2688" spans="1:21" ht="48" x14ac:dyDescent="0.2">
      <c r="A2688">
        <v>2686</v>
      </c>
      <c r="B2688" s="8" t="s">
        <v>2</v>
      </c>
      <c r="C2688" s="3" t="s">
        <v>2693</v>
      </c>
      <c r="D2688" s="5">
        <v>30000</v>
      </c>
      <c r="E2688" s="7">
        <v>497</v>
      </c>
      <c r="F2688" t="s">
        <v>4117</v>
      </c>
      <c r="G2688" s="1" t="s">
        <v>4119</v>
      </c>
      <c r="H2688" t="s">
        <v>4121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" t="s">
        <v>4181</v>
      </c>
      <c r="O2688">
        <f>ROUND(E2688/D2688*100,0)</f>
        <v>2</v>
      </c>
      <c r="P2688" t="e">
        <f>ROUND(E2688/L2688,2)</f>
        <v>#DIV/0!</v>
      </c>
      <c r="Q2688" s="9" t="s">
        <v>4181</v>
      </c>
      <c r="R2688" t="s">
        <v>4203</v>
      </c>
      <c r="S2688">
        <f>(((J2688/60)/60)/24)+DATE(1970,1,1)</f>
        <v>41892.974803240737</v>
      </c>
      <c r="T2688">
        <f>(((I2688/60)/60)/24)+DATE(1970,1,1)</f>
        <v>41912.974803240737</v>
      </c>
      <c r="U2688">
        <f>YEAR(S:S)</f>
        <v>2014</v>
      </c>
    </row>
    <row r="2689" spans="1:21" ht="48" x14ac:dyDescent="0.2">
      <c r="A2689">
        <v>2687</v>
      </c>
      <c r="B2689" s="8" t="s">
        <v>2</v>
      </c>
      <c r="C2689" s="3" t="s">
        <v>2694</v>
      </c>
      <c r="D2689" s="5">
        <v>15000</v>
      </c>
      <c r="E2689" s="7">
        <v>492</v>
      </c>
      <c r="F2689" t="s">
        <v>4117</v>
      </c>
      <c r="G2689" s="1" t="s">
        <v>4119</v>
      </c>
      <c r="H2689" t="s">
        <v>4121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" t="s">
        <v>4181</v>
      </c>
      <c r="O2689">
        <f>ROUND(E2689/D2689*100,0)</f>
        <v>3</v>
      </c>
      <c r="P2689" t="e">
        <f>ROUND(E2689/L2689,2)</f>
        <v>#DIV/0!</v>
      </c>
      <c r="Q2689" s="9" t="s">
        <v>4181</v>
      </c>
      <c r="R2689" t="s">
        <v>4203</v>
      </c>
      <c r="S2689">
        <f>(((J2689/60)/60)/24)+DATE(1970,1,1)</f>
        <v>42154.64025462963</v>
      </c>
      <c r="T2689">
        <f>(((I2689/60)/60)/24)+DATE(1970,1,1)</f>
        <v>42184.64025462963</v>
      </c>
      <c r="U2689">
        <f>YEAR(S:S)</f>
        <v>2015</v>
      </c>
    </row>
    <row r="2690" spans="1:21" ht="32" x14ac:dyDescent="0.2">
      <c r="A2690">
        <v>2688</v>
      </c>
      <c r="B2690" s="8" t="s">
        <v>2</v>
      </c>
      <c r="C2690" s="3" t="s">
        <v>2695</v>
      </c>
      <c r="D2690" s="5">
        <v>50000</v>
      </c>
      <c r="E2690" s="7">
        <v>490</v>
      </c>
      <c r="F2690" t="s">
        <v>4117</v>
      </c>
      <c r="G2690" s="1" t="s">
        <v>4119</v>
      </c>
      <c r="H2690" t="s">
        <v>4121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" t="s">
        <v>4181</v>
      </c>
      <c r="O2690">
        <f>ROUND(E2690/D2690*100,0)</f>
        <v>1</v>
      </c>
      <c r="P2690">
        <f>ROUND(E2690/L2690,2)</f>
        <v>35</v>
      </c>
      <c r="Q2690" s="9" t="s">
        <v>4181</v>
      </c>
      <c r="R2690" t="s">
        <v>4203</v>
      </c>
      <c r="S2690">
        <f>(((J2690/60)/60)/24)+DATE(1970,1,1)</f>
        <v>42028.118865740747</v>
      </c>
      <c r="T2690">
        <f>(((I2690/60)/60)/24)+DATE(1970,1,1)</f>
        <v>42059.125</v>
      </c>
      <c r="U2690">
        <f>YEAR(S:S)</f>
        <v>2015</v>
      </c>
    </row>
    <row r="2691" spans="1:21" ht="48" x14ac:dyDescent="0.2">
      <c r="A2691">
        <v>2689</v>
      </c>
      <c r="B2691" s="8" t="s">
        <v>2</v>
      </c>
      <c r="C2691" s="3" t="s">
        <v>2696</v>
      </c>
      <c r="D2691" s="5">
        <v>35000</v>
      </c>
      <c r="E2691" s="7">
        <v>488</v>
      </c>
      <c r="F2691" t="s">
        <v>4117</v>
      </c>
      <c r="G2691" s="1" t="s">
        <v>4119</v>
      </c>
      <c r="H2691" t="s">
        <v>4121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" t="s">
        <v>4181</v>
      </c>
      <c r="O2691">
        <f>ROUND(E2691/D2691*100,0)</f>
        <v>1</v>
      </c>
      <c r="P2691">
        <f>ROUND(E2691/L2691,2)</f>
        <v>488</v>
      </c>
      <c r="Q2691" s="9" t="s">
        <v>4181</v>
      </c>
      <c r="R2691" t="s">
        <v>4203</v>
      </c>
      <c r="S2691">
        <f>(((J2691/60)/60)/24)+DATE(1970,1,1)</f>
        <v>42551.961689814809</v>
      </c>
      <c r="T2691">
        <f>(((I2691/60)/60)/24)+DATE(1970,1,1)</f>
        <v>42581.961689814809</v>
      </c>
      <c r="U2691">
        <f>YEAR(S:S)</f>
        <v>2016</v>
      </c>
    </row>
    <row r="2692" spans="1:21" ht="48" x14ac:dyDescent="0.2">
      <c r="A2692">
        <v>2690</v>
      </c>
      <c r="B2692" s="8" t="s">
        <v>2</v>
      </c>
      <c r="C2692" s="3" t="s">
        <v>2697</v>
      </c>
      <c r="D2692" s="5">
        <v>80000</v>
      </c>
      <c r="E2692" s="7">
        <v>487</v>
      </c>
      <c r="F2692" t="s">
        <v>4117</v>
      </c>
      <c r="G2692" s="1" t="s">
        <v>4119</v>
      </c>
      <c r="H2692" t="s">
        <v>4121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" t="s">
        <v>4181</v>
      </c>
      <c r="O2692">
        <f>ROUND(E2692/D2692*100,0)</f>
        <v>1</v>
      </c>
      <c r="P2692">
        <f>ROUND(E2692/L2692,2)</f>
        <v>4.13</v>
      </c>
      <c r="Q2692" s="9" t="s">
        <v>4181</v>
      </c>
      <c r="R2692" t="s">
        <v>4203</v>
      </c>
      <c r="S2692">
        <f>(((J2692/60)/60)/24)+DATE(1970,1,1)</f>
        <v>42113.105046296296</v>
      </c>
      <c r="T2692">
        <f>(((I2692/60)/60)/24)+DATE(1970,1,1)</f>
        <v>42158.105046296296</v>
      </c>
      <c r="U2692">
        <f>YEAR(S:S)</f>
        <v>2015</v>
      </c>
    </row>
    <row r="2693" spans="1:21" ht="32" x14ac:dyDescent="0.2">
      <c r="A2693">
        <v>2691</v>
      </c>
      <c r="B2693" s="8" t="s">
        <v>2</v>
      </c>
      <c r="C2693" s="3" t="s">
        <v>2698</v>
      </c>
      <c r="D2693" s="5">
        <v>65000</v>
      </c>
      <c r="E2693" s="7">
        <v>486</v>
      </c>
      <c r="F2693" t="s">
        <v>4117</v>
      </c>
      <c r="G2693" s="1" t="s">
        <v>4119</v>
      </c>
      <c r="H2693" t="s">
        <v>4126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" t="s">
        <v>4181</v>
      </c>
      <c r="O2693">
        <f>ROUND(E2693/D2693*100,0)</f>
        <v>1</v>
      </c>
      <c r="P2693">
        <f>ROUND(E2693/L2693,2)</f>
        <v>243</v>
      </c>
      <c r="Q2693" s="9" t="s">
        <v>4181</v>
      </c>
      <c r="R2693" t="s">
        <v>4203</v>
      </c>
      <c r="S2693">
        <f>(((J2693/60)/60)/24)+DATE(1970,1,1)</f>
        <v>42089.724039351851</v>
      </c>
      <c r="T2693">
        <f>(((I2693/60)/60)/24)+DATE(1970,1,1)</f>
        <v>42134.724039351851</v>
      </c>
      <c r="U2693">
        <f>YEAR(S:S)</f>
        <v>2015</v>
      </c>
    </row>
    <row r="2694" spans="1:21" ht="48" x14ac:dyDescent="0.2">
      <c r="A2694">
        <v>2692</v>
      </c>
      <c r="B2694" s="8" t="s">
        <v>2</v>
      </c>
      <c r="C2694" s="3" t="s">
        <v>2699</v>
      </c>
      <c r="D2694" s="5">
        <v>3500</v>
      </c>
      <c r="E2694" s="7">
        <v>485</v>
      </c>
      <c r="F2694" t="s">
        <v>4117</v>
      </c>
      <c r="G2694" s="1" t="s">
        <v>4119</v>
      </c>
      <c r="H2694" t="s">
        <v>4121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" t="s">
        <v>4181</v>
      </c>
      <c r="O2694">
        <f>ROUND(E2694/D2694*100,0)</f>
        <v>14</v>
      </c>
      <c r="P2694">
        <f>ROUND(E2694/L2694,2)</f>
        <v>485</v>
      </c>
      <c r="Q2694" s="9" t="s">
        <v>4181</v>
      </c>
      <c r="R2694" t="s">
        <v>4203</v>
      </c>
      <c r="S2694">
        <f>(((J2694/60)/60)/24)+DATE(1970,1,1)</f>
        <v>42058.334027777775</v>
      </c>
      <c r="T2694">
        <f>(((I2694/60)/60)/24)+DATE(1970,1,1)</f>
        <v>42088.292361111111</v>
      </c>
      <c r="U2694">
        <f>YEAR(S:S)</f>
        <v>2015</v>
      </c>
    </row>
    <row r="2695" spans="1:21" ht="48" x14ac:dyDescent="0.2">
      <c r="A2695">
        <v>2693</v>
      </c>
      <c r="B2695" s="8" t="s">
        <v>2</v>
      </c>
      <c r="C2695" s="3" t="s">
        <v>2700</v>
      </c>
      <c r="D2695" s="5">
        <v>5000</v>
      </c>
      <c r="E2695" s="7">
        <v>481.5</v>
      </c>
      <c r="F2695" t="s">
        <v>4117</v>
      </c>
      <c r="G2695" s="1" t="s">
        <v>4119</v>
      </c>
      <c r="H2695" t="s">
        <v>4121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" t="s">
        <v>4181</v>
      </c>
      <c r="O2695">
        <f>ROUND(E2695/D2695*100,0)</f>
        <v>10</v>
      </c>
      <c r="P2695">
        <f>ROUND(E2695/L2695,2)</f>
        <v>160.5</v>
      </c>
      <c r="Q2695" s="9" t="s">
        <v>4181</v>
      </c>
      <c r="R2695" t="s">
        <v>4203</v>
      </c>
      <c r="S2695">
        <f>(((J2695/60)/60)/24)+DATE(1970,1,1)</f>
        <v>41834.138495370367</v>
      </c>
      <c r="T2695">
        <f>(((I2695/60)/60)/24)+DATE(1970,1,1)</f>
        <v>41864.138495370367</v>
      </c>
      <c r="U2695">
        <f>YEAR(S:S)</f>
        <v>2014</v>
      </c>
    </row>
    <row r="2696" spans="1:21" ht="48" x14ac:dyDescent="0.2">
      <c r="A2696">
        <v>2694</v>
      </c>
      <c r="B2696" s="8" t="s">
        <v>2</v>
      </c>
      <c r="C2696" s="3" t="s">
        <v>2701</v>
      </c>
      <c r="D2696" s="5">
        <v>30000</v>
      </c>
      <c r="E2696" s="7">
        <v>481</v>
      </c>
      <c r="F2696" t="s">
        <v>4117</v>
      </c>
      <c r="G2696" s="1" t="s">
        <v>4119</v>
      </c>
      <c r="H2696" t="s">
        <v>4121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" t="s">
        <v>4181</v>
      </c>
      <c r="O2696">
        <f>ROUND(E2696/D2696*100,0)</f>
        <v>2</v>
      </c>
      <c r="P2696">
        <f>ROUND(E2696/L2696,2)</f>
        <v>481</v>
      </c>
      <c r="Q2696" s="9" t="s">
        <v>4181</v>
      </c>
      <c r="R2696" t="s">
        <v>4203</v>
      </c>
      <c r="S2696">
        <f>(((J2696/60)/60)/24)+DATE(1970,1,1)</f>
        <v>41878.140497685185</v>
      </c>
      <c r="T2696">
        <f>(((I2696/60)/60)/24)+DATE(1970,1,1)</f>
        <v>41908.140497685185</v>
      </c>
      <c r="U2696">
        <f>YEAR(S:S)</f>
        <v>2014</v>
      </c>
    </row>
    <row r="2697" spans="1:21" ht="32" x14ac:dyDescent="0.2">
      <c r="A2697">
        <v>2695</v>
      </c>
      <c r="B2697" s="8" t="s">
        <v>2</v>
      </c>
      <c r="C2697" s="3" t="s">
        <v>2702</v>
      </c>
      <c r="D2697" s="5">
        <v>15000</v>
      </c>
      <c r="E2697" s="7">
        <v>481</v>
      </c>
      <c r="F2697" t="s">
        <v>4117</v>
      </c>
      <c r="G2697" s="1" t="s">
        <v>4119</v>
      </c>
      <c r="H2697" t="s">
        <v>4121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" t="s">
        <v>4181</v>
      </c>
      <c r="O2697">
        <f>ROUND(E2697/D2697*100,0)</f>
        <v>3</v>
      </c>
      <c r="P2697">
        <f>ROUND(E2697/L2697,2)</f>
        <v>160.33000000000001</v>
      </c>
      <c r="Q2697" s="9" t="s">
        <v>4181</v>
      </c>
      <c r="R2697" t="s">
        <v>4203</v>
      </c>
      <c r="S2697">
        <f>(((J2697/60)/60)/24)+DATE(1970,1,1)</f>
        <v>42048.181921296295</v>
      </c>
      <c r="T2697">
        <f>(((I2697/60)/60)/24)+DATE(1970,1,1)</f>
        <v>42108.14025462963</v>
      </c>
      <c r="U2697">
        <f>YEAR(S:S)</f>
        <v>2015</v>
      </c>
    </row>
    <row r="2698" spans="1:21" ht="48" x14ac:dyDescent="0.2">
      <c r="A2698">
        <v>2696</v>
      </c>
      <c r="B2698" s="8" t="s">
        <v>2</v>
      </c>
      <c r="C2698" s="3" t="s">
        <v>2703</v>
      </c>
      <c r="D2698" s="5">
        <v>60000</v>
      </c>
      <c r="E2698" s="7">
        <v>480</v>
      </c>
      <c r="F2698" t="s">
        <v>4117</v>
      </c>
      <c r="G2698" s="1" t="s">
        <v>4119</v>
      </c>
      <c r="H2698" t="s">
        <v>4121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" t="s">
        <v>4181</v>
      </c>
      <c r="O2698">
        <f>ROUND(E2698/D2698*100,0)</f>
        <v>1</v>
      </c>
      <c r="P2698">
        <f>ROUND(E2698/L2698,2)</f>
        <v>12.63</v>
      </c>
      <c r="Q2698" s="9" t="s">
        <v>4181</v>
      </c>
      <c r="R2698" t="s">
        <v>4203</v>
      </c>
      <c r="S2698">
        <f>(((J2698/60)/60)/24)+DATE(1970,1,1)</f>
        <v>41964.844444444447</v>
      </c>
      <c r="T2698">
        <f>(((I2698/60)/60)/24)+DATE(1970,1,1)</f>
        <v>41998.844444444447</v>
      </c>
      <c r="U2698">
        <f>YEAR(S:S)</f>
        <v>2014</v>
      </c>
    </row>
    <row r="2699" spans="1:21" ht="48" x14ac:dyDescent="0.2">
      <c r="A2699">
        <v>2697</v>
      </c>
      <c r="B2699" s="8" t="s">
        <v>2</v>
      </c>
      <c r="C2699" s="3" t="s">
        <v>2704</v>
      </c>
      <c r="D2699" s="5">
        <v>23000</v>
      </c>
      <c r="E2699" s="7">
        <v>480</v>
      </c>
      <c r="F2699" t="s">
        <v>4117</v>
      </c>
      <c r="G2699" s="1" t="s">
        <v>4119</v>
      </c>
      <c r="H2699" t="s">
        <v>4121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" t="s">
        <v>4181</v>
      </c>
      <c r="O2699">
        <f>ROUND(E2699/D2699*100,0)</f>
        <v>2</v>
      </c>
      <c r="P2699">
        <f>ROUND(E2699/L2699,2)</f>
        <v>9.23</v>
      </c>
      <c r="Q2699" s="9" t="s">
        <v>4181</v>
      </c>
      <c r="R2699" t="s">
        <v>4203</v>
      </c>
      <c r="S2699">
        <f>(((J2699/60)/60)/24)+DATE(1970,1,1)</f>
        <v>42187.940081018518</v>
      </c>
      <c r="T2699">
        <f>(((I2699/60)/60)/24)+DATE(1970,1,1)</f>
        <v>42218.916666666672</v>
      </c>
      <c r="U2699">
        <f>YEAR(S:S)</f>
        <v>2015</v>
      </c>
    </row>
    <row r="2700" spans="1:21" ht="48" x14ac:dyDescent="0.2">
      <c r="A2700">
        <v>2698</v>
      </c>
      <c r="B2700" s="8" t="s">
        <v>2</v>
      </c>
      <c r="C2700" s="3" t="s">
        <v>2705</v>
      </c>
      <c r="D2700" s="5">
        <v>8000</v>
      </c>
      <c r="E2700" s="7">
        <v>478</v>
      </c>
      <c r="F2700" t="s">
        <v>4117</v>
      </c>
      <c r="G2700" s="1" t="s">
        <v>4119</v>
      </c>
      <c r="H2700" t="s">
        <v>4121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" t="s">
        <v>4181</v>
      </c>
      <c r="O2700">
        <f>ROUND(E2700/D2700*100,0)</f>
        <v>6</v>
      </c>
      <c r="P2700">
        <f>ROUND(E2700/L2700,2)</f>
        <v>239</v>
      </c>
      <c r="Q2700" s="9" t="s">
        <v>4181</v>
      </c>
      <c r="R2700" t="s">
        <v>4203</v>
      </c>
      <c r="S2700">
        <f>(((J2700/60)/60)/24)+DATE(1970,1,1)</f>
        <v>41787.898240740738</v>
      </c>
      <c r="T2700">
        <f>(((I2700/60)/60)/24)+DATE(1970,1,1)</f>
        <v>41817.898240740738</v>
      </c>
      <c r="U2700">
        <f>YEAR(S:S)</f>
        <v>2014</v>
      </c>
    </row>
    <row r="2701" spans="1:21" ht="48" x14ac:dyDescent="0.2">
      <c r="A2701">
        <v>2699</v>
      </c>
      <c r="B2701" s="8" t="s">
        <v>2</v>
      </c>
      <c r="C2701" s="3" t="s">
        <v>2706</v>
      </c>
      <c r="D2701" s="5">
        <v>2</v>
      </c>
      <c r="E2701" s="7">
        <v>470</v>
      </c>
      <c r="F2701" t="s">
        <v>4117</v>
      </c>
      <c r="G2701" s="1" t="s">
        <v>4119</v>
      </c>
      <c r="H2701" t="s">
        <v>4126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" t="s">
        <v>4181</v>
      </c>
      <c r="O2701">
        <f>ROUND(E2701/D2701*100,0)</f>
        <v>23500</v>
      </c>
      <c r="P2701" t="e">
        <f>ROUND(E2701/L2701,2)</f>
        <v>#DIV/0!</v>
      </c>
      <c r="Q2701" s="9" t="s">
        <v>4181</v>
      </c>
      <c r="R2701" t="s">
        <v>4203</v>
      </c>
      <c r="S2701">
        <f>(((J2701/60)/60)/24)+DATE(1970,1,1)</f>
        <v>41829.896562499998</v>
      </c>
      <c r="T2701">
        <f>(((I2701/60)/60)/24)+DATE(1970,1,1)</f>
        <v>41859.896562499998</v>
      </c>
      <c r="U2701">
        <f>YEAR(S:S)</f>
        <v>2014</v>
      </c>
    </row>
    <row r="2702" spans="1:21" ht="48" x14ac:dyDescent="0.2">
      <c r="A2702">
        <v>2700</v>
      </c>
      <c r="B2702" s="8" t="s">
        <v>2</v>
      </c>
      <c r="C2702" s="3" t="s">
        <v>2707</v>
      </c>
      <c r="D2702" s="5">
        <v>9999</v>
      </c>
      <c r="E2702" s="7">
        <v>469</v>
      </c>
      <c r="F2702" t="s">
        <v>4117</v>
      </c>
      <c r="G2702" s="1" t="s">
        <v>4119</v>
      </c>
      <c r="H2702" t="s">
        <v>4121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" t="s">
        <v>4181</v>
      </c>
      <c r="O2702">
        <f>ROUND(E2702/D2702*100,0)</f>
        <v>5</v>
      </c>
      <c r="P2702">
        <f>ROUND(E2702/L2702,2)</f>
        <v>117.25</v>
      </c>
      <c r="Q2702" s="9" t="s">
        <v>4181</v>
      </c>
      <c r="R2702" t="s">
        <v>4203</v>
      </c>
      <c r="S2702">
        <f>(((J2702/60)/60)/24)+DATE(1970,1,1)</f>
        <v>41870.87467592593</v>
      </c>
      <c r="T2702">
        <f>(((I2702/60)/60)/24)+DATE(1970,1,1)</f>
        <v>41900.87467592593</v>
      </c>
      <c r="U2702">
        <f>YEAR(S:S)</f>
        <v>2014</v>
      </c>
    </row>
    <row r="2703" spans="1:21" ht="48" x14ac:dyDescent="0.2">
      <c r="A2703">
        <v>2701</v>
      </c>
      <c r="B2703" s="8" t="s">
        <v>2</v>
      </c>
      <c r="C2703" s="3" t="s">
        <v>2708</v>
      </c>
      <c r="D2703" s="5">
        <v>3400</v>
      </c>
      <c r="E2703" s="7">
        <v>467</v>
      </c>
      <c r="F2703" t="s">
        <v>4118</v>
      </c>
      <c r="G2703" s="1" t="s">
        <v>4119</v>
      </c>
      <c r="H2703" t="s">
        <v>4124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" t="s">
        <v>4181</v>
      </c>
      <c r="O2703">
        <f>ROUND(E2703/D2703*100,0)</f>
        <v>14</v>
      </c>
      <c r="P2703">
        <f>ROUND(E2703/L2703,2)</f>
        <v>10.15</v>
      </c>
      <c r="Q2703" s="9" t="s">
        <v>4181</v>
      </c>
      <c r="R2703" t="s">
        <v>4222</v>
      </c>
      <c r="S2703">
        <f>(((J2703/60)/60)/24)+DATE(1970,1,1)</f>
        <v>42801.774699074071</v>
      </c>
      <c r="T2703">
        <f>(((I2703/60)/60)/24)+DATE(1970,1,1)</f>
        <v>42832.733032407406</v>
      </c>
      <c r="U2703">
        <f>YEAR(S:S)</f>
        <v>2017</v>
      </c>
    </row>
    <row r="2704" spans="1:21" ht="48" x14ac:dyDescent="0.2">
      <c r="A2704">
        <v>2702</v>
      </c>
      <c r="B2704" s="8" t="s">
        <v>2</v>
      </c>
      <c r="C2704" s="3" t="s">
        <v>2709</v>
      </c>
      <c r="D2704" s="5">
        <v>10000</v>
      </c>
      <c r="E2704" s="7">
        <v>467</v>
      </c>
      <c r="F2704" t="s">
        <v>4118</v>
      </c>
      <c r="G2704" s="1" t="s">
        <v>4119</v>
      </c>
      <c r="H2704" t="s">
        <v>4121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" t="s">
        <v>4181</v>
      </c>
      <c r="O2704">
        <f>ROUND(E2704/D2704*100,0)</f>
        <v>5</v>
      </c>
      <c r="P2704">
        <f>ROUND(E2704/L2704,2)</f>
        <v>17.96</v>
      </c>
      <c r="Q2704" s="9" t="s">
        <v>4181</v>
      </c>
      <c r="R2704" t="s">
        <v>4222</v>
      </c>
      <c r="S2704">
        <f>(((J2704/60)/60)/24)+DATE(1970,1,1)</f>
        <v>42800.801817129628</v>
      </c>
      <c r="T2704">
        <f>(((I2704/60)/60)/24)+DATE(1970,1,1)</f>
        <v>42830.760150462964</v>
      </c>
      <c r="U2704">
        <f>YEAR(S:S)</f>
        <v>2017</v>
      </c>
    </row>
    <row r="2705" spans="1:21" ht="32" x14ac:dyDescent="0.2">
      <c r="A2705">
        <v>2703</v>
      </c>
      <c r="B2705" s="8" t="s">
        <v>2</v>
      </c>
      <c r="C2705" s="3" t="s">
        <v>2710</v>
      </c>
      <c r="D2705" s="5">
        <v>40000</v>
      </c>
      <c r="E2705" s="7">
        <v>463</v>
      </c>
      <c r="F2705" t="s">
        <v>4118</v>
      </c>
      <c r="G2705" s="1" t="s">
        <v>4119</v>
      </c>
      <c r="H2705" t="s">
        <v>4131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" t="s">
        <v>4181</v>
      </c>
      <c r="O2705">
        <f>ROUND(E2705/D2705*100,0)</f>
        <v>1</v>
      </c>
      <c r="P2705">
        <f>ROUND(E2705/L2705,2)</f>
        <v>10.29</v>
      </c>
      <c r="Q2705" s="9" t="s">
        <v>4181</v>
      </c>
      <c r="R2705" t="s">
        <v>4222</v>
      </c>
      <c r="S2705">
        <f>(((J2705/60)/60)/24)+DATE(1970,1,1)</f>
        <v>42756.690162037034</v>
      </c>
      <c r="T2705">
        <f>(((I2705/60)/60)/24)+DATE(1970,1,1)</f>
        <v>42816.648495370369</v>
      </c>
      <c r="U2705">
        <f>YEAR(S:S)</f>
        <v>2017</v>
      </c>
    </row>
    <row r="2706" spans="1:21" ht="48" x14ac:dyDescent="0.2">
      <c r="A2706">
        <v>2704</v>
      </c>
      <c r="B2706" s="8" t="s">
        <v>2</v>
      </c>
      <c r="C2706" s="3" t="s">
        <v>2711</v>
      </c>
      <c r="D2706" s="5">
        <v>19000</v>
      </c>
      <c r="E2706" s="7">
        <v>463</v>
      </c>
      <c r="F2706" t="s">
        <v>4118</v>
      </c>
      <c r="G2706" s="1" t="s">
        <v>4119</v>
      </c>
      <c r="H2706" t="s">
        <v>4121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" t="s">
        <v>4181</v>
      </c>
      <c r="O2706">
        <f>ROUND(E2706/D2706*100,0)</f>
        <v>2</v>
      </c>
      <c r="P2706">
        <f>ROUND(E2706/L2706,2)</f>
        <v>66.14</v>
      </c>
      <c r="Q2706" s="9" t="s">
        <v>4181</v>
      </c>
      <c r="R2706" t="s">
        <v>4222</v>
      </c>
      <c r="S2706">
        <f>(((J2706/60)/60)/24)+DATE(1970,1,1)</f>
        <v>42787.862430555557</v>
      </c>
      <c r="T2706">
        <f>(((I2706/60)/60)/24)+DATE(1970,1,1)</f>
        <v>42830.820763888885</v>
      </c>
      <c r="U2706">
        <f>YEAR(S:S)</f>
        <v>2017</v>
      </c>
    </row>
    <row r="2707" spans="1:21" ht="32" x14ac:dyDescent="0.2">
      <c r="A2707">
        <v>2705</v>
      </c>
      <c r="B2707" s="8" t="s">
        <v>2</v>
      </c>
      <c r="C2707" s="3" t="s">
        <v>2712</v>
      </c>
      <c r="D2707" s="5">
        <v>16500</v>
      </c>
      <c r="E2707" s="7">
        <v>460</v>
      </c>
      <c r="F2707" t="s">
        <v>4118</v>
      </c>
      <c r="G2707" s="1" t="s">
        <v>4119</v>
      </c>
      <c r="H2707" t="s">
        <v>4121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" t="s">
        <v>4181</v>
      </c>
      <c r="O2707">
        <f>ROUND(E2707/D2707*100,0)</f>
        <v>3</v>
      </c>
      <c r="P2707">
        <f>ROUND(E2707/L2707,2)</f>
        <v>57.5</v>
      </c>
      <c r="Q2707" s="9" t="s">
        <v>4181</v>
      </c>
      <c r="R2707" t="s">
        <v>4222</v>
      </c>
      <c r="S2707">
        <f>(((J2707/60)/60)/24)+DATE(1970,1,1)</f>
        <v>42773.916180555556</v>
      </c>
      <c r="T2707">
        <f>(((I2707/60)/60)/24)+DATE(1970,1,1)</f>
        <v>42818.874513888892</v>
      </c>
      <c r="U2707">
        <f>YEAR(S:S)</f>
        <v>2017</v>
      </c>
    </row>
    <row r="2708" spans="1:21" ht="48" x14ac:dyDescent="0.2">
      <c r="A2708">
        <v>2706</v>
      </c>
      <c r="B2708" s="8" t="s">
        <v>2</v>
      </c>
      <c r="C2708" s="3" t="s">
        <v>2713</v>
      </c>
      <c r="D2708" s="5">
        <v>35000</v>
      </c>
      <c r="E2708" s="7">
        <v>460</v>
      </c>
      <c r="F2708" t="s">
        <v>4115</v>
      </c>
      <c r="G2708" s="1" t="s">
        <v>4119</v>
      </c>
      <c r="H2708" t="s">
        <v>4121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" t="s">
        <v>4181</v>
      </c>
      <c r="O2708">
        <f>ROUND(E2708/D2708*100,0)</f>
        <v>1</v>
      </c>
      <c r="P2708">
        <f>ROUND(E2708/L2708,2)</f>
        <v>1.75</v>
      </c>
      <c r="Q2708" s="9" t="s">
        <v>4181</v>
      </c>
      <c r="R2708" t="s">
        <v>4222</v>
      </c>
      <c r="S2708">
        <f>(((J2708/60)/60)/24)+DATE(1970,1,1)</f>
        <v>41899.294942129629</v>
      </c>
      <c r="T2708">
        <f>(((I2708/60)/60)/24)+DATE(1970,1,1)</f>
        <v>41928.290972222225</v>
      </c>
      <c r="U2708">
        <f>YEAR(S:S)</f>
        <v>2014</v>
      </c>
    </row>
    <row r="2709" spans="1:21" ht="48" x14ac:dyDescent="0.2">
      <c r="A2709">
        <v>2707</v>
      </c>
      <c r="B2709" s="8" t="s">
        <v>2</v>
      </c>
      <c r="C2709" s="3" t="s">
        <v>2714</v>
      </c>
      <c r="D2709" s="5">
        <v>8000</v>
      </c>
      <c r="E2709" s="7">
        <v>460</v>
      </c>
      <c r="F2709" t="s">
        <v>4115</v>
      </c>
      <c r="G2709" s="1" t="s">
        <v>4119</v>
      </c>
      <c r="H2709" t="s">
        <v>4121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" t="s">
        <v>4181</v>
      </c>
      <c r="O2709">
        <f>ROUND(E2709/D2709*100,0)</f>
        <v>6</v>
      </c>
      <c r="P2709">
        <f>ROUND(E2709/L2709,2)</f>
        <v>1.17</v>
      </c>
      <c r="Q2709" s="9" t="s">
        <v>4181</v>
      </c>
      <c r="R2709" t="s">
        <v>4222</v>
      </c>
      <c r="S2709">
        <f>(((J2709/60)/60)/24)+DATE(1970,1,1)</f>
        <v>41391.782905092594</v>
      </c>
      <c r="T2709">
        <f>(((I2709/60)/60)/24)+DATE(1970,1,1)</f>
        <v>41421.290972222225</v>
      </c>
      <c r="U2709">
        <f>YEAR(S:S)</f>
        <v>2013</v>
      </c>
    </row>
    <row r="2710" spans="1:21" ht="48" x14ac:dyDescent="0.2">
      <c r="A2710">
        <v>2708</v>
      </c>
      <c r="B2710" s="8" t="s">
        <v>2</v>
      </c>
      <c r="C2710" s="3" t="s">
        <v>2715</v>
      </c>
      <c r="D2710" s="5">
        <v>20000</v>
      </c>
      <c r="E2710" s="7">
        <v>460</v>
      </c>
      <c r="F2710" t="s">
        <v>4115</v>
      </c>
      <c r="G2710" s="1" t="s">
        <v>4119</v>
      </c>
      <c r="H2710" t="s">
        <v>4122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" t="s">
        <v>4181</v>
      </c>
      <c r="O2710">
        <f>ROUND(E2710/D2710*100,0)</f>
        <v>2</v>
      </c>
      <c r="P2710">
        <f>ROUND(E2710/L2710,2)</f>
        <v>0.44</v>
      </c>
      <c r="Q2710" s="9" t="s">
        <v>4181</v>
      </c>
      <c r="R2710" t="s">
        <v>4222</v>
      </c>
      <c r="S2710">
        <f>(((J2710/60)/60)/24)+DATE(1970,1,1)</f>
        <v>42512.698217592595</v>
      </c>
      <c r="T2710">
        <f>(((I2710/60)/60)/24)+DATE(1970,1,1)</f>
        <v>42572.698217592595</v>
      </c>
      <c r="U2710">
        <f>YEAR(S:S)</f>
        <v>2016</v>
      </c>
    </row>
    <row r="2711" spans="1:21" ht="48" x14ac:dyDescent="0.2">
      <c r="A2711">
        <v>2709</v>
      </c>
      <c r="B2711" s="8" t="s">
        <v>2</v>
      </c>
      <c r="C2711" s="3" t="s">
        <v>2716</v>
      </c>
      <c r="D2711" s="5">
        <v>50000</v>
      </c>
      <c r="E2711" s="7">
        <v>460</v>
      </c>
      <c r="F2711" t="s">
        <v>4115</v>
      </c>
      <c r="G2711" s="1" t="s">
        <v>4119</v>
      </c>
      <c r="H2711" t="s">
        <v>4121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" t="s">
        <v>4181</v>
      </c>
      <c r="O2711">
        <f>ROUND(E2711/D2711*100,0)</f>
        <v>1</v>
      </c>
      <c r="P2711">
        <f>ROUND(E2711/L2711,2)</f>
        <v>1.49</v>
      </c>
      <c r="Q2711" s="9" t="s">
        <v>4181</v>
      </c>
      <c r="R2711" t="s">
        <v>4222</v>
      </c>
      <c r="S2711">
        <f>(((J2711/60)/60)/24)+DATE(1970,1,1)</f>
        <v>42612.149780092594</v>
      </c>
      <c r="T2711">
        <f>(((I2711/60)/60)/24)+DATE(1970,1,1)</f>
        <v>42647.165972222225</v>
      </c>
      <c r="U2711">
        <f>YEAR(S:S)</f>
        <v>2016</v>
      </c>
    </row>
    <row r="2712" spans="1:21" ht="32" x14ac:dyDescent="0.2">
      <c r="A2712">
        <v>2710</v>
      </c>
      <c r="B2712" s="8" t="s">
        <v>2</v>
      </c>
      <c r="C2712" s="3" t="s">
        <v>2717</v>
      </c>
      <c r="D2712" s="5">
        <v>60000</v>
      </c>
      <c r="E2712" s="7">
        <v>460</v>
      </c>
      <c r="F2712" t="s">
        <v>4115</v>
      </c>
      <c r="G2712" s="1" t="s">
        <v>4119</v>
      </c>
      <c r="H2712" t="s">
        <v>4121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" t="s">
        <v>4181</v>
      </c>
      <c r="O2712">
        <f>ROUND(E2712/D2712*100,0)</f>
        <v>1</v>
      </c>
      <c r="P2712">
        <f>ROUND(E2712/L2712,2)</f>
        <v>0.42</v>
      </c>
      <c r="Q2712" s="9" t="s">
        <v>4181</v>
      </c>
      <c r="R2712" t="s">
        <v>4222</v>
      </c>
      <c r="S2712">
        <f>(((J2712/60)/60)/24)+DATE(1970,1,1)</f>
        <v>41828.229490740741</v>
      </c>
      <c r="T2712">
        <f>(((I2712/60)/60)/24)+DATE(1970,1,1)</f>
        <v>41860.083333333336</v>
      </c>
      <c r="U2712">
        <f>YEAR(S:S)</f>
        <v>2014</v>
      </c>
    </row>
    <row r="2713" spans="1:21" ht="48" x14ac:dyDescent="0.2">
      <c r="A2713">
        <v>2711</v>
      </c>
      <c r="B2713" s="8" t="s">
        <v>2</v>
      </c>
      <c r="C2713" s="3" t="s">
        <v>2718</v>
      </c>
      <c r="D2713" s="5">
        <v>3910</v>
      </c>
      <c r="E2713" s="7">
        <v>455</v>
      </c>
      <c r="F2713" t="s">
        <v>4115</v>
      </c>
      <c r="G2713" s="1" t="s">
        <v>4119</v>
      </c>
      <c r="H2713" t="s">
        <v>4122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" t="s">
        <v>4181</v>
      </c>
      <c r="O2713">
        <f>ROUND(E2713/D2713*100,0)</f>
        <v>12</v>
      </c>
      <c r="P2713">
        <f>ROUND(E2713/L2713,2)</f>
        <v>6.23</v>
      </c>
      <c r="Q2713" s="9" t="s">
        <v>4181</v>
      </c>
      <c r="R2713" t="s">
        <v>4222</v>
      </c>
      <c r="S2713">
        <f>(((J2713/60)/60)/24)+DATE(1970,1,1)</f>
        <v>41780.745254629634</v>
      </c>
      <c r="T2713">
        <f>(((I2713/60)/60)/24)+DATE(1970,1,1)</f>
        <v>41810.917361111111</v>
      </c>
      <c r="U2713">
        <f>YEAR(S:S)</f>
        <v>2014</v>
      </c>
    </row>
    <row r="2714" spans="1:21" ht="48" x14ac:dyDescent="0.2">
      <c r="A2714">
        <v>2712</v>
      </c>
      <c r="B2714" s="8" t="s">
        <v>2</v>
      </c>
      <c r="C2714" s="3" t="s">
        <v>2719</v>
      </c>
      <c r="D2714" s="5">
        <v>5500</v>
      </c>
      <c r="E2714" s="7">
        <v>453</v>
      </c>
      <c r="F2714" t="s">
        <v>4115</v>
      </c>
      <c r="G2714" s="1" t="s">
        <v>4119</v>
      </c>
      <c r="H2714" t="s">
        <v>4121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" t="s">
        <v>4181</v>
      </c>
      <c r="O2714">
        <f>ROUND(E2714/D2714*100,0)</f>
        <v>8</v>
      </c>
      <c r="P2714">
        <f>ROUND(E2714/L2714,2)</f>
        <v>3.17</v>
      </c>
      <c r="Q2714" s="9" t="s">
        <v>4181</v>
      </c>
      <c r="R2714" t="s">
        <v>4222</v>
      </c>
      <c r="S2714">
        <f>(((J2714/60)/60)/24)+DATE(1970,1,1)</f>
        <v>41432.062037037038</v>
      </c>
      <c r="T2714">
        <f>(((I2714/60)/60)/24)+DATE(1970,1,1)</f>
        <v>41468.75</v>
      </c>
      <c r="U2714">
        <f>YEAR(S:S)</f>
        <v>2013</v>
      </c>
    </row>
    <row r="2715" spans="1:21" ht="48" x14ac:dyDescent="0.2">
      <c r="A2715">
        <v>2713</v>
      </c>
      <c r="B2715" s="8" t="s">
        <v>2</v>
      </c>
      <c r="C2715" s="3" t="s">
        <v>2720</v>
      </c>
      <c r="D2715" s="5">
        <v>150000</v>
      </c>
      <c r="E2715" s="7">
        <v>453</v>
      </c>
      <c r="F2715" t="s">
        <v>4115</v>
      </c>
      <c r="G2715" s="1" t="s">
        <v>4119</v>
      </c>
      <c r="H2715" t="s">
        <v>4121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" t="s">
        <v>4181</v>
      </c>
      <c r="O2715">
        <f>ROUND(E2715/D2715*100,0)</f>
        <v>0</v>
      </c>
      <c r="P2715">
        <f>ROUND(E2715/L2715,2)</f>
        <v>0.32</v>
      </c>
      <c r="Q2715" s="9" t="s">
        <v>4181</v>
      </c>
      <c r="R2715" t="s">
        <v>4222</v>
      </c>
      <c r="S2715">
        <f>(((J2715/60)/60)/24)+DATE(1970,1,1)</f>
        <v>42322.653749999998</v>
      </c>
      <c r="T2715">
        <f>(((I2715/60)/60)/24)+DATE(1970,1,1)</f>
        <v>42362.653749999998</v>
      </c>
      <c r="U2715">
        <f>YEAR(S:S)</f>
        <v>2015</v>
      </c>
    </row>
    <row r="2716" spans="1:21" ht="32" x14ac:dyDescent="0.2">
      <c r="A2716">
        <v>2714</v>
      </c>
      <c r="B2716" s="8" t="s">
        <v>2</v>
      </c>
      <c r="C2716" s="3" t="s">
        <v>2721</v>
      </c>
      <c r="D2716" s="5">
        <v>25000</v>
      </c>
      <c r="E2716" s="7">
        <v>452</v>
      </c>
      <c r="F2716" t="s">
        <v>4115</v>
      </c>
      <c r="G2716" s="1" t="s">
        <v>4119</v>
      </c>
      <c r="H2716" t="s">
        <v>4121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" t="s">
        <v>4181</v>
      </c>
      <c r="O2716">
        <f>ROUND(E2716/D2716*100,0)</f>
        <v>2</v>
      </c>
      <c r="P2716">
        <f>ROUND(E2716/L2716,2)</f>
        <v>1.48</v>
      </c>
      <c r="Q2716" s="9" t="s">
        <v>4181</v>
      </c>
      <c r="R2716" t="s">
        <v>4222</v>
      </c>
      <c r="S2716">
        <f>(((J2716/60)/60)/24)+DATE(1970,1,1)</f>
        <v>42629.655046296291</v>
      </c>
      <c r="T2716">
        <f>(((I2716/60)/60)/24)+DATE(1970,1,1)</f>
        <v>42657.958333333328</v>
      </c>
      <c r="U2716">
        <f>YEAR(S:S)</f>
        <v>2016</v>
      </c>
    </row>
    <row r="2717" spans="1:21" ht="48" x14ac:dyDescent="0.2">
      <c r="A2717">
        <v>2715</v>
      </c>
      <c r="B2717" s="8" t="s">
        <v>2</v>
      </c>
      <c r="C2717" s="3" t="s">
        <v>2722</v>
      </c>
      <c r="D2717" s="5">
        <v>12000</v>
      </c>
      <c r="E2717" s="7">
        <v>451</v>
      </c>
      <c r="F2717" t="s">
        <v>4115</v>
      </c>
      <c r="G2717" s="1" t="s">
        <v>4119</v>
      </c>
      <c r="H2717" t="s">
        <v>4121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" t="s">
        <v>4181</v>
      </c>
      <c r="O2717">
        <f>ROUND(E2717/D2717*100,0)</f>
        <v>4</v>
      </c>
      <c r="P2717">
        <f>ROUND(E2717/L2717,2)</f>
        <v>0.82</v>
      </c>
      <c r="Q2717" s="9" t="s">
        <v>4181</v>
      </c>
      <c r="R2717" t="s">
        <v>4222</v>
      </c>
      <c r="S2717">
        <f>(((J2717/60)/60)/24)+DATE(1970,1,1)</f>
        <v>42387.398472222223</v>
      </c>
      <c r="T2717">
        <f>(((I2717/60)/60)/24)+DATE(1970,1,1)</f>
        <v>42421.398472222223</v>
      </c>
      <c r="U2717">
        <f>YEAR(S:S)</f>
        <v>2016</v>
      </c>
    </row>
    <row r="2718" spans="1:21" ht="64" x14ac:dyDescent="0.2">
      <c r="A2718">
        <v>2716</v>
      </c>
      <c r="B2718" s="8" t="s">
        <v>2</v>
      </c>
      <c r="C2718" s="3" t="s">
        <v>2723</v>
      </c>
      <c r="D2718" s="5">
        <v>10000</v>
      </c>
      <c r="E2718" s="7">
        <v>450</v>
      </c>
      <c r="F2718" t="s">
        <v>4115</v>
      </c>
      <c r="G2718" s="1" t="s">
        <v>4119</v>
      </c>
      <c r="H2718" t="s">
        <v>4124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" t="s">
        <v>4181</v>
      </c>
      <c r="O2718">
        <f>ROUND(E2718/D2718*100,0)</f>
        <v>5</v>
      </c>
      <c r="P2718">
        <f>ROUND(E2718/L2718,2)</f>
        <v>2.41</v>
      </c>
      <c r="Q2718" s="9" t="s">
        <v>4181</v>
      </c>
      <c r="R2718" t="s">
        <v>4222</v>
      </c>
      <c r="S2718">
        <f>(((J2718/60)/60)/24)+DATE(1970,1,1)</f>
        <v>42255.333252314813</v>
      </c>
      <c r="T2718">
        <f>(((I2718/60)/60)/24)+DATE(1970,1,1)</f>
        <v>42285.333252314813</v>
      </c>
      <c r="U2718">
        <f>YEAR(S:S)</f>
        <v>2015</v>
      </c>
    </row>
    <row r="2719" spans="1:21" ht="48" x14ac:dyDescent="0.2">
      <c r="A2719">
        <v>2717</v>
      </c>
      <c r="B2719" s="8" t="s">
        <v>2</v>
      </c>
      <c r="C2719" s="3" t="s">
        <v>2724</v>
      </c>
      <c r="D2719" s="5">
        <v>25000</v>
      </c>
      <c r="E2719" s="7">
        <v>450</v>
      </c>
      <c r="F2719" t="s">
        <v>4115</v>
      </c>
      <c r="G2719" s="1" t="s">
        <v>4119</v>
      </c>
      <c r="H2719" t="s">
        <v>4121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" t="s">
        <v>4181</v>
      </c>
      <c r="O2719">
        <f>ROUND(E2719/D2719*100,0)</f>
        <v>2</v>
      </c>
      <c r="P2719">
        <f>ROUND(E2719/L2719,2)</f>
        <v>1.38</v>
      </c>
      <c r="Q2719" s="9" t="s">
        <v>4181</v>
      </c>
      <c r="R2719" t="s">
        <v>4222</v>
      </c>
      <c r="S2719">
        <f>(((J2719/60)/60)/24)+DATE(1970,1,1)</f>
        <v>41934.914918981485</v>
      </c>
      <c r="T2719">
        <f>(((I2719/60)/60)/24)+DATE(1970,1,1)</f>
        <v>41979.956585648149</v>
      </c>
      <c r="U2719">
        <f>YEAR(S:S)</f>
        <v>2014</v>
      </c>
    </row>
    <row r="2720" spans="1:21" ht="48" x14ac:dyDescent="0.2">
      <c r="A2720">
        <v>2718</v>
      </c>
      <c r="B2720" s="8" t="s">
        <v>2</v>
      </c>
      <c r="C2720" s="3" t="s">
        <v>2725</v>
      </c>
      <c r="D2720" s="5">
        <v>18000</v>
      </c>
      <c r="E2720" s="7">
        <v>445</v>
      </c>
      <c r="F2720" t="s">
        <v>4115</v>
      </c>
      <c r="G2720" s="1" t="s">
        <v>4119</v>
      </c>
      <c r="H2720" t="s">
        <v>4121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" t="s">
        <v>4181</v>
      </c>
      <c r="O2720">
        <f>ROUND(E2720/D2720*100,0)</f>
        <v>2</v>
      </c>
      <c r="P2720">
        <f>ROUND(E2720/L2720,2)</f>
        <v>3.01</v>
      </c>
      <c r="Q2720" s="9" t="s">
        <v>4181</v>
      </c>
      <c r="R2720" t="s">
        <v>4222</v>
      </c>
      <c r="S2720">
        <f>(((J2720/60)/60)/24)+DATE(1970,1,1)</f>
        <v>42465.596585648149</v>
      </c>
      <c r="T2720">
        <f>(((I2720/60)/60)/24)+DATE(1970,1,1)</f>
        <v>42493.958333333328</v>
      </c>
      <c r="U2720">
        <f>YEAR(S:S)</f>
        <v>2016</v>
      </c>
    </row>
    <row r="2721" spans="1:21" ht="48" x14ac:dyDescent="0.2">
      <c r="A2721">
        <v>2719</v>
      </c>
      <c r="B2721" s="8" t="s">
        <v>2</v>
      </c>
      <c r="C2721" s="3" t="s">
        <v>2726</v>
      </c>
      <c r="D2721" s="5">
        <v>6000</v>
      </c>
      <c r="E2721" s="7">
        <v>445</v>
      </c>
      <c r="F2721" t="s">
        <v>4115</v>
      </c>
      <c r="G2721" s="1" t="s">
        <v>4119</v>
      </c>
      <c r="H2721" t="s">
        <v>4121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" t="s">
        <v>4181</v>
      </c>
      <c r="O2721">
        <f>ROUND(E2721/D2721*100,0)</f>
        <v>7</v>
      </c>
      <c r="P2721">
        <f>ROUND(E2721/L2721,2)</f>
        <v>6.45</v>
      </c>
      <c r="Q2721" s="9" t="s">
        <v>4181</v>
      </c>
      <c r="R2721" t="s">
        <v>4222</v>
      </c>
      <c r="S2721">
        <f>(((J2721/60)/60)/24)+DATE(1970,1,1)</f>
        <v>42418.031180555554</v>
      </c>
      <c r="T2721">
        <f>(((I2721/60)/60)/24)+DATE(1970,1,1)</f>
        <v>42477.989513888882</v>
      </c>
      <c r="U2721">
        <f>YEAR(S:S)</f>
        <v>2016</v>
      </c>
    </row>
    <row r="2722" spans="1:21" ht="48" x14ac:dyDescent="0.2">
      <c r="A2722">
        <v>2720</v>
      </c>
      <c r="B2722" s="8" t="s">
        <v>2</v>
      </c>
      <c r="C2722" s="3" t="s">
        <v>2727</v>
      </c>
      <c r="D2722" s="5">
        <v>25000</v>
      </c>
      <c r="E2722" s="7">
        <v>440</v>
      </c>
      <c r="F2722" t="s">
        <v>4115</v>
      </c>
      <c r="G2722" s="1" t="s">
        <v>4119</v>
      </c>
      <c r="H2722" t="s">
        <v>4121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" t="s">
        <v>4181</v>
      </c>
      <c r="O2722">
        <f>ROUND(E2722/D2722*100,0)</f>
        <v>2</v>
      </c>
      <c r="P2722">
        <f>ROUND(E2722/L2722,2)</f>
        <v>2.54</v>
      </c>
      <c r="Q2722" s="9" t="s">
        <v>4181</v>
      </c>
      <c r="R2722" t="s">
        <v>4222</v>
      </c>
      <c r="S2722">
        <f>(((J2722/60)/60)/24)+DATE(1970,1,1)</f>
        <v>42655.465891203698</v>
      </c>
      <c r="T2722">
        <f>(((I2722/60)/60)/24)+DATE(1970,1,1)</f>
        <v>42685.507557870369</v>
      </c>
      <c r="U2722">
        <f>YEAR(S:S)</f>
        <v>2016</v>
      </c>
    </row>
    <row r="2723" spans="1:21" ht="48" x14ac:dyDescent="0.2">
      <c r="A2723">
        <v>2721</v>
      </c>
      <c r="B2723" s="8" t="s">
        <v>2</v>
      </c>
      <c r="C2723" s="3" t="s">
        <v>2728</v>
      </c>
      <c r="D2723" s="5">
        <v>750</v>
      </c>
      <c r="E2723" s="7">
        <v>440</v>
      </c>
      <c r="F2723" t="s">
        <v>4115</v>
      </c>
      <c r="G2723" s="1" t="s">
        <v>4119</v>
      </c>
      <c r="H2723" t="s">
        <v>4122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" t="s">
        <v>4181</v>
      </c>
      <c r="O2723">
        <f>ROUND(E2723/D2723*100,0)</f>
        <v>59</v>
      </c>
      <c r="P2723">
        <f>ROUND(E2723/L2723,2)</f>
        <v>1.64</v>
      </c>
      <c r="Q2723" s="9" t="s">
        <v>4181</v>
      </c>
      <c r="R2723" t="s">
        <v>4214</v>
      </c>
      <c r="S2723">
        <f>(((J2723/60)/60)/24)+DATE(1970,1,1)</f>
        <v>41493.543958333335</v>
      </c>
      <c r="T2723">
        <f>(((I2723/60)/60)/24)+DATE(1970,1,1)</f>
        <v>41523.791666666664</v>
      </c>
      <c r="U2723">
        <f>YEAR(S:S)</f>
        <v>2013</v>
      </c>
    </row>
    <row r="2724" spans="1:21" ht="48" x14ac:dyDescent="0.2">
      <c r="A2724">
        <v>2722</v>
      </c>
      <c r="B2724" s="8" t="s">
        <v>2</v>
      </c>
      <c r="C2724" s="3" t="s">
        <v>2729</v>
      </c>
      <c r="D2724" s="5">
        <v>5000</v>
      </c>
      <c r="E2724" s="7">
        <v>437</v>
      </c>
      <c r="F2724" t="s">
        <v>4115</v>
      </c>
      <c r="G2724" s="1" t="s">
        <v>4119</v>
      </c>
      <c r="H2724" t="s">
        <v>4121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" t="s">
        <v>4181</v>
      </c>
      <c r="O2724">
        <f>ROUND(E2724/D2724*100,0)</f>
        <v>9</v>
      </c>
      <c r="P2724">
        <f>ROUND(E2724/L2724,2)</f>
        <v>2.36</v>
      </c>
      <c r="Q2724" s="9" t="s">
        <v>4181</v>
      </c>
      <c r="R2724" t="s">
        <v>4214</v>
      </c>
      <c r="S2724">
        <f>(((J2724/60)/60)/24)+DATE(1970,1,1)</f>
        <v>42704.857094907406</v>
      </c>
      <c r="T2724">
        <f>(((I2724/60)/60)/24)+DATE(1970,1,1)</f>
        <v>42764.857094907406</v>
      </c>
      <c r="U2724">
        <f>YEAR(S:S)</f>
        <v>2016</v>
      </c>
    </row>
    <row r="2725" spans="1:21" ht="48" x14ac:dyDescent="0.2">
      <c r="A2725">
        <v>2723</v>
      </c>
      <c r="B2725" s="8" t="s">
        <v>2</v>
      </c>
      <c r="C2725" s="3" t="s">
        <v>2730</v>
      </c>
      <c r="D2725" s="5">
        <v>12000</v>
      </c>
      <c r="E2725" s="7">
        <v>435</v>
      </c>
      <c r="F2725" t="s">
        <v>4115</v>
      </c>
      <c r="G2725" s="1" t="s">
        <v>4119</v>
      </c>
      <c r="H2725" t="s">
        <v>4121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" t="s">
        <v>4181</v>
      </c>
      <c r="O2725">
        <f>ROUND(E2725/D2725*100,0)</f>
        <v>4</v>
      </c>
      <c r="P2725">
        <f>ROUND(E2725/L2725,2)</f>
        <v>2.4700000000000002</v>
      </c>
      <c r="Q2725" s="9" t="s">
        <v>4181</v>
      </c>
      <c r="R2725" t="s">
        <v>4214</v>
      </c>
      <c r="S2725">
        <f>(((J2725/60)/60)/24)+DATE(1970,1,1)</f>
        <v>41944.83898148148</v>
      </c>
      <c r="T2725">
        <f>(((I2725/60)/60)/24)+DATE(1970,1,1)</f>
        <v>42004.880648148144</v>
      </c>
      <c r="U2725">
        <f>YEAR(S:S)</f>
        <v>2014</v>
      </c>
    </row>
    <row r="2726" spans="1:21" ht="48" x14ac:dyDescent="0.2">
      <c r="A2726">
        <v>2724</v>
      </c>
      <c r="B2726" s="8" t="s">
        <v>2</v>
      </c>
      <c r="C2726" s="3" t="s">
        <v>2731</v>
      </c>
      <c r="D2726" s="5">
        <v>2468</v>
      </c>
      <c r="E2726" s="7">
        <v>435</v>
      </c>
      <c r="F2726" t="s">
        <v>4115</v>
      </c>
      <c r="G2726" s="1" t="s">
        <v>4119</v>
      </c>
      <c r="H2726" t="s">
        <v>4122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" t="s">
        <v>4181</v>
      </c>
      <c r="O2726">
        <f>ROUND(E2726/D2726*100,0)</f>
        <v>18</v>
      </c>
      <c r="P2726">
        <f>ROUND(E2726/L2726,2)</f>
        <v>0.43</v>
      </c>
      <c r="Q2726" s="9" t="s">
        <v>4181</v>
      </c>
      <c r="R2726" t="s">
        <v>4214</v>
      </c>
      <c r="S2726">
        <f>(((J2726/60)/60)/24)+DATE(1970,1,1)</f>
        <v>42199.32707175926</v>
      </c>
      <c r="T2726">
        <f>(((I2726/60)/60)/24)+DATE(1970,1,1)</f>
        <v>42231.32707175926</v>
      </c>
      <c r="U2726">
        <f>YEAR(S:S)</f>
        <v>2015</v>
      </c>
    </row>
    <row r="2727" spans="1:21" ht="32" x14ac:dyDescent="0.2">
      <c r="A2727">
        <v>2725</v>
      </c>
      <c r="B2727" s="8" t="s">
        <v>2</v>
      </c>
      <c r="C2727" s="3" t="s">
        <v>2732</v>
      </c>
      <c r="D2727" s="5">
        <v>40000</v>
      </c>
      <c r="E2727" s="7">
        <v>435</v>
      </c>
      <c r="F2727" t="s">
        <v>4115</v>
      </c>
      <c r="G2727" s="1" t="s">
        <v>4119</v>
      </c>
      <c r="H2727" t="s">
        <v>4126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" t="s">
        <v>4181</v>
      </c>
      <c r="O2727">
        <f>ROUND(E2727/D2727*100,0)</f>
        <v>1</v>
      </c>
      <c r="P2727">
        <f>ROUND(E2727/L2727,2)</f>
        <v>3.85</v>
      </c>
      <c r="Q2727" s="9" t="s">
        <v>4181</v>
      </c>
      <c r="R2727" t="s">
        <v>4214</v>
      </c>
      <c r="S2727">
        <f>(((J2727/60)/60)/24)+DATE(1970,1,1)</f>
        <v>42745.744618055556</v>
      </c>
      <c r="T2727">
        <f>(((I2727/60)/60)/24)+DATE(1970,1,1)</f>
        <v>42795.744618055556</v>
      </c>
      <c r="U2727">
        <f>YEAR(S:S)</f>
        <v>2017</v>
      </c>
    </row>
    <row r="2728" spans="1:21" ht="16" x14ac:dyDescent="0.2">
      <c r="A2728">
        <v>2726</v>
      </c>
      <c r="B2728" s="8" t="s">
        <v>2</v>
      </c>
      <c r="C2728" s="3" t="s">
        <v>2733</v>
      </c>
      <c r="D2728" s="5">
        <v>100000</v>
      </c>
      <c r="E2728" s="7">
        <v>433</v>
      </c>
      <c r="F2728" t="s">
        <v>4115</v>
      </c>
      <c r="G2728" s="1" t="s">
        <v>4119</v>
      </c>
      <c r="H2728" t="s">
        <v>4121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" t="s">
        <v>4181</v>
      </c>
      <c r="O2728">
        <f>ROUND(E2728/D2728*100,0)</f>
        <v>0</v>
      </c>
      <c r="P2728">
        <f>ROUND(E2728/L2728,2)</f>
        <v>1.07</v>
      </c>
      <c r="Q2728" s="9" t="s">
        <v>4181</v>
      </c>
      <c r="R2728" t="s">
        <v>4214</v>
      </c>
      <c r="S2728">
        <f>(((J2728/60)/60)/24)+DATE(1970,1,1)</f>
        <v>42452.579988425925</v>
      </c>
      <c r="T2728">
        <f>(((I2728/60)/60)/24)+DATE(1970,1,1)</f>
        <v>42482.579988425925</v>
      </c>
      <c r="U2728">
        <f>YEAR(S:S)</f>
        <v>2016</v>
      </c>
    </row>
    <row r="2729" spans="1:21" ht="48" x14ac:dyDescent="0.2">
      <c r="A2729">
        <v>2727</v>
      </c>
      <c r="B2729" s="8" t="s">
        <v>2</v>
      </c>
      <c r="C2729" s="3" t="s">
        <v>2734</v>
      </c>
      <c r="D2729" s="5">
        <v>10000</v>
      </c>
      <c r="E2729" s="7">
        <v>430</v>
      </c>
      <c r="F2729" t="s">
        <v>4115</v>
      </c>
      <c r="G2729" s="1" t="s">
        <v>4119</v>
      </c>
      <c r="H2729" t="s">
        <v>4121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" t="s">
        <v>4181</v>
      </c>
      <c r="O2729">
        <f>ROUND(E2729/D2729*100,0)</f>
        <v>4</v>
      </c>
      <c r="P2729">
        <f>ROUND(E2729/L2729,2)</f>
        <v>0.61</v>
      </c>
      <c r="Q2729" s="9" t="s">
        <v>4181</v>
      </c>
      <c r="R2729" t="s">
        <v>4214</v>
      </c>
      <c r="S2729">
        <f>(((J2729/60)/60)/24)+DATE(1970,1,1)</f>
        <v>42198.676655092597</v>
      </c>
      <c r="T2729">
        <f>(((I2729/60)/60)/24)+DATE(1970,1,1)</f>
        <v>42223.676655092597</v>
      </c>
      <c r="U2729">
        <f>YEAR(S:S)</f>
        <v>2015</v>
      </c>
    </row>
    <row r="2730" spans="1:21" ht="32" x14ac:dyDescent="0.2">
      <c r="A2730">
        <v>2728</v>
      </c>
      <c r="B2730" s="8" t="s">
        <v>2</v>
      </c>
      <c r="C2730" s="3" t="s">
        <v>2735</v>
      </c>
      <c r="D2730" s="5">
        <v>15000</v>
      </c>
      <c r="E2730" s="7">
        <v>430</v>
      </c>
      <c r="F2730" t="s">
        <v>4115</v>
      </c>
      <c r="G2730" s="1" t="s">
        <v>4119</v>
      </c>
      <c r="H2730" t="s">
        <v>4121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" t="s">
        <v>4181</v>
      </c>
      <c r="O2730">
        <f>ROUND(E2730/D2730*100,0)</f>
        <v>3</v>
      </c>
      <c r="P2730">
        <f>ROUND(E2730/L2730,2)</f>
        <v>1.1000000000000001</v>
      </c>
      <c r="Q2730" s="9" t="s">
        <v>4181</v>
      </c>
      <c r="R2730" t="s">
        <v>4214</v>
      </c>
      <c r="S2730">
        <f>(((J2730/60)/60)/24)+DATE(1970,1,1)</f>
        <v>42333.59993055556</v>
      </c>
      <c r="T2730">
        <f>(((I2730/60)/60)/24)+DATE(1970,1,1)</f>
        <v>42368.59993055556</v>
      </c>
      <c r="U2730">
        <f>YEAR(S:S)</f>
        <v>2015</v>
      </c>
    </row>
    <row r="2731" spans="1:21" ht="32" x14ac:dyDescent="0.2">
      <c r="A2731">
        <v>2729</v>
      </c>
      <c r="B2731" s="8" t="s">
        <v>2</v>
      </c>
      <c r="C2731" s="3" t="s">
        <v>2736</v>
      </c>
      <c r="D2731" s="5">
        <v>7500</v>
      </c>
      <c r="E2731" s="7">
        <v>430</v>
      </c>
      <c r="F2731" t="s">
        <v>4115</v>
      </c>
      <c r="G2731" s="1" t="s">
        <v>4119</v>
      </c>
      <c r="H2731" t="s">
        <v>4121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" t="s">
        <v>4181</v>
      </c>
      <c r="O2731">
        <f>ROUND(E2731/D2731*100,0)</f>
        <v>6</v>
      </c>
      <c r="P2731">
        <f>ROUND(E2731/L2731,2)</f>
        <v>18.7</v>
      </c>
      <c r="Q2731" s="9" t="s">
        <v>4181</v>
      </c>
      <c r="R2731" t="s">
        <v>4214</v>
      </c>
      <c r="S2731">
        <f>(((J2731/60)/60)/24)+DATE(1970,1,1)</f>
        <v>42095.240706018521</v>
      </c>
      <c r="T2731">
        <f>(((I2731/60)/60)/24)+DATE(1970,1,1)</f>
        <v>42125.240706018521</v>
      </c>
      <c r="U2731">
        <f>YEAR(S:S)</f>
        <v>2015</v>
      </c>
    </row>
    <row r="2732" spans="1:21" ht="32" x14ac:dyDescent="0.2">
      <c r="A2732">
        <v>2730</v>
      </c>
      <c r="B2732" s="8" t="s">
        <v>2</v>
      </c>
      <c r="C2732" s="3" t="s">
        <v>2737</v>
      </c>
      <c r="D2732" s="5">
        <v>27000</v>
      </c>
      <c r="E2732" s="7">
        <v>430</v>
      </c>
      <c r="F2732" t="s">
        <v>4115</v>
      </c>
      <c r="G2732" s="1" t="s">
        <v>4119</v>
      </c>
      <c r="H2732" t="s">
        <v>4121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" t="s">
        <v>4181</v>
      </c>
      <c r="O2732">
        <f>ROUND(E2732/D2732*100,0)</f>
        <v>2</v>
      </c>
      <c r="P2732">
        <f>ROUND(E2732/L2732,2)</f>
        <v>0.63</v>
      </c>
      <c r="Q2732" s="9" t="s">
        <v>4181</v>
      </c>
      <c r="R2732" t="s">
        <v>4214</v>
      </c>
      <c r="S2732">
        <f>(((J2732/60)/60)/24)+DATE(1970,1,1)</f>
        <v>41351.541377314818</v>
      </c>
      <c r="T2732">
        <f>(((I2732/60)/60)/24)+DATE(1970,1,1)</f>
        <v>41386.541377314818</v>
      </c>
      <c r="U2732">
        <f>YEAR(S:S)</f>
        <v>2013</v>
      </c>
    </row>
    <row r="2733" spans="1:21" ht="48" x14ac:dyDescent="0.2">
      <c r="A2733">
        <v>2731</v>
      </c>
      <c r="B2733" s="8" t="s">
        <v>2</v>
      </c>
      <c r="C2733" s="3" t="s">
        <v>2738</v>
      </c>
      <c r="D2733" s="5">
        <v>30000</v>
      </c>
      <c r="E2733" s="7">
        <v>430</v>
      </c>
      <c r="F2733" t="s">
        <v>4115</v>
      </c>
      <c r="G2733" s="1" t="s">
        <v>4119</v>
      </c>
      <c r="H2733" t="s">
        <v>4121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" t="s">
        <v>4181</v>
      </c>
      <c r="O2733">
        <f>ROUND(E2733/D2733*100,0)</f>
        <v>1</v>
      </c>
      <c r="P2733">
        <f>ROUND(E2733/L2733,2)</f>
        <v>11.62</v>
      </c>
      <c r="Q2733" s="9" t="s">
        <v>4181</v>
      </c>
      <c r="R2733" t="s">
        <v>4214</v>
      </c>
      <c r="S2733">
        <f>(((J2733/60)/60)/24)+DATE(1970,1,1)</f>
        <v>41872.525717592594</v>
      </c>
      <c r="T2733">
        <f>(((I2733/60)/60)/24)+DATE(1970,1,1)</f>
        <v>41930.166666666664</v>
      </c>
      <c r="U2733">
        <f>YEAR(S:S)</f>
        <v>2014</v>
      </c>
    </row>
    <row r="2734" spans="1:21" ht="48" x14ac:dyDescent="0.2">
      <c r="A2734">
        <v>2732</v>
      </c>
      <c r="B2734" s="8" t="s">
        <v>2</v>
      </c>
      <c r="C2734" s="3" t="s">
        <v>2739</v>
      </c>
      <c r="D2734" s="5">
        <v>12000</v>
      </c>
      <c r="E2734" s="7">
        <v>430</v>
      </c>
      <c r="F2734" t="s">
        <v>4115</v>
      </c>
      <c r="G2734" s="1" t="s">
        <v>4119</v>
      </c>
      <c r="H2734" t="s">
        <v>4121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" t="s">
        <v>4181</v>
      </c>
      <c r="O2734">
        <f>ROUND(E2734/D2734*100,0)</f>
        <v>4</v>
      </c>
      <c r="P2734">
        <f>ROUND(E2734/L2734,2)</f>
        <v>2.95</v>
      </c>
      <c r="Q2734" s="9" t="s">
        <v>4181</v>
      </c>
      <c r="R2734" t="s">
        <v>4214</v>
      </c>
      <c r="S2734">
        <f>(((J2734/60)/60)/24)+DATE(1970,1,1)</f>
        <v>41389.808194444442</v>
      </c>
      <c r="T2734">
        <f>(((I2734/60)/60)/24)+DATE(1970,1,1)</f>
        <v>41422</v>
      </c>
      <c r="U2734">
        <f>YEAR(S:S)</f>
        <v>2013</v>
      </c>
    </row>
    <row r="2735" spans="1:21" ht="48" x14ac:dyDescent="0.2">
      <c r="A2735">
        <v>2733</v>
      </c>
      <c r="B2735" s="8" t="s">
        <v>2</v>
      </c>
      <c r="C2735" s="3" t="s">
        <v>2740</v>
      </c>
      <c r="D2735" s="5">
        <v>50000</v>
      </c>
      <c r="E2735" s="7">
        <v>427</v>
      </c>
      <c r="F2735" t="s">
        <v>4115</v>
      </c>
      <c r="G2735" s="1" t="s">
        <v>4119</v>
      </c>
      <c r="H2735" t="s">
        <v>4121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" t="s">
        <v>4181</v>
      </c>
      <c r="O2735">
        <f>ROUND(E2735/D2735*100,0)</f>
        <v>1</v>
      </c>
      <c r="P2735">
        <f>ROUND(E2735/L2735,2)</f>
        <v>3.59</v>
      </c>
      <c r="Q2735" s="9" t="s">
        <v>4181</v>
      </c>
      <c r="R2735" t="s">
        <v>4214</v>
      </c>
      <c r="S2735">
        <f>(((J2735/60)/60)/24)+DATE(1970,1,1)</f>
        <v>42044.272847222222</v>
      </c>
      <c r="T2735">
        <f>(((I2735/60)/60)/24)+DATE(1970,1,1)</f>
        <v>42104.231180555551</v>
      </c>
      <c r="U2735">
        <f>YEAR(S:S)</f>
        <v>2015</v>
      </c>
    </row>
    <row r="2736" spans="1:21" ht="48" x14ac:dyDescent="0.2">
      <c r="A2736">
        <v>2734</v>
      </c>
      <c r="B2736" s="8" t="s">
        <v>2</v>
      </c>
      <c r="C2736" s="3" t="s">
        <v>2741</v>
      </c>
      <c r="D2736" s="5">
        <v>1</v>
      </c>
      <c r="E2736" s="7">
        <v>426</v>
      </c>
      <c r="F2736" t="s">
        <v>4115</v>
      </c>
      <c r="G2736" s="1" t="s">
        <v>4119</v>
      </c>
      <c r="H2736" t="s">
        <v>4121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" t="s">
        <v>4181</v>
      </c>
      <c r="O2736">
        <f>ROUND(E2736/D2736*100,0)</f>
        <v>42600</v>
      </c>
      <c r="P2736">
        <f>ROUND(E2736/L2736,2)</f>
        <v>2.61</v>
      </c>
      <c r="Q2736" s="9" t="s">
        <v>4181</v>
      </c>
      <c r="R2736" t="s">
        <v>4214</v>
      </c>
      <c r="S2736">
        <f>(((J2736/60)/60)/24)+DATE(1970,1,1)</f>
        <v>42626.668888888889</v>
      </c>
      <c r="T2736">
        <f>(((I2736/60)/60)/24)+DATE(1970,1,1)</f>
        <v>42656.915972222225</v>
      </c>
      <c r="U2736">
        <f>YEAR(S:S)</f>
        <v>2016</v>
      </c>
    </row>
    <row r="2737" spans="1:21" ht="48" x14ac:dyDescent="0.2">
      <c r="A2737">
        <v>2735</v>
      </c>
      <c r="B2737" s="8" t="s">
        <v>2</v>
      </c>
      <c r="C2737" s="3" t="s">
        <v>2742</v>
      </c>
      <c r="D2737" s="5">
        <v>750</v>
      </c>
      <c r="E2737" s="7">
        <v>426</v>
      </c>
      <c r="F2737" t="s">
        <v>4115</v>
      </c>
      <c r="G2737" s="1" t="s">
        <v>4119</v>
      </c>
      <c r="H2737" t="s">
        <v>4122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" t="s">
        <v>4181</v>
      </c>
      <c r="O2737">
        <f>ROUND(E2737/D2737*100,0)</f>
        <v>57</v>
      </c>
      <c r="P2737">
        <f>ROUND(E2737/L2737,2)</f>
        <v>1.26</v>
      </c>
      <c r="Q2737" s="9" t="s">
        <v>4181</v>
      </c>
      <c r="R2737" t="s">
        <v>4214</v>
      </c>
      <c r="S2737">
        <f>(((J2737/60)/60)/24)+DATE(1970,1,1)</f>
        <v>41316.120949074073</v>
      </c>
      <c r="T2737">
        <f>(((I2737/60)/60)/24)+DATE(1970,1,1)</f>
        <v>41346.833333333336</v>
      </c>
      <c r="U2737">
        <f>YEAR(S:S)</f>
        <v>2013</v>
      </c>
    </row>
    <row r="2738" spans="1:21" ht="64" x14ac:dyDescent="0.2">
      <c r="A2738">
        <v>2736</v>
      </c>
      <c r="B2738" s="8" t="s">
        <v>2</v>
      </c>
      <c r="C2738" s="3" t="s">
        <v>2743</v>
      </c>
      <c r="D2738" s="5">
        <v>8000</v>
      </c>
      <c r="E2738" s="7">
        <v>425</v>
      </c>
      <c r="F2738" t="s">
        <v>4115</v>
      </c>
      <c r="G2738" s="1" t="s">
        <v>4119</v>
      </c>
      <c r="H2738" t="s">
        <v>4126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" t="s">
        <v>4181</v>
      </c>
      <c r="O2738">
        <f>ROUND(E2738/D2738*100,0)</f>
        <v>5</v>
      </c>
      <c r="P2738">
        <f>ROUND(E2738/L2738,2)</f>
        <v>7.33</v>
      </c>
      <c r="Q2738" s="9" t="s">
        <v>4181</v>
      </c>
      <c r="R2738" t="s">
        <v>4214</v>
      </c>
      <c r="S2738">
        <f>(((J2738/60)/60)/24)+DATE(1970,1,1)</f>
        <v>41722.666354166664</v>
      </c>
      <c r="T2738">
        <f>(((I2738/60)/60)/24)+DATE(1970,1,1)</f>
        <v>41752.666354166664</v>
      </c>
      <c r="U2738">
        <f>YEAR(S:S)</f>
        <v>2014</v>
      </c>
    </row>
    <row r="2739" spans="1:21" ht="48" x14ac:dyDescent="0.2">
      <c r="A2739">
        <v>2737</v>
      </c>
      <c r="B2739" s="8" t="s">
        <v>2</v>
      </c>
      <c r="C2739" s="3" t="s">
        <v>2744</v>
      </c>
      <c r="D2739" s="5">
        <v>30000</v>
      </c>
      <c r="E2739" s="7">
        <v>425</v>
      </c>
      <c r="F2739" t="s">
        <v>4115</v>
      </c>
      <c r="G2739" s="1" t="s">
        <v>4119</v>
      </c>
      <c r="H2739" t="s">
        <v>4121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" t="s">
        <v>4181</v>
      </c>
      <c r="O2739">
        <f>ROUND(E2739/D2739*100,0)</f>
        <v>1</v>
      </c>
      <c r="P2739">
        <f>ROUND(E2739/L2739,2)</f>
        <v>0.93</v>
      </c>
      <c r="Q2739" s="9" t="s">
        <v>4181</v>
      </c>
      <c r="R2739" t="s">
        <v>4214</v>
      </c>
      <c r="S2739">
        <f>(((J2739/60)/60)/24)+DATE(1970,1,1)</f>
        <v>41611.917673611111</v>
      </c>
      <c r="T2739">
        <f>(((I2739/60)/60)/24)+DATE(1970,1,1)</f>
        <v>41654.791666666664</v>
      </c>
      <c r="U2739">
        <f>YEAR(S:S)</f>
        <v>2013</v>
      </c>
    </row>
    <row r="2740" spans="1:21" ht="48" x14ac:dyDescent="0.2">
      <c r="A2740">
        <v>2738</v>
      </c>
      <c r="B2740" s="8" t="s">
        <v>2</v>
      </c>
      <c r="C2740" s="3" t="s">
        <v>2745</v>
      </c>
      <c r="D2740" s="5">
        <v>5000</v>
      </c>
      <c r="E2740" s="7">
        <v>425</v>
      </c>
      <c r="F2740" t="s">
        <v>4115</v>
      </c>
      <c r="G2740" s="1" t="s">
        <v>4119</v>
      </c>
      <c r="H2740" t="s">
        <v>4121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" t="s">
        <v>4181</v>
      </c>
      <c r="O2740">
        <f>ROUND(E2740/D2740*100,0)</f>
        <v>9</v>
      </c>
      <c r="P2740">
        <f>ROUND(E2740/L2740,2)</f>
        <v>28.33</v>
      </c>
      <c r="Q2740" s="9" t="s">
        <v>4181</v>
      </c>
      <c r="R2740" t="s">
        <v>4214</v>
      </c>
      <c r="S2740">
        <f>(((J2740/60)/60)/24)+DATE(1970,1,1)</f>
        <v>42620.143564814818</v>
      </c>
      <c r="T2740">
        <f>(((I2740/60)/60)/24)+DATE(1970,1,1)</f>
        <v>42680.143564814818</v>
      </c>
      <c r="U2740">
        <f>YEAR(S:S)</f>
        <v>2016</v>
      </c>
    </row>
    <row r="2741" spans="1:21" ht="48" x14ac:dyDescent="0.2">
      <c r="A2741">
        <v>2739</v>
      </c>
      <c r="B2741" s="8" t="s">
        <v>2</v>
      </c>
      <c r="C2741" s="3" t="s">
        <v>2746</v>
      </c>
      <c r="D2741" s="5">
        <v>1100</v>
      </c>
      <c r="E2741" s="7">
        <v>425</v>
      </c>
      <c r="F2741" t="s">
        <v>4115</v>
      </c>
      <c r="G2741" s="1" t="s">
        <v>4119</v>
      </c>
      <c r="H2741" t="s">
        <v>4122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" t="s">
        <v>4181</v>
      </c>
      <c r="O2741">
        <f>ROUND(E2741/D2741*100,0)</f>
        <v>39</v>
      </c>
      <c r="P2741">
        <f>ROUND(E2741/L2741,2)</f>
        <v>2.23</v>
      </c>
      <c r="Q2741" s="9" t="s">
        <v>4181</v>
      </c>
      <c r="R2741" t="s">
        <v>4214</v>
      </c>
      <c r="S2741">
        <f>(((J2741/60)/60)/24)+DATE(1970,1,1)</f>
        <v>41719.887928240743</v>
      </c>
      <c r="T2741">
        <f>(((I2741/60)/60)/24)+DATE(1970,1,1)</f>
        <v>41764.887928240743</v>
      </c>
      <c r="U2741">
        <f>YEAR(S:S)</f>
        <v>2014</v>
      </c>
    </row>
    <row r="2742" spans="1:21" ht="32" x14ac:dyDescent="0.2">
      <c r="A2742">
        <v>2740</v>
      </c>
      <c r="B2742" s="8" t="s">
        <v>2</v>
      </c>
      <c r="C2742" s="3" t="s">
        <v>2747</v>
      </c>
      <c r="D2742" s="5">
        <v>300</v>
      </c>
      <c r="E2742" s="7">
        <v>425</v>
      </c>
      <c r="F2742" t="s">
        <v>4115</v>
      </c>
      <c r="G2742" s="1" t="s">
        <v>4119</v>
      </c>
      <c r="H2742" t="s">
        <v>4121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" t="s">
        <v>4181</v>
      </c>
      <c r="O2742">
        <f>ROUND(E2742/D2742*100,0)</f>
        <v>142</v>
      </c>
      <c r="P2742">
        <f>ROUND(E2742/L2742,2)</f>
        <v>25</v>
      </c>
      <c r="Q2742" s="9" t="s">
        <v>4181</v>
      </c>
      <c r="R2742" t="s">
        <v>4214</v>
      </c>
      <c r="S2742">
        <f>(((J2742/60)/60)/24)+DATE(1970,1,1)</f>
        <v>42045.031851851847</v>
      </c>
      <c r="T2742">
        <f>(((I2742/60)/60)/24)+DATE(1970,1,1)</f>
        <v>42074.99018518519</v>
      </c>
      <c r="U2742">
        <f>YEAR(S:S)</f>
        <v>2015</v>
      </c>
    </row>
    <row r="2743" spans="1:21" ht="32" x14ac:dyDescent="0.2">
      <c r="A2743">
        <v>2741</v>
      </c>
      <c r="B2743" s="8" t="s">
        <v>2</v>
      </c>
      <c r="C2743" s="3" t="s">
        <v>2748</v>
      </c>
      <c r="D2743" s="5">
        <v>8000</v>
      </c>
      <c r="E2743" s="7">
        <v>420.99</v>
      </c>
      <c r="F2743" t="s">
        <v>4117</v>
      </c>
      <c r="G2743" s="1" t="s">
        <v>4119</v>
      </c>
      <c r="H2743" t="s">
        <v>4121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" t="s">
        <v>4181</v>
      </c>
      <c r="O2743">
        <f>ROUND(E2743/D2743*100,0)</f>
        <v>5</v>
      </c>
      <c r="P2743">
        <f>ROUND(E2743/L2743,2)</f>
        <v>105.25</v>
      </c>
      <c r="Q2743" s="9" t="s">
        <v>4181</v>
      </c>
      <c r="R2743" t="s">
        <v>4223</v>
      </c>
      <c r="S2743">
        <f>(((J2743/60)/60)/24)+DATE(1970,1,1)</f>
        <v>41911.657430555555</v>
      </c>
      <c r="T2743">
        <f>(((I2743/60)/60)/24)+DATE(1970,1,1)</f>
        <v>41932.088194444441</v>
      </c>
      <c r="U2743">
        <f>YEAR(S:S)</f>
        <v>2014</v>
      </c>
    </row>
    <row r="2744" spans="1:21" ht="48" x14ac:dyDescent="0.2">
      <c r="A2744">
        <v>2742</v>
      </c>
      <c r="B2744" s="8" t="s">
        <v>2</v>
      </c>
      <c r="C2744" s="3" t="s">
        <v>2749</v>
      </c>
      <c r="D2744" s="5">
        <v>2500</v>
      </c>
      <c r="E2744" s="7">
        <v>420</v>
      </c>
      <c r="F2744" t="s">
        <v>4117</v>
      </c>
      <c r="G2744" s="1" t="s">
        <v>4119</v>
      </c>
      <c r="H2744" t="s">
        <v>4121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" t="s">
        <v>4181</v>
      </c>
      <c r="O2744">
        <f>ROUND(E2744/D2744*100,0)</f>
        <v>17</v>
      </c>
      <c r="P2744">
        <f>ROUND(E2744/L2744,2)</f>
        <v>23.33</v>
      </c>
      <c r="Q2744" s="9" t="s">
        <v>4181</v>
      </c>
      <c r="R2744" t="s">
        <v>4223</v>
      </c>
      <c r="S2744">
        <f>(((J2744/60)/60)/24)+DATE(1970,1,1)</f>
        <v>41030.719756944447</v>
      </c>
      <c r="T2744">
        <f>(((I2744/60)/60)/24)+DATE(1970,1,1)</f>
        <v>41044.719756944447</v>
      </c>
      <c r="U2744">
        <f>YEAR(S:S)</f>
        <v>2012</v>
      </c>
    </row>
    <row r="2745" spans="1:21" ht="64" x14ac:dyDescent="0.2">
      <c r="A2745">
        <v>2743</v>
      </c>
      <c r="B2745" s="8" t="s">
        <v>2</v>
      </c>
      <c r="C2745" s="3" t="s">
        <v>2750</v>
      </c>
      <c r="D2745" s="5">
        <v>5999</v>
      </c>
      <c r="E2745" s="7">
        <v>419</v>
      </c>
      <c r="F2745" t="s">
        <v>4117</v>
      </c>
      <c r="G2745" s="1" t="s">
        <v>4119</v>
      </c>
      <c r="H2745" t="s">
        <v>4121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" t="s">
        <v>4181</v>
      </c>
      <c r="O2745">
        <f>ROUND(E2745/D2745*100,0)</f>
        <v>7</v>
      </c>
      <c r="P2745" t="e">
        <f>ROUND(E2745/L2745,2)</f>
        <v>#DIV/0!</v>
      </c>
      <c r="Q2745" s="9" t="s">
        <v>4181</v>
      </c>
      <c r="R2745" t="s">
        <v>4223</v>
      </c>
      <c r="S2745">
        <f>(((J2745/60)/60)/24)+DATE(1970,1,1)</f>
        <v>42632.328784722224</v>
      </c>
      <c r="T2745">
        <f>(((I2745/60)/60)/24)+DATE(1970,1,1)</f>
        <v>42662.328784722224</v>
      </c>
      <c r="U2745">
        <f>YEAR(S:S)</f>
        <v>2016</v>
      </c>
    </row>
    <row r="2746" spans="1:21" ht="48" x14ac:dyDescent="0.2">
      <c r="A2746">
        <v>2744</v>
      </c>
      <c r="B2746" s="8" t="s">
        <v>2</v>
      </c>
      <c r="C2746" s="3" t="s">
        <v>2751</v>
      </c>
      <c r="D2746" s="5">
        <v>16000</v>
      </c>
      <c r="E2746" s="7">
        <v>417</v>
      </c>
      <c r="F2746" t="s">
        <v>4117</v>
      </c>
      <c r="G2746" s="1" t="s">
        <v>4119</v>
      </c>
      <c r="H2746" t="s">
        <v>4121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" t="s">
        <v>4181</v>
      </c>
      <c r="O2746">
        <f>ROUND(E2746/D2746*100,0)</f>
        <v>3</v>
      </c>
      <c r="P2746">
        <f>ROUND(E2746/L2746,2)</f>
        <v>18.95</v>
      </c>
      <c r="Q2746" s="9" t="s">
        <v>4181</v>
      </c>
      <c r="R2746" t="s">
        <v>4223</v>
      </c>
      <c r="S2746">
        <f>(((J2746/60)/60)/24)+DATE(1970,1,1)</f>
        <v>40938.062476851854</v>
      </c>
      <c r="T2746">
        <f>(((I2746/60)/60)/24)+DATE(1970,1,1)</f>
        <v>40968.062476851854</v>
      </c>
      <c r="U2746">
        <f>YEAR(S:S)</f>
        <v>2012</v>
      </c>
    </row>
    <row r="2747" spans="1:21" ht="48" x14ac:dyDescent="0.2">
      <c r="A2747">
        <v>2745</v>
      </c>
      <c r="B2747" s="8" t="s">
        <v>2</v>
      </c>
      <c r="C2747" s="3" t="s">
        <v>2752</v>
      </c>
      <c r="D2747" s="5">
        <v>8000</v>
      </c>
      <c r="E2747" s="7">
        <v>416</v>
      </c>
      <c r="F2747" t="s">
        <v>4117</v>
      </c>
      <c r="G2747" s="1" t="s">
        <v>4119</v>
      </c>
      <c r="H2747" t="s">
        <v>4121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" t="s">
        <v>4181</v>
      </c>
      <c r="O2747">
        <f>ROUND(E2747/D2747*100,0)</f>
        <v>5</v>
      </c>
      <c r="P2747">
        <f>ROUND(E2747/L2747,2)</f>
        <v>8.49</v>
      </c>
      <c r="Q2747" s="9" t="s">
        <v>4181</v>
      </c>
      <c r="R2747" t="s">
        <v>4223</v>
      </c>
      <c r="S2747">
        <f>(((J2747/60)/60)/24)+DATE(1970,1,1)</f>
        <v>41044.988055555557</v>
      </c>
      <c r="T2747">
        <f>(((I2747/60)/60)/24)+DATE(1970,1,1)</f>
        <v>41104.988055555557</v>
      </c>
      <c r="U2747">
        <f>YEAR(S:S)</f>
        <v>2012</v>
      </c>
    </row>
    <row r="2748" spans="1:21" ht="48" x14ac:dyDescent="0.2">
      <c r="A2748">
        <v>2746</v>
      </c>
      <c r="B2748" s="8" t="s">
        <v>2</v>
      </c>
      <c r="C2748" s="3" t="s">
        <v>2753</v>
      </c>
      <c r="D2748" s="5">
        <v>3000</v>
      </c>
      <c r="E2748" s="7">
        <v>415</v>
      </c>
      <c r="F2748" t="s">
        <v>4117</v>
      </c>
      <c r="G2748" s="1" t="s">
        <v>4119</v>
      </c>
      <c r="H2748" t="s">
        <v>4121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" t="s">
        <v>4181</v>
      </c>
      <c r="O2748">
        <f>ROUND(E2748/D2748*100,0)</f>
        <v>14</v>
      </c>
      <c r="P2748">
        <f>ROUND(E2748/L2748,2)</f>
        <v>21.84</v>
      </c>
      <c r="Q2748" s="9" t="s">
        <v>4181</v>
      </c>
      <c r="R2748" t="s">
        <v>4223</v>
      </c>
      <c r="S2748">
        <f>(((J2748/60)/60)/24)+DATE(1970,1,1)</f>
        <v>41850.781377314815</v>
      </c>
      <c r="T2748">
        <f>(((I2748/60)/60)/24)+DATE(1970,1,1)</f>
        <v>41880.781377314815</v>
      </c>
      <c r="U2748">
        <f>YEAR(S:S)</f>
        <v>2014</v>
      </c>
    </row>
    <row r="2749" spans="1:21" ht="48" x14ac:dyDescent="0.2">
      <c r="A2749">
        <v>2747</v>
      </c>
      <c r="B2749" s="8" t="s">
        <v>2</v>
      </c>
      <c r="C2749" s="3" t="s">
        <v>2754</v>
      </c>
      <c r="D2749" s="5">
        <v>500</v>
      </c>
      <c r="E2749" s="7">
        <v>413</v>
      </c>
      <c r="F2749" t="s">
        <v>4117</v>
      </c>
      <c r="G2749" s="1" t="s">
        <v>4119</v>
      </c>
      <c r="H2749" t="s">
        <v>4121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" t="s">
        <v>4181</v>
      </c>
      <c r="O2749">
        <f>ROUND(E2749/D2749*100,0)</f>
        <v>83</v>
      </c>
      <c r="P2749">
        <f>ROUND(E2749/L2749,2)</f>
        <v>103.25</v>
      </c>
      <c r="Q2749" s="9" t="s">
        <v>4181</v>
      </c>
      <c r="R2749" t="s">
        <v>4223</v>
      </c>
      <c r="S2749">
        <f>(((J2749/60)/60)/24)+DATE(1970,1,1)</f>
        <v>41044.64811342593</v>
      </c>
      <c r="T2749">
        <f>(((I2749/60)/60)/24)+DATE(1970,1,1)</f>
        <v>41076.131944444445</v>
      </c>
      <c r="U2749">
        <f>YEAR(S:S)</f>
        <v>2012</v>
      </c>
    </row>
    <row r="2750" spans="1:21" ht="32" x14ac:dyDescent="0.2">
      <c r="A2750">
        <v>2748</v>
      </c>
      <c r="B2750" s="8" t="s">
        <v>2</v>
      </c>
      <c r="C2750" s="3" t="s">
        <v>2755</v>
      </c>
      <c r="D2750" s="5">
        <v>5000</v>
      </c>
      <c r="E2750" s="7">
        <v>411</v>
      </c>
      <c r="F2750" t="s">
        <v>4117</v>
      </c>
      <c r="G2750" s="1" t="s">
        <v>4119</v>
      </c>
      <c r="H2750" t="s">
        <v>4121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" t="s">
        <v>4181</v>
      </c>
      <c r="O2750">
        <f>ROUND(E2750/D2750*100,0)</f>
        <v>8</v>
      </c>
      <c r="P2750">
        <f>ROUND(E2750/L2750,2)</f>
        <v>102.75</v>
      </c>
      <c r="Q2750" s="9" t="s">
        <v>4181</v>
      </c>
      <c r="R2750" t="s">
        <v>4223</v>
      </c>
      <c r="S2750">
        <f>(((J2750/60)/60)/24)+DATE(1970,1,1)</f>
        <v>42585.7106712963</v>
      </c>
      <c r="T2750">
        <f>(((I2750/60)/60)/24)+DATE(1970,1,1)</f>
        <v>42615.7106712963</v>
      </c>
      <c r="U2750">
        <f>YEAR(S:S)</f>
        <v>2016</v>
      </c>
    </row>
    <row r="2751" spans="1:21" ht="16" x14ac:dyDescent="0.2">
      <c r="A2751">
        <v>2749</v>
      </c>
      <c r="B2751" s="8" t="s">
        <v>2</v>
      </c>
      <c r="C2751" s="3" t="s">
        <v>2756</v>
      </c>
      <c r="D2751" s="5">
        <v>10000</v>
      </c>
      <c r="E2751" s="7">
        <v>410</v>
      </c>
      <c r="F2751" t="s">
        <v>4117</v>
      </c>
      <c r="G2751" s="1" t="s">
        <v>4119</v>
      </c>
      <c r="H2751" t="s">
        <v>4121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" t="s">
        <v>4181</v>
      </c>
      <c r="O2751">
        <f>ROUND(E2751/D2751*100,0)</f>
        <v>4</v>
      </c>
      <c r="P2751">
        <f>ROUND(E2751/L2751,2)</f>
        <v>205</v>
      </c>
      <c r="Q2751" s="9" t="s">
        <v>4181</v>
      </c>
      <c r="R2751" t="s">
        <v>4223</v>
      </c>
      <c r="S2751">
        <f>(((J2751/60)/60)/24)+DATE(1970,1,1)</f>
        <v>42068.799039351856</v>
      </c>
      <c r="T2751">
        <f>(((I2751/60)/60)/24)+DATE(1970,1,1)</f>
        <v>42098.757372685184</v>
      </c>
      <c r="U2751">
        <f>YEAR(S:S)</f>
        <v>2015</v>
      </c>
    </row>
    <row r="2752" spans="1:21" ht="48" x14ac:dyDescent="0.2">
      <c r="A2752">
        <v>2750</v>
      </c>
      <c r="B2752" s="8" t="s">
        <v>2</v>
      </c>
      <c r="C2752" s="3" t="s">
        <v>2757</v>
      </c>
      <c r="D2752" s="5">
        <v>1999</v>
      </c>
      <c r="E2752" s="7">
        <v>410</v>
      </c>
      <c r="F2752" t="s">
        <v>4117</v>
      </c>
      <c r="G2752" s="1" t="s">
        <v>4119</v>
      </c>
      <c r="H2752" t="s">
        <v>4121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" t="s">
        <v>4181</v>
      </c>
      <c r="O2752">
        <f>ROUND(E2752/D2752*100,0)</f>
        <v>21</v>
      </c>
      <c r="P2752" t="e">
        <f>ROUND(E2752/L2752,2)</f>
        <v>#DIV/0!</v>
      </c>
      <c r="Q2752" s="9" t="s">
        <v>4181</v>
      </c>
      <c r="R2752" t="s">
        <v>4223</v>
      </c>
      <c r="S2752">
        <f>(((J2752/60)/60)/24)+DATE(1970,1,1)</f>
        <v>41078.899826388886</v>
      </c>
      <c r="T2752">
        <f>(((I2752/60)/60)/24)+DATE(1970,1,1)</f>
        <v>41090.833333333336</v>
      </c>
      <c r="U2752">
        <f>YEAR(S:S)</f>
        <v>2012</v>
      </c>
    </row>
    <row r="2753" spans="1:21" ht="48" x14ac:dyDescent="0.2">
      <c r="A2753">
        <v>2751</v>
      </c>
      <c r="B2753" s="8" t="s">
        <v>2</v>
      </c>
      <c r="C2753" s="3" t="s">
        <v>2758</v>
      </c>
      <c r="D2753" s="5">
        <v>3274</v>
      </c>
      <c r="E2753" s="7">
        <v>410</v>
      </c>
      <c r="F2753" t="s">
        <v>4117</v>
      </c>
      <c r="G2753" s="1" t="s">
        <v>4119</v>
      </c>
      <c r="H2753" t="s">
        <v>4121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" t="s">
        <v>4181</v>
      </c>
      <c r="O2753">
        <f>ROUND(E2753/D2753*100,0)</f>
        <v>13</v>
      </c>
      <c r="P2753" t="e">
        <f>ROUND(E2753/L2753,2)</f>
        <v>#DIV/0!</v>
      </c>
      <c r="Q2753" s="9" t="s">
        <v>4181</v>
      </c>
      <c r="R2753" t="s">
        <v>4223</v>
      </c>
      <c r="S2753">
        <f>(((J2753/60)/60)/24)+DATE(1970,1,1)</f>
        <v>41747.887060185189</v>
      </c>
      <c r="T2753">
        <f>(((I2753/60)/60)/24)+DATE(1970,1,1)</f>
        <v>41807.887060185189</v>
      </c>
      <c r="U2753">
        <f>YEAR(S:S)</f>
        <v>2014</v>
      </c>
    </row>
    <row r="2754" spans="1:21" ht="48" x14ac:dyDescent="0.2">
      <c r="A2754">
        <v>2752</v>
      </c>
      <c r="B2754" s="8" t="s">
        <v>2</v>
      </c>
      <c r="C2754" s="3" t="s">
        <v>2759</v>
      </c>
      <c r="D2754" s="5">
        <v>4800</v>
      </c>
      <c r="E2754" s="7">
        <v>409.01</v>
      </c>
      <c r="F2754" t="s">
        <v>4117</v>
      </c>
      <c r="G2754" s="1" t="s">
        <v>4119</v>
      </c>
      <c r="H2754" t="s">
        <v>4121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" t="s">
        <v>4181</v>
      </c>
      <c r="O2754">
        <f>ROUND(E2754/D2754*100,0)</f>
        <v>9</v>
      </c>
      <c r="P2754">
        <f>ROUND(E2754/L2754,2)</f>
        <v>29.22</v>
      </c>
      <c r="Q2754" s="9" t="s">
        <v>4181</v>
      </c>
      <c r="R2754" t="s">
        <v>4223</v>
      </c>
      <c r="S2754">
        <f>(((J2754/60)/60)/24)+DATE(1970,1,1)</f>
        <v>40855.765092592592</v>
      </c>
      <c r="T2754">
        <f>(((I2754/60)/60)/24)+DATE(1970,1,1)</f>
        <v>40895.765092592592</v>
      </c>
      <c r="U2754">
        <f>YEAR(S:S)</f>
        <v>2011</v>
      </c>
    </row>
    <row r="2755" spans="1:21" ht="48" x14ac:dyDescent="0.2">
      <c r="A2755">
        <v>2753</v>
      </c>
      <c r="B2755" s="8" t="s">
        <v>2</v>
      </c>
      <c r="C2755" s="3" t="s">
        <v>2760</v>
      </c>
      <c r="D2755" s="5">
        <v>2000</v>
      </c>
      <c r="E2755" s="7">
        <v>408</v>
      </c>
      <c r="F2755" t="s">
        <v>4117</v>
      </c>
      <c r="G2755" s="1" t="s">
        <v>4119</v>
      </c>
      <c r="H2755" t="s">
        <v>4121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" t="s">
        <v>4181</v>
      </c>
      <c r="O2755">
        <f>ROUND(E2755/D2755*100,0)</f>
        <v>20</v>
      </c>
      <c r="P2755">
        <f>ROUND(E2755/L2755,2)</f>
        <v>51</v>
      </c>
      <c r="Q2755" s="9" t="s">
        <v>4181</v>
      </c>
      <c r="R2755" t="s">
        <v>4223</v>
      </c>
      <c r="S2755">
        <f>(((J2755/60)/60)/24)+DATE(1970,1,1)</f>
        <v>41117.900729166664</v>
      </c>
      <c r="T2755">
        <f>(((I2755/60)/60)/24)+DATE(1970,1,1)</f>
        <v>41147.900729166664</v>
      </c>
      <c r="U2755">
        <f>YEAR(S:S)</f>
        <v>2012</v>
      </c>
    </row>
    <row r="2756" spans="1:21" ht="48" x14ac:dyDescent="0.2">
      <c r="A2756">
        <v>2754</v>
      </c>
      <c r="B2756" s="8" t="s">
        <v>2</v>
      </c>
      <c r="C2756" s="3" t="s">
        <v>2761</v>
      </c>
      <c r="D2756" s="5">
        <v>10000</v>
      </c>
      <c r="E2756" s="7">
        <v>405</v>
      </c>
      <c r="F2756" t="s">
        <v>4117</v>
      </c>
      <c r="G2756" s="1" t="s">
        <v>4119</v>
      </c>
      <c r="H2756" t="s">
        <v>4121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" t="s">
        <v>4181</v>
      </c>
      <c r="O2756">
        <f>ROUND(E2756/D2756*100,0)</f>
        <v>4</v>
      </c>
      <c r="P2756" t="e">
        <f>ROUND(E2756/L2756,2)</f>
        <v>#DIV/0!</v>
      </c>
      <c r="Q2756" s="9" t="s">
        <v>4181</v>
      </c>
      <c r="R2756" t="s">
        <v>4223</v>
      </c>
      <c r="S2756">
        <f>(((J2756/60)/60)/24)+DATE(1970,1,1)</f>
        <v>41863.636006944449</v>
      </c>
      <c r="T2756">
        <f>(((I2756/60)/60)/24)+DATE(1970,1,1)</f>
        <v>41893.636006944449</v>
      </c>
      <c r="U2756">
        <f>YEAR(S:S)</f>
        <v>2014</v>
      </c>
    </row>
    <row r="2757" spans="1:21" ht="32" x14ac:dyDescent="0.2">
      <c r="A2757">
        <v>2755</v>
      </c>
      <c r="B2757" s="8" t="s">
        <v>2</v>
      </c>
      <c r="C2757" s="3" t="s">
        <v>2762</v>
      </c>
      <c r="D2757" s="5">
        <v>500</v>
      </c>
      <c r="E2757" s="7">
        <v>403</v>
      </c>
      <c r="F2757" t="s">
        <v>4117</v>
      </c>
      <c r="G2757" s="1" t="s">
        <v>4119</v>
      </c>
      <c r="H2757" t="s">
        <v>4124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" t="s">
        <v>4181</v>
      </c>
      <c r="O2757">
        <f>ROUND(E2757/D2757*100,0)</f>
        <v>81</v>
      </c>
      <c r="P2757">
        <f>ROUND(E2757/L2757,2)</f>
        <v>26.87</v>
      </c>
      <c r="Q2757" s="9" t="s">
        <v>4181</v>
      </c>
      <c r="R2757" t="s">
        <v>4223</v>
      </c>
      <c r="S2757">
        <f>(((J2757/60)/60)/24)+DATE(1970,1,1)</f>
        <v>42072.790821759263</v>
      </c>
      <c r="T2757">
        <f>(((I2757/60)/60)/24)+DATE(1970,1,1)</f>
        <v>42102.790821759263</v>
      </c>
      <c r="U2757">
        <f>YEAR(S:S)</f>
        <v>2015</v>
      </c>
    </row>
    <row r="2758" spans="1:21" ht="48" x14ac:dyDescent="0.2">
      <c r="A2758">
        <v>2756</v>
      </c>
      <c r="B2758" s="8" t="s">
        <v>2</v>
      </c>
      <c r="C2758" s="3" t="s">
        <v>2763</v>
      </c>
      <c r="D2758" s="5">
        <v>10000</v>
      </c>
      <c r="E2758" s="7">
        <v>403</v>
      </c>
      <c r="F2758" t="s">
        <v>4117</v>
      </c>
      <c r="G2758" s="1" t="s">
        <v>4119</v>
      </c>
      <c r="H2758" t="s">
        <v>4121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" t="s">
        <v>4181</v>
      </c>
      <c r="O2758">
        <f>ROUND(E2758/D2758*100,0)</f>
        <v>4</v>
      </c>
      <c r="P2758">
        <f>ROUND(E2758/L2758,2)</f>
        <v>12.21</v>
      </c>
      <c r="Q2758" s="9" t="s">
        <v>4181</v>
      </c>
      <c r="R2758" t="s">
        <v>4223</v>
      </c>
      <c r="S2758">
        <f>(((J2758/60)/60)/24)+DATE(1970,1,1)</f>
        <v>41620.90047453704</v>
      </c>
      <c r="T2758">
        <f>(((I2758/60)/60)/24)+DATE(1970,1,1)</f>
        <v>41650.90047453704</v>
      </c>
      <c r="U2758">
        <f>YEAR(S:S)</f>
        <v>2013</v>
      </c>
    </row>
    <row r="2759" spans="1:21" ht="32" x14ac:dyDescent="0.2">
      <c r="A2759">
        <v>2757</v>
      </c>
      <c r="B2759" s="8" t="s">
        <v>2</v>
      </c>
      <c r="C2759" s="3" t="s">
        <v>2764</v>
      </c>
      <c r="D2759" s="5">
        <v>1500</v>
      </c>
      <c r="E2759" s="7">
        <v>403</v>
      </c>
      <c r="F2759" t="s">
        <v>4117</v>
      </c>
      <c r="G2759" s="1" t="s">
        <v>4119</v>
      </c>
      <c r="H2759" t="s">
        <v>4121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" t="s">
        <v>4181</v>
      </c>
      <c r="O2759">
        <f>ROUND(E2759/D2759*100,0)</f>
        <v>27</v>
      </c>
      <c r="P2759">
        <f>ROUND(E2759/L2759,2)</f>
        <v>201.5</v>
      </c>
      <c r="Q2759" s="9" t="s">
        <v>4181</v>
      </c>
      <c r="R2759" t="s">
        <v>4223</v>
      </c>
      <c r="S2759">
        <f>(((J2759/60)/60)/24)+DATE(1970,1,1)</f>
        <v>42573.65662037037</v>
      </c>
      <c r="T2759">
        <f>(((I2759/60)/60)/24)+DATE(1970,1,1)</f>
        <v>42588.65662037037</v>
      </c>
      <c r="U2759">
        <f>YEAR(S:S)</f>
        <v>2016</v>
      </c>
    </row>
    <row r="2760" spans="1:21" ht="48" x14ac:dyDescent="0.2">
      <c r="A2760">
        <v>2758</v>
      </c>
      <c r="B2760" s="8" t="s">
        <v>2</v>
      </c>
      <c r="C2760" s="3" t="s">
        <v>2765</v>
      </c>
      <c r="D2760" s="5">
        <v>2000</v>
      </c>
      <c r="E2760" s="7">
        <v>402</v>
      </c>
      <c r="F2760" t="s">
        <v>4117</v>
      </c>
      <c r="G2760" s="1" t="s">
        <v>4119</v>
      </c>
      <c r="H2760" t="s">
        <v>4123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" t="s">
        <v>4181</v>
      </c>
      <c r="O2760">
        <f>ROUND(E2760/D2760*100,0)</f>
        <v>20</v>
      </c>
      <c r="P2760">
        <f>ROUND(E2760/L2760,2)</f>
        <v>67</v>
      </c>
      <c r="Q2760" s="9" t="s">
        <v>4181</v>
      </c>
      <c r="R2760" t="s">
        <v>4223</v>
      </c>
      <c r="S2760">
        <f>(((J2760/60)/60)/24)+DATE(1970,1,1)</f>
        <v>42639.441932870366</v>
      </c>
      <c r="T2760">
        <f>(((I2760/60)/60)/24)+DATE(1970,1,1)</f>
        <v>42653.441932870366</v>
      </c>
      <c r="U2760">
        <f>YEAR(S:S)</f>
        <v>2016</v>
      </c>
    </row>
    <row r="2761" spans="1:21" ht="48" x14ac:dyDescent="0.2">
      <c r="A2761">
        <v>2759</v>
      </c>
      <c r="B2761" s="8" t="s">
        <v>2</v>
      </c>
      <c r="C2761" s="3" t="s">
        <v>2766</v>
      </c>
      <c r="D2761" s="5">
        <v>1000</v>
      </c>
      <c r="E2761" s="7">
        <v>401</v>
      </c>
      <c r="F2761" t="s">
        <v>4117</v>
      </c>
      <c r="G2761" s="1" t="s">
        <v>4119</v>
      </c>
      <c r="H2761" t="s">
        <v>4123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" t="s">
        <v>4181</v>
      </c>
      <c r="O2761">
        <f>ROUND(E2761/D2761*100,0)</f>
        <v>40</v>
      </c>
      <c r="P2761">
        <f>ROUND(E2761/L2761,2)</f>
        <v>200.5</v>
      </c>
      <c r="Q2761" s="9" t="s">
        <v>4181</v>
      </c>
      <c r="R2761" t="s">
        <v>4223</v>
      </c>
      <c r="S2761">
        <f>(((J2761/60)/60)/24)+DATE(1970,1,1)</f>
        <v>42524.36650462963</v>
      </c>
      <c r="T2761">
        <f>(((I2761/60)/60)/24)+DATE(1970,1,1)</f>
        <v>42567.36650462963</v>
      </c>
      <c r="U2761">
        <f>YEAR(S:S)</f>
        <v>2016</v>
      </c>
    </row>
    <row r="2762" spans="1:21" ht="48" x14ac:dyDescent="0.2">
      <c r="A2762">
        <v>2760</v>
      </c>
      <c r="B2762" s="8" t="s">
        <v>2</v>
      </c>
      <c r="C2762" s="3" t="s">
        <v>2767</v>
      </c>
      <c r="D2762" s="5">
        <v>5000</v>
      </c>
      <c r="E2762" s="7">
        <v>401</v>
      </c>
      <c r="F2762" t="s">
        <v>4117</v>
      </c>
      <c r="G2762" s="1" t="s">
        <v>4119</v>
      </c>
      <c r="H2762" t="s">
        <v>4122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" t="s">
        <v>4181</v>
      </c>
      <c r="O2762">
        <f>ROUND(E2762/D2762*100,0)</f>
        <v>8</v>
      </c>
      <c r="P2762" t="e">
        <f>ROUND(E2762/L2762,2)</f>
        <v>#DIV/0!</v>
      </c>
      <c r="Q2762" s="9" t="s">
        <v>4181</v>
      </c>
      <c r="R2762" t="s">
        <v>4223</v>
      </c>
      <c r="S2762">
        <f>(((J2762/60)/60)/24)+DATE(1970,1,1)</f>
        <v>41415.461319444446</v>
      </c>
      <c r="T2762">
        <f>(((I2762/60)/60)/24)+DATE(1970,1,1)</f>
        <v>41445.461319444446</v>
      </c>
      <c r="U2762">
        <f>YEAR(S:S)</f>
        <v>2013</v>
      </c>
    </row>
    <row r="2763" spans="1:21" ht="32" x14ac:dyDescent="0.2">
      <c r="A2763">
        <v>2761</v>
      </c>
      <c r="B2763" s="8" t="s">
        <v>2</v>
      </c>
      <c r="C2763" s="3" t="s">
        <v>2768</v>
      </c>
      <c r="D2763" s="5">
        <v>5000</v>
      </c>
      <c r="E2763" s="7">
        <v>400.33</v>
      </c>
      <c r="F2763" t="s">
        <v>4117</v>
      </c>
      <c r="G2763" s="1" t="s">
        <v>4119</v>
      </c>
      <c r="H2763" t="s">
        <v>4121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" t="s">
        <v>4181</v>
      </c>
      <c r="O2763">
        <f>ROUND(E2763/D2763*100,0)</f>
        <v>8</v>
      </c>
      <c r="P2763">
        <f>ROUND(E2763/L2763,2)</f>
        <v>100.08</v>
      </c>
      <c r="Q2763" s="9" t="s">
        <v>4181</v>
      </c>
      <c r="R2763" t="s">
        <v>4223</v>
      </c>
      <c r="S2763">
        <f>(((J2763/60)/60)/24)+DATE(1970,1,1)</f>
        <v>41247.063576388886</v>
      </c>
      <c r="T2763">
        <f>(((I2763/60)/60)/24)+DATE(1970,1,1)</f>
        <v>41277.063576388886</v>
      </c>
      <c r="U2763">
        <f>YEAR(S:S)</f>
        <v>2012</v>
      </c>
    </row>
    <row r="2764" spans="1:21" ht="48" x14ac:dyDescent="0.2">
      <c r="A2764">
        <v>2762</v>
      </c>
      <c r="B2764" s="8" t="s">
        <v>2</v>
      </c>
      <c r="C2764" s="3" t="s">
        <v>2769</v>
      </c>
      <c r="D2764" s="5">
        <v>3250</v>
      </c>
      <c r="E2764" s="7">
        <v>400</v>
      </c>
      <c r="F2764" t="s">
        <v>4117</v>
      </c>
      <c r="G2764" s="1" t="s">
        <v>4119</v>
      </c>
      <c r="H2764" t="s">
        <v>4121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" t="s">
        <v>4181</v>
      </c>
      <c r="O2764">
        <f>ROUND(E2764/D2764*100,0)</f>
        <v>12</v>
      </c>
      <c r="P2764">
        <f>ROUND(E2764/L2764,2)</f>
        <v>400</v>
      </c>
      <c r="Q2764" s="9" t="s">
        <v>4181</v>
      </c>
      <c r="R2764" t="s">
        <v>4223</v>
      </c>
      <c r="S2764">
        <f>(((J2764/60)/60)/24)+DATE(1970,1,1)</f>
        <v>40927.036979166667</v>
      </c>
      <c r="T2764">
        <f>(((I2764/60)/60)/24)+DATE(1970,1,1)</f>
        <v>40986.995312500003</v>
      </c>
      <c r="U2764">
        <f>YEAR(S:S)</f>
        <v>2012</v>
      </c>
    </row>
    <row r="2765" spans="1:21" ht="32" x14ac:dyDescent="0.2">
      <c r="A2765">
        <v>2763</v>
      </c>
      <c r="B2765" s="8" t="s">
        <v>2</v>
      </c>
      <c r="C2765" s="3" t="s">
        <v>2770</v>
      </c>
      <c r="D2765" s="5">
        <v>39400</v>
      </c>
      <c r="E2765" s="7">
        <v>400</v>
      </c>
      <c r="F2765" t="s">
        <v>4117</v>
      </c>
      <c r="G2765" s="1" t="s">
        <v>4119</v>
      </c>
      <c r="H2765" t="s">
        <v>4121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" t="s">
        <v>4181</v>
      </c>
      <c r="O2765">
        <f>ROUND(E2765/D2765*100,0)</f>
        <v>1</v>
      </c>
      <c r="P2765">
        <f>ROUND(E2765/L2765,2)</f>
        <v>133.33000000000001</v>
      </c>
      <c r="Q2765" s="9" t="s">
        <v>4181</v>
      </c>
      <c r="R2765" t="s">
        <v>4223</v>
      </c>
      <c r="S2765">
        <f>(((J2765/60)/60)/24)+DATE(1970,1,1)</f>
        <v>41373.579675925925</v>
      </c>
      <c r="T2765">
        <f>(((I2765/60)/60)/24)+DATE(1970,1,1)</f>
        <v>41418.579675925925</v>
      </c>
      <c r="U2765">
        <f>YEAR(S:S)</f>
        <v>2013</v>
      </c>
    </row>
    <row r="2766" spans="1:21" ht="48" x14ac:dyDescent="0.2">
      <c r="A2766">
        <v>2764</v>
      </c>
      <c r="B2766" s="8" t="s">
        <v>2</v>
      </c>
      <c r="C2766" s="3" t="s">
        <v>2771</v>
      </c>
      <c r="D2766" s="5">
        <v>4000</v>
      </c>
      <c r="E2766" s="7">
        <v>400</v>
      </c>
      <c r="F2766" t="s">
        <v>4117</v>
      </c>
      <c r="G2766" s="1" t="s">
        <v>4119</v>
      </c>
      <c r="H2766" t="s">
        <v>4121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" t="s">
        <v>4181</v>
      </c>
      <c r="O2766">
        <f>ROUND(E2766/D2766*100,0)</f>
        <v>10</v>
      </c>
      <c r="P2766">
        <f>ROUND(E2766/L2766,2)</f>
        <v>100</v>
      </c>
      <c r="Q2766" s="9" t="s">
        <v>4181</v>
      </c>
      <c r="R2766" t="s">
        <v>4223</v>
      </c>
      <c r="S2766">
        <f>(((J2766/60)/60)/24)+DATE(1970,1,1)</f>
        <v>41030.292025462964</v>
      </c>
      <c r="T2766">
        <f>(((I2766/60)/60)/24)+DATE(1970,1,1)</f>
        <v>41059.791666666664</v>
      </c>
      <c r="U2766">
        <f>YEAR(S:S)</f>
        <v>2012</v>
      </c>
    </row>
    <row r="2767" spans="1:21" ht="48" x14ac:dyDescent="0.2">
      <c r="A2767">
        <v>2765</v>
      </c>
      <c r="B2767" s="8" t="s">
        <v>2</v>
      </c>
      <c r="C2767" s="3" t="s">
        <v>2772</v>
      </c>
      <c r="D2767" s="5">
        <v>4000</v>
      </c>
      <c r="E2767" s="7">
        <v>400</v>
      </c>
      <c r="F2767" t="s">
        <v>4117</v>
      </c>
      <c r="G2767" s="1" t="s">
        <v>4119</v>
      </c>
      <c r="H2767" t="s">
        <v>4121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" t="s">
        <v>4181</v>
      </c>
      <c r="O2767">
        <f>ROUND(E2767/D2767*100,0)</f>
        <v>10</v>
      </c>
      <c r="P2767" t="e">
        <f>ROUND(E2767/L2767,2)</f>
        <v>#DIV/0!</v>
      </c>
      <c r="Q2767" s="9" t="s">
        <v>4181</v>
      </c>
      <c r="R2767" t="s">
        <v>4223</v>
      </c>
      <c r="S2767">
        <f>(((J2767/60)/60)/24)+DATE(1970,1,1)</f>
        <v>41194.579027777778</v>
      </c>
      <c r="T2767">
        <f>(((I2767/60)/60)/24)+DATE(1970,1,1)</f>
        <v>41210.579027777778</v>
      </c>
      <c r="U2767">
        <f>YEAR(S:S)</f>
        <v>2012</v>
      </c>
    </row>
    <row r="2768" spans="1:21" ht="48" x14ac:dyDescent="0.2">
      <c r="A2768">
        <v>2766</v>
      </c>
      <c r="B2768" s="8" t="s">
        <v>2</v>
      </c>
      <c r="C2768" s="3" t="s">
        <v>2773</v>
      </c>
      <c r="D2768" s="5">
        <v>5000</v>
      </c>
      <c r="E2768" s="7">
        <v>400</v>
      </c>
      <c r="F2768" t="s">
        <v>4117</v>
      </c>
      <c r="G2768" s="1" t="s">
        <v>4119</v>
      </c>
      <c r="H2768" t="s">
        <v>4121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" t="s">
        <v>4181</v>
      </c>
      <c r="O2768">
        <f>ROUND(E2768/D2768*100,0)</f>
        <v>8</v>
      </c>
      <c r="P2768">
        <f>ROUND(E2768/L2768,2)</f>
        <v>100</v>
      </c>
      <c r="Q2768" s="9" t="s">
        <v>4181</v>
      </c>
      <c r="R2768" t="s">
        <v>4223</v>
      </c>
      <c r="S2768">
        <f>(((J2768/60)/60)/24)+DATE(1970,1,1)</f>
        <v>40736.668032407404</v>
      </c>
      <c r="T2768">
        <f>(((I2768/60)/60)/24)+DATE(1970,1,1)</f>
        <v>40766.668032407404</v>
      </c>
      <c r="U2768">
        <f>YEAR(S:S)</f>
        <v>2011</v>
      </c>
    </row>
    <row r="2769" spans="1:21" ht="48" x14ac:dyDescent="0.2">
      <c r="A2769">
        <v>2767</v>
      </c>
      <c r="B2769" s="8" t="s">
        <v>2</v>
      </c>
      <c r="C2769" s="3" t="s">
        <v>2774</v>
      </c>
      <c r="D2769" s="5">
        <v>4000</v>
      </c>
      <c r="E2769" s="7">
        <v>397</v>
      </c>
      <c r="F2769" t="s">
        <v>4117</v>
      </c>
      <c r="G2769" s="1" t="s">
        <v>4119</v>
      </c>
      <c r="H2769" t="s">
        <v>4126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" t="s">
        <v>4181</v>
      </c>
      <c r="O2769">
        <f>ROUND(E2769/D2769*100,0)</f>
        <v>10</v>
      </c>
      <c r="P2769">
        <f>ROUND(E2769/L2769,2)</f>
        <v>132.33000000000001</v>
      </c>
      <c r="Q2769" s="9" t="s">
        <v>4181</v>
      </c>
      <c r="R2769" t="s">
        <v>4223</v>
      </c>
      <c r="S2769">
        <f>(((J2769/60)/60)/24)+DATE(1970,1,1)</f>
        <v>42172.958912037036</v>
      </c>
      <c r="T2769">
        <f>(((I2769/60)/60)/24)+DATE(1970,1,1)</f>
        <v>42232.958912037036</v>
      </c>
      <c r="U2769">
        <f>YEAR(S:S)</f>
        <v>2015</v>
      </c>
    </row>
    <row r="2770" spans="1:21" ht="48" x14ac:dyDescent="0.2">
      <c r="A2770">
        <v>2768</v>
      </c>
      <c r="B2770" s="8" t="s">
        <v>2</v>
      </c>
      <c r="C2770" s="3" t="s">
        <v>2775</v>
      </c>
      <c r="D2770" s="5">
        <v>7000</v>
      </c>
      <c r="E2770" s="7">
        <v>396</v>
      </c>
      <c r="F2770" t="s">
        <v>4117</v>
      </c>
      <c r="G2770" s="1" t="s">
        <v>4119</v>
      </c>
      <c r="H2770" t="s">
        <v>4121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" t="s">
        <v>4181</v>
      </c>
      <c r="O2770">
        <f>ROUND(E2770/D2770*100,0)</f>
        <v>6</v>
      </c>
      <c r="P2770">
        <f>ROUND(E2770/L2770,2)</f>
        <v>11.65</v>
      </c>
      <c r="Q2770" s="9" t="s">
        <v>4181</v>
      </c>
      <c r="R2770" t="s">
        <v>4223</v>
      </c>
      <c r="S2770">
        <f>(((J2770/60)/60)/24)+DATE(1970,1,1)</f>
        <v>40967.614849537036</v>
      </c>
      <c r="T2770">
        <f>(((I2770/60)/60)/24)+DATE(1970,1,1)</f>
        <v>40997.573182870372</v>
      </c>
      <c r="U2770">
        <f>YEAR(S:S)</f>
        <v>2012</v>
      </c>
    </row>
    <row r="2771" spans="1:21" ht="48" x14ac:dyDescent="0.2">
      <c r="A2771">
        <v>2769</v>
      </c>
      <c r="B2771" s="8" t="s">
        <v>2</v>
      </c>
      <c r="C2771" s="3" t="s">
        <v>2776</v>
      </c>
      <c r="D2771" s="5">
        <v>800</v>
      </c>
      <c r="E2771" s="7">
        <v>391</v>
      </c>
      <c r="F2771" t="s">
        <v>4117</v>
      </c>
      <c r="G2771" s="1" t="s">
        <v>4119</v>
      </c>
      <c r="H2771" t="s">
        <v>4122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" t="s">
        <v>4181</v>
      </c>
      <c r="O2771">
        <f>ROUND(E2771/D2771*100,0)</f>
        <v>49</v>
      </c>
      <c r="P2771">
        <f>ROUND(E2771/L2771,2)</f>
        <v>195.5</v>
      </c>
      <c r="Q2771" s="9" t="s">
        <v>4181</v>
      </c>
      <c r="R2771" t="s">
        <v>4223</v>
      </c>
      <c r="S2771">
        <f>(((J2771/60)/60)/24)+DATE(1970,1,1)</f>
        <v>41745.826273148145</v>
      </c>
      <c r="T2771">
        <f>(((I2771/60)/60)/24)+DATE(1970,1,1)</f>
        <v>41795.826273148145</v>
      </c>
      <c r="U2771">
        <f>YEAR(S:S)</f>
        <v>2014</v>
      </c>
    </row>
    <row r="2772" spans="1:21" ht="48" x14ac:dyDescent="0.2">
      <c r="A2772">
        <v>2770</v>
      </c>
      <c r="B2772" s="8" t="s">
        <v>2</v>
      </c>
      <c r="C2772" s="3" t="s">
        <v>2777</v>
      </c>
      <c r="D2772" s="5">
        <v>20000</v>
      </c>
      <c r="E2772" s="7">
        <v>385</v>
      </c>
      <c r="F2772" t="s">
        <v>4117</v>
      </c>
      <c r="G2772" s="1" t="s">
        <v>4119</v>
      </c>
      <c r="H2772" t="s">
        <v>4121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" t="s">
        <v>4181</v>
      </c>
      <c r="O2772">
        <f>ROUND(E2772/D2772*100,0)</f>
        <v>2</v>
      </c>
      <c r="P2772">
        <f>ROUND(E2772/L2772,2)</f>
        <v>11.67</v>
      </c>
      <c r="Q2772" s="9" t="s">
        <v>4181</v>
      </c>
      <c r="R2772" t="s">
        <v>4223</v>
      </c>
      <c r="S2772">
        <f>(((J2772/60)/60)/24)+DATE(1970,1,1)</f>
        <v>41686.705208333333</v>
      </c>
      <c r="T2772">
        <f>(((I2772/60)/60)/24)+DATE(1970,1,1)</f>
        <v>41716.663541666669</v>
      </c>
      <c r="U2772">
        <f>YEAR(S:S)</f>
        <v>2014</v>
      </c>
    </row>
    <row r="2773" spans="1:21" ht="48" x14ac:dyDescent="0.2">
      <c r="A2773">
        <v>2771</v>
      </c>
      <c r="B2773" s="8" t="s">
        <v>2</v>
      </c>
      <c r="C2773" s="3" t="s">
        <v>2778</v>
      </c>
      <c r="D2773" s="5">
        <v>19980</v>
      </c>
      <c r="E2773" s="7">
        <v>385</v>
      </c>
      <c r="F2773" t="s">
        <v>4117</v>
      </c>
      <c r="G2773" s="1" t="s">
        <v>4119</v>
      </c>
      <c r="H2773" t="s">
        <v>4121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" t="s">
        <v>4181</v>
      </c>
      <c r="O2773">
        <f>ROUND(E2773/D2773*100,0)</f>
        <v>2</v>
      </c>
      <c r="P2773" t="e">
        <f>ROUND(E2773/L2773,2)</f>
        <v>#DIV/0!</v>
      </c>
      <c r="Q2773" s="9" t="s">
        <v>4181</v>
      </c>
      <c r="R2773" t="s">
        <v>4223</v>
      </c>
      <c r="S2773">
        <f>(((J2773/60)/60)/24)+DATE(1970,1,1)</f>
        <v>41257.531712962962</v>
      </c>
      <c r="T2773">
        <f>(((I2773/60)/60)/24)+DATE(1970,1,1)</f>
        <v>41306.708333333336</v>
      </c>
      <c r="U2773">
        <f>YEAR(S:S)</f>
        <v>2012</v>
      </c>
    </row>
    <row r="2774" spans="1:21" ht="48" x14ac:dyDescent="0.2">
      <c r="A2774">
        <v>2772</v>
      </c>
      <c r="B2774" s="8" t="s">
        <v>2</v>
      </c>
      <c r="C2774" s="3" t="s">
        <v>2779</v>
      </c>
      <c r="D2774" s="5">
        <v>8000</v>
      </c>
      <c r="E2774" s="7">
        <v>381</v>
      </c>
      <c r="F2774" t="s">
        <v>4117</v>
      </c>
      <c r="G2774" s="1" t="s">
        <v>4119</v>
      </c>
      <c r="H2774" t="s">
        <v>4121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" t="s">
        <v>4181</v>
      </c>
      <c r="O2774">
        <f>ROUND(E2774/D2774*100,0)</f>
        <v>5</v>
      </c>
      <c r="P2774" t="e">
        <f>ROUND(E2774/L2774,2)</f>
        <v>#DIV/0!</v>
      </c>
      <c r="Q2774" s="9" t="s">
        <v>4181</v>
      </c>
      <c r="R2774" t="s">
        <v>4223</v>
      </c>
      <c r="S2774">
        <f>(((J2774/60)/60)/24)+DATE(1970,1,1)</f>
        <v>41537.869143518517</v>
      </c>
      <c r="T2774">
        <f>(((I2774/60)/60)/24)+DATE(1970,1,1)</f>
        <v>41552.869143518517</v>
      </c>
      <c r="U2774">
        <f>YEAR(S:S)</f>
        <v>2013</v>
      </c>
    </row>
    <row r="2775" spans="1:21" ht="48" x14ac:dyDescent="0.2">
      <c r="A2775">
        <v>2773</v>
      </c>
      <c r="B2775" s="8" t="s">
        <v>2</v>
      </c>
      <c r="C2775" s="3" t="s">
        <v>2780</v>
      </c>
      <c r="D2775" s="5">
        <v>530</v>
      </c>
      <c r="E2775" s="7">
        <v>381</v>
      </c>
      <c r="F2775" t="s">
        <v>4117</v>
      </c>
      <c r="G2775" s="1" t="s">
        <v>4119</v>
      </c>
      <c r="H2775" t="s">
        <v>4126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" t="s">
        <v>4181</v>
      </c>
      <c r="O2775">
        <f>ROUND(E2775/D2775*100,0)</f>
        <v>72</v>
      </c>
      <c r="P2775">
        <f>ROUND(E2775/L2775,2)</f>
        <v>381</v>
      </c>
      <c r="Q2775" s="9" t="s">
        <v>4181</v>
      </c>
      <c r="R2775" t="s">
        <v>4223</v>
      </c>
      <c r="S2775">
        <f>(((J2775/60)/60)/24)+DATE(1970,1,1)</f>
        <v>42474.86482638889</v>
      </c>
      <c r="T2775">
        <f>(((I2775/60)/60)/24)+DATE(1970,1,1)</f>
        <v>42484.86482638889</v>
      </c>
      <c r="U2775">
        <f>YEAR(S:S)</f>
        <v>2016</v>
      </c>
    </row>
    <row r="2776" spans="1:21" ht="48" x14ac:dyDescent="0.2">
      <c r="A2776">
        <v>2774</v>
      </c>
      <c r="B2776" s="8" t="s">
        <v>2</v>
      </c>
      <c r="C2776" s="3" t="s">
        <v>2781</v>
      </c>
      <c r="D2776" s="5">
        <v>4000</v>
      </c>
      <c r="E2776" s="7">
        <v>380</v>
      </c>
      <c r="F2776" t="s">
        <v>4117</v>
      </c>
      <c r="G2776" s="1" t="s">
        <v>4119</v>
      </c>
      <c r="H2776" t="s">
        <v>4121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" t="s">
        <v>4181</v>
      </c>
      <c r="O2776">
        <f>ROUND(E2776/D2776*100,0)</f>
        <v>10</v>
      </c>
      <c r="P2776">
        <f>ROUND(E2776/L2776,2)</f>
        <v>29.23</v>
      </c>
      <c r="Q2776" s="9" t="s">
        <v>4181</v>
      </c>
      <c r="R2776" t="s">
        <v>4223</v>
      </c>
      <c r="S2776">
        <f>(((J2776/60)/60)/24)+DATE(1970,1,1)</f>
        <v>41311.126481481479</v>
      </c>
      <c r="T2776">
        <f>(((I2776/60)/60)/24)+DATE(1970,1,1)</f>
        <v>41341.126481481479</v>
      </c>
      <c r="U2776">
        <f>YEAR(S:S)</f>
        <v>2013</v>
      </c>
    </row>
    <row r="2777" spans="1:21" ht="48" x14ac:dyDescent="0.2">
      <c r="A2777">
        <v>2775</v>
      </c>
      <c r="B2777" s="8" t="s">
        <v>2</v>
      </c>
      <c r="C2777" s="3" t="s">
        <v>2782</v>
      </c>
      <c r="D2777" s="5">
        <v>5000</v>
      </c>
      <c r="E2777" s="7">
        <v>380</v>
      </c>
      <c r="F2777" t="s">
        <v>4117</v>
      </c>
      <c r="G2777" s="1" t="s">
        <v>4119</v>
      </c>
      <c r="H2777" t="s">
        <v>4121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" t="s">
        <v>4181</v>
      </c>
      <c r="O2777">
        <f>ROUND(E2777/D2777*100,0)</f>
        <v>8</v>
      </c>
      <c r="P2777">
        <f>ROUND(E2777/L2777,2)</f>
        <v>190</v>
      </c>
      <c r="Q2777" s="9" t="s">
        <v>4181</v>
      </c>
      <c r="R2777" t="s">
        <v>4223</v>
      </c>
      <c r="S2777">
        <f>(((J2777/60)/60)/24)+DATE(1970,1,1)</f>
        <v>40863.013356481482</v>
      </c>
      <c r="T2777">
        <f>(((I2777/60)/60)/24)+DATE(1970,1,1)</f>
        <v>40893.013356481482</v>
      </c>
      <c r="U2777">
        <f>YEAR(S:S)</f>
        <v>2011</v>
      </c>
    </row>
    <row r="2778" spans="1:21" ht="48" x14ac:dyDescent="0.2">
      <c r="A2778">
        <v>2776</v>
      </c>
      <c r="B2778" s="8" t="s">
        <v>2</v>
      </c>
      <c r="C2778" s="3" t="s">
        <v>2783</v>
      </c>
      <c r="D2778" s="5">
        <v>21000</v>
      </c>
      <c r="E2778" s="7">
        <v>380</v>
      </c>
      <c r="F2778" t="s">
        <v>4117</v>
      </c>
      <c r="G2778" s="1" t="s">
        <v>4119</v>
      </c>
      <c r="H2778" t="s">
        <v>4121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" t="s">
        <v>4181</v>
      </c>
      <c r="O2778">
        <f>ROUND(E2778/D2778*100,0)</f>
        <v>2</v>
      </c>
      <c r="P2778">
        <f>ROUND(E2778/L2778,2)</f>
        <v>10.56</v>
      </c>
      <c r="Q2778" s="9" t="s">
        <v>4181</v>
      </c>
      <c r="R2778" t="s">
        <v>4223</v>
      </c>
      <c r="S2778">
        <f>(((J2778/60)/60)/24)+DATE(1970,1,1)</f>
        <v>42136.297175925924</v>
      </c>
      <c r="T2778">
        <f>(((I2778/60)/60)/24)+DATE(1970,1,1)</f>
        <v>42167.297175925924</v>
      </c>
      <c r="U2778">
        <f>YEAR(S:S)</f>
        <v>2015</v>
      </c>
    </row>
    <row r="2779" spans="1:21" ht="48" x14ac:dyDescent="0.2">
      <c r="A2779">
        <v>2777</v>
      </c>
      <c r="B2779" s="8" t="s">
        <v>2</v>
      </c>
      <c r="C2779" s="3" t="s">
        <v>2784</v>
      </c>
      <c r="D2779" s="5">
        <v>3000</v>
      </c>
      <c r="E2779" s="7">
        <v>377</v>
      </c>
      <c r="F2779" t="s">
        <v>4117</v>
      </c>
      <c r="G2779" s="1" t="s">
        <v>4119</v>
      </c>
      <c r="H2779" t="s">
        <v>4121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" t="s">
        <v>4181</v>
      </c>
      <c r="O2779">
        <f>ROUND(E2779/D2779*100,0)</f>
        <v>13</v>
      </c>
      <c r="P2779">
        <f>ROUND(E2779/L2779,2)</f>
        <v>377</v>
      </c>
      <c r="Q2779" s="9" t="s">
        <v>4181</v>
      </c>
      <c r="R2779" t="s">
        <v>4223</v>
      </c>
      <c r="S2779">
        <f>(((J2779/60)/60)/24)+DATE(1970,1,1)</f>
        <v>42172.669027777782</v>
      </c>
      <c r="T2779">
        <f>(((I2779/60)/60)/24)+DATE(1970,1,1)</f>
        <v>42202.669027777782</v>
      </c>
      <c r="U2779">
        <f>YEAR(S:S)</f>
        <v>2015</v>
      </c>
    </row>
    <row r="2780" spans="1:21" ht="64" x14ac:dyDescent="0.2">
      <c r="A2780">
        <v>2778</v>
      </c>
      <c r="B2780" s="8" t="s">
        <v>2</v>
      </c>
      <c r="C2780" s="3" t="s">
        <v>2785</v>
      </c>
      <c r="D2780" s="5">
        <v>5500</v>
      </c>
      <c r="E2780" s="7">
        <v>376</v>
      </c>
      <c r="F2780" t="s">
        <v>4117</v>
      </c>
      <c r="G2780" s="1" t="s">
        <v>4119</v>
      </c>
      <c r="H2780" t="s">
        <v>4121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" t="s">
        <v>4181</v>
      </c>
      <c r="O2780">
        <f>ROUND(E2780/D2780*100,0)</f>
        <v>7</v>
      </c>
      <c r="P2780">
        <f>ROUND(E2780/L2780,2)</f>
        <v>25.07</v>
      </c>
      <c r="Q2780" s="9" t="s">
        <v>4181</v>
      </c>
      <c r="R2780" t="s">
        <v>4223</v>
      </c>
      <c r="S2780">
        <f>(((J2780/60)/60)/24)+DATE(1970,1,1)</f>
        <v>41846.978078703702</v>
      </c>
      <c r="T2780">
        <f>(((I2780/60)/60)/24)+DATE(1970,1,1)</f>
        <v>41876.978078703702</v>
      </c>
      <c r="U2780">
        <f>YEAR(S:S)</f>
        <v>2014</v>
      </c>
    </row>
    <row r="2781" spans="1:21" ht="48" x14ac:dyDescent="0.2">
      <c r="A2781">
        <v>2779</v>
      </c>
      <c r="B2781" s="8" t="s">
        <v>2</v>
      </c>
      <c r="C2781" s="3" t="s">
        <v>2786</v>
      </c>
      <c r="D2781" s="5">
        <v>2500</v>
      </c>
      <c r="E2781" s="7">
        <v>376</v>
      </c>
      <c r="F2781" t="s">
        <v>4117</v>
      </c>
      <c r="G2781" s="1" t="s">
        <v>4119</v>
      </c>
      <c r="H2781" t="s">
        <v>4121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" t="s">
        <v>4181</v>
      </c>
      <c r="O2781">
        <f>ROUND(E2781/D2781*100,0)</f>
        <v>15</v>
      </c>
      <c r="P2781">
        <f>ROUND(E2781/L2781,2)</f>
        <v>376</v>
      </c>
      <c r="Q2781" s="9" t="s">
        <v>4181</v>
      </c>
      <c r="R2781" t="s">
        <v>4223</v>
      </c>
      <c r="S2781">
        <f>(((J2781/60)/60)/24)+DATE(1970,1,1)</f>
        <v>42300.585891203707</v>
      </c>
      <c r="T2781">
        <f>(((I2781/60)/60)/24)+DATE(1970,1,1)</f>
        <v>42330.627557870372</v>
      </c>
      <c r="U2781">
        <f>YEAR(S:S)</f>
        <v>2015</v>
      </c>
    </row>
    <row r="2782" spans="1:21" ht="32" x14ac:dyDescent="0.2">
      <c r="A2782">
        <v>2780</v>
      </c>
      <c r="B2782" s="8" t="s">
        <v>2</v>
      </c>
      <c r="C2782" s="3" t="s">
        <v>2787</v>
      </c>
      <c r="D2782" s="5">
        <v>100000</v>
      </c>
      <c r="E2782" s="7">
        <v>375</v>
      </c>
      <c r="F2782" t="s">
        <v>4117</v>
      </c>
      <c r="G2782" s="1" t="s">
        <v>4119</v>
      </c>
      <c r="H2782" t="s">
        <v>4124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" t="s">
        <v>4181</v>
      </c>
      <c r="O2782">
        <f>ROUND(E2782/D2782*100,0)</f>
        <v>0</v>
      </c>
      <c r="P2782" t="e">
        <f>ROUND(E2782/L2782,2)</f>
        <v>#DIV/0!</v>
      </c>
      <c r="Q2782" s="9" t="s">
        <v>4181</v>
      </c>
      <c r="R2782" t="s">
        <v>4223</v>
      </c>
      <c r="S2782">
        <f>(((J2782/60)/60)/24)+DATE(1970,1,1)</f>
        <v>42774.447777777779</v>
      </c>
      <c r="T2782">
        <f>(((I2782/60)/60)/24)+DATE(1970,1,1)</f>
        <v>42804.447777777779</v>
      </c>
      <c r="U2782">
        <f>YEAR(S:S)</f>
        <v>2017</v>
      </c>
    </row>
    <row r="2783" spans="1:21" ht="32" x14ac:dyDescent="0.2">
      <c r="A2783">
        <v>2781</v>
      </c>
      <c r="B2783" s="8" t="s">
        <v>2</v>
      </c>
      <c r="C2783" s="3" t="s">
        <v>2788</v>
      </c>
      <c r="D2783" s="5">
        <v>1250</v>
      </c>
      <c r="E2783" s="7">
        <v>375</v>
      </c>
      <c r="F2783" t="s">
        <v>4115</v>
      </c>
      <c r="G2783" s="1" t="s">
        <v>4119</v>
      </c>
      <c r="H2783" t="s">
        <v>4121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" t="s">
        <v>4181</v>
      </c>
      <c r="O2783">
        <f>ROUND(E2783/D2783*100,0)</f>
        <v>30</v>
      </c>
      <c r="P2783">
        <f>ROUND(E2783/L2783,2)</f>
        <v>13.39</v>
      </c>
      <c r="Q2783" s="9" t="s">
        <v>4181</v>
      </c>
      <c r="R2783" t="s">
        <v>4190</v>
      </c>
      <c r="S2783">
        <f>(((J2783/60)/60)/24)+DATE(1970,1,1)</f>
        <v>42018.94159722222</v>
      </c>
      <c r="T2783">
        <f>(((I2783/60)/60)/24)+DATE(1970,1,1)</f>
        <v>42047.291666666672</v>
      </c>
      <c r="U2783">
        <f>YEAR(S:S)</f>
        <v>2015</v>
      </c>
    </row>
    <row r="2784" spans="1:21" ht="32" x14ac:dyDescent="0.2">
      <c r="A2784">
        <v>2782</v>
      </c>
      <c r="B2784" s="8" t="s">
        <v>2</v>
      </c>
      <c r="C2784" s="3" t="s">
        <v>2789</v>
      </c>
      <c r="D2784" s="5">
        <v>1000</v>
      </c>
      <c r="E2784" s="7">
        <v>375</v>
      </c>
      <c r="F2784" t="s">
        <v>4115</v>
      </c>
      <c r="G2784" s="1" t="s">
        <v>4119</v>
      </c>
      <c r="H2784" t="s">
        <v>4121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" t="s">
        <v>4181</v>
      </c>
      <c r="O2784">
        <f>ROUND(E2784/D2784*100,0)</f>
        <v>38</v>
      </c>
      <c r="P2784">
        <f>ROUND(E2784/L2784,2)</f>
        <v>20.83</v>
      </c>
      <c r="Q2784" s="9" t="s">
        <v>4181</v>
      </c>
      <c r="R2784" t="s">
        <v>4190</v>
      </c>
      <c r="S2784">
        <f>(((J2784/60)/60)/24)+DATE(1970,1,1)</f>
        <v>42026.924976851849</v>
      </c>
      <c r="T2784">
        <f>(((I2784/60)/60)/24)+DATE(1970,1,1)</f>
        <v>42052.207638888889</v>
      </c>
      <c r="U2784">
        <f>YEAR(S:S)</f>
        <v>2015</v>
      </c>
    </row>
    <row r="2785" spans="1:21" ht="48" x14ac:dyDescent="0.2">
      <c r="A2785">
        <v>2783</v>
      </c>
      <c r="B2785" s="8" t="s">
        <v>2</v>
      </c>
      <c r="C2785" s="3" t="s">
        <v>2790</v>
      </c>
      <c r="D2785" s="5">
        <v>1000</v>
      </c>
      <c r="E2785" s="7">
        <v>375</v>
      </c>
      <c r="F2785" t="s">
        <v>4115</v>
      </c>
      <c r="G2785" s="1" t="s">
        <v>4119</v>
      </c>
      <c r="H2785" t="s">
        <v>4122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" t="s">
        <v>4181</v>
      </c>
      <c r="O2785">
        <f>ROUND(E2785/D2785*100,0)</f>
        <v>38</v>
      </c>
      <c r="P2785">
        <f>ROUND(E2785/L2785,2)</f>
        <v>6.15</v>
      </c>
      <c r="Q2785" s="9" t="s">
        <v>4181</v>
      </c>
      <c r="R2785" t="s">
        <v>4190</v>
      </c>
      <c r="S2785">
        <f>(((J2785/60)/60)/24)+DATE(1970,1,1)</f>
        <v>42103.535254629634</v>
      </c>
      <c r="T2785">
        <f>(((I2785/60)/60)/24)+DATE(1970,1,1)</f>
        <v>42117.535254629634</v>
      </c>
      <c r="U2785">
        <f>YEAR(S:S)</f>
        <v>2015</v>
      </c>
    </row>
    <row r="2786" spans="1:21" ht="48" x14ac:dyDescent="0.2">
      <c r="A2786">
        <v>2784</v>
      </c>
      <c r="B2786" s="8" t="s">
        <v>2</v>
      </c>
      <c r="C2786" s="3" t="s">
        <v>2791</v>
      </c>
      <c r="D2786" s="5">
        <v>6000</v>
      </c>
      <c r="E2786" s="7">
        <v>371</v>
      </c>
      <c r="F2786" t="s">
        <v>4115</v>
      </c>
      <c r="G2786" s="1" t="s">
        <v>4119</v>
      </c>
      <c r="H2786" t="s">
        <v>4121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" t="s">
        <v>4181</v>
      </c>
      <c r="O2786">
        <f>ROUND(E2786/D2786*100,0)</f>
        <v>6</v>
      </c>
      <c r="P2786">
        <f>ROUND(E2786/L2786,2)</f>
        <v>3.44</v>
      </c>
      <c r="Q2786" s="9" t="s">
        <v>4181</v>
      </c>
      <c r="R2786" t="s">
        <v>4190</v>
      </c>
      <c r="S2786">
        <f>(((J2786/60)/60)/24)+DATE(1970,1,1)</f>
        <v>41920.787534722222</v>
      </c>
      <c r="T2786">
        <f>(((I2786/60)/60)/24)+DATE(1970,1,1)</f>
        <v>41941.787534722222</v>
      </c>
      <c r="U2786">
        <f>YEAR(S:S)</f>
        <v>2014</v>
      </c>
    </row>
    <row r="2787" spans="1:21" ht="48" x14ac:dyDescent="0.2">
      <c r="A2787">
        <v>2785</v>
      </c>
      <c r="B2787" s="8" t="s">
        <v>2</v>
      </c>
      <c r="C2787" s="3" t="s">
        <v>2792</v>
      </c>
      <c r="D2787" s="5">
        <v>5000</v>
      </c>
      <c r="E2787" s="7">
        <v>369</v>
      </c>
      <c r="F2787" t="s">
        <v>4115</v>
      </c>
      <c r="G2787" s="1" t="s">
        <v>4119</v>
      </c>
      <c r="H2787" t="s">
        <v>4121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" t="s">
        <v>4181</v>
      </c>
      <c r="O2787">
        <f>ROUND(E2787/D2787*100,0)</f>
        <v>7</v>
      </c>
      <c r="P2787">
        <f>ROUND(E2787/L2787,2)</f>
        <v>2.6</v>
      </c>
      <c r="Q2787" s="9" t="s">
        <v>4181</v>
      </c>
      <c r="R2787" t="s">
        <v>4190</v>
      </c>
      <c r="S2787">
        <f>(((J2787/60)/60)/24)+DATE(1970,1,1)</f>
        <v>42558.189432870371</v>
      </c>
      <c r="T2787">
        <f>(((I2787/60)/60)/24)+DATE(1970,1,1)</f>
        <v>42587.875</v>
      </c>
      <c r="U2787">
        <f>YEAR(S:S)</f>
        <v>2016</v>
      </c>
    </row>
    <row r="2788" spans="1:21" ht="32" x14ac:dyDescent="0.2">
      <c r="A2788">
        <v>2786</v>
      </c>
      <c r="B2788" s="8" t="s">
        <v>2</v>
      </c>
      <c r="C2788" s="3" t="s">
        <v>2793</v>
      </c>
      <c r="D2788" s="5">
        <v>2500</v>
      </c>
      <c r="E2788" s="7">
        <v>367</v>
      </c>
      <c r="F2788" t="s">
        <v>4115</v>
      </c>
      <c r="G2788" s="1" t="s">
        <v>4119</v>
      </c>
      <c r="H2788" t="s">
        <v>4122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" t="s">
        <v>4181</v>
      </c>
      <c r="O2788">
        <f>ROUND(E2788/D2788*100,0)</f>
        <v>15</v>
      </c>
      <c r="P2788">
        <f>ROUND(E2788/L2788,2)</f>
        <v>4.96</v>
      </c>
      <c r="Q2788" s="9" t="s">
        <v>4181</v>
      </c>
      <c r="R2788" t="s">
        <v>4190</v>
      </c>
      <c r="S2788">
        <f>(((J2788/60)/60)/24)+DATE(1970,1,1)</f>
        <v>41815.569212962961</v>
      </c>
      <c r="T2788">
        <f>(((I2788/60)/60)/24)+DATE(1970,1,1)</f>
        <v>41829.569212962961</v>
      </c>
      <c r="U2788">
        <f>YEAR(S:S)</f>
        <v>2014</v>
      </c>
    </row>
    <row r="2789" spans="1:21" ht="48" x14ac:dyDescent="0.2">
      <c r="A2789">
        <v>2787</v>
      </c>
      <c r="B2789" s="8" t="s">
        <v>2</v>
      </c>
      <c r="C2789" s="3" t="s">
        <v>2794</v>
      </c>
      <c r="D2789" s="5">
        <v>1000</v>
      </c>
      <c r="E2789" s="7">
        <v>362</v>
      </c>
      <c r="F2789" t="s">
        <v>4115</v>
      </c>
      <c r="G2789" s="1" t="s">
        <v>4119</v>
      </c>
      <c r="H2789" t="s">
        <v>4121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" t="s">
        <v>4181</v>
      </c>
      <c r="O2789">
        <f>ROUND(E2789/D2789*100,0)</f>
        <v>36</v>
      </c>
      <c r="P2789">
        <f>ROUND(E2789/L2789,2)</f>
        <v>9.5299999999999994</v>
      </c>
      <c r="Q2789" s="9" t="s">
        <v>4181</v>
      </c>
      <c r="R2789" t="s">
        <v>4190</v>
      </c>
      <c r="S2789">
        <f>(((J2789/60)/60)/24)+DATE(1970,1,1)</f>
        <v>41808.198518518519</v>
      </c>
      <c r="T2789">
        <f>(((I2789/60)/60)/24)+DATE(1970,1,1)</f>
        <v>41838.198518518519</v>
      </c>
      <c r="U2789">
        <f>YEAR(S:S)</f>
        <v>2014</v>
      </c>
    </row>
    <row r="2790" spans="1:21" ht="32" x14ac:dyDescent="0.2">
      <c r="A2790">
        <v>2788</v>
      </c>
      <c r="B2790" s="8" t="s">
        <v>2</v>
      </c>
      <c r="C2790" s="3" t="s">
        <v>2795</v>
      </c>
      <c r="D2790" s="5">
        <v>2000</v>
      </c>
      <c r="E2790" s="7">
        <v>361</v>
      </c>
      <c r="F2790" t="s">
        <v>4115</v>
      </c>
      <c r="G2790" s="1" t="s">
        <v>4119</v>
      </c>
      <c r="H2790" t="s">
        <v>4121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" t="s">
        <v>4181</v>
      </c>
      <c r="O2790">
        <f>ROUND(E2790/D2790*100,0)</f>
        <v>18</v>
      </c>
      <c r="P2790">
        <f>ROUND(E2790/L2790,2)</f>
        <v>18.05</v>
      </c>
      <c r="Q2790" s="9" t="s">
        <v>4181</v>
      </c>
      <c r="R2790" t="s">
        <v>4190</v>
      </c>
      <c r="S2790">
        <f>(((J2790/60)/60)/24)+DATE(1970,1,1)</f>
        <v>42550.701886574068</v>
      </c>
      <c r="T2790">
        <f>(((I2790/60)/60)/24)+DATE(1970,1,1)</f>
        <v>42580.701886574068</v>
      </c>
      <c r="U2790">
        <f>YEAR(S:S)</f>
        <v>2016</v>
      </c>
    </row>
    <row r="2791" spans="1:21" ht="32" x14ac:dyDescent="0.2">
      <c r="A2791">
        <v>2789</v>
      </c>
      <c r="B2791" s="8" t="s">
        <v>2</v>
      </c>
      <c r="C2791" s="3" t="s">
        <v>2796</v>
      </c>
      <c r="D2791" s="5">
        <v>3000</v>
      </c>
      <c r="E2791" s="7">
        <v>360</v>
      </c>
      <c r="F2791" t="s">
        <v>4115</v>
      </c>
      <c r="G2791" s="1" t="s">
        <v>4119</v>
      </c>
      <c r="H2791" t="s">
        <v>4121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" t="s">
        <v>4181</v>
      </c>
      <c r="O2791">
        <f>ROUND(E2791/D2791*100,0)</f>
        <v>12</v>
      </c>
      <c r="P2791">
        <f>ROUND(E2791/L2791,2)</f>
        <v>15</v>
      </c>
      <c r="Q2791" s="9" t="s">
        <v>4181</v>
      </c>
      <c r="R2791" t="s">
        <v>4190</v>
      </c>
      <c r="S2791">
        <f>(((J2791/60)/60)/24)+DATE(1970,1,1)</f>
        <v>42056.013124999998</v>
      </c>
      <c r="T2791">
        <f>(((I2791/60)/60)/24)+DATE(1970,1,1)</f>
        <v>42075.166666666672</v>
      </c>
      <c r="U2791">
        <f>YEAR(S:S)</f>
        <v>2015</v>
      </c>
    </row>
    <row r="2792" spans="1:21" ht="48" x14ac:dyDescent="0.2">
      <c r="A2792">
        <v>2790</v>
      </c>
      <c r="B2792" s="8" t="s">
        <v>2</v>
      </c>
      <c r="C2792" s="3" t="s">
        <v>2797</v>
      </c>
      <c r="D2792" s="5">
        <v>3000</v>
      </c>
      <c r="E2792" s="7">
        <v>360</v>
      </c>
      <c r="F2792" t="s">
        <v>4115</v>
      </c>
      <c r="G2792" s="1" t="s">
        <v>4119</v>
      </c>
      <c r="H2792" t="s">
        <v>4121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" t="s">
        <v>4181</v>
      </c>
      <c r="O2792">
        <f>ROUND(E2792/D2792*100,0)</f>
        <v>12</v>
      </c>
      <c r="P2792">
        <f>ROUND(E2792/L2792,2)</f>
        <v>5.45</v>
      </c>
      <c r="Q2792" s="9" t="s">
        <v>4181</v>
      </c>
      <c r="R2792" t="s">
        <v>4190</v>
      </c>
      <c r="S2792">
        <f>(((J2792/60)/60)/24)+DATE(1970,1,1)</f>
        <v>42016.938692129625</v>
      </c>
      <c r="T2792">
        <f>(((I2792/60)/60)/24)+DATE(1970,1,1)</f>
        <v>42046.938692129625</v>
      </c>
      <c r="U2792">
        <f>YEAR(S:S)</f>
        <v>2015</v>
      </c>
    </row>
    <row r="2793" spans="1:21" ht="48" x14ac:dyDescent="0.2">
      <c r="A2793">
        <v>2791</v>
      </c>
      <c r="B2793" s="8" t="s">
        <v>2</v>
      </c>
      <c r="C2793" s="3" t="s">
        <v>2798</v>
      </c>
      <c r="D2793" s="5">
        <v>2000</v>
      </c>
      <c r="E2793" s="7">
        <v>360</v>
      </c>
      <c r="F2793" t="s">
        <v>4115</v>
      </c>
      <c r="G2793" s="1" t="s">
        <v>4119</v>
      </c>
      <c r="H2793" t="s">
        <v>4121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" t="s">
        <v>4181</v>
      </c>
      <c r="O2793">
        <f>ROUND(E2793/D2793*100,0)</f>
        <v>18</v>
      </c>
      <c r="P2793">
        <f>ROUND(E2793/L2793,2)</f>
        <v>12.86</v>
      </c>
      <c r="Q2793" s="9" t="s">
        <v>4181</v>
      </c>
      <c r="R2793" t="s">
        <v>4190</v>
      </c>
      <c r="S2793">
        <f>(((J2793/60)/60)/24)+DATE(1970,1,1)</f>
        <v>42591.899988425925</v>
      </c>
      <c r="T2793">
        <f>(((I2793/60)/60)/24)+DATE(1970,1,1)</f>
        <v>42622.166666666672</v>
      </c>
      <c r="U2793">
        <f>YEAR(S:S)</f>
        <v>2016</v>
      </c>
    </row>
    <row r="2794" spans="1:21" ht="48" x14ac:dyDescent="0.2">
      <c r="A2794">
        <v>2792</v>
      </c>
      <c r="B2794" s="8" t="s">
        <v>2</v>
      </c>
      <c r="C2794" s="3" t="s">
        <v>2799</v>
      </c>
      <c r="D2794" s="5">
        <v>2000</v>
      </c>
      <c r="E2794" s="7">
        <v>359</v>
      </c>
      <c r="F2794" t="s">
        <v>4115</v>
      </c>
      <c r="G2794" s="1" t="s">
        <v>4119</v>
      </c>
      <c r="H2794" t="s">
        <v>4121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" t="s">
        <v>4181</v>
      </c>
      <c r="O2794">
        <f>ROUND(E2794/D2794*100,0)</f>
        <v>18</v>
      </c>
      <c r="P2794">
        <f>ROUND(E2794/L2794,2)</f>
        <v>14.96</v>
      </c>
      <c r="Q2794" s="9" t="s">
        <v>4181</v>
      </c>
      <c r="R2794" t="s">
        <v>4190</v>
      </c>
      <c r="S2794">
        <f>(((J2794/60)/60)/24)+DATE(1970,1,1)</f>
        <v>42183.231006944443</v>
      </c>
      <c r="T2794">
        <f>(((I2794/60)/60)/24)+DATE(1970,1,1)</f>
        <v>42228.231006944443</v>
      </c>
      <c r="U2794">
        <f>YEAR(S:S)</f>
        <v>2015</v>
      </c>
    </row>
    <row r="2795" spans="1:21" ht="64" x14ac:dyDescent="0.2">
      <c r="A2795">
        <v>2793</v>
      </c>
      <c r="B2795" s="8" t="s">
        <v>2</v>
      </c>
      <c r="C2795" s="3" t="s">
        <v>2800</v>
      </c>
      <c r="D2795" s="5">
        <v>10000</v>
      </c>
      <c r="E2795" s="7">
        <v>358</v>
      </c>
      <c r="F2795" t="s">
        <v>4115</v>
      </c>
      <c r="G2795" s="1" t="s">
        <v>4119</v>
      </c>
      <c r="H2795" t="s">
        <v>4123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" t="s">
        <v>4181</v>
      </c>
      <c r="O2795">
        <f>ROUND(E2795/D2795*100,0)</f>
        <v>4</v>
      </c>
      <c r="P2795">
        <f>ROUND(E2795/L2795,2)</f>
        <v>4.9000000000000004</v>
      </c>
      <c r="Q2795" s="9" t="s">
        <v>4181</v>
      </c>
      <c r="R2795" t="s">
        <v>4190</v>
      </c>
      <c r="S2795">
        <f>(((J2795/60)/60)/24)+DATE(1970,1,1)</f>
        <v>42176.419039351851</v>
      </c>
      <c r="T2795">
        <f>(((I2795/60)/60)/24)+DATE(1970,1,1)</f>
        <v>42206.419039351851</v>
      </c>
      <c r="U2795">
        <f>YEAR(S:S)</f>
        <v>2015</v>
      </c>
    </row>
    <row r="2796" spans="1:21" ht="48" x14ac:dyDescent="0.2">
      <c r="A2796">
        <v>2794</v>
      </c>
      <c r="B2796" s="8" t="s">
        <v>2</v>
      </c>
      <c r="C2796" s="3" t="s">
        <v>2801</v>
      </c>
      <c r="D2796" s="5">
        <v>50</v>
      </c>
      <c r="E2796" s="7">
        <v>358</v>
      </c>
      <c r="F2796" t="s">
        <v>4115</v>
      </c>
      <c r="G2796" s="1" t="s">
        <v>4119</v>
      </c>
      <c r="H2796" t="s">
        <v>4122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" t="s">
        <v>4181</v>
      </c>
      <c r="O2796">
        <f>ROUND(E2796/D2796*100,0)</f>
        <v>716</v>
      </c>
      <c r="P2796">
        <f>ROUND(E2796/L2796,2)</f>
        <v>119.33</v>
      </c>
      <c r="Q2796" s="9" t="s">
        <v>4181</v>
      </c>
      <c r="R2796" t="s">
        <v>4190</v>
      </c>
      <c r="S2796">
        <f>(((J2796/60)/60)/24)+DATE(1970,1,1)</f>
        <v>42416.691655092596</v>
      </c>
      <c r="T2796">
        <f>(((I2796/60)/60)/24)+DATE(1970,1,1)</f>
        <v>42432.791666666672</v>
      </c>
      <c r="U2796">
        <f>YEAR(S:S)</f>
        <v>2016</v>
      </c>
    </row>
    <row r="2797" spans="1:21" ht="48" x14ac:dyDescent="0.2">
      <c r="A2797">
        <v>2795</v>
      </c>
      <c r="B2797" s="8" t="s">
        <v>2</v>
      </c>
      <c r="C2797" s="3" t="s">
        <v>2802</v>
      </c>
      <c r="D2797" s="5">
        <v>700</v>
      </c>
      <c r="E2797" s="7">
        <v>355</v>
      </c>
      <c r="F2797" t="s">
        <v>4115</v>
      </c>
      <c r="G2797" s="1" t="s">
        <v>4119</v>
      </c>
      <c r="H2797" t="s">
        <v>4121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" t="s">
        <v>4181</v>
      </c>
      <c r="O2797">
        <f>ROUND(E2797/D2797*100,0)</f>
        <v>51</v>
      </c>
      <c r="P2797">
        <f>ROUND(E2797/L2797,2)</f>
        <v>17.75</v>
      </c>
      <c r="Q2797" s="9" t="s">
        <v>4181</v>
      </c>
      <c r="R2797" t="s">
        <v>4190</v>
      </c>
      <c r="S2797">
        <f>(((J2797/60)/60)/24)+DATE(1970,1,1)</f>
        <v>41780.525937500002</v>
      </c>
      <c r="T2797">
        <f>(((I2797/60)/60)/24)+DATE(1970,1,1)</f>
        <v>41796.958333333336</v>
      </c>
      <c r="U2797">
        <f>YEAR(S:S)</f>
        <v>2014</v>
      </c>
    </row>
    <row r="2798" spans="1:21" ht="48" x14ac:dyDescent="0.2">
      <c r="A2798">
        <v>2796</v>
      </c>
      <c r="B2798" s="8" t="s">
        <v>2</v>
      </c>
      <c r="C2798" s="3" t="s">
        <v>2803</v>
      </c>
      <c r="D2798" s="5">
        <v>800</v>
      </c>
      <c r="E2798" s="7">
        <v>353</v>
      </c>
      <c r="F2798" t="s">
        <v>4115</v>
      </c>
      <c r="G2798" s="1" t="s">
        <v>4119</v>
      </c>
      <c r="H2798" t="s">
        <v>4122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" t="s">
        <v>4181</v>
      </c>
      <c r="O2798">
        <f>ROUND(E2798/D2798*100,0)</f>
        <v>44</v>
      </c>
      <c r="P2798">
        <f>ROUND(E2798/L2798,2)</f>
        <v>16.809999999999999</v>
      </c>
      <c r="Q2798" s="9" t="s">
        <v>4181</v>
      </c>
      <c r="R2798" t="s">
        <v>4190</v>
      </c>
      <c r="S2798">
        <f>(((J2798/60)/60)/24)+DATE(1970,1,1)</f>
        <v>41795.528101851851</v>
      </c>
      <c r="T2798">
        <f>(((I2798/60)/60)/24)+DATE(1970,1,1)</f>
        <v>41825.528101851851</v>
      </c>
      <c r="U2798">
        <f>YEAR(S:S)</f>
        <v>2014</v>
      </c>
    </row>
    <row r="2799" spans="1:21" ht="48" x14ac:dyDescent="0.2">
      <c r="A2799">
        <v>2797</v>
      </c>
      <c r="B2799" s="8" t="s">
        <v>2</v>
      </c>
      <c r="C2799" s="3" t="s">
        <v>2804</v>
      </c>
      <c r="D2799" s="5">
        <v>8000</v>
      </c>
      <c r="E2799" s="7">
        <v>351</v>
      </c>
      <c r="F2799" t="s">
        <v>4115</v>
      </c>
      <c r="G2799" s="1" t="s">
        <v>4119</v>
      </c>
      <c r="H2799" t="s">
        <v>4122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" t="s">
        <v>4181</v>
      </c>
      <c r="O2799">
        <f>ROUND(E2799/D2799*100,0)</f>
        <v>4</v>
      </c>
      <c r="P2799">
        <f>ROUND(E2799/L2799,2)</f>
        <v>3.73</v>
      </c>
      <c r="Q2799" s="9" t="s">
        <v>4181</v>
      </c>
      <c r="R2799" t="s">
        <v>4190</v>
      </c>
      <c r="S2799">
        <f>(((J2799/60)/60)/24)+DATE(1970,1,1)</f>
        <v>41798.94027777778</v>
      </c>
      <c r="T2799">
        <f>(((I2799/60)/60)/24)+DATE(1970,1,1)</f>
        <v>41828.94027777778</v>
      </c>
      <c r="U2799">
        <f>YEAR(S:S)</f>
        <v>2014</v>
      </c>
    </row>
    <row r="2800" spans="1:21" ht="48" x14ac:dyDescent="0.2">
      <c r="A2800">
        <v>2798</v>
      </c>
      <c r="B2800" s="8" t="s">
        <v>2</v>
      </c>
      <c r="C2800" s="3" t="s">
        <v>2805</v>
      </c>
      <c r="D2800" s="5">
        <v>5000</v>
      </c>
      <c r="E2800" s="7">
        <v>351</v>
      </c>
      <c r="F2800" t="s">
        <v>4115</v>
      </c>
      <c r="G2800" s="1" t="s">
        <v>4119</v>
      </c>
      <c r="H2800" t="s">
        <v>4122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" t="s">
        <v>4181</v>
      </c>
      <c r="O2800">
        <f>ROUND(E2800/D2800*100,0)</f>
        <v>7</v>
      </c>
      <c r="P2800">
        <f>ROUND(E2800/L2800,2)</f>
        <v>2.5299999999999998</v>
      </c>
      <c r="Q2800" s="9" t="s">
        <v>4181</v>
      </c>
      <c r="R2800" t="s">
        <v>4190</v>
      </c>
      <c r="S2800">
        <f>(((J2800/60)/60)/24)+DATE(1970,1,1)</f>
        <v>42201.675011574072</v>
      </c>
      <c r="T2800">
        <f>(((I2800/60)/60)/24)+DATE(1970,1,1)</f>
        <v>42216.666666666672</v>
      </c>
      <c r="U2800">
        <f>YEAR(S:S)</f>
        <v>2015</v>
      </c>
    </row>
    <row r="2801" spans="1:21" ht="48" x14ac:dyDescent="0.2">
      <c r="A2801">
        <v>2799</v>
      </c>
      <c r="B2801" s="8" t="s">
        <v>2</v>
      </c>
      <c r="C2801" s="3" t="s">
        <v>2806</v>
      </c>
      <c r="D2801" s="5">
        <v>5000</v>
      </c>
      <c r="E2801" s="7">
        <v>350</v>
      </c>
      <c r="F2801" t="s">
        <v>4115</v>
      </c>
      <c r="G2801" s="1" t="s">
        <v>4119</v>
      </c>
      <c r="H2801" t="s">
        <v>4122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" t="s">
        <v>4181</v>
      </c>
      <c r="O2801">
        <f>ROUND(E2801/D2801*100,0)</f>
        <v>7</v>
      </c>
      <c r="P2801">
        <f>ROUND(E2801/L2801,2)</f>
        <v>2.69</v>
      </c>
      <c r="Q2801" s="9" t="s">
        <v>4181</v>
      </c>
      <c r="R2801" t="s">
        <v>4190</v>
      </c>
      <c r="S2801">
        <f>(((J2801/60)/60)/24)+DATE(1970,1,1)</f>
        <v>42507.264699074076</v>
      </c>
      <c r="T2801">
        <f>(((I2801/60)/60)/24)+DATE(1970,1,1)</f>
        <v>42538.666666666672</v>
      </c>
      <c r="U2801">
        <f>YEAR(S:S)</f>
        <v>2016</v>
      </c>
    </row>
    <row r="2802" spans="1:21" ht="48" x14ac:dyDescent="0.2">
      <c r="A2802">
        <v>2800</v>
      </c>
      <c r="B2802" s="8" t="s">
        <v>2</v>
      </c>
      <c r="C2802" s="3" t="s">
        <v>2807</v>
      </c>
      <c r="D2802" s="5">
        <v>1000</v>
      </c>
      <c r="E2802" s="7">
        <v>350</v>
      </c>
      <c r="F2802" t="s">
        <v>4115</v>
      </c>
      <c r="G2802" s="1" t="s">
        <v>4119</v>
      </c>
      <c r="H2802" t="s">
        <v>4122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" t="s">
        <v>4181</v>
      </c>
      <c r="O2802">
        <f>ROUND(E2802/D2802*100,0)</f>
        <v>35</v>
      </c>
      <c r="P2802">
        <f>ROUND(E2802/L2802,2)</f>
        <v>11.29</v>
      </c>
      <c r="Q2802" s="9" t="s">
        <v>4181</v>
      </c>
      <c r="R2802" t="s">
        <v>4190</v>
      </c>
      <c r="S2802">
        <f>(((J2802/60)/60)/24)+DATE(1970,1,1)</f>
        <v>41948.552847222221</v>
      </c>
      <c r="T2802">
        <f>(((I2802/60)/60)/24)+DATE(1970,1,1)</f>
        <v>42008.552847222221</v>
      </c>
      <c r="U2802">
        <f>YEAR(S:S)</f>
        <v>2014</v>
      </c>
    </row>
    <row r="2803" spans="1:21" ht="48" x14ac:dyDescent="0.2">
      <c r="A2803">
        <v>2801</v>
      </c>
      <c r="B2803" s="8" t="s">
        <v>2</v>
      </c>
      <c r="C2803" s="3" t="s">
        <v>2808</v>
      </c>
      <c r="D2803" s="5">
        <v>500</v>
      </c>
      <c r="E2803" s="7">
        <v>350</v>
      </c>
      <c r="F2803" t="s">
        <v>4115</v>
      </c>
      <c r="G2803" s="1" t="s">
        <v>4119</v>
      </c>
      <c r="H2803" t="s">
        <v>4123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" t="s">
        <v>4181</v>
      </c>
      <c r="O2803">
        <f>ROUND(E2803/D2803*100,0)</f>
        <v>70</v>
      </c>
      <c r="P2803">
        <f>ROUND(E2803/L2803,2)</f>
        <v>26.92</v>
      </c>
      <c r="Q2803" s="9" t="s">
        <v>4181</v>
      </c>
      <c r="R2803" t="s">
        <v>4190</v>
      </c>
      <c r="S2803">
        <f>(((J2803/60)/60)/24)+DATE(1970,1,1)</f>
        <v>41900.243159722224</v>
      </c>
      <c r="T2803">
        <f>(((I2803/60)/60)/24)+DATE(1970,1,1)</f>
        <v>41922.458333333336</v>
      </c>
      <c r="U2803">
        <f>YEAR(S:S)</f>
        <v>2014</v>
      </c>
    </row>
    <row r="2804" spans="1:21" ht="48" x14ac:dyDescent="0.2">
      <c r="A2804">
        <v>2802</v>
      </c>
      <c r="B2804" s="8" t="s">
        <v>2</v>
      </c>
      <c r="C2804" s="3" t="s">
        <v>2809</v>
      </c>
      <c r="D2804" s="5">
        <v>3000</v>
      </c>
      <c r="E2804" s="7">
        <v>350</v>
      </c>
      <c r="F2804" t="s">
        <v>4115</v>
      </c>
      <c r="G2804" s="1" t="s">
        <v>4119</v>
      </c>
      <c r="H2804" t="s">
        <v>4122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" t="s">
        <v>4181</v>
      </c>
      <c r="O2804">
        <f>ROUND(E2804/D2804*100,0)</f>
        <v>12</v>
      </c>
      <c r="P2804">
        <f>ROUND(E2804/L2804,2)</f>
        <v>3.89</v>
      </c>
      <c r="Q2804" s="9" t="s">
        <v>4181</v>
      </c>
      <c r="R2804" t="s">
        <v>4190</v>
      </c>
      <c r="S2804">
        <f>(((J2804/60)/60)/24)+DATE(1970,1,1)</f>
        <v>42192.64707175926</v>
      </c>
      <c r="T2804">
        <f>(((I2804/60)/60)/24)+DATE(1970,1,1)</f>
        <v>42222.64707175926</v>
      </c>
      <c r="U2804">
        <f>YEAR(S:S)</f>
        <v>2015</v>
      </c>
    </row>
    <row r="2805" spans="1:21" ht="48" x14ac:dyDescent="0.2">
      <c r="A2805">
        <v>2803</v>
      </c>
      <c r="B2805" s="8" t="s">
        <v>2</v>
      </c>
      <c r="C2805" s="3" t="s">
        <v>2810</v>
      </c>
      <c r="D2805" s="5">
        <v>10000</v>
      </c>
      <c r="E2805" s="7">
        <v>346</v>
      </c>
      <c r="F2805" t="s">
        <v>4115</v>
      </c>
      <c r="G2805" s="1" t="s">
        <v>4119</v>
      </c>
      <c r="H2805" t="s">
        <v>4121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" t="s">
        <v>4181</v>
      </c>
      <c r="O2805">
        <f>ROUND(E2805/D2805*100,0)</f>
        <v>3</v>
      </c>
      <c r="P2805">
        <f>ROUND(E2805/L2805,2)</f>
        <v>2.4500000000000002</v>
      </c>
      <c r="Q2805" s="9" t="s">
        <v>4181</v>
      </c>
      <c r="R2805" t="s">
        <v>4190</v>
      </c>
      <c r="S2805">
        <f>(((J2805/60)/60)/24)+DATE(1970,1,1)</f>
        <v>42158.065694444449</v>
      </c>
      <c r="T2805">
        <f>(((I2805/60)/60)/24)+DATE(1970,1,1)</f>
        <v>42201</v>
      </c>
      <c r="U2805">
        <f>YEAR(S:S)</f>
        <v>2015</v>
      </c>
    </row>
    <row r="2806" spans="1:21" ht="48" x14ac:dyDescent="0.2">
      <c r="A2806">
        <v>2804</v>
      </c>
      <c r="B2806" s="8" t="s">
        <v>2</v>
      </c>
      <c r="C2806" s="3" t="s">
        <v>2811</v>
      </c>
      <c r="D2806" s="5">
        <v>1000</v>
      </c>
      <c r="E2806" s="7">
        <v>345</v>
      </c>
      <c r="F2806" t="s">
        <v>4115</v>
      </c>
      <c r="G2806" s="1" t="s">
        <v>4119</v>
      </c>
      <c r="H2806" t="s">
        <v>4122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" t="s">
        <v>4181</v>
      </c>
      <c r="O2806">
        <f>ROUND(E2806/D2806*100,0)</f>
        <v>35</v>
      </c>
      <c r="P2806">
        <f>ROUND(E2806/L2806,2)</f>
        <v>15</v>
      </c>
      <c r="Q2806" s="9" t="s">
        <v>4181</v>
      </c>
      <c r="R2806" t="s">
        <v>4190</v>
      </c>
      <c r="S2806">
        <f>(((J2806/60)/60)/24)+DATE(1970,1,1)</f>
        <v>41881.453587962962</v>
      </c>
      <c r="T2806">
        <f>(((I2806/60)/60)/24)+DATE(1970,1,1)</f>
        <v>41911.453587962962</v>
      </c>
      <c r="U2806">
        <f>YEAR(S:S)</f>
        <v>2014</v>
      </c>
    </row>
    <row r="2807" spans="1:21" ht="64" x14ac:dyDescent="0.2">
      <c r="A2807">
        <v>2805</v>
      </c>
      <c r="B2807" s="8" t="s">
        <v>2</v>
      </c>
      <c r="C2807" s="3" t="s">
        <v>2812</v>
      </c>
      <c r="D2807" s="5">
        <v>400</v>
      </c>
      <c r="E2807" s="7">
        <v>345</v>
      </c>
      <c r="F2807" t="s">
        <v>4115</v>
      </c>
      <c r="G2807" s="1" t="s">
        <v>4119</v>
      </c>
      <c r="H2807" t="s">
        <v>4122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" t="s">
        <v>4181</v>
      </c>
      <c r="O2807">
        <f>ROUND(E2807/D2807*100,0)</f>
        <v>86</v>
      </c>
      <c r="P2807">
        <f>ROUND(E2807/L2807,2)</f>
        <v>19.170000000000002</v>
      </c>
      <c r="Q2807" s="9" t="s">
        <v>4181</v>
      </c>
      <c r="R2807" t="s">
        <v>4190</v>
      </c>
      <c r="S2807">
        <f>(((J2807/60)/60)/24)+DATE(1970,1,1)</f>
        <v>42213.505474537036</v>
      </c>
      <c r="T2807">
        <f>(((I2807/60)/60)/24)+DATE(1970,1,1)</f>
        <v>42238.505474537036</v>
      </c>
      <c r="U2807">
        <f>YEAR(S:S)</f>
        <v>2015</v>
      </c>
    </row>
    <row r="2808" spans="1:21" ht="48" x14ac:dyDescent="0.2">
      <c r="A2808">
        <v>2806</v>
      </c>
      <c r="B2808" s="8" t="s">
        <v>2</v>
      </c>
      <c r="C2808" s="3" t="s">
        <v>2813</v>
      </c>
      <c r="D2808" s="5">
        <v>3000</v>
      </c>
      <c r="E2808" s="7">
        <v>341</v>
      </c>
      <c r="F2808" t="s">
        <v>4115</v>
      </c>
      <c r="G2808" s="1" t="s">
        <v>4119</v>
      </c>
      <c r="H2808" t="s">
        <v>4122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" t="s">
        <v>4181</v>
      </c>
      <c r="O2808">
        <f>ROUND(E2808/D2808*100,0)</f>
        <v>11</v>
      </c>
      <c r="P2808">
        <f>ROUND(E2808/L2808,2)</f>
        <v>4.49</v>
      </c>
      <c r="Q2808" s="9" t="s">
        <v>4181</v>
      </c>
      <c r="R2808" t="s">
        <v>4190</v>
      </c>
      <c r="S2808">
        <f>(((J2808/60)/60)/24)+DATE(1970,1,1)</f>
        <v>42185.267245370371</v>
      </c>
      <c r="T2808">
        <f>(((I2808/60)/60)/24)+DATE(1970,1,1)</f>
        <v>42221.458333333328</v>
      </c>
      <c r="U2808">
        <f>YEAR(S:S)</f>
        <v>2015</v>
      </c>
    </row>
    <row r="2809" spans="1:21" ht="16" x14ac:dyDescent="0.2">
      <c r="A2809">
        <v>2807</v>
      </c>
      <c r="B2809" s="8" t="s">
        <v>2</v>
      </c>
      <c r="C2809" s="3" t="s">
        <v>2814</v>
      </c>
      <c r="D2809" s="5">
        <v>5000</v>
      </c>
      <c r="E2809" s="7">
        <v>340</v>
      </c>
      <c r="F2809" t="s">
        <v>4115</v>
      </c>
      <c r="G2809" s="1" t="s">
        <v>4119</v>
      </c>
      <c r="H2809" t="s">
        <v>4121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" t="s">
        <v>4181</v>
      </c>
      <c r="O2809">
        <f>ROUND(E2809/D2809*100,0)</f>
        <v>7</v>
      </c>
      <c r="P2809">
        <f>ROUND(E2809/L2809,2)</f>
        <v>3.66</v>
      </c>
      <c r="Q2809" s="9" t="s">
        <v>4181</v>
      </c>
      <c r="R2809" t="s">
        <v>4190</v>
      </c>
      <c r="S2809">
        <f>(((J2809/60)/60)/24)+DATE(1970,1,1)</f>
        <v>42154.873124999998</v>
      </c>
      <c r="T2809">
        <f>(((I2809/60)/60)/24)+DATE(1970,1,1)</f>
        <v>42184.873124999998</v>
      </c>
      <c r="U2809">
        <f>YEAR(S:S)</f>
        <v>2015</v>
      </c>
    </row>
    <row r="2810" spans="1:21" ht="48" x14ac:dyDescent="0.2">
      <c r="A2810">
        <v>2808</v>
      </c>
      <c r="B2810" s="8" t="s">
        <v>2</v>
      </c>
      <c r="C2810" s="3" t="s">
        <v>2815</v>
      </c>
      <c r="D2810" s="5">
        <v>4500</v>
      </c>
      <c r="E2810" s="7">
        <v>338</v>
      </c>
      <c r="F2810" t="s">
        <v>4115</v>
      </c>
      <c r="G2810" s="1" t="s">
        <v>4119</v>
      </c>
      <c r="H2810" t="s">
        <v>4121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" t="s">
        <v>4181</v>
      </c>
      <c r="O2810">
        <f>ROUND(E2810/D2810*100,0)</f>
        <v>8</v>
      </c>
      <c r="P2810">
        <f>ROUND(E2810/L2810,2)</f>
        <v>4.9000000000000004</v>
      </c>
      <c r="Q2810" s="9" t="s">
        <v>4181</v>
      </c>
      <c r="R2810" t="s">
        <v>4190</v>
      </c>
      <c r="S2810">
        <f>(((J2810/60)/60)/24)+DATE(1970,1,1)</f>
        <v>42208.84646990741</v>
      </c>
      <c r="T2810">
        <f>(((I2810/60)/60)/24)+DATE(1970,1,1)</f>
        <v>42238.84646990741</v>
      </c>
      <c r="U2810">
        <f>YEAR(S:S)</f>
        <v>2015</v>
      </c>
    </row>
    <row r="2811" spans="1:21" ht="48" x14ac:dyDescent="0.2">
      <c r="A2811">
        <v>2809</v>
      </c>
      <c r="B2811" s="8" t="s">
        <v>2</v>
      </c>
      <c r="C2811" s="3" t="s">
        <v>2816</v>
      </c>
      <c r="D2811" s="5">
        <v>2500</v>
      </c>
      <c r="E2811" s="7">
        <v>335</v>
      </c>
      <c r="F2811" t="s">
        <v>4115</v>
      </c>
      <c r="G2811" s="1" t="s">
        <v>4119</v>
      </c>
      <c r="H2811" t="s">
        <v>4121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" t="s">
        <v>4181</v>
      </c>
      <c r="O2811">
        <f>ROUND(E2811/D2811*100,0)</f>
        <v>13</v>
      </c>
      <c r="P2811">
        <f>ROUND(E2811/L2811,2)</f>
        <v>15.95</v>
      </c>
      <c r="Q2811" s="9" t="s">
        <v>4181</v>
      </c>
      <c r="R2811" t="s">
        <v>4190</v>
      </c>
      <c r="S2811">
        <f>(((J2811/60)/60)/24)+DATE(1970,1,1)</f>
        <v>42451.496817129635</v>
      </c>
      <c r="T2811">
        <f>(((I2811/60)/60)/24)+DATE(1970,1,1)</f>
        <v>42459.610416666663</v>
      </c>
      <c r="U2811">
        <f>YEAR(S:S)</f>
        <v>2016</v>
      </c>
    </row>
    <row r="2812" spans="1:21" ht="48" x14ac:dyDescent="0.2">
      <c r="A2812">
        <v>2810</v>
      </c>
      <c r="B2812" s="8" t="s">
        <v>2</v>
      </c>
      <c r="C2812" s="3" t="s">
        <v>2817</v>
      </c>
      <c r="D2812" s="5">
        <v>2500</v>
      </c>
      <c r="E2812" s="7">
        <v>335</v>
      </c>
      <c r="F2812" t="s">
        <v>4115</v>
      </c>
      <c r="G2812" s="1" t="s">
        <v>4119</v>
      </c>
      <c r="H2812" t="s">
        <v>4121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" t="s">
        <v>4181</v>
      </c>
      <c r="O2812">
        <f>ROUND(E2812/D2812*100,0)</f>
        <v>13</v>
      </c>
      <c r="P2812">
        <f>ROUND(E2812/L2812,2)</f>
        <v>5.88</v>
      </c>
      <c r="Q2812" s="9" t="s">
        <v>4181</v>
      </c>
      <c r="R2812" t="s">
        <v>4190</v>
      </c>
      <c r="S2812">
        <f>(((J2812/60)/60)/24)+DATE(1970,1,1)</f>
        <v>41759.13962962963</v>
      </c>
      <c r="T2812">
        <f>(((I2812/60)/60)/24)+DATE(1970,1,1)</f>
        <v>41791.165972222225</v>
      </c>
      <c r="U2812">
        <f>YEAR(S:S)</f>
        <v>2014</v>
      </c>
    </row>
    <row r="2813" spans="1:21" ht="48" x14ac:dyDescent="0.2">
      <c r="A2813">
        <v>2811</v>
      </c>
      <c r="B2813" s="8" t="s">
        <v>2</v>
      </c>
      <c r="C2813" s="3" t="s">
        <v>2818</v>
      </c>
      <c r="D2813" s="5">
        <v>10000</v>
      </c>
      <c r="E2813" s="7">
        <v>335</v>
      </c>
      <c r="F2813" t="s">
        <v>4115</v>
      </c>
      <c r="G2813" s="1" t="s">
        <v>4119</v>
      </c>
      <c r="H2813" t="s">
        <v>4122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" t="s">
        <v>4181</v>
      </c>
      <c r="O2813">
        <f>ROUND(E2813/D2813*100,0)</f>
        <v>3</v>
      </c>
      <c r="P2813">
        <f>ROUND(E2813/L2813,2)</f>
        <v>3.1</v>
      </c>
      <c r="Q2813" s="9" t="s">
        <v>4181</v>
      </c>
      <c r="R2813" t="s">
        <v>4190</v>
      </c>
      <c r="S2813">
        <f>(((J2813/60)/60)/24)+DATE(1970,1,1)</f>
        <v>42028.496562500004</v>
      </c>
      <c r="T2813">
        <f>(((I2813/60)/60)/24)+DATE(1970,1,1)</f>
        <v>42058.496562500004</v>
      </c>
      <c r="U2813">
        <f>YEAR(S:S)</f>
        <v>2015</v>
      </c>
    </row>
    <row r="2814" spans="1:21" ht="48" x14ac:dyDescent="0.2">
      <c r="A2814">
        <v>2812</v>
      </c>
      <c r="B2814" s="8" t="s">
        <v>2</v>
      </c>
      <c r="C2814" s="3" t="s">
        <v>2819</v>
      </c>
      <c r="D2814" s="5">
        <v>5000</v>
      </c>
      <c r="E2814" s="7">
        <v>335</v>
      </c>
      <c r="F2814" t="s">
        <v>4115</v>
      </c>
      <c r="G2814" s="1" t="s">
        <v>4119</v>
      </c>
      <c r="H2814" t="s">
        <v>4126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" t="s">
        <v>4181</v>
      </c>
      <c r="O2814">
        <f>ROUND(E2814/D2814*100,0)</f>
        <v>7</v>
      </c>
      <c r="P2814">
        <f>ROUND(E2814/L2814,2)</f>
        <v>4.04</v>
      </c>
      <c r="Q2814" s="9" t="s">
        <v>4181</v>
      </c>
      <c r="R2814" t="s">
        <v>4190</v>
      </c>
      <c r="S2814">
        <f>(((J2814/60)/60)/24)+DATE(1970,1,1)</f>
        <v>42054.74418981481</v>
      </c>
      <c r="T2814">
        <f>(((I2814/60)/60)/24)+DATE(1970,1,1)</f>
        <v>42100.166666666672</v>
      </c>
      <c r="U2814">
        <f>YEAR(S:S)</f>
        <v>2015</v>
      </c>
    </row>
    <row r="2815" spans="1:21" ht="48" x14ac:dyDescent="0.2">
      <c r="A2815">
        <v>2813</v>
      </c>
      <c r="B2815" s="8" t="s">
        <v>2</v>
      </c>
      <c r="C2815" s="3" t="s">
        <v>2820</v>
      </c>
      <c r="D2815" s="5">
        <v>2800</v>
      </c>
      <c r="E2815" s="7">
        <v>334</v>
      </c>
      <c r="F2815" t="s">
        <v>4115</v>
      </c>
      <c r="G2815" s="1" t="s">
        <v>4119</v>
      </c>
      <c r="H2815" t="s">
        <v>4121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" t="s">
        <v>4181</v>
      </c>
      <c r="O2815">
        <f>ROUND(E2815/D2815*100,0)</f>
        <v>12</v>
      </c>
      <c r="P2815">
        <f>ROUND(E2815/L2815,2)</f>
        <v>3.48</v>
      </c>
      <c r="Q2815" s="9" t="s">
        <v>4181</v>
      </c>
      <c r="R2815" t="s">
        <v>4190</v>
      </c>
      <c r="S2815">
        <f>(((J2815/60)/60)/24)+DATE(1970,1,1)</f>
        <v>42693.742604166662</v>
      </c>
      <c r="T2815">
        <f>(((I2815/60)/60)/24)+DATE(1970,1,1)</f>
        <v>42718.742604166662</v>
      </c>
      <c r="U2815">
        <f>YEAR(S:S)</f>
        <v>2016</v>
      </c>
    </row>
    <row r="2816" spans="1:21" ht="48" x14ac:dyDescent="0.2">
      <c r="A2816">
        <v>2814</v>
      </c>
      <c r="B2816" s="8" t="s">
        <v>2</v>
      </c>
      <c r="C2816" s="3" t="s">
        <v>2821</v>
      </c>
      <c r="D2816" s="5">
        <v>1500</v>
      </c>
      <c r="E2816" s="7">
        <v>330</v>
      </c>
      <c r="F2816" t="s">
        <v>4115</v>
      </c>
      <c r="G2816" s="1" t="s">
        <v>4119</v>
      </c>
      <c r="H2816" t="s">
        <v>4122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" t="s">
        <v>4181</v>
      </c>
      <c r="O2816">
        <f>ROUND(E2816/D2816*100,0)</f>
        <v>22</v>
      </c>
      <c r="P2816">
        <f>ROUND(E2816/L2816,2)</f>
        <v>5.16</v>
      </c>
      <c r="Q2816" s="9" t="s">
        <v>4181</v>
      </c>
      <c r="R2816" t="s">
        <v>4190</v>
      </c>
      <c r="S2816">
        <f>(((J2816/60)/60)/24)+DATE(1970,1,1)</f>
        <v>42103.399479166663</v>
      </c>
      <c r="T2816">
        <f>(((I2816/60)/60)/24)+DATE(1970,1,1)</f>
        <v>42133.399479166663</v>
      </c>
      <c r="U2816">
        <f>YEAR(S:S)</f>
        <v>2015</v>
      </c>
    </row>
    <row r="2817" spans="1:21" ht="48" x14ac:dyDescent="0.2">
      <c r="A2817">
        <v>2815</v>
      </c>
      <c r="B2817" s="8" t="s">
        <v>2</v>
      </c>
      <c r="C2817" s="3" t="s">
        <v>2822</v>
      </c>
      <c r="D2817" s="5">
        <v>250</v>
      </c>
      <c r="E2817" s="7">
        <v>327</v>
      </c>
      <c r="F2817" t="s">
        <v>4115</v>
      </c>
      <c r="G2817" s="1" t="s">
        <v>4119</v>
      </c>
      <c r="H2817" t="s">
        <v>4126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" t="s">
        <v>4181</v>
      </c>
      <c r="O2817">
        <f>ROUND(E2817/D2817*100,0)</f>
        <v>131</v>
      </c>
      <c r="P2817">
        <f>ROUND(E2817/L2817,2)</f>
        <v>23.36</v>
      </c>
      <c r="Q2817" s="9" t="s">
        <v>4181</v>
      </c>
      <c r="R2817" t="s">
        <v>4190</v>
      </c>
      <c r="S2817">
        <f>(((J2817/60)/60)/24)+DATE(1970,1,1)</f>
        <v>42559.776724537034</v>
      </c>
      <c r="T2817">
        <f>(((I2817/60)/60)/24)+DATE(1970,1,1)</f>
        <v>42589.776724537034</v>
      </c>
      <c r="U2817">
        <f>YEAR(S:S)</f>
        <v>2016</v>
      </c>
    </row>
    <row r="2818" spans="1:21" ht="48" x14ac:dyDescent="0.2">
      <c r="A2818">
        <v>2816</v>
      </c>
      <c r="B2818" s="8" t="s">
        <v>2</v>
      </c>
      <c r="C2818" s="3" t="s">
        <v>2823</v>
      </c>
      <c r="D2818" s="5">
        <v>3000</v>
      </c>
      <c r="E2818" s="7">
        <v>326.33</v>
      </c>
      <c r="F2818" t="s">
        <v>4115</v>
      </c>
      <c r="G2818" s="1" t="s">
        <v>4119</v>
      </c>
      <c r="H2818" t="s">
        <v>4122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" t="s">
        <v>4181</v>
      </c>
      <c r="O2818">
        <f>ROUND(E2818/D2818*100,0)</f>
        <v>11</v>
      </c>
      <c r="P2818">
        <f>ROUND(E2818/L2818,2)</f>
        <v>1.93</v>
      </c>
      <c r="Q2818" s="9" t="s">
        <v>4181</v>
      </c>
      <c r="R2818" t="s">
        <v>4190</v>
      </c>
      <c r="S2818">
        <f>(((J2818/60)/60)/24)+DATE(1970,1,1)</f>
        <v>42188.467499999999</v>
      </c>
      <c r="T2818">
        <f>(((I2818/60)/60)/24)+DATE(1970,1,1)</f>
        <v>42218.666666666672</v>
      </c>
      <c r="U2818">
        <f>YEAR(S:S)</f>
        <v>2015</v>
      </c>
    </row>
    <row r="2819" spans="1:21" ht="48" x14ac:dyDescent="0.2">
      <c r="A2819">
        <v>2817</v>
      </c>
      <c r="B2819" s="8" t="s">
        <v>2</v>
      </c>
      <c r="C2819" s="3" t="s">
        <v>2824</v>
      </c>
      <c r="D2819" s="5">
        <v>600</v>
      </c>
      <c r="E2819" s="7">
        <v>325</v>
      </c>
      <c r="F2819" t="s">
        <v>4115</v>
      </c>
      <c r="G2819" s="1" t="s">
        <v>4119</v>
      </c>
      <c r="H2819" t="s">
        <v>4122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" t="s">
        <v>4181</v>
      </c>
      <c r="O2819">
        <f>ROUND(E2819/D2819*100,0)</f>
        <v>54</v>
      </c>
      <c r="P2819">
        <f>ROUND(E2819/L2819,2)</f>
        <v>9.85</v>
      </c>
      <c r="Q2819" s="9" t="s">
        <v>4181</v>
      </c>
      <c r="R2819" t="s">
        <v>4190</v>
      </c>
      <c r="S2819">
        <f>(((J2819/60)/60)/24)+DATE(1970,1,1)</f>
        <v>42023.634976851856</v>
      </c>
      <c r="T2819">
        <f>(((I2819/60)/60)/24)+DATE(1970,1,1)</f>
        <v>42063.634976851856</v>
      </c>
      <c r="U2819">
        <f>YEAR(S:S)</f>
        <v>2015</v>
      </c>
    </row>
    <row r="2820" spans="1:21" ht="48" x14ac:dyDescent="0.2">
      <c r="A2820">
        <v>2818</v>
      </c>
      <c r="B2820" s="8" t="s">
        <v>2</v>
      </c>
      <c r="C2820" s="3" t="s">
        <v>2825</v>
      </c>
      <c r="D2820" s="5">
        <v>10000</v>
      </c>
      <c r="E2820" s="7">
        <v>325</v>
      </c>
      <c r="F2820" t="s">
        <v>4115</v>
      </c>
      <c r="G2820" s="1" t="s">
        <v>4119</v>
      </c>
      <c r="H2820" t="s">
        <v>4121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" t="s">
        <v>4181</v>
      </c>
      <c r="O2820">
        <f>ROUND(E2820/D2820*100,0)</f>
        <v>3</v>
      </c>
      <c r="P2820">
        <f>ROUND(E2820/L2820,2)</f>
        <v>3.19</v>
      </c>
      <c r="Q2820" s="9" t="s">
        <v>4181</v>
      </c>
      <c r="R2820" t="s">
        <v>4190</v>
      </c>
      <c r="S2820">
        <f>(((J2820/60)/60)/24)+DATE(1970,1,1)</f>
        <v>42250.598217592589</v>
      </c>
      <c r="T2820">
        <f>(((I2820/60)/60)/24)+DATE(1970,1,1)</f>
        <v>42270.598217592589</v>
      </c>
      <c r="U2820">
        <f>YEAR(S:S)</f>
        <v>2015</v>
      </c>
    </row>
    <row r="2821" spans="1:21" ht="48" x14ac:dyDescent="0.2">
      <c r="A2821">
        <v>2819</v>
      </c>
      <c r="B2821" s="8" t="s">
        <v>2</v>
      </c>
      <c r="C2821" s="3" t="s">
        <v>2826</v>
      </c>
      <c r="D2821" s="5">
        <v>5000</v>
      </c>
      <c r="E2821" s="7">
        <v>325</v>
      </c>
      <c r="F2821" t="s">
        <v>4115</v>
      </c>
      <c r="G2821" s="1" t="s">
        <v>4119</v>
      </c>
      <c r="H2821" t="s">
        <v>4122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" t="s">
        <v>4181</v>
      </c>
      <c r="O2821">
        <f>ROUND(E2821/D2821*100,0)</f>
        <v>7</v>
      </c>
      <c r="P2821">
        <f>ROUND(E2821/L2821,2)</f>
        <v>3.13</v>
      </c>
      <c r="Q2821" s="9" t="s">
        <v>4181</v>
      </c>
      <c r="R2821" t="s">
        <v>4190</v>
      </c>
      <c r="S2821">
        <f>(((J2821/60)/60)/24)+DATE(1970,1,1)</f>
        <v>42139.525567129633</v>
      </c>
      <c r="T2821">
        <f>(((I2821/60)/60)/24)+DATE(1970,1,1)</f>
        <v>42169.525567129633</v>
      </c>
      <c r="U2821">
        <f>YEAR(S:S)</f>
        <v>2015</v>
      </c>
    </row>
    <row r="2822" spans="1:21" ht="48" x14ac:dyDescent="0.2">
      <c r="A2822">
        <v>2820</v>
      </c>
      <c r="B2822" s="8" t="s">
        <v>2</v>
      </c>
      <c r="C2822" s="3" t="s">
        <v>2827</v>
      </c>
      <c r="D2822" s="5">
        <v>200</v>
      </c>
      <c r="E2822" s="7">
        <v>325</v>
      </c>
      <c r="F2822" t="s">
        <v>4115</v>
      </c>
      <c r="G2822" s="1" t="s">
        <v>4119</v>
      </c>
      <c r="H2822" t="s">
        <v>4122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" t="s">
        <v>4181</v>
      </c>
      <c r="O2822">
        <f>ROUND(E2822/D2822*100,0)</f>
        <v>163</v>
      </c>
      <c r="P2822">
        <f>ROUND(E2822/L2822,2)</f>
        <v>16.25</v>
      </c>
      <c r="Q2822" s="9" t="s">
        <v>4181</v>
      </c>
      <c r="R2822" t="s">
        <v>4190</v>
      </c>
      <c r="S2822">
        <f>(((J2822/60)/60)/24)+DATE(1970,1,1)</f>
        <v>42401.610983796301</v>
      </c>
      <c r="T2822">
        <f>(((I2822/60)/60)/24)+DATE(1970,1,1)</f>
        <v>42426</v>
      </c>
      <c r="U2822">
        <f>YEAR(S:S)</f>
        <v>2016</v>
      </c>
    </row>
    <row r="2823" spans="1:21" ht="48" x14ac:dyDescent="0.2">
      <c r="A2823">
        <v>2821</v>
      </c>
      <c r="B2823" s="8" t="s">
        <v>2</v>
      </c>
      <c r="C2823" s="3" t="s">
        <v>2828</v>
      </c>
      <c r="D2823" s="5">
        <v>1000</v>
      </c>
      <c r="E2823" s="7">
        <v>320</v>
      </c>
      <c r="F2823" t="s">
        <v>4115</v>
      </c>
      <c r="G2823" s="1" t="s">
        <v>4119</v>
      </c>
      <c r="H2823" t="s">
        <v>4122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" t="s">
        <v>4181</v>
      </c>
      <c r="O2823">
        <f>ROUND(E2823/D2823*100,0)</f>
        <v>32</v>
      </c>
      <c r="P2823">
        <f>ROUND(E2823/L2823,2)</f>
        <v>9.14</v>
      </c>
      <c r="Q2823" s="9" t="s">
        <v>4181</v>
      </c>
      <c r="R2823" t="s">
        <v>4190</v>
      </c>
      <c r="S2823">
        <f>(((J2823/60)/60)/24)+DATE(1970,1,1)</f>
        <v>41875.922858796301</v>
      </c>
      <c r="T2823">
        <f>(((I2823/60)/60)/24)+DATE(1970,1,1)</f>
        <v>41905.922858796301</v>
      </c>
      <c r="U2823">
        <f>YEAR(S:S)</f>
        <v>2014</v>
      </c>
    </row>
    <row r="2824" spans="1:21" ht="48" x14ac:dyDescent="0.2">
      <c r="A2824">
        <v>2822</v>
      </c>
      <c r="B2824" s="8" t="s">
        <v>2</v>
      </c>
      <c r="C2824" s="3" t="s">
        <v>2829</v>
      </c>
      <c r="D2824" s="5">
        <v>6000</v>
      </c>
      <c r="E2824" s="7">
        <v>320</v>
      </c>
      <c r="F2824" t="s">
        <v>4115</v>
      </c>
      <c r="G2824" s="1" t="s">
        <v>4119</v>
      </c>
      <c r="H2824" t="s">
        <v>4121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" t="s">
        <v>4181</v>
      </c>
      <c r="O2824">
        <f>ROUND(E2824/D2824*100,0)</f>
        <v>5</v>
      </c>
      <c r="P2824">
        <f>ROUND(E2824/L2824,2)</f>
        <v>3.4</v>
      </c>
      <c r="Q2824" s="9" t="s">
        <v>4181</v>
      </c>
      <c r="R2824" t="s">
        <v>4190</v>
      </c>
      <c r="S2824">
        <f>(((J2824/60)/60)/24)+DATE(1970,1,1)</f>
        <v>42060.683935185181</v>
      </c>
      <c r="T2824">
        <f>(((I2824/60)/60)/24)+DATE(1970,1,1)</f>
        <v>42090.642268518524</v>
      </c>
      <c r="U2824">
        <f>YEAR(S:S)</f>
        <v>2015</v>
      </c>
    </row>
    <row r="2825" spans="1:21" ht="48" x14ac:dyDescent="0.2">
      <c r="A2825">
        <v>2823</v>
      </c>
      <c r="B2825" s="8" t="s">
        <v>2</v>
      </c>
      <c r="C2825" s="3" t="s">
        <v>2830</v>
      </c>
      <c r="D2825" s="5">
        <v>100</v>
      </c>
      <c r="E2825" s="7">
        <v>320</v>
      </c>
      <c r="F2825" t="s">
        <v>4115</v>
      </c>
      <c r="G2825" s="1" t="s">
        <v>4119</v>
      </c>
      <c r="H2825" t="s">
        <v>4122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" t="s">
        <v>4181</v>
      </c>
      <c r="O2825">
        <f>ROUND(E2825/D2825*100,0)</f>
        <v>320</v>
      </c>
      <c r="P2825">
        <f>ROUND(E2825/L2825,2)</f>
        <v>22.86</v>
      </c>
      <c r="Q2825" s="9" t="s">
        <v>4181</v>
      </c>
      <c r="R2825" t="s">
        <v>4190</v>
      </c>
      <c r="S2825">
        <f>(((J2825/60)/60)/24)+DATE(1970,1,1)</f>
        <v>42067.011643518519</v>
      </c>
      <c r="T2825">
        <f>(((I2825/60)/60)/24)+DATE(1970,1,1)</f>
        <v>42094.957638888889</v>
      </c>
      <c r="U2825">
        <f>YEAR(S:S)</f>
        <v>2015</v>
      </c>
    </row>
    <row r="2826" spans="1:21" ht="32" x14ac:dyDescent="0.2">
      <c r="A2826">
        <v>2824</v>
      </c>
      <c r="B2826" s="8" t="s">
        <v>2</v>
      </c>
      <c r="C2826" s="3" t="s">
        <v>2831</v>
      </c>
      <c r="D2826" s="5">
        <v>650</v>
      </c>
      <c r="E2826" s="7">
        <v>317</v>
      </c>
      <c r="F2826" t="s">
        <v>4115</v>
      </c>
      <c r="G2826" s="1" t="s">
        <v>4119</v>
      </c>
      <c r="H2826" t="s">
        <v>4121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" t="s">
        <v>4181</v>
      </c>
      <c r="O2826">
        <f>ROUND(E2826/D2826*100,0)</f>
        <v>49</v>
      </c>
      <c r="P2826">
        <f>ROUND(E2826/L2826,2)</f>
        <v>21.13</v>
      </c>
      <c r="Q2826" s="9" t="s">
        <v>4181</v>
      </c>
      <c r="R2826" t="s">
        <v>4190</v>
      </c>
      <c r="S2826">
        <f>(((J2826/60)/60)/24)+DATE(1970,1,1)</f>
        <v>42136.270787037036</v>
      </c>
      <c r="T2826">
        <f>(((I2826/60)/60)/24)+DATE(1970,1,1)</f>
        <v>42168.071527777778</v>
      </c>
      <c r="U2826">
        <f>YEAR(S:S)</f>
        <v>2015</v>
      </c>
    </row>
    <row r="2827" spans="1:21" ht="48" x14ac:dyDescent="0.2">
      <c r="A2827">
        <v>2825</v>
      </c>
      <c r="B2827" s="8" t="s">
        <v>2</v>
      </c>
      <c r="C2827" s="3" t="s">
        <v>2832</v>
      </c>
      <c r="D2827" s="5">
        <v>3000</v>
      </c>
      <c r="E2827" s="7">
        <v>316</v>
      </c>
      <c r="F2827" t="s">
        <v>4115</v>
      </c>
      <c r="G2827" s="1" t="s">
        <v>4119</v>
      </c>
      <c r="H2827" t="s">
        <v>4122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" t="s">
        <v>4181</v>
      </c>
      <c r="O2827">
        <f>ROUND(E2827/D2827*100,0)</f>
        <v>11</v>
      </c>
      <c r="P2827">
        <f>ROUND(E2827/L2827,2)</f>
        <v>6.2</v>
      </c>
      <c r="Q2827" s="9" t="s">
        <v>4181</v>
      </c>
      <c r="R2827" t="s">
        <v>4190</v>
      </c>
      <c r="S2827">
        <f>(((J2827/60)/60)/24)+DATE(1970,1,1)</f>
        <v>42312.792662037042</v>
      </c>
      <c r="T2827">
        <f>(((I2827/60)/60)/24)+DATE(1970,1,1)</f>
        <v>42342.792662037042</v>
      </c>
      <c r="U2827">
        <f>YEAR(S:S)</f>
        <v>2015</v>
      </c>
    </row>
    <row r="2828" spans="1:21" ht="48" x14ac:dyDescent="0.2">
      <c r="A2828">
        <v>2826</v>
      </c>
      <c r="B2828" s="8" t="s">
        <v>2</v>
      </c>
      <c r="C2828" s="3" t="s">
        <v>2833</v>
      </c>
      <c r="D2828" s="5">
        <v>2000</v>
      </c>
      <c r="E2828" s="7">
        <v>312</v>
      </c>
      <c r="F2828" t="s">
        <v>4115</v>
      </c>
      <c r="G2828" s="1" t="s">
        <v>4119</v>
      </c>
      <c r="H2828" t="s">
        <v>4121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" t="s">
        <v>4181</v>
      </c>
      <c r="O2828">
        <f>ROUND(E2828/D2828*100,0)</f>
        <v>16</v>
      </c>
      <c r="P2828">
        <f>ROUND(E2828/L2828,2)</f>
        <v>16.420000000000002</v>
      </c>
      <c r="Q2828" s="9" t="s">
        <v>4181</v>
      </c>
      <c r="R2828" t="s">
        <v>4190</v>
      </c>
      <c r="S2828">
        <f>(((J2828/60)/60)/24)+DATE(1970,1,1)</f>
        <v>42171.034861111111</v>
      </c>
      <c r="T2828">
        <f>(((I2828/60)/60)/24)+DATE(1970,1,1)</f>
        <v>42195.291666666672</v>
      </c>
      <c r="U2828">
        <f>YEAR(S:S)</f>
        <v>2015</v>
      </c>
    </row>
    <row r="2829" spans="1:21" ht="48" x14ac:dyDescent="0.2">
      <c r="A2829">
        <v>2827</v>
      </c>
      <c r="B2829" s="8" t="s">
        <v>2</v>
      </c>
      <c r="C2829" s="3" t="s">
        <v>2834</v>
      </c>
      <c r="D2829" s="5">
        <v>2000</v>
      </c>
      <c r="E2829" s="7">
        <v>311</v>
      </c>
      <c r="F2829" t="s">
        <v>4115</v>
      </c>
      <c r="G2829" s="1" t="s">
        <v>4119</v>
      </c>
      <c r="H2829" t="s">
        <v>4121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" t="s">
        <v>4181</v>
      </c>
      <c r="O2829">
        <f>ROUND(E2829/D2829*100,0)</f>
        <v>16</v>
      </c>
      <c r="P2829">
        <f>ROUND(E2829/L2829,2)</f>
        <v>13.52</v>
      </c>
      <c r="Q2829" s="9" t="s">
        <v>4181</v>
      </c>
      <c r="R2829" t="s">
        <v>4190</v>
      </c>
      <c r="S2829">
        <f>(((J2829/60)/60)/24)+DATE(1970,1,1)</f>
        <v>42494.683634259258</v>
      </c>
      <c r="T2829">
        <f>(((I2829/60)/60)/24)+DATE(1970,1,1)</f>
        <v>42524.6875</v>
      </c>
      <c r="U2829">
        <f>YEAR(S:S)</f>
        <v>2016</v>
      </c>
    </row>
    <row r="2830" spans="1:21" ht="48" x14ac:dyDescent="0.2">
      <c r="A2830">
        <v>2828</v>
      </c>
      <c r="B2830" s="8" t="s">
        <v>2</v>
      </c>
      <c r="C2830" s="3" t="s">
        <v>2835</v>
      </c>
      <c r="D2830" s="5">
        <v>9500</v>
      </c>
      <c r="E2830" s="7">
        <v>310</v>
      </c>
      <c r="F2830" t="s">
        <v>4115</v>
      </c>
      <c r="G2830" s="1" t="s">
        <v>4119</v>
      </c>
      <c r="H2830" t="s">
        <v>4122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" t="s">
        <v>4181</v>
      </c>
      <c r="O2830">
        <f>ROUND(E2830/D2830*100,0)</f>
        <v>3</v>
      </c>
      <c r="P2830">
        <f>ROUND(E2830/L2830,2)</f>
        <v>3.2</v>
      </c>
      <c r="Q2830" s="9" t="s">
        <v>4181</v>
      </c>
      <c r="R2830" t="s">
        <v>4190</v>
      </c>
      <c r="S2830">
        <f>(((J2830/60)/60)/24)+DATE(1970,1,1)</f>
        <v>42254.264687499999</v>
      </c>
      <c r="T2830">
        <f>(((I2830/60)/60)/24)+DATE(1970,1,1)</f>
        <v>42279.958333333328</v>
      </c>
      <c r="U2830">
        <f>YEAR(S:S)</f>
        <v>2015</v>
      </c>
    </row>
    <row r="2831" spans="1:21" ht="48" x14ac:dyDescent="0.2">
      <c r="A2831">
        <v>2829</v>
      </c>
      <c r="B2831" s="8" t="s">
        <v>2</v>
      </c>
      <c r="C2831" s="3" t="s">
        <v>2836</v>
      </c>
      <c r="D2831" s="5">
        <v>2500</v>
      </c>
      <c r="E2831" s="7">
        <v>310</v>
      </c>
      <c r="F2831" t="s">
        <v>4115</v>
      </c>
      <c r="G2831" s="1" t="s">
        <v>4119</v>
      </c>
      <c r="H2831" t="s">
        <v>4122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" t="s">
        <v>4181</v>
      </c>
      <c r="O2831">
        <f>ROUND(E2831/D2831*100,0)</f>
        <v>12</v>
      </c>
      <c r="P2831">
        <f>ROUND(E2831/L2831,2)</f>
        <v>4.08</v>
      </c>
      <c r="Q2831" s="9" t="s">
        <v>4181</v>
      </c>
      <c r="R2831" t="s">
        <v>4190</v>
      </c>
      <c r="S2831">
        <f>(((J2831/60)/60)/24)+DATE(1970,1,1)</f>
        <v>42495.434236111112</v>
      </c>
      <c r="T2831">
        <f>(((I2831/60)/60)/24)+DATE(1970,1,1)</f>
        <v>42523.434236111112</v>
      </c>
      <c r="U2831">
        <f>YEAR(S:S)</f>
        <v>2016</v>
      </c>
    </row>
    <row r="2832" spans="1:21" ht="32" x14ac:dyDescent="0.2">
      <c r="A2832">
        <v>2830</v>
      </c>
      <c r="B2832" s="8" t="s">
        <v>2</v>
      </c>
      <c r="C2832" s="3" t="s">
        <v>2837</v>
      </c>
      <c r="D2832" s="5">
        <v>3000</v>
      </c>
      <c r="E2832" s="7">
        <v>310</v>
      </c>
      <c r="F2832" t="s">
        <v>4115</v>
      </c>
      <c r="G2832" s="1" t="s">
        <v>4119</v>
      </c>
      <c r="H2832" t="s">
        <v>4121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" t="s">
        <v>4181</v>
      </c>
      <c r="O2832">
        <f>ROUND(E2832/D2832*100,0)</f>
        <v>10</v>
      </c>
      <c r="P2832">
        <f>ROUND(E2832/L2832,2)</f>
        <v>28.18</v>
      </c>
      <c r="Q2832" s="9" t="s">
        <v>4181</v>
      </c>
      <c r="R2832" t="s">
        <v>4190</v>
      </c>
      <c r="S2832">
        <f>(((J2832/60)/60)/24)+DATE(1970,1,1)</f>
        <v>41758.839675925927</v>
      </c>
      <c r="T2832">
        <f>(((I2832/60)/60)/24)+DATE(1970,1,1)</f>
        <v>41771.165972222225</v>
      </c>
      <c r="U2832">
        <f>YEAR(S:S)</f>
        <v>2014</v>
      </c>
    </row>
    <row r="2833" spans="1:21" ht="32" x14ac:dyDescent="0.2">
      <c r="A2833">
        <v>2831</v>
      </c>
      <c r="B2833" s="8" t="s">
        <v>2</v>
      </c>
      <c r="C2833" s="3" t="s">
        <v>2838</v>
      </c>
      <c r="D2833" s="5">
        <v>3000</v>
      </c>
      <c r="E2833" s="7">
        <v>310</v>
      </c>
      <c r="F2833" t="s">
        <v>4115</v>
      </c>
      <c r="G2833" s="1" t="s">
        <v>4119</v>
      </c>
      <c r="H2833" t="s">
        <v>4121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" t="s">
        <v>4181</v>
      </c>
      <c r="O2833">
        <f>ROUND(E2833/D2833*100,0)</f>
        <v>10</v>
      </c>
      <c r="P2833">
        <f>ROUND(E2833/L2833,2)</f>
        <v>5.96</v>
      </c>
      <c r="Q2833" s="9" t="s">
        <v>4181</v>
      </c>
      <c r="R2833" t="s">
        <v>4190</v>
      </c>
      <c r="S2833">
        <f>(((J2833/60)/60)/24)+DATE(1970,1,1)</f>
        <v>42171.824884259258</v>
      </c>
      <c r="T2833">
        <f>(((I2833/60)/60)/24)+DATE(1970,1,1)</f>
        <v>42201.824884259258</v>
      </c>
      <c r="U2833">
        <f>YEAR(S:S)</f>
        <v>2015</v>
      </c>
    </row>
    <row r="2834" spans="1:21" ht="48" x14ac:dyDescent="0.2">
      <c r="A2834">
        <v>2832</v>
      </c>
      <c r="B2834" s="8" t="s">
        <v>2</v>
      </c>
      <c r="C2834" s="3" t="s">
        <v>2839</v>
      </c>
      <c r="D2834" s="5">
        <v>2500</v>
      </c>
      <c r="E2834" s="7">
        <v>305</v>
      </c>
      <c r="F2834" t="s">
        <v>4115</v>
      </c>
      <c r="G2834" s="1" t="s">
        <v>4119</v>
      </c>
      <c r="H2834" t="s">
        <v>4122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" t="s">
        <v>4181</v>
      </c>
      <c r="O2834">
        <f>ROUND(E2834/D2834*100,0)</f>
        <v>12</v>
      </c>
      <c r="P2834">
        <f>ROUND(E2834/L2834,2)</f>
        <v>3.21</v>
      </c>
      <c r="Q2834" s="9" t="s">
        <v>4181</v>
      </c>
      <c r="R2834" t="s">
        <v>4190</v>
      </c>
      <c r="S2834">
        <f>(((J2834/60)/60)/24)+DATE(1970,1,1)</f>
        <v>41938.709421296298</v>
      </c>
      <c r="T2834">
        <f>(((I2834/60)/60)/24)+DATE(1970,1,1)</f>
        <v>41966.916666666672</v>
      </c>
      <c r="U2834">
        <f>YEAR(S:S)</f>
        <v>2014</v>
      </c>
    </row>
    <row r="2835" spans="1:21" ht="16" x14ac:dyDescent="0.2">
      <c r="A2835">
        <v>2833</v>
      </c>
      <c r="B2835" s="8" t="s">
        <v>2</v>
      </c>
      <c r="C2835" s="3" t="s">
        <v>2840</v>
      </c>
      <c r="D2835" s="5">
        <v>2700</v>
      </c>
      <c r="E2835" s="7">
        <v>302</v>
      </c>
      <c r="F2835" t="s">
        <v>4115</v>
      </c>
      <c r="G2835" s="1" t="s">
        <v>4119</v>
      </c>
      <c r="H2835" t="s">
        <v>4121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" t="s">
        <v>4181</v>
      </c>
      <c r="O2835">
        <f>ROUND(E2835/D2835*100,0)</f>
        <v>11</v>
      </c>
      <c r="P2835">
        <f>ROUND(E2835/L2835,2)</f>
        <v>8.6300000000000008</v>
      </c>
      <c r="Q2835" s="9" t="s">
        <v>4181</v>
      </c>
      <c r="R2835" t="s">
        <v>4190</v>
      </c>
      <c r="S2835">
        <f>(((J2835/60)/60)/24)+DATE(1970,1,1)</f>
        <v>42268.127696759257</v>
      </c>
      <c r="T2835">
        <f>(((I2835/60)/60)/24)+DATE(1970,1,1)</f>
        <v>42288.083333333328</v>
      </c>
      <c r="U2835">
        <f>YEAR(S:S)</f>
        <v>2015</v>
      </c>
    </row>
    <row r="2836" spans="1:21" ht="48" x14ac:dyDescent="0.2">
      <c r="A2836">
        <v>2834</v>
      </c>
      <c r="B2836" s="8" t="s">
        <v>2</v>
      </c>
      <c r="C2836" s="3" t="s">
        <v>2841</v>
      </c>
      <c r="D2836" s="5">
        <v>800</v>
      </c>
      <c r="E2836" s="7">
        <v>301</v>
      </c>
      <c r="F2836" t="s">
        <v>4115</v>
      </c>
      <c r="G2836" s="1" t="s">
        <v>4119</v>
      </c>
      <c r="H2836" t="s">
        <v>4122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" t="s">
        <v>4181</v>
      </c>
      <c r="O2836">
        <f>ROUND(E2836/D2836*100,0)</f>
        <v>38</v>
      </c>
      <c r="P2836">
        <f>ROUND(E2836/L2836,2)</f>
        <v>14.33</v>
      </c>
      <c r="Q2836" s="9" t="s">
        <v>4181</v>
      </c>
      <c r="R2836" t="s">
        <v>4190</v>
      </c>
      <c r="S2836">
        <f>(((J2836/60)/60)/24)+DATE(1970,1,1)</f>
        <v>42019.959837962961</v>
      </c>
      <c r="T2836">
        <f>(((I2836/60)/60)/24)+DATE(1970,1,1)</f>
        <v>42034.959837962961</v>
      </c>
      <c r="U2836">
        <f>YEAR(S:S)</f>
        <v>2015</v>
      </c>
    </row>
    <row r="2837" spans="1:21" ht="48" x14ac:dyDescent="0.2">
      <c r="A2837">
        <v>2835</v>
      </c>
      <c r="B2837" s="8" t="s">
        <v>2</v>
      </c>
      <c r="C2837" s="3" t="s">
        <v>2842</v>
      </c>
      <c r="D2837" s="5">
        <v>1000</v>
      </c>
      <c r="E2837" s="7">
        <v>301</v>
      </c>
      <c r="F2837" t="s">
        <v>4115</v>
      </c>
      <c r="G2837" s="1" t="s">
        <v>4119</v>
      </c>
      <c r="H2837" t="s">
        <v>4122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" t="s">
        <v>4181</v>
      </c>
      <c r="O2837">
        <f>ROUND(E2837/D2837*100,0)</f>
        <v>30</v>
      </c>
      <c r="P2837">
        <f>ROUND(E2837/L2837,2)</f>
        <v>3.24</v>
      </c>
      <c r="Q2837" s="9" t="s">
        <v>4181</v>
      </c>
      <c r="R2837" t="s">
        <v>4190</v>
      </c>
      <c r="S2837">
        <f>(((J2837/60)/60)/24)+DATE(1970,1,1)</f>
        <v>42313.703900462962</v>
      </c>
      <c r="T2837">
        <f>(((I2837/60)/60)/24)+DATE(1970,1,1)</f>
        <v>42343</v>
      </c>
      <c r="U2837">
        <f>YEAR(S:S)</f>
        <v>2015</v>
      </c>
    </row>
    <row r="2838" spans="1:21" ht="48" x14ac:dyDescent="0.2">
      <c r="A2838">
        <v>2836</v>
      </c>
      <c r="B2838" s="8" t="s">
        <v>2</v>
      </c>
      <c r="C2838" s="3" t="s">
        <v>2843</v>
      </c>
      <c r="D2838" s="5">
        <v>450</v>
      </c>
      <c r="E2838" s="7">
        <v>301</v>
      </c>
      <c r="F2838" t="s">
        <v>4115</v>
      </c>
      <c r="G2838" s="1" t="s">
        <v>4119</v>
      </c>
      <c r="H2838" t="s">
        <v>4121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" t="s">
        <v>4181</v>
      </c>
      <c r="O2838">
        <f>ROUND(E2838/D2838*100,0)</f>
        <v>67</v>
      </c>
      <c r="P2838">
        <f>ROUND(E2838/L2838,2)</f>
        <v>27.36</v>
      </c>
      <c r="Q2838" s="9" t="s">
        <v>4181</v>
      </c>
      <c r="R2838" t="s">
        <v>4190</v>
      </c>
      <c r="S2838">
        <f>(((J2838/60)/60)/24)+DATE(1970,1,1)</f>
        <v>42746.261782407411</v>
      </c>
      <c r="T2838">
        <f>(((I2838/60)/60)/24)+DATE(1970,1,1)</f>
        <v>42784.207638888889</v>
      </c>
      <c r="U2838">
        <f>YEAR(S:S)</f>
        <v>2017</v>
      </c>
    </row>
    <row r="2839" spans="1:21" ht="64" x14ac:dyDescent="0.2">
      <c r="A2839">
        <v>2837</v>
      </c>
      <c r="B2839" s="8" t="s">
        <v>2</v>
      </c>
      <c r="C2839" s="3" t="s">
        <v>2844</v>
      </c>
      <c r="D2839" s="5">
        <v>850</v>
      </c>
      <c r="E2839" s="7">
        <v>301</v>
      </c>
      <c r="F2839" t="s">
        <v>4115</v>
      </c>
      <c r="G2839" s="1" t="s">
        <v>4119</v>
      </c>
      <c r="H2839" t="s">
        <v>4126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" t="s">
        <v>4181</v>
      </c>
      <c r="O2839">
        <f>ROUND(E2839/D2839*100,0)</f>
        <v>35</v>
      </c>
      <c r="P2839">
        <f>ROUND(E2839/L2839,2)</f>
        <v>14.33</v>
      </c>
      <c r="Q2839" s="9" t="s">
        <v>4181</v>
      </c>
      <c r="R2839" t="s">
        <v>4190</v>
      </c>
      <c r="S2839">
        <f>(((J2839/60)/60)/24)+DATE(1970,1,1)</f>
        <v>42307.908379629633</v>
      </c>
      <c r="T2839">
        <f>(((I2839/60)/60)/24)+DATE(1970,1,1)</f>
        <v>42347.950046296297</v>
      </c>
      <c r="U2839">
        <f>YEAR(S:S)</f>
        <v>2015</v>
      </c>
    </row>
    <row r="2840" spans="1:21" ht="48" x14ac:dyDescent="0.2">
      <c r="A2840">
        <v>2838</v>
      </c>
      <c r="B2840" s="8" t="s">
        <v>2</v>
      </c>
      <c r="C2840" s="3" t="s">
        <v>2845</v>
      </c>
      <c r="D2840" s="5">
        <v>2000</v>
      </c>
      <c r="E2840" s="7">
        <v>301</v>
      </c>
      <c r="F2840" t="s">
        <v>4115</v>
      </c>
      <c r="G2840" s="1" t="s">
        <v>4119</v>
      </c>
      <c r="H2840" t="s">
        <v>4121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" t="s">
        <v>4181</v>
      </c>
      <c r="O2840">
        <f>ROUND(E2840/D2840*100,0)</f>
        <v>15</v>
      </c>
      <c r="P2840">
        <f>ROUND(E2840/L2840,2)</f>
        <v>5.57</v>
      </c>
      <c r="Q2840" s="9" t="s">
        <v>4181</v>
      </c>
      <c r="R2840" t="s">
        <v>4190</v>
      </c>
      <c r="S2840">
        <f>(((J2840/60)/60)/24)+DATE(1970,1,1)</f>
        <v>41842.607592592591</v>
      </c>
      <c r="T2840">
        <f>(((I2840/60)/60)/24)+DATE(1970,1,1)</f>
        <v>41864.916666666664</v>
      </c>
      <c r="U2840">
        <f>YEAR(S:S)</f>
        <v>2014</v>
      </c>
    </row>
    <row r="2841" spans="1:21" ht="48" x14ac:dyDescent="0.2">
      <c r="A2841">
        <v>2839</v>
      </c>
      <c r="B2841" s="8" t="s">
        <v>2</v>
      </c>
      <c r="C2841" s="3" t="s">
        <v>2846</v>
      </c>
      <c r="D2841" s="5">
        <v>3500</v>
      </c>
      <c r="E2841" s="7">
        <v>300</v>
      </c>
      <c r="F2841" t="s">
        <v>4115</v>
      </c>
      <c r="G2841" s="1" t="s">
        <v>4119</v>
      </c>
      <c r="H2841" t="s">
        <v>4121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" t="s">
        <v>4181</v>
      </c>
      <c r="O2841">
        <f>ROUND(E2841/D2841*100,0)</f>
        <v>9</v>
      </c>
      <c r="P2841">
        <f>ROUND(E2841/L2841,2)</f>
        <v>9.68</v>
      </c>
      <c r="Q2841" s="9" t="s">
        <v>4181</v>
      </c>
      <c r="R2841" t="s">
        <v>4190</v>
      </c>
      <c r="S2841">
        <f>(((J2841/60)/60)/24)+DATE(1970,1,1)</f>
        <v>41853.240208333329</v>
      </c>
      <c r="T2841">
        <f>(((I2841/60)/60)/24)+DATE(1970,1,1)</f>
        <v>41876.207638888889</v>
      </c>
      <c r="U2841">
        <f>YEAR(S:S)</f>
        <v>2014</v>
      </c>
    </row>
    <row r="2842" spans="1:21" ht="48" x14ac:dyDescent="0.2">
      <c r="A2842">
        <v>2840</v>
      </c>
      <c r="B2842" s="8" t="s">
        <v>2</v>
      </c>
      <c r="C2842" s="3" t="s">
        <v>2847</v>
      </c>
      <c r="D2842" s="5">
        <v>2500</v>
      </c>
      <c r="E2842" s="7">
        <v>300</v>
      </c>
      <c r="F2842" t="s">
        <v>4115</v>
      </c>
      <c r="G2842" s="1" t="s">
        <v>4119</v>
      </c>
      <c r="H2842" t="s">
        <v>4122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" t="s">
        <v>4181</v>
      </c>
      <c r="O2842">
        <f>ROUND(E2842/D2842*100,0)</f>
        <v>12</v>
      </c>
      <c r="P2842">
        <f>ROUND(E2842/L2842,2)</f>
        <v>2.27</v>
      </c>
      <c r="Q2842" s="9" t="s">
        <v>4181</v>
      </c>
      <c r="R2842" t="s">
        <v>4190</v>
      </c>
      <c r="S2842">
        <f>(((J2842/60)/60)/24)+DATE(1970,1,1)</f>
        <v>42060.035636574074</v>
      </c>
      <c r="T2842">
        <f>(((I2842/60)/60)/24)+DATE(1970,1,1)</f>
        <v>42081.708333333328</v>
      </c>
      <c r="U2842">
        <f>YEAR(S:S)</f>
        <v>2015</v>
      </c>
    </row>
    <row r="2843" spans="1:21" ht="48" x14ac:dyDescent="0.2">
      <c r="A2843">
        <v>2841</v>
      </c>
      <c r="B2843" s="8" t="s">
        <v>2</v>
      </c>
      <c r="C2843" s="3" t="s">
        <v>2848</v>
      </c>
      <c r="D2843" s="5">
        <v>1000</v>
      </c>
      <c r="E2843" s="7">
        <v>300</v>
      </c>
      <c r="F2843" t="s">
        <v>4117</v>
      </c>
      <c r="G2843" s="1" t="s">
        <v>4119</v>
      </c>
      <c r="H2843" t="s">
        <v>4122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" t="s">
        <v>4181</v>
      </c>
      <c r="O2843">
        <f>ROUND(E2843/D2843*100,0)</f>
        <v>30</v>
      </c>
      <c r="P2843">
        <f>ROUND(E2843/L2843,2)</f>
        <v>300</v>
      </c>
      <c r="Q2843" s="9" t="s">
        <v>4181</v>
      </c>
      <c r="R2843" t="s">
        <v>4190</v>
      </c>
      <c r="S2843">
        <f>(((J2843/60)/60)/24)+DATE(1970,1,1)</f>
        <v>42291.739548611105</v>
      </c>
      <c r="T2843">
        <f>(((I2843/60)/60)/24)+DATE(1970,1,1)</f>
        <v>42351.781215277777</v>
      </c>
      <c r="U2843">
        <f>YEAR(S:S)</f>
        <v>2015</v>
      </c>
    </row>
    <row r="2844" spans="1:21" ht="48" x14ac:dyDescent="0.2">
      <c r="A2844">
        <v>2842</v>
      </c>
      <c r="B2844" s="8" t="s">
        <v>2</v>
      </c>
      <c r="C2844" s="3" t="s">
        <v>2849</v>
      </c>
      <c r="D2844" s="5">
        <v>1500</v>
      </c>
      <c r="E2844" s="7">
        <v>300</v>
      </c>
      <c r="F2844" t="s">
        <v>4117</v>
      </c>
      <c r="G2844" s="1" t="s">
        <v>4119</v>
      </c>
      <c r="H2844" t="s">
        <v>4122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" t="s">
        <v>4181</v>
      </c>
      <c r="O2844">
        <f>ROUND(E2844/D2844*100,0)</f>
        <v>20</v>
      </c>
      <c r="P2844" t="e">
        <f>ROUND(E2844/L2844,2)</f>
        <v>#DIV/0!</v>
      </c>
      <c r="Q2844" s="9" t="s">
        <v>4181</v>
      </c>
      <c r="R2844" t="s">
        <v>4190</v>
      </c>
      <c r="S2844">
        <f>(((J2844/60)/60)/24)+DATE(1970,1,1)</f>
        <v>41784.952488425923</v>
      </c>
      <c r="T2844">
        <f>(((I2844/60)/60)/24)+DATE(1970,1,1)</f>
        <v>41811.458333333336</v>
      </c>
      <c r="U2844">
        <f>YEAR(S:S)</f>
        <v>2014</v>
      </c>
    </row>
    <row r="2845" spans="1:21" ht="48" x14ac:dyDescent="0.2">
      <c r="A2845">
        <v>2843</v>
      </c>
      <c r="B2845" s="8" t="s">
        <v>2</v>
      </c>
      <c r="C2845" s="3" t="s">
        <v>2850</v>
      </c>
      <c r="D2845" s="5">
        <v>1200</v>
      </c>
      <c r="E2845" s="7">
        <v>300</v>
      </c>
      <c r="F2845" t="s">
        <v>4117</v>
      </c>
      <c r="G2845" s="1" t="s">
        <v>4119</v>
      </c>
      <c r="H2845" t="s">
        <v>4121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" t="s">
        <v>4181</v>
      </c>
      <c r="O2845">
        <f>ROUND(E2845/D2845*100,0)</f>
        <v>25</v>
      </c>
      <c r="P2845" t="e">
        <f>ROUND(E2845/L2845,2)</f>
        <v>#DIV/0!</v>
      </c>
      <c r="Q2845" s="9" t="s">
        <v>4181</v>
      </c>
      <c r="R2845" t="s">
        <v>4190</v>
      </c>
      <c r="S2845">
        <f>(((J2845/60)/60)/24)+DATE(1970,1,1)</f>
        <v>42492.737847222219</v>
      </c>
      <c r="T2845">
        <f>(((I2845/60)/60)/24)+DATE(1970,1,1)</f>
        <v>42534.166666666672</v>
      </c>
      <c r="U2845">
        <f>YEAR(S:S)</f>
        <v>2016</v>
      </c>
    </row>
    <row r="2846" spans="1:21" ht="48" x14ac:dyDescent="0.2">
      <c r="A2846">
        <v>2844</v>
      </c>
      <c r="B2846" s="8" t="s">
        <v>2</v>
      </c>
      <c r="C2846" s="3" t="s">
        <v>2851</v>
      </c>
      <c r="D2846" s="5">
        <v>550</v>
      </c>
      <c r="E2846" s="7">
        <v>300</v>
      </c>
      <c r="F2846" t="s">
        <v>4117</v>
      </c>
      <c r="G2846" s="1" t="s">
        <v>4119</v>
      </c>
      <c r="H2846" t="s">
        <v>4124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" t="s">
        <v>4181</v>
      </c>
      <c r="O2846">
        <f>ROUND(E2846/D2846*100,0)</f>
        <v>55</v>
      </c>
      <c r="P2846">
        <f>ROUND(E2846/L2846,2)</f>
        <v>300</v>
      </c>
      <c r="Q2846" s="9" t="s">
        <v>4181</v>
      </c>
      <c r="R2846" t="s">
        <v>4190</v>
      </c>
      <c r="S2846">
        <f>(((J2846/60)/60)/24)+DATE(1970,1,1)</f>
        <v>42709.546064814815</v>
      </c>
      <c r="T2846">
        <f>(((I2846/60)/60)/24)+DATE(1970,1,1)</f>
        <v>42739.546064814815</v>
      </c>
      <c r="U2846">
        <f>YEAR(S:S)</f>
        <v>2016</v>
      </c>
    </row>
    <row r="2847" spans="1:21" ht="48" x14ac:dyDescent="0.2">
      <c r="A2847">
        <v>2845</v>
      </c>
      <c r="B2847" s="8" t="s">
        <v>2</v>
      </c>
      <c r="C2847" s="3" t="s">
        <v>2852</v>
      </c>
      <c r="D2847" s="5">
        <v>7500</v>
      </c>
      <c r="E2847" s="7">
        <v>300</v>
      </c>
      <c r="F2847" t="s">
        <v>4117</v>
      </c>
      <c r="G2847" s="1" t="s">
        <v>4119</v>
      </c>
      <c r="H2847" t="s">
        <v>4121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" t="s">
        <v>4181</v>
      </c>
      <c r="O2847">
        <f>ROUND(E2847/D2847*100,0)</f>
        <v>4</v>
      </c>
      <c r="P2847">
        <f>ROUND(E2847/L2847,2)</f>
        <v>7.69</v>
      </c>
      <c r="Q2847" s="9" t="s">
        <v>4181</v>
      </c>
      <c r="R2847" t="s">
        <v>4190</v>
      </c>
      <c r="S2847">
        <f>(((J2847/60)/60)/24)+DATE(1970,1,1)</f>
        <v>42103.016585648147</v>
      </c>
      <c r="T2847">
        <f>(((I2847/60)/60)/24)+DATE(1970,1,1)</f>
        <v>42163.016585648147</v>
      </c>
      <c r="U2847">
        <f>YEAR(S:S)</f>
        <v>2015</v>
      </c>
    </row>
    <row r="2848" spans="1:21" ht="48" x14ac:dyDescent="0.2">
      <c r="A2848">
        <v>2846</v>
      </c>
      <c r="B2848" s="8" t="s">
        <v>2</v>
      </c>
      <c r="C2848" s="3" t="s">
        <v>2853</v>
      </c>
      <c r="D2848" s="5">
        <v>8000</v>
      </c>
      <c r="E2848" s="7">
        <v>300</v>
      </c>
      <c r="F2848" t="s">
        <v>4117</v>
      </c>
      <c r="G2848" s="1" t="s">
        <v>4119</v>
      </c>
      <c r="H2848" t="s">
        <v>4121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" t="s">
        <v>4181</v>
      </c>
      <c r="O2848">
        <f>ROUND(E2848/D2848*100,0)</f>
        <v>4</v>
      </c>
      <c r="P2848" t="e">
        <f>ROUND(E2848/L2848,2)</f>
        <v>#DIV/0!</v>
      </c>
      <c r="Q2848" s="9" t="s">
        <v>4181</v>
      </c>
      <c r="R2848" t="s">
        <v>4190</v>
      </c>
      <c r="S2848">
        <f>(((J2848/60)/60)/24)+DATE(1970,1,1)</f>
        <v>42108.692060185189</v>
      </c>
      <c r="T2848">
        <f>(((I2848/60)/60)/24)+DATE(1970,1,1)</f>
        <v>42153.692060185189</v>
      </c>
      <c r="U2848">
        <f>YEAR(S:S)</f>
        <v>2015</v>
      </c>
    </row>
    <row r="2849" spans="1:21" ht="48" x14ac:dyDescent="0.2">
      <c r="A2849">
        <v>2847</v>
      </c>
      <c r="B2849" s="8" t="s">
        <v>2</v>
      </c>
      <c r="C2849" s="3" t="s">
        <v>2854</v>
      </c>
      <c r="D2849" s="5">
        <v>2000</v>
      </c>
      <c r="E2849" s="7">
        <v>300</v>
      </c>
      <c r="F2849" t="s">
        <v>4117</v>
      </c>
      <c r="G2849" s="1" t="s">
        <v>4119</v>
      </c>
      <c r="H2849" t="s">
        <v>4121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" t="s">
        <v>4181</v>
      </c>
      <c r="O2849">
        <f>ROUND(E2849/D2849*100,0)</f>
        <v>15</v>
      </c>
      <c r="P2849" t="e">
        <f>ROUND(E2849/L2849,2)</f>
        <v>#DIV/0!</v>
      </c>
      <c r="Q2849" s="9" t="s">
        <v>4181</v>
      </c>
      <c r="R2849" t="s">
        <v>4190</v>
      </c>
      <c r="S2849">
        <f>(((J2849/60)/60)/24)+DATE(1970,1,1)</f>
        <v>42453.806307870371</v>
      </c>
      <c r="T2849">
        <f>(((I2849/60)/60)/24)+DATE(1970,1,1)</f>
        <v>42513.806307870371</v>
      </c>
      <c r="U2849">
        <f>YEAR(S:S)</f>
        <v>2016</v>
      </c>
    </row>
    <row r="2850" spans="1:21" ht="48" x14ac:dyDescent="0.2">
      <c r="A2850">
        <v>2848</v>
      </c>
      <c r="B2850" s="8" t="s">
        <v>2</v>
      </c>
      <c r="C2850" s="3" t="s">
        <v>2855</v>
      </c>
      <c r="D2850" s="5">
        <v>35000</v>
      </c>
      <c r="E2850" s="7">
        <v>300</v>
      </c>
      <c r="F2850" t="s">
        <v>4117</v>
      </c>
      <c r="G2850" s="1" t="s">
        <v>4119</v>
      </c>
      <c r="H2850" t="s">
        <v>4121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" t="s">
        <v>4181</v>
      </c>
      <c r="O2850">
        <f>ROUND(E2850/D2850*100,0)</f>
        <v>1</v>
      </c>
      <c r="P2850">
        <f>ROUND(E2850/L2850,2)</f>
        <v>100</v>
      </c>
      <c r="Q2850" s="9" t="s">
        <v>4181</v>
      </c>
      <c r="R2850" t="s">
        <v>4190</v>
      </c>
      <c r="S2850">
        <f>(((J2850/60)/60)/24)+DATE(1970,1,1)</f>
        <v>42123.648831018523</v>
      </c>
      <c r="T2850">
        <f>(((I2850/60)/60)/24)+DATE(1970,1,1)</f>
        <v>42153.648831018523</v>
      </c>
      <c r="U2850">
        <f>YEAR(S:S)</f>
        <v>2015</v>
      </c>
    </row>
    <row r="2851" spans="1:21" ht="48" x14ac:dyDescent="0.2">
      <c r="A2851">
        <v>2849</v>
      </c>
      <c r="B2851" s="8" t="s">
        <v>2</v>
      </c>
      <c r="C2851" s="3" t="s">
        <v>2856</v>
      </c>
      <c r="D2851" s="5">
        <v>500</v>
      </c>
      <c r="E2851" s="7">
        <v>300</v>
      </c>
      <c r="F2851" t="s">
        <v>4117</v>
      </c>
      <c r="G2851" s="1" t="s">
        <v>4119</v>
      </c>
      <c r="H2851" t="s">
        <v>4122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" t="s">
        <v>4181</v>
      </c>
      <c r="O2851">
        <f>ROUND(E2851/D2851*100,0)</f>
        <v>60</v>
      </c>
      <c r="Q2851" s="9" t="s">
        <v>4181</v>
      </c>
      <c r="R2851" t="s">
        <v>4190</v>
      </c>
      <c r="S2851">
        <f>(((J2851/60)/60)/24)+DATE(1970,1,1)</f>
        <v>42453.428240740745</v>
      </c>
      <c r="T2851">
        <f>(((I2851/60)/60)/24)+DATE(1970,1,1)</f>
        <v>42483.428240740745</v>
      </c>
      <c r="U2851">
        <f>YEAR(S:S)</f>
        <v>2016</v>
      </c>
    </row>
    <row r="2852" spans="1:21" ht="48" x14ac:dyDescent="0.2">
      <c r="A2852">
        <v>2850</v>
      </c>
      <c r="B2852" s="8" t="s">
        <v>2</v>
      </c>
      <c r="C2852" s="3" t="s">
        <v>2857</v>
      </c>
      <c r="D2852" s="5">
        <v>8000</v>
      </c>
      <c r="E2852" s="7">
        <v>298</v>
      </c>
      <c r="F2852" t="s">
        <v>4117</v>
      </c>
      <c r="G2852" s="1" t="s">
        <v>4119</v>
      </c>
      <c r="H2852" t="s">
        <v>4121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" t="s">
        <v>4181</v>
      </c>
      <c r="O2852">
        <f>ROUND(E2852/D2852*100,0)</f>
        <v>4</v>
      </c>
      <c r="P2852">
        <f>ROUND(E2852/L2852,2)</f>
        <v>22.92</v>
      </c>
      <c r="Q2852" s="9" t="s">
        <v>4181</v>
      </c>
      <c r="R2852" t="s">
        <v>4190</v>
      </c>
      <c r="S2852">
        <f>(((J2852/60)/60)/24)+DATE(1970,1,1)</f>
        <v>41858.007071759261</v>
      </c>
      <c r="T2852">
        <f>(((I2852/60)/60)/24)+DATE(1970,1,1)</f>
        <v>41888.007071759261</v>
      </c>
      <c r="U2852">
        <f>YEAR(S:S)</f>
        <v>2014</v>
      </c>
    </row>
    <row r="2853" spans="1:21" ht="48" x14ac:dyDescent="0.2">
      <c r="A2853">
        <v>2851</v>
      </c>
      <c r="B2853" s="8" t="s">
        <v>2</v>
      </c>
      <c r="C2853" s="3" t="s">
        <v>2858</v>
      </c>
      <c r="D2853" s="5">
        <v>4500</v>
      </c>
      <c r="E2853" s="7">
        <v>298</v>
      </c>
      <c r="F2853" t="s">
        <v>4117</v>
      </c>
      <c r="G2853" s="1" t="s">
        <v>4119</v>
      </c>
      <c r="H2853" t="s">
        <v>4124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" t="s">
        <v>4181</v>
      </c>
      <c r="O2853">
        <f>ROUND(E2853/D2853*100,0)</f>
        <v>7</v>
      </c>
      <c r="P2853" t="e">
        <f>ROUND(E2853/L2853,2)</f>
        <v>#DIV/0!</v>
      </c>
      <c r="Q2853" s="9" t="s">
        <v>4181</v>
      </c>
      <c r="R2853" t="s">
        <v>4190</v>
      </c>
      <c r="S2853">
        <f>(((J2853/60)/60)/24)+DATE(1970,1,1)</f>
        <v>42390.002650462964</v>
      </c>
      <c r="T2853">
        <f>(((I2853/60)/60)/24)+DATE(1970,1,1)</f>
        <v>42398.970138888893</v>
      </c>
      <c r="U2853">
        <f>YEAR(S:S)</f>
        <v>2016</v>
      </c>
    </row>
    <row r="2854" spans="1:21" ht="48" x14ac:dyDescent="0.2">
      <c r="A2854">
        <v>2852</v>
      </c>
      <c r="B2854" s="8" t="s">
        <v>2</v>
      </c>
      <c r="C2854" s="3" t="s">
        <v>2859</v>
      </c>
      <c r="D2854" s="5">
        <v>5000</v>
      </c>
      <c r="E2854" s="7">
        <v>292</v>
      </c>
      <c r="F2854" t="s">
        <v>4117</v>
      </c>
      <c r="G2854" s="1" t="s">
        <v>4119</v>
      </c>
      <c r="H2854" t="s">
        <v>4121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" t="s">
        <v>4181</v>
      </c>
      <c r="O2854">
        <f>ROUND(E2854/D2854*100,0)</f>
        <v>6</v>
      </c>
      <c r="P2854">
        <f>ROUND(E2854/L2854,2)</f>
        <v>48.67</v>
      </c>
      <c r="Q2854" s="9" t="s">
        <v>4181</v>
      </c>
      <c r="R2854" t="s">
        <v>4190</v>
      </c>
      <c r="S2854">
        <f>(((J2854/60)/60)/24)+DATE(1970,1,1)</f>
        <v>41781.045173611114</v>
      </c>
      <c r="T2854">
        <f>(((I2854/60)/60)/24)+DATE(1970,1,1)</f>
        <v>41811.045173611114</v>
      </c>
      <c r="U2854">
        <f>YEAR(S:S)</f>
        <v>2014</v>
      </c>
    </row>
    <row r="2855" spans="1:21" ht="48" x14ac:dyDescent="0.2">
      <c r="A2855">
        <v>2853</v>
      </c>
      <c r="B2855" s="8" t="s">
        <v>2</v>
      </c>
      <c r="C2855" s="3" t="s">
        <v>2860</v>
      </c>
      <c r="D2855" s="5">
        <v>9500</v>
      </c>
      <c r="E2855" s="7">
        <v>290</v>
      </c>
      <c r="F2855" t="s">
        <v>4117</v>
      </c>
      <c r="G2855" s="1" t="s">
        <v>4119</v>
      </c>
      <c r="H2855" t="s">
        <v>4126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" t="s">
        <v>4181</v>
      </c>
      <c r="O2855">
        <f>ROUND(E2855/D2855*100,0)</f>
        <v>3</v>
      </c>
      <c r="P2855" t="e">
        <f>ROUND(E2855/L2855,2)</f>
        <v>#DIV/0!</v>
      </c>
      <c r="Q2855" s="9" t="s">
        <v>4181</v>
      </c>
      <c r="R2855" t="s">
        <v>4190</v>
      </c>
      <c r="S2855">
        <f>(((J2855/60)/60)/24)+DATE(1970,1,1)</f>
        <v>41836.190937499996</v>
      </c>
      <c r="T2855">
        <f>(((I2855/60)/60)/24)+DATE(1970,1,1)</f>
        <v>41896.190937499996</v>
      </c>
      <c r="U2855">
        <f>YEAR(S:S)</f>
        <v>2014</v>
      </c>
    </row>
    <row r="2856" spans="1:21" ht="48" x14ac:dyDescent="0.2">
      <c r="A2856">
        <v>2854</v>
      </c>
      <c r="B2856" s="8" t="s">
        <v>2</v>
      </c>
      <c r="C2856" s="3" t="s">
        <v>2861</v>
      </c>
      <c r="D2856" s="5">
        <v>1000</v>
      </c>
      <c r="E2856" s="7">
        <v>289</v>
      </c>
      <c r="F2856" t="s">
        <v>4117</v>
      </c>
      <c r="G2856" s="1" t="s">
        <v>4119</v>
      </c>
      <c r="H2856" t="s">
        <v>4122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" t="s">
        <v>4181</v>
      </c>
      <c r="O2856">
        <f>ROUND(E2856/D2856*100,0)</f>
        <v>29</v>
      </c>
      <c r="P2856">
        <f>ROUND(E2856/L2856,2)</f>
        <v>20.64</v>
      </c>
      <c r="Q2856" s="9" t="s">
        <v>4181</v>
      </c>
      <c r="R2856" t="s">
        <v>4190</v>
      </c>
      <c r="S2856">
        <f>(((J2856/60)/60)/24)+DATE(1970,1,1)</f>
        <v>42111.71665509259</v>
      </c>
      <c r="T2856">
        <f>(((I2856/60)/60)/24)+DATE(1970,1,1)</f>
        <v>42131.71665509259</v>
      </c>
      <c r="U2856">
        <f>YEAR(S:S)</f>
        <v>2015</v>
      </c>
    </row>
    <row r="2857" spans="1:21" ht="48" x14ac:dyDescent="0.2">
      <c r="A2857">
        <v>2855</v>
      </c>
      <c r="B2857" s="8" t="s">
        <v>2</v>
      </c>
      <c r="C2857" s="3" t="s">
        <v>2862</v>
      </c>
      <c r="D2857" s="5">
        <v>600</v>
      </c>
      <c r="E2857" s="7">
        <v>289</v>
      </c>
      <c r="F2857" t="s">
        <v>4117</v>
      </c>
      <c r="G2857" s="1" t="s">
        <v>4119</v>
      </c>
      <c r="H2857" t="s">
        <v>4121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" t="s">
        <v>4181</v>
      </c>
      <c r="O2857">
        <f>ROUND(E2857/D2857*100,0)</f>
        <v>48</v>
      </c>
      <c r="P2857">
        <f>ROUND(E2857/L2857,2)</f>
        <v>57.8</v>
      </c>
      <c r="Q2857" s="9" t="s">
        <v>4181</v>
      </c>
      <c r="R2857" t="s">
        <v>4190</v>
      </c>
      <c r="S2857">
        <f>(((J2857/60)/60)/24)+DATE(1970,1,1)</f>
        <v>42370.007766203707</v>
      </c>
      <c r="T2857">
        <f>(((I2857/60)/60)/24)+DATE(1970,1,1)</f>
        <v>42398.981944444444</v>
      </c>
      <c r="U2857">
        <f>YEAR(S:S)</f>
        <v>2016</v>
      </c>
    </row>
    <row r="2858" spans="1:21" ht="48" x14ac:dyDescent="0.2">
      <c r="A2858">
        <v>2856</v>
      </c>
      <c r="B2858" s="8" t="s">
        <v>2</v>
      </c>
      <c r="C2858" s="3" t="s">
        <v>2863</v>
      </c>
      <c r="D2858" s="5">
        <v>3000</v>
      </c>
      <c r="E2858" s="7">
        <v>289</v>
      </c>
      <c r="F2858" t="s">
        <v>4117</v>
      </c>
      <c r="G2858" s="1" t="s">
        <v>4119</v>
      </c>
      <c r="H2858" t="s">
        <v>4121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" t="s">
        <v>4181</v>
      </c>
      <c r="O2858">
        <f>ROUND(E2858/D2858*100,0)</f>
        <v>10</v>
      </c>
      <c r="P2858">
        <f>ROUND(E2858/L2858,2)</f>
        <v>48.17</v>
      </c>
      <c r="Q2858" s="9" t="s">
        <v>4181</v>
      </c>
      <c r="R2858" t="s">
        <v>4190</v>
      </c>
      <c r="S2858">
        <f>(((J2858/60)/60)/24)+DATE(1970,1,1)</f>
        <v>42165.037581018521</v>
      </c>
      <c r="T2858">
        <f>(((I2858/60)/60)/24)+DATE(1970,1,1)</f>
        <v>42224.898611111115</v>
      </c>
      <c r="U2858">
        <f>YEAR(S:S)</f>
        <v>2015</v>
      </c>
    </row>
    <row r="2859" spans="1:21" ht="64" x14ac:dyDescent="0.2">
      <c r="A2859">
        <v>2857</v>
      </c>
      <c r="B2859" s="8" t="s">
        <v>2</v>
      </c>
      <c r="C2859" s="3" t="s">
        <v>2864</v>
      </c>
      <c r="D2859" s="5">
        <v>38000</v>
      </c>
      <c r="E2859" s="7">
        <v>286</v>
      </c>
      <c r="F2859" t="s">
        <v>4117</v>
      </c>
      <c r="G2859" s="1" t="s">
        <v>4119</v>
      </c>
      <c r="H2859" t="s">
        <v>4131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" t="s">
        <v>4181</v>
      </c>
      <c r="O2859">
        <f>ROUND(E2859/D2859*100,0)</f>
        <v>1</v>
      </c>
      <c r="P2859">
        <f>ROUND(E2859/L2859,2)</f>
        <v>19.07</v>
      </c>
      <c r="Q2859" s="9" t="s">
        <v>4181</v>
      </c>
      <c r="R2859" t="s">
        <v>4190</v>
      </c>
      <c r="S2859">
        <f>(((J2859/60)/60)/24)+DATE(1970,1,1)</f>
        <v>42726.920081018514</v>
      </c>
      <c r="T2859">
        <f>(((I2859/60)/60)/24)+DATE(1970,1,1)</f>
        <v>42786.75</v>
      </c>
      <c r="U2859">
        <f>YEAR(S:S)</f>
        <v>2016</v>
      </c>
    </row>
    <row r="2860" spans="1:21" ht="48" x14ac:dyDescent="0.2">
      <c r="A2860">
        <v>2858</v>
      </c>
      <c r="B2860" s="8" t="s">
        <v>2</v>
      </c>
      <c r="C2860" s="3" t="s">
        <v>2865</v>
      </c>
      <c r="D2860" s="5">
        <v>1000</v>
      </c>
      <c r="E2860" s="7">
        <v>285</v>
      </c>
      <c r="F2860" t="s">
        <v>4117</v>
      </c>
      <c r="G2860" s="1" t="s">
        <v>4119</v>
      </c>
      <c r="H2860" t="s">
        <v>4124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" t="s">
        <v>4181</v>
      </c>
      <c r="O2860">
        <f>ROUND(E2860/D2860*100,0)</f>
        <v>29</v>
      </c>
      <c r="P2860" t="e">
        <f>ROUND(E2860/L2860,2)</f>
        <v>#DIV/0!</v>
      </c>
      <c r="Q2860" s="9" t="s">
        <v>4181</v>
      </c>
      <c r="R2860" t="s">
        <v>4190</v>
      </c>
      <c r="S2860">
        <f>(((J2860/60)/60)/24)+DATE(1970,1,1)</f>
        <v>41954.545081018514</v>
      </c>
      <c r="T2860">
        <f>(((I2860/60)/60)/24)+DATE(1970,1,1)</f>
        <v>41978.477777777778</v>
      </c>
      <c r="U2860">
        <f>YEAR(S:S)</f>
        <v>2014</v>
      </c>
    </row>
    <row r="2861" spans="1:21" ht="32" x14ac:dyDescent="0.2">
      <c r="A2861">
        <v>2859</v>
      </c>
      <c r="B2861" s="8" t="s">
        <v>2</v>
      </c>
      <c r="C2861" s="3" t="s">
        <v>2866</v>
      </c>
      <c r="D2861" s="5">
        <v>2000</v>
      </c>
      <c r="E2861" s="7">
        <v>285</v>
      </c>
      <c r="F2861" t="s">
        <v>4117</v>
      </c>
      <c r="G2861" s="1" t="s">
        <v>4119</v>
      </c>
      <c r="H2861" t="s">
        <v>4123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" t="s">
        <v>4181</v>
      </c>
      <c r="O2861">
        <f>ROUND(E2861/D2861*100,0)</f>
        <v>14</v>
      </c>
      <c r="P2861">
        <f>ROUND(E2861/L2861,2)</f>
        <v>285</v>
      </c>
      <c r="Q2861" s="9" t="s">
        <v>4181</v>
      </c>
      <c r="R2861" t="s">
        <v>4190</v>
      </c>
      <c r="S2861">
        <f>(((J2861/60)/60)/24)+DATE(1970,1,1)</f>
        <v>42233.362314814818</v>
      </c>
      <c r="T2861">
        <f>(((I2861/60)/60)/24)+DATE(1970,1,1)</f>
        <v>42293.362314814818</v>
      </c>
      <c r="U2861">
        <f>YEAR(S:S)</f>
        <v>2015</v>
      </c>
    </row>
    <row r="2862" spans="1:21" ht="48" x14ac:dyDescent="0.2">
      <c r="A2862">
        <v>2860</v>
      </c>
      <c r="B2862" s="8" t="s">
        <v>2</v>
      </c>
      <c r="C2862" s="3" t="s">
        <v>2867</v>
      </c>
      <c r="D2862" s="5">
        <v>4000</v>
      </c>
      <c r="E2862" s="7">
        <v>284</v>
      </c>
      <c r="F2862" t="s">
        <v>4117</v>
      </c>
      <c r="G2862" s="1" t="s">
        <v>4119</v>
      </c>
      <c r="H2862" t="s">
        <v>4121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" t="s">
        <v>4181</v>
      </c>
      <c r="O2862">
        <f>ROUND(E2862/D2862*100,0)</f>
        <v>7</v>
      </c>
      <c r="P2862">
        <f>ROUND(E2862/L2862,2)</f>
        <v>31.56</v>
      </c>
      <c r="Q2862" s="9" t="s">
        <v>4181</v>
      </c>
      <c r="R2862" t="s">
        <v>4190</v>
      </c>
      <c r="S2862">
        <f>(((J2862/60)/60)/24)+DATE(1970,1,1)</f>
        <v>42480.800648148142</v>
      </c>
      <c r="T2862">
        <f>(((I2862/60)/60)/24)+DATE(1970,1,1)</f>
        <v>42540.800648148142</v>
      </c>
      <c r="U2862">
        <f>YEAR(S:S)</f>
        <v>2016</v>
      </c>
    </row>
    <row r="2863" spans="1:21" ht="48" x14ac:dyDescent="0.2">
      <c r="A2863">
        <v>2861</v>
      </c>
      <c r="B2863" s="8" t="s">
        <v>2</v>
      </c>
      <c r="C2863" s="3" t="s">
        <v>2868</v>
      </c>
      <c r="D2863" s="5">
        <v>250</v>
      </c>
      <c r="E2863" s="7">
        <v>281</v>
      </c>
      <c r="F2863" t="s">
        <v>4117</v>
      </c>
      <c r="G2863" s="1" t="s">
        <v>4119</v>
      </c>
      <c r="H2863" t="s">
        <v>4123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" t="s">
        <v>4181</v>
      </c>
      <c r="O2863">
        <f>ROUND(E2863/D2863*100,0)</f>
        <v>112</v>
      </c>
      <c r="P2863">
        <f>ROUND(E2863/L2863,2)</f>
        <v>93.67</v>
      </c>
      <c r="Q2863" s="9" t="s">
        <v>4181</v>
      </c>
      <c r="R2863" t="s">
        <v>4190</v>
      </c>
      <c r="S2863">
        <f>(((J2863/60)/60)/24)+DATE(1970,1,1)</f>
        <v>42257.590833333335</v>
      </c>
      <c r="T2863">
        <f>(((I2863/60)/60)/24)+DATE(1970,1,1)</f>
        <v>42271.590833333335</v>
      </c>
      <c r="U2863">
        <f>YEAR(S:S)</f>
        <v>2015</v>
      </c>
    </row>
    <row r="2864" spans="1:21" ht="48" x14ac:dyDescent="0.2">
      <c r="A2864">
        <v>2862</v>
      </c>
      <c r="B2864" s="8" t="s">
        <v>2</v>
      </c>
      <c r="C2864" s="3" t="s">
        <v>2869</v>
      </c>
      <c r="D2864" s="5">
        <v>12700</v>
      </c>
      <c r="E2864" s="7">
        <v>280</v>
      </c>
      <c r="F2864" t="s">
        <v>4117</v>
      </c>
      <c r="G2864" s="1" t="s">
        <v>4119</v>
      </c>
      <c r="H2864" t="s">
        <v>4121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" t="s">
        <v>4181</v>
      </c>
      <c r="O2864">
        <f>ROUND(E2864/D2864*100,0)</f>
        <v>2</v>
      </c>
      <c r="P2864">
        <f>ROUND(E2864/L2864,2)</f>
        <v>93.33</v>
      </c>
      <c r="Q2864" s="9" t="s">
        <v>4181</v>
      </c>
      <c r="R2864" t="s">
        <v>4190</v>
      </c>
      <c r="S2864">
        <f>(((J2864/60)/60)/24)+DATE(1970,1,1)</f>
        <v>41784.789687500001</v>
      </c>
      <c r="T2864">
        <f>(((I2864/60)/60)/24)+DATE(1970,1,1)</f>
        <v>41814.789687500001</v>
      </c>
      <c r="U2864">
        <f>YEAR(S:S)</f>
        <v>2014</v>
      </c>
    </row>
    <row r="2865" spans="1:21" ht="48" x14ac:dyDescent="0.2">
      <c r="A2865">
        <v>2863</v>
      </c>
      <c r="B2865" s="8" t="s">
        <v>2</v>
      </c>
      <c r="C2865" s="3" t="s">
        <v>2870</v>
      </c>
      <c r="D2865" s="5">
        <v>50000</v>
      </c>
      <c r="E2865" s="7">
        <v>280</v>
      </c>
      <c r="F2865" t="s">
        <v>4117</v>
      </c>
      <c r="G2865" s="1" t="s">
        <v>4119</v>
      </c>
      <c r="H2865" t="s">
        <v>4121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" t="s">
        <v>4181</v>
      </c>
      <c r="O2865">
        <f>ROUND(E2865/D2865*100,0)</f>
        <v>1</v>
      </c>
      <c r="P2865">
        <f>ROUND(E2865/L2865,2)</f>
        <v>280</v>
      </c>
      <c r="Q2865" s="9" t="s">
        <v>4181</v>
      </c>
      <c r="R2865" t="s">
        <v>4190</v>
      </c>
      <c r="S2865">
        <f>(((J2865/60)/60)/24)+DATE(1970,1,1)</f>
        <v>41831.675034722226</v>
      </c>
      <c r="T2865">
        <f>(((I2865/60)/60)/24)+DATE(1970,1,1)</f>
        <v>41891.675034722226</v>
      </c>
      <c r="U2865">
        <f>YEAR(S:S)</f>
        <v>2014</v>
      </c>
    </row>
    <row r="2866" spans="1:21" ht="16" x14ac:dyDescent="0.2">
      <c r="A2866">
        <v>2864</v>
      </c>
      <c r="B2866" s="8" t="s">
        <v>2</v>
      </c>
      <c r="C2866" s="3" t="s">
        <v>2871</v>
      </c>
      <c r="D2866" s="5">
        <v>2500</v>
      </c>
      <c r="E2866" s="7">
        <v>280</v>
      </c>
      <c r="F2866" t="s">
        <v>4117</v>
      </c>
      <c r="G2866" s="1" t="s">
        <v>4119</v>
      </c>
      <c r="H2866" t="s">
        <v>4122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" t="s">
        <v>4181</v>
      </c>
      <c r="O2866">
        <f>ROUND(E2866/D2866*100,0)</f>
        <v>11</v>
      </c>
      <c r="P2866">
        <f>ROUND(E2866/L2866,2)</f>
        <v>93.33</v>
      </c>
      <c r="Q2866" s="9" t="s">
        <v>4181</v>
      </c>
      <c r="R2866" t="s">
        <v>4190</v>
      </c>
      <c r="S2866">
        <f>(((J2866/60)/60)/24)+DATE(1970,1,1)</f>
        <v>42172.613506944443</v>
      </c>
      <c r="T2866">
        <f>(((I2866/60)/60)/24)+DATE(1970,1,1)</f>
        <v>42202.554166666669</v>
      </c>
      <c r="U2866">
        <f>YEAR(S:S)</f>
        <v>2015</v>
      </c>
    </row>
    <row r="2867" spans="1:21" ht="48" x14ac:dyDescent="0.2">
      <c r="A2867">
        <v>2865</v>
      </c>
      <c r="B2867" s="8" t="s">
        <v>2</v>
      </c>
      <c r="C2867" s="3" t="s">
        <v>2872</v>
      </c>
      <c r="D2867" s="5">
        <v>2888</v>
      </c>
      <c r="E2867" s="7">
        <v>280</v>
      </c>
      <c r="F2867" t="s">
        <v>4117</v>
      </c>
      <c r="G2867" s="1" t="s">
        <v>4119</v>
      </c>
      <c r="H2867" t="s">
        <v>4121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" t="s">
        <v>4181</v>
      </c>
      <c r="O2867">
        <f>ROUND(E2867/D2867*100,0)</f>
        <v>10</v>
      </c>
      <c r="P2867" t="e">
        <f>ROUND(E2867/L2867,2)</f>
        <v>#DIV/0!</v>
      </c>
      <c r="Q2867" s="9" t="s">
        <v>4181</v>
      </c>
      <c r="R2867" t="s">
        <v>4190</v>
      </c>
      <c r="S2867">
        <f>(((J2867/60)/60)/24)+DATE(1970,1,1)</f>
        <v>41950.114108796297</v>
      </c>
      <c r="T2867">
        <f>(((I2867/60)/60)/24)+DATE(1970,1,1)</f>
        <v>42010.114108796297</v>
      </c>
      <c r="U2867">
        <f>YEAR(S:S)</f>
        <v>2014</v>
      </c>
    </row>
    <row r="2868" spans="1:21" ht="48" x14ac:dyDescent="0.2">
      <c r="A2868">
        <v>2866</v>
      </c>
      <c r="B2868" s="8" t="s">
        <v>2</v>
      </c>
      <c r="C2868" s="3" t="s">
        <v>2873</v>
      </c>
      <c r="D2868" s="5">
        <v>5000</v>
      </c>
      <c r="E2868" s="7">
        <v>280</v>
      </c>
      <c r="F2868" t="s">
        <v>4117</v>
      </c>
      <c r="G2868" s="1" t="s">
        <v>4119</v>
      </c>
      <c r="H2868" t="s">
        <v>4121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" t="s">
        <v>4181</v>
      </c>
      <c r="O2868">
        <f>ROUND(E2868/D2868*100,0)</f>
        <v>6</v>
      </c>
      <c r="P2868">
        <f>ROUND(E2868/L2868,2)</f>
        <v>140</v>
      </c>
      <c r="Q2868" s="9" t="s">
        <v>4181</v>
      </c>
      <c r="R2868" t="s">
        <v>4190</v>
      </c>
      <c r="S2868">
        <f>(((J2868/60)/60)/24)+DATE(1970,1,1)</f>
        <v>42627.955104166671</v>
      </c>
      <c r="T2868">
        <f>(((I2868/60)/60)/24)+DATE(1970,1,1)</f>
        <v>42657.916666666672</v>
      </c>
      <c r="U2868">
        <f>YEAR(S:S)</f>
        <v>2016</v>
      </c>
    </row>
    <row r="2869" spans="1:21" ht="48" x14ac:dyDescent="0.2">
      <c r="A2869">
        <v>2867</v>
      </c>
      <c r="B2869" s="8" t="s">
        <v>2</v>
      </c>
      <c r="C2869" s="3" t="s">
        <v>2874</v>
      </c>
      <c r="D2869" s="5">
        <v>2500</v>
      </c>
      <c r="E2869" s="7">
        <v>280</v>
      </c>
      <c r="F2869" t="s">
        <v>4117</v>
      </c>
      <c r="G2869" s="1" t="s">
        <v>4119</v>
      </c>
      <c r="H2869" t="s">
        <v>4121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" t="s">
        <v>4181</v>
      </c>
      <c r="O2869">
        <f>ROUND(E2869/D2869*100,0)</f>
        <v>11</v>
      </c>
      <c r="P2869">
        <f>ROUND(E2869/L2869,2)</f>
        <v>28</v>
      </c>
      <c r="Q2869" s="9" t="s">
        <v>4181</v>
      </c>
      <c r="R2869" t="s">
        <v>4190</v>
      </c>
      <c r="S2869">
        <f>(((J2869/60)/60)/24)+DATE(1970,1,1)</f>
        <v>42531.195277777777</v>
      </c>
      <c r="T2869">
        <f>(((I2869/60)/60)/24)+DATE(1970,1,1)</f>
        <v>42555.166666666672</v>
      </c>
      <c r="U2869">
        <f>YEAR(S:S)</f>
        <v>2016</v>
      </c>
    </row>
    <row r="2870" spans="1:21" ht="48" x14ac:dyDescent="0.2">
      <c r="A2870">
        <v>2868</v>
      </c>
      <c r="B2870" s="8" t="s">
        <v>2</v>
      </c>
      <c r="C2870" s="3" t="s">
        <v>2875</v>
      </c>
      <c r="D2870" s="5">
        <v>15000</v>
      </c>
      <c r="E2870" s="7">
        <v>279</v>
      </c>
      <c r="F2870" t="s">
        <v>4117</v>
      </c>
      <c r="G2870" s="1" t="s">
        <v>4119</v>
      </c>
      <c r="H2870" t="s">
        <v>4121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" t="s">
        <v>4181</v>
      </c>
      <c r="O2870">
        <f>ROUND(E2870/D2870*100,0)</f>
        <v>2</v>
      </c>
      <c r="P2870">
        <f>ROUND(E2870/L2870,2)</f>
        <v>4.6500000000000004</v>
      </c>
      <c r="Q2870" s="9" t="s">
        <v>4181</v>
      </c>
      <c r="R2870" t="s">
        <v>4190</v>
      </c>
      <c r="S2870">
        <f>(((J2870/60)/60)/24)+DATE(1970,1,1)</f>
        <v>42618.827013888891</v>
      </c>
      <c r="T2870">
        <f>(((I2870/60)/60)/24)+DATE(1970,1,1)</f>
        <v>42648.827013888891</v>
      </c>
      <c r="U2870">
        <f>YEAR(S:S)</f>
        <v>2016</v>
      </c>
    </row>
    <row r="2871" spans="1:21" ht="48" x14ac:dyDescent="0.2">
      <c r="A2871">
        <v>2869</v>
      </c>
      <c r="B2871" s="8" t="s">
        <v>2</v>
      </c>
      <c r="C2871" s="3" t="s">
        <v>2876</v>
      </c>
      <c r="D2871" s="5">
        <v>20000</v>
      </c>
      <c r="E2871" s="7">
        <v>278</v>
      </c>
      <c r="F2871" t="s">
        <v>4117</v>
      </c>
      <c r="G2871" s="1" t="s">
        <v>4119</v>
      </c>
      <c r="H2871" t="s">
        <v>4121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" t="s">
        <v>4181</v>
      </c>
      <c r="O2871">
        <f>ROUND(E2871/D2871*100,0)</f>
        <v>1</v>
      </c>
      <c r="P2871">
        <f>ROUND(E2871/L2871,2)</f>
        <v>55.6</v>
      </c>
      <c r="Q2871" s="9" t="s">
        <v>4181</v>
      </c>
      <c r="R2871" t="s">
        <v>4190</v>
      </c>
      <c r="S2871">
        <f>(((J2871/60)/60)/24)+DATE(1970,1,1)</f>
        <v>42540.593530092592</v>
      </c>
      <c r="T2871">
        <f>(((I2871/60)/60)/24)+DATE(1970,1,1)</f>
        <v>42570.593530092592</v>
      </c>
      <c r="U2871">
        <f>YEAR(S:S)</f>
        <v>2016</v>
      </c>
    </row>
    <row r="2872" spans="1:21" ht="48" x14ac:dyDescent="0.2">
      <c r="A2872">
        <v>2870</v>
      </c>
      <c r="B2872" s="8" t="s">
        <v>2</v>
      </c>
      <c r="C2872" s="3" t="s">
        <v>2877</v>
      </c>
      <c r="D2872" s="5">
        <v>5000</v>
      </c>
      <c r="E2872" s="7">
        <v>277</v>
      </c>
      <c r="F2872" t="s">
        <v>4117</v>
      </c>
      <c r="G2872" s="1" t="s">
        <v>4119</v>
      </c>
      <c r="H2872" t="s">
        <v>4121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" t="s">
        <v>4181</v>
      </c>
      <c r="O2872">
        <f>ROUND(E2872/D2872*100,0)</f>
        <v>6</v>
      </c>
      <c r="P2872">
        <f>ROUND(E2872/L2872,2)</f>
        <v>30.78</v>
      </c>
      <c r="Q2872" s="9" t="s">
        <v>4181</v>
      </c>
      <c r="R2872" t="s">
        <v>4190</v>
      </c>
      <c r="S2872">
        <f>(((J2872/60)/60)/24)+DATE(1970,1,1)</f>
        <v>41746.189409722225</v>
      </c>
      <c r="T2872">
        <f>(((I2872/60)/60)/24)+DATE(1970,1,1)</f>
        <v>41776.189409722225</v>
      </c>
      <c r="U2872">
        <f>YEAR(S:S)</f>
        <v>2014</v>
      </c>
    </row>
    <row r="2873" spans="1:21" ht="48" x14ac:dyDescent="0.2">
      <c r="A2873">
        <v>2871</v>
      </c>
      <c r="B2873" s="8" t="s">
        <v>2</v>
      </c>
      <c r="C2873" s="3" t="s">
        <v>2878</v>
      </c>
      <c r="D2873" s="5">
        <v>10000</v>
      </c>
      <c r="E2873" s="7">
        <v>277</v>
      </c>
      <c r="F2873" t="s">
        <v>4117</v>
      </c>
      <c r="G2873" s="1" t="s">
        <v>4119</v>
      </c>
      <c r="H2873" t="s">
        <v>4121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" t="s">
        <v>4181</v>
      </c>
      <c r="O2873">
        <f>ROUND(E2873/D2873*100,0)</f>
        <v>3</v>
      </c>
      <c r="P2873">
        <f>ROUND(E2873/L2873,2)</f>
        <v>21.31</v>
      </c>
      <c r="Q2873" s="9" t="s">
        <v>4181</v>
      </c>
      <c r="R2873" t="s">
        <v>4190</v>
      </c>
      <c r="S2873">
        <f>(((J2873/60)/60)/24)+DATE(1970,1,1)</f>
        <v>41974.738576388889</v>
      </c>
      <c r="T2873">
        <f>(((I2873/60)/60)/24)+DATE(1970,1,1)</f>
        <v>41994.738576388889</v>
      </c>
      <c r="U2873">
        <f>YEAR(S:S)</f>
        <v>2014</v>
      </c>
    </row>
    <row r="2874" spans="1:21" ht="32" x14ac:dyDescent="0.2">
      <c r="A2874">
        <v>2872</v>
      </c>
      <c r="B2874" s="8" t="s">
        <v>2</v>
      </c>
      <c r="C2874" s="3" t="s">
        <v>2879</v>
      </c>
      <c r="D2874" s="5">
        <v>3000</v>
      </c>
      <c r="E2874" s="7">
        <v>276</v>
      </c>
      <c r="F2874" t="s">
        <v>4117</v>
      </c>
      <c r="G2874" s="1" t="s">
        <v>4119</v>
      </c>
      <c r="H2874" t="s">
        <v>4121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" t="s">
        <v>4181</v>
      </c>
      <c r="O2874">
        <f>ROUND(E2874/D2874*100,0)</f>
        <v>9</v>
      </c>
      <c r="P2874" t="e">
        <f>ROUND(E2874/L2874,2)</f>
        <v>#DIV/0!</v>
      </c>
      <c r="Q2874" s="9" t="s">
        <v>4181</v>
      </c>
      <c r="R2874" t="s">
        <v>4190</v>
      </c>
      <c r="S2874">
        <f>(((J2874/60)/60)/24)+DATE(1970,1,1)</f>
        <v>42115.11618055556</v>
      </c>
      <c r="T2874">
        <f>(((I2874/60)/60)/24)+DATE(1970,1,1)</f>
        <v>42175.11618055556</v>
      </c>
      <c r="U2874">
        <f>YEAR(S:S)</f>
        <v>2015</v>
      </c>
    </row>
    <row r="2875" spans="1:21" ht="48" x14ac:dyDescent="0.2">
      <c r="A2875">
        <v>2873</v>
      </c>
      <c r="B2875" s="8" t="s">
        <v>2</v>
      </c>
      <c r="C2875" s="3" t="s">
        <v>2880</v>
      </c>
      <c r="D2875" s="5">
        <v>2500</v>
      </c>
      <c r="E2875" s="7">
        <v>273</v>
      </c>
      <c r="F2875" t="s">
        <v>4117</v>
      </c>
      <c r="G2875" s="1" t="s">
        <v>4119</v>
      </c>
      <c r="H2875" t="s">
        <v>4121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" t="s">
        <v>4181</v>
      </c>
      <c r="O2875">
        <f>ROUND(E2875/D2875*100,0)</f>
        <v>11</v>
      </c>
      <c r="P2875">
        <f>ROUND(E2875/L2875,2)</f>
        <v>34.130000000000003</v>
      </c>
      <c r="Q2875" s="9" t="s">
        <v>4181</v>
      </c>
      <c r="R2875" t="s">
        <v>4190</v>
      </c>
      <c r="S2875">
        <f>(((J2875/60)/60)/24)+DATE(1970,1,1)</f>
        <v>42002.817488425921</v>
      </c>
      <c r="T2875">
        <f>(((I2875/60)/60)/24)+DATE(1970,1,1)</f>
        <v>42032.817488425921</v>
      </c>
      <c r="U2875">
        <f>YEAR(S:S)</f>
        <v>2014</v>
      </c>
    </row>
    <row r="2876" spans="1:21" ht="48" x14ac:dyDescent="0.2">
      <c r="A2876">
        <v>2874</v>
      </c>
      <c r="B2876" s="8" t="s">
        <v>2</v>
      </c>
      <c r="C2876" s="3" t="s">
        <v>2881</v>
      </c>
      <c r="D2876" s="5">
        <v>5000</v>
      </c>
      <c r="E2876" s="7">
        <v>273</v>
      </c>
      <c r="F2876" t="s">
        <v>4117</v>
      </c>
      <c r="G2876" s="1" t="s">
        <v>4119</v>
      </c>
      <c r="H2876" t="s">
        <v>4121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" t="s">
        <v>4181</v>
      </c>
      <c r="O2876">
        <f>ROUND(E2876/D2876*100,0)</f>
        <v>5</v>
      </c>
      <c r="P2876">
        <f>ROUND(E2876/L2876,2)</f>
        <v>91</v>
      </c>
      <c r="Q2876" s="9" t="s">
        <v>4181</v>
      </c>
      <c r="R2876" t="s">
        <v>4190</v>
      </c>
      <c r="S2876">
        <f>(((J2876/60)/60)/24)+DATE(1970,1,1)</f>
        <v>42722.84474537037</v>
      </c>
      <c r="T2876">
        <f>(((I2876/60)/60)/24)+DATE(1970,1,1)</f>
        <v>42752.84474537037</v>
      </c>
      <c r="U2876">
        <f>YEAR(S:S)</f>
        <v>2016</v>
      </c>
    </row>
    <row r="2877" spans="1:21" ht="48" x14ac:dyDescent="0.2">
      <c r="A2877">
        <v>2875</v>
      </c>
      <c r="B2877" s="8" t="s">
        <v>2</v>
      </c>
      <c r="C2877" s="3" t="s">
        <v>2882</v>
      </c>
      <c r="D2877" s="5">
        <v>20000</v>
      </c>
      <c r="E2877" s="7">
        <v>273</v>
      </c>
      <c r="F2877" t="s">
        <v>4117</v>
      </c>
      <c r="G2877" s="1" t="s">
        <v>4119</v>
      </c>
      <c r="H2877" t="s">
        <v>4121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" t="s">
        <v>4181</v>
      </c>
      <c r="O2877">
        <f>ROUND(E2877/D2877*100,0)</f>
        <v>1</v>
      </c>
      <c r="P2877">
        <f>ROUND(E2877/L2877,2)</f>
        <v>91</v>
      </c>
      <c r="Q2877" s="9" t="s">
        <v>4181</v>
      </c>
      <c r="R2877" t="s">
        <v>4190</v>
      </c>
      <c r="S2877">
        <f>(((J2877/60)/60)/24)+DATE(1970,1,1)</f>
        <v>42465.128391203703</v>
      </c>
      <c r="T2877">
        <f>(((I2877/60)/60)/24)+DATE(1970,1,1)</f>
        <v>42495.128391203703</v>
      </c>
      <c r="U2877">
        <f>YEAR(S:S)</f>
        <v>2016</v>
      </c>
    </row>
    <row r="2878" spans="1:21" ht="48" x14ac:dyDescent="0.2">
      <c r="A2878">
        <v>2876</v>
      </c>
      <c r="B2878" s="8" t="s">
        <v>2</v>
      </c>
      <c r="C2878" s="3" t="s">
        <v>2883</v>
      </c>
      <c r="D2878" s="5">
        <v>150000</v>
      </c>
      <c r="E2878" s="7">
        <v>272</v>
      </c>
      <c r="F2878" t="s">
        <v>4117</v>
      </c>
      <c r="G2878" s="1" t="s">
        <v>4119</v>
      </c>
      <c r="H2878" t="s">
        <v>4121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" t="s">
        <v>4181</v>
      </c>
      <c r="O2878">
        <f>ROUND(E2878/D2878*100,0)</f>
        <v>0</v>
      </c>
      <c r="P2878" t="e">
        <f>ROUND(E2878/L2878,2)</f>
        <v>#DIV/0!</v>
      </c>
      <c r="Q2878" s="9" t="s">
        <v>4181</v>
      </c>
      <c r="R2878" t="s">
        <v>4190</v>
      </c>
      <c r="S2878">
        <f>(((J2878/60)/60)/24)+DATE(1970,1,1)</f>
        <v>42171.743969907402</v>
      </c>
      <c r="T2878">
        <f>(((I2878/60)/60)/24)+DATE(1970,1,1)</f>
        <v>42201.743969907402</v>
      </c>
      <c r="U2878">
        <f>YEAR(S:S)</f>
        <v>2015</v>
      </c>
    </row>
    <row r="2879" spans="1:21" ht="48" x14ac:dyDescent="0.2">
      <c r="A2879">
        <v>2877</v>
      </c>
      <c r="B2879" s="8" t="s">
        <v>2</v>
      </c>
      <c r="C2879" s="3" t="s">
        <v>2884</v>
      </c>
      <c r="D2879" s="5">
        <v>6000</v>
      </c>
      <c r="E2879" s="7">
        <v>271</v>
      </c>
      <c r="F2879" t="s">
        <v>4117</v>
      </c>
      <c r="G2879" s="1" t="s">
        <v>4119</v>
      </c>
      <c r="H2879" t="s">
        <v>4121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" t="s">
        <v>4181</v>
      </c>
      <c r="O2879">
        <f>ROUND(E2879/D2879*100,0)</f>
        <v>5</v>
      </c>
      <c r="P2879">
        <f>ROUND(E2879/L2879,2)</f>
        <v>45.17</v>
      </c>
      <c r="Q2879" s="9" t="s">
        <v>4181</v>
      </c>
      <c r="R2879" t="s">
        <v>4190</v>
      </c>
      <c r="S2879">
        <f>(((J2879/60)/60)/24)+DATE(1970,1,1)</f>
        <v>42672.955138888887</v>
      </c>
      <c r="T2879">
        <f>(((I2879/60)/60)/24)+DATE(1970,1,1)</f>
        <v>42704.708333333328</v>
      </c>
      <c r="U2879">
        <f>YEAR(S:S)</f>
        <v>2016</v>
      </c>
    </row>
    <row r="2880" spans="1:21" ht="48" x14ac:dyDescent="0.2">
      <c r="A2880">
        <v>2878</v>
      </c>
      <c r="B2880" s="8" t="s">
        <v>2</v>
      </c>
      <c r="C2880" s="3" t="s">
        <v>2885</v>
      </c>
      <c r="D2880" s="5">
        <v>3000</v>
      </c>
      <c r="E2880" s="7">
        <v>270</v>
      </c>
      <c r="F2880" t="s">
        <v>4117</v>
      </c>
      <c r="G2880" s="1" t="s">
        <v>4119</v>
      </c>
      <c r="H2880" t="s">
        <v>4122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" t="s">
        <v>4181</v>
      </c>
      <c r="O2880">
        <f>ROUND(E2880/D2880*100,0)</f>
        <v>9</v>
      </c>
      <c r="P2880">
        <f>ROUND(E2880/L2880,2)</f>
        <v>67.5</v>
      </c>
      <c r="Q2880" s="9" t="s">
        <v>4181</v>
      </c>
      <c r="R2880" t="s">
        <v>4190</v>
      </c>
      <c r="S2880">
        <f>(((J2880/60)/60)/24)+DATE(1970,1,1)</f>
        <v>42128.615682870368</v>
      </c>
      <c r="T2880">
        <f>(((I2880/60)/60)/24)+DATE(1970,1,1)</f>
        <v>42188.615682870368</v>
      </c>
      <c r="U2880">
        <f>YEAR(S:S)</f>
        <v>2015</v>
      </c>
    </row>
    <row r="2881" spans="1:21" ht="48" x14ac:dyDescent="0.2">
      <c r="A2881">
        <v>2879</v>
      </c>
      <c r="B2881" s="8" t="s">
        <v>2</v>
      </c>
      <c r="C2881" s="3" t="s">
        <v>2886</v>
      </c>
      <c r="D2881" s="5">
        <v>11200</v>
      </c>
      <c r="E2881" s="7">
        <v>270</v>
      </c>
      <c r="F2881" t="s">
        <v>4117</v>
      </c>
      <c r="G2881" s="1" t="s">
        <v>4119</v>
      </c>
      <c r="H2881" t="s">
        <v>4121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" t="s">
        <v>4181</v>
      </c>
      <c r="O2881">
        <f>ROUND(E2881/D2881*100,0)</f>
        <v>2</v>
      </c>
      <c r="P2881">
        <f>ROUND(E2881/L2881,2)</f>
        <v>270</v>
      </c>
      <c r="Q2881" s="9" t="s">
        <v>4181</v>
      </c>
      <c r="R2881" t="s">
        <v>4190</v>
      </c>
      <c r="S2881">
        <f>(((J2881/60)/60)/24)+DATE(1970,1,1)</f>
        <v>42359.725243055553</v>
      </c>
      <c r="T2881">
        <f>(((I2881/60)/60)/24)+DATE(1970,1,1)</f>
        <v>42389.725243055553</v>
      </c>
      <c r="U2881">
        <f>YEAR(S:S)</f>
        <v>2015</v>
      </c>
    </row>
    <row r="2882" spans="1:21" ht="48" x14ac:dyDescent="0.2">
      <c r="A2882">
        <v>2880</v>
      </c>
      <c r="B2882" s="8" t="s">
        <v>2</v>
      </c>
      <c r="C2882" s="3" t="s">
        <v>2887</v>
      </c>
      <c r="D2882" s="5">
        <v>12000</v>
      </c>
      <c r="E2882" s="7">
        <v>270</v>
      </c>
      <c r="F2882" t="s">
        <v>4117</v>
      </c>
      <c r="G2882" s="1" t="s">
        <v>4119</v>
      </c>
      <c r="H2882" t="s">
        <v>4121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" t="s">
        <v>4181</v>
      </c>
      <c r="O2882">
        <f>ROUND(E2882/D2882*100,0)</f>
        <v>2</v>
      </c>
      <c r="P2882">
        <f>ROUND(E2882/L2882,2)</f>
        <v>9.31</v>
      </c>
      <c r="Q2882" s="9" t="s">
        <v>4181</v>
      </c>
      <c r="R2882" t="s">
        <v>4190</v>
      </c>
      <c r="S2882">
        <f>(((J2882/60)/60)/24)+DATE(1970,1,1)</f>
        <v>42192.905694444446</v>
      </c>
      <c r="T2882">
        <f>(((I2882/60)/60)/24)+DATE(1970,1,1)</f>
        <v>42236.711805555555</v>
      </c>
      <c r="U2882">
        <f>YEAR(S:S)</f>
        <v>2015</v>
      </c>
    </row>
    <row r="2883" spans="1:21" ht="48" x14ac:dyDescent="0.2">
      <c r="A2883">
        <v>2881</v>
      </c>
      <c r="B2883" s="8" t="s">
        <v>2</v>
      </c>
      <c r="C2883" s="3" t="s">
        <v>2888</v>
      </c>
      <c r="D2883" s="5">
        <v>5500</v>
      </c>
      <c r="E2883" s="7">
        <v>270</v>
      </c>
      <c r="F2883" t="s">
        <v>4117</v>
      </c>
      <c r="G2883" s="1" t="s">
        <v>4119</v>
      </c>
      <c r="H2883" t="s">
        <v>4121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" t="s">
        <v>4181</v>
      </c>
      <c r="O2883">
        <f>ROUND(E2883/D2883*100,0)</f>
        <v>5</v>
      </c>
      <c r="P2883" t="e">
        <f>ROUND(E2883/L2883,2)</f>
        <v>#DIV/0!</v>
      </c>
      <c r="Q2883" s="9" t="s">
        <v>4181</v>
      </c>
      <c r="R2883" t="s">
        <v>4190</v>
      </c>
      <c r="S2883">
        <f>(((J2883/60)/60)/24)+DATE(1970,1,1)</f>
        <v>41916.597638888888</v>
      </c>
      <c r="T2883">
        <f>(((I2883/60)/60)/24)+DATE(1970,1,1)</f>
        <v>41976.639305555553</v>
      </c>
      <c r="U2883">
        <f>YEAR(S:S)</f>
        <v>2014</v>
      </c>
    </row>
    <row r="2884" spans="1:21" ht="48" x14ac:dyDescent="0.2">
      <c r="A2884">
        <v>2882</v>
      </c>
      <c r="B2884" s="8" t="s">
        <v>2</v>
      </c>
      <c r="C2884" s="3" t="s">
        <v>2889</v>
      </c>
      <c r="D2884" s="5">
        <v>750</v>
      </c>
      <c r="E2884" s="7">
        <v>266</v>
      </c>
      <c r="F2884" t="s">
        <v>4117</v>
      </c>
      <c r="G2884" s="1" t="s">
        <v>4119</v>
      </c>
      <c r="H2884" t="s">
        <v>4121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" t="s">
        <v>4181</v>
      </c>
      <c r="O2884">
        <f>ROUND(E2884/D2884*100,0)</f>
        <v>35</v>
      </c>
      <c r="P2884">
        <f>ROUND(E2884/L2884,2)</f>
        <v>66.5</v>
      </c>
      <c r="Q2884" s="9" t="s">
        <v>4181</v>
      </c>
      <c r="R2884" t="s">
        <v>4190</v>
      </c>
      <c r="S2884">
        <f>(((J2884/60)/60)/24)+DATE(1970,1,1)</f>
        <v>42461.596273148149</v>
      </c>
      <c r="T2884">
        <f>(((I2884/60)/60)/24)+DATE(1970,1,1)</f>
        <v>42491.596273148149</v>
      </c>
      <c r="U2884">
        <f>YEAR(S:S)</f>
        <v>2016</v>
      </c>
    </row>
    <row r="2885" spans="1:21" ht="48" x14ac:dyDescent="0.2">
      <c r="A2885">
        <v>2883</v>
      </c>
      <c r="B2885" s="8" t="s">
        <v>2</v>
      </c>
      <c r="C2885" s="3" t="s">
        <v>2890</v>
      </c>
      <c r="D2885" s="5">
        <v>10000</v>
      </c>
      <c r="E2885" s="7">
        <v>266</v>
      </c>
      <c r="F2885" t="s">
        <v>4117</v>
      </c>
      <c r="G2885" s="1" t="s">
        <v>4119</v>
      </c>
      <c r="H2885" t="s">
        <v>4121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" t="s">
        <v>4181</v>
      </c>
      <c r="O2885">
        <f>ROUND(E2885/D2885*100,0)</f>
        <v>3</v>
      </c>
      <c r="P2885">
        <f>ROUND(E2885/L2885,2)</f>
        <v>53.2</v>
      </c>
      <c r="Q2885" s="9" t="s">
        <v>4181</v>
      </c>
      <c r="R2885" t="s">
        <v>4190</v>
      </c>
      <c r="S2885">
        <f>(((J2885/60)/60)/24)+DATE(1970,1,1)</f>
        <v>42370.90320601852</v>
      </c>
      <c r="T2885">
        <f>(((I2885/60)/60)/24)+DATE(1970,1,1)</f>
        <v>42406.207638888889</v>
      </c>
      <c r="U2885">
        <f>YEAR(S:S)</f>
        <v>2016</v>
      </c>
    </row>
    <row r="2886" spans="1:21" ht="32" x14ac:dyDescent="0.2">
      <c r="A2886">
        <v>2884</v>
      </c>
      <c r="B2886" s="8" t="s">
        <v>2</v>
      </c>
      <c r="C2886" s="3" t="s">
        <v>2891</v>
      </c>
      <c r="D2886" s="5">
        <v>45000</v>
      </c>
      <c r="E2886" s="7">
        <v>264</v>
      </c>
      <c r="F2886" t="s">
        <v>4117</v>
      </c>
      <c r="G2886" s="1" t="s">
        <v>4119</v>
      </c>
      <c r="H2886" t="s">
        <v>4121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" t="s">
        <v>4181</v>
      </c>
      <c r="O2886">
        <f>ROUND(E2886/D2886*100,0)</f>
        <v>1</v>
      </c>
      <c r="P2886">
        <f>ROUND(E2886/L2886,2)</f>
        <v>66</v>
      </c>
      <c r="Q2886" s="9" t="s">
        <v>4181</v>
      </c>
      <c r="R2886" t="s">
        <v>4190</v>
      </c>
      <c r="S2886">
        <f>(((J2886/60)/60)/24)+DATE(1970,1,1)</f>
        <v>41948.727256944447</v>
      </c>
      <c r="T2886">
        <f>(((I2886/60)/60)/24)+DATE(1970,1,1)</f>
        <v>41978.727256944447</v>
      </c>
      <c r="U2886">
        <f>YEAR(S:S)</f>
        <v>2014</v>
      </c>
    </row>
    <row r="2887" spans="1:21" ht="32" x14ac:dyDescent="0.2">
      <c r="A2887">
        <v>2885</v>
      </c>
      <c r="B2887" s="8" t="s">
        <v>2</v>
      </c>
      <c r="C2887" s="3" t="s">
        <v>2892</v>
      </c>
      <c r="D2887" s="5">
        <v>400</v>
      </c>
      <c r="E2887" s="7">
        <v>262</v>
      </c>
      <c r="F2887" t="s">
        <v>4117</v>
      </c>
      <c r="G2887" s="1" t="s">
        <v>4119</v>
      </c>
      <c r="H2887" t="s">
        <v>4121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" t="s">
        <v>4181</v>
      </c>
      <c r="O2887">
        <f>ROUND(E2887/D2887*100,0)</f>
        <v>66</v>
      </c>
      <c r="P2887">
        <f>ROUND(E2887/L2887,2)</f>
        <v>52.4</v>
      </c>
      <c r="Q2887" s="9" t="s">
        <v>4181</v>
      </c>
      <c r="R2887" t="s">
        <v>4190</v>
      </c>
      <c r="S2887">
        <f>(((J2887/60)/60)/24)+DATE(1970,1,1)</f>
        <v>42047.07640046296</v>
      </c>
      <c r="T2887">
        <f>(((I2887/60)/60)/24)+DATE(1970,1,1)</f>
        <v>42077.034733796296</v>
      </c>
      <c r="U2887">
        <f>YEAR(S:S)</f>
        <v>2015</v>
      </c>
    </row>
    <row r="2888" spans="1:21" ht="48" x14ac:dyDescent="0.2">
      <c r="A2888">
        <v>2886</v>
      </c>
      <c r="B2888" s="8" t="s">
        <v>2</v>
      </c>
      <c r="C2888" s="3" t="s">
        <v>2893</v>
      </c>
      <c r="D2888" s="5">
        <v>200</v>
      </c>
      <c r="E2888" s="7">
        <v>261</v>
      </c>
      <c r="F2888" t="s">
        <v>4117</v>
      </c>
      <c r="G2888" s="1" t="s">
        <v>4119</v>
      </c>
      <c r="H2888" t="s">
        <v>4121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" t="s">
        <v>4181</v>
      </c>
      <c r="O2888">
        <f>ROUND(E2888/D2888*100,0)</f>
        <v>131</v>
      </c>
      <c r="P2888">
        <f>ROUND(E2888/L2888,2)</f>
        <v>261</v>
      </c>
      <c r="Q2888" s="9" t="s">
        <v>4181</v>
      </c>
      <c r="R2888" t="s">
        <v>4190</v>
      </c>
      <c r="S2888">
        <f>(((J2888/60)/60)/24)+DATE(1970,1,1)</f>
        <v>42261.632916666669</v>
      </c>
      <c r="T2888">
        <f>(((I2888/60)/60)/24)+DATE(1970,1,1)</f>
        <v>42266.165972222225</v>
      </c>
      <c r="U2888">
        <f>YEAR(S:S)</f>
        <v>2015</v>
      </c>
    </row>
    <row r="2889" spans="1:21" ht="48" x14ac:dyDescent="0.2">
      <c r="A2889">
        <v>2887</v>
      </c>
      <c r="B2889" s="8" t="s">
        <v>2</v>
      </c>
      <c r="C2889" s="3" t="s">
        <v>2894</v>
      </c>
      <c r="D2889" s="5">
        <v>3000</v>
      </c>
      <c r="E2889" s="7">
        <v>260</v>
      </c>
      <c r="F2889" t="s">
        <v>4117</v>
      </c>
      <c r="G2889" s="1" t="s">
        <v>4119</v>
      </c>
      <c r="H2889" t="s">
        <v>4121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" t="s">
        <v>4181</v>
      </c>
      <c r="O2889">
        <f>ROUND(E2889/D2889*100,0)</f>
        <v>9</v>
      </c>
      <c r="P2889">
        <f>ROUND(E2889/L2889,2)</f>
        <v>260</v>
      </c>
      <c r="Q2889" s="9" t="s">
        <v>4181</v>
      </c>
      <c r="R2889" t="s">
        <v>4190</v>
      </c>
      <c r="S2889">
        <f>(((J2889/60)/60)/24)+DATE(1970,1,1)</f>
        <v>41985.427361111113</v>
      </c>
      <c r="T2889">
        <f>(((I2889/60)/60)/24)+DATE(1970,1,1)</f>
        <v>42015.427361111113</v>
      </c>
      <c r="U2889">
        <f>YEAR(S:S)</f>
        <v>2014</v>
      </c>
    </row>
    <row r="2890" spans="1:21" ht="48" x14ac:dyDescent="0.2">
      <c r="A2890">
        <v>2888</v>
      </c>
      <c r="B2890" s="8" t="s">
        <v>2</v>
      </c>
      <c r="C2890" s="3" t="s">
        <v>2895</v>
      </c>
      <c r="D2890" s="5">
        <v>30000</v>
      </c>
      <c r="E2890" s="7">
        <v>260</v>
      </c>
      <c r="F2890" t="s">
        <v>4117</v>
      </c>
      <c r="G2890" s="1" t="s">
        <v>4119</v>
      </c>
      <c r="H2890" t="s">
        <v>4121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" t="s">
        <v>4181</v>
      </c>
      <c r="O2890">
        <f>ROUND(E2890/D2890*100,0)</f>
        <v>1</v>
      </c>
      <c r="P2890" t="e">
        <f>ROUND(E2890/L2890,2)</f>
        <v>#DIV/0!</v>
      </c>
      <c r="Q2890" s="9" t="s">
        <v>4181</v>
      </c>
      <c r="R2890" t="s">
        <v>4190</v>
      </c>
      <c r="S2890">
        <f>(((J2890/60)/60)/24)+DATE(1970,1,1)</f>
        <v>41922.535185185188</v>
      </c>
      <c r="T2890">
        <f>(((I2890/60)/60)/24)+DATE(1970,1,1)</f>
        <v>41930.207638888889</v>
      </c>
      <c r="U2890">
        <f>YEAR(S:S)</f>
        <v>2014</v>
      </c>
    </row>
    <row r="2891" spans="1:21" ht="48" x14ac:dyDescent="0.2">
      <c r="A2891">
        <v>2889</v>
      </c>
      <c r="B2891" s="8" t="s">
        <v>2</v>
      </c>
      <c r="C2891" s="3" t="s">
        <v>2896</v>
      </c>
      <c r="D2891" s="5">
        <v>3000</v>
      </c>
      <c r="E2891" s="7">
        <v>260</v>
      </c>
      <c r="F2891" t="s">
        <v>4117</v>
      </c>
      <c r="G2891" s="1" t="s">
        <v>4119</v>
      </c>
      <c r="H2891" t="s">
        <v>4121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" t="s">
        <v>4181</v>
      </c>
      <c r="O2891">
        <f>ROUND(E2891/D2891*100,0)</f>
        <v>9</v>
      </c>
      <c r="P2891">
        <f>ROUND(E2891/L2891,2)</f>
        <v>18.57</v>
      </c>
      <c r="Q2891" s="9" t="s">
        <v>4181</v>
      </c>
      <c r="R2891" t="s">
        <v>4190</v>
      </c>
      <c r="S2891">
        <f>(((J2891/60)/60)/24)+DATE(1970,1,1)</f>
        <v>41850.863252314812</v>
      </c>
      <c r="T2891">
        <f>(((I2891/60)/60)/24)+DATE(1970,1,1)</f>
        <v>41880.863252314812</v>
      </c>
      <c r="U2891">
        <f>YEAR(S:S)</f>
        <v>2014</v>
      </c>
    </row>
    <row r="2892" spans="1:21" ht="48" x14ac:dyDescent="0.2">
      <c r="A2892">
        <v>2890</v>
      </c>
      <c r="B2892" s="8" t="s">
        <v>2</v>
      </c>
      <c r="C2892" s="3" t="s">
        <v>2897</v>
      </c>
      <c r="D2892" s="5">
        <v>2000</v>
      </c>
      <c r="E2892" s="7">
        <v>260</v>
      </c>
      <c r="F2892" t="s">
        <v>4117</v>
      </c>
      <c r="G2892" s="1" t="s">
        <v>4119</v>
      </c>
      <c r="H2892" t="s">
        <v>4121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" t="s">
        <v>4181</v>
      </c>
      <c r="O2892">
        <f>ROUND(E2892/D2892*100,0)</f>
        <v>13</v>
      </c>
      <c r="P2892">
        <f>ROUND(E2892/L2892,2)</f>
        <v>86.67</v>
      </c>
      <c r="Q2892" s="9" t="s">
        <v>4181</v>
      </c>
      <c r="R2892" t="s">
        <v>4190</v>
      </c>
      <c r="S2892">
        <f>(((J2892/60)/60)/24)+DATE(1970,1,1)</f>
        <v>41831.742962962962</v>
      </c>
      <c r="T2892">
        <f>(((I2892/60)/60)/24)+DATE(1970,1,1)</f>
        <v>41860.125</v>
      </c>
      <c r="U2892">
        <f>YEAR(S:S)</f>
        <v>2014</v>
      </c>
    </row>
    <row r="2893" spans="1:21" ht="48" x14ac:dyDescent="0.2">
      <c r="A2893">
        <v>2891</v>
      </c>
      <c r="B2893" s="8" t="s">
        <v>2</v>
      </c>
      <c r="C2893" s="3" t="s">
        <v>2898</v>
      </c>
      <c r="D2893" s="5">
        <v>10000</v>
      </c>
      <c r="E2893" s="7">
        <v>260</v>
      </c>
      <c r="F2893" t="s">
        <v>4117</v>
      </c>
      <c r="G2893" s="1" t="s">
        <v>4119</v>
      </c>
      <c r="H2893" t="s">
        <v>4121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" t="s">
        <v>4181</v>
      </c>
      <c r="O2893">
        <f>ROUND(E2893/D2893*100,0)</f>
        <v>3</v>
      </c>
      <c r="P2893">
        <f>ROUND(E2893/L2893,2)</f>
        <v>26</v>
      </c>
      <c r="Q2893" s="9" t="s">
        <v>4181</v>
      </c>
      <c r="R2893" t="s">
        <v>4190</v>
      </c>
      <c r="S2893">
        <f>(((J2893/60)/60)/24)+DATE(1970,1,1)</f>
        <v>42415.883425925931</v>
      </c>
      <c r="T2893">
        <f>(((I2893/60)/60)/24)+DATE(1970,1,1)</f>
        <v>42475.84175925926</v>
      </c>
      <c r="U2893">
        <f>YEAR(S:S)</f>
        <v>2016</v>
      </c>
    </row>
    <row r="2894" spans="1:21" ht="48" x14ac:dyDescent="0.2">
      <c r="A2894">
        <v>2892</v>
      </c>
      <c r="B2894" s="8" t="s">
        <v>2</v>
      </c>
      <c r="C2894" s="3" t="s">
        <v>2899</v>
      </c>
      <c r="D2894" s="5">
        <v>5500</v>
      </c>
      <c r="E2894" s="7">
        <v>260</v>
      </c>
      <c r="F2894" t="s">
        <v>4117</v>
      </c>
      <c r="G2894" s="1" t="s">
        <v>4119</v>
      </c>
      <c r="H2894" t="s">
        <v>4121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" t="s">
        <v>4181</v>
      </c>
      <c r="O2894">
        <f>ROUND(E2894/D2894*100,0)</f>
        <v>5</v>
      </c>
      <c r="P2894">
        <f>ROUND(E2894/L2894,2)</f>
        <v>15.29</v>
      </c>
      <c r="Q2894" s="9" t="s">
        <v>4181</v>
      </c>
      <c r="R2894" t="s">
        <v>4190</v>
      </c>
      <c r="S2894">
        <f>(((J2894/60)/60)/24)+DATE(1970,1,1)</f>
        <v>41869.714166666665</v>
      </c>
      <c r="T2894">
        <f>(((I2894/60)/60)/24)+DATE(1970,1,1)</f>
        <v>41876.875</v>
      </c>
      <c r="U2894">
        <f>YEAR(S:S)</f>
        <v>2014</v>
      </c>
    </row>
    <row r="2895" spans="1:21" ht="16" x14ac:dyDescent="0.2">
      <c r="A2895">
        <v>2893</v>
      </c>
      <c r="B2895" s="8" t="s">
        <v>2</v>
      </c>
      <c r="C2895" s="3" t="s">
        <v>2900</v>
      </c>
      <c r="D2895" s="5">
        <v>5000</v>
      </c>
      <c r="E2895" s="7">
        <v>260</v>
      </c>
      <c r="F2895" t="s">
        <v>4117</v>
      </c>
      <c r="G2895" s="1" t="s">
        <v>4119</v>
      </c>
      <c r="H2895" t="s">
        <v>4121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" t="s">
        <v>4181</v>
      </c>
      <c r="O2895">
        <f>ROUND(E2895/D2895*100,0)</f>
        <v>5</v>
      </c>
      <c r="P2895">
        <f>ROUND(E2895/L2895,2)</f>
        <v>130</v>
      </c>
      <c r="Q2895" s="9" t="s">
        <v>4181</v>
      </c>
      <c r="R2895" t="s">
        <v>4190</v>
      </c>
      <c r="S2895">
        <f>(((J2895/60)/60)/24)+DATE(1970,1,1)</f>
        <v>41953.773090277777</v>
      </c>
      <c r="T2895">
        <f>(((I2895/60)/60)/24)+DATE(1970,1,1)</f>
        <v>42013.083333333328</v>
      </c>
      <c r="U2895">
        <f>YEAR(S:S)</f>
        <v>2014</v>
      </c>
    </row>
    <row r="2896" spans="1:21" ht="32" x14ac:dyDescent="0.2">
      <c r="A2896">
        <v>2894</v>
      </c>
      <c r="B2896" s="8" t="s">
        <v>2</v>
      </c>
      <c r="C2896" s="3" t="s">
        <v>2901</v>
      </c>
      <c r="D2896" s="5">
        <v>50000</v>
      </c>
      <c r="E2896" s="7">
        <v>259</v>
      </c>
      <c r="F2896" t="s">
        <v>4117</v>
      </c>
      <c r="G2896" s="1" t="s">
        <v>4119</v>
      </c>
      <c r="H2896" t="s">
        <v>4121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" t="s">
        <v>4181</v>
      </c>
      <c r="O2896">
        <f>ROUND(E2896/D2896*100,0)</f>
        <v>1</v>
      </c>
      <c r="P2896" t="e">
        <f>ROUND(E2896/L2896,2)</f>
        <v>#DIV/0!</v>
      </c>
      <c r="Q2896" s="9" t="s">
        <v>4181</v>
      </c>
      <c r="R2896" t="s">
        <v>4190</v>
      </c>
      <c r="S2896">
        <f>(((J2896/60)/60)/24)+DATE(1970,1,1)</f>
        <v>42037.986284722225</v>
      </c>
      <c r="T2896">
        <f>(((I2896/60)/60)/24)+DATE(1970,1,1)</f>
        <v>42097.944618055553</v>
      </c>
      <c r="U2896">
        <f>YEAR(S:S)</f>
        <v>2015</v>
      </c>
    </row>
    <row r="2897" spans="1:21" ht="48" x14ac:dyDescent="0.2">
      <c r="A2897">
        <v>2895</v>
      </c>
      <c r="B2897" s="8" t="s">
        <v>2</v>
      </c>
      <c r="C2897" s="3" t="s">
        <v>2902</v>
      </c>
      <c r="D2897" s="5">
        <v>500</v>
      </c>
      <c r="E2897" s="7">
        <v>258</v>
      </c>
      <c r="F2897" t="s">
        <v>4117</v>
      </c>
      <c r="G2897" s="1" t="s">
        <v>4119</v>
      </c>
      <c r="H2897" t="s">
        <v>4121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" t="s">
        <v>4181</v>
      </c>
      <c r="O2897">
        <f>ROUND(E2897/D2897*100,0)</f>
        <v>52</v>
      </c>
      <c r="P2897">
        <f>ROUND(E2897/L2897,2)</f>
        <v>64.5</v>
      </c>
      <c r="Q2897" s="9" t="s">
        <v>4181</v>
      </c>
      <c r="R2897" t="s">
        <v>4190</v>
      </c>
      <c r="S2897">
        <f>(((J2897/60)/60)/24)+DATE(1970,1,1)</f>
        <v>41811.555462962962</v>
      </c>
      <c r="T2897">
        <f>(((I2897/60)/60)/24)+DATE(1970,1,1)</f>
        <v>41812.875</v>
      </c>
      <c r="U2897">
        <f>YEAR(S:S)</f>
        <v>2014</v>
      </c>
    </row>
    <row r="2898" spans="1:21" ht="48" x14ac:dyDescent="0.2">
      <c r="A2898">
        <v>2896</v>
      </c>
      <c r="B2898" s="8" t="s">
        <v>2</v>
      </c>
      <c r="C2898" s="3" t="s">
        <v>2903</v>
      </c>
      <c r="D2898" s="5">
        <v>3000</v>
      </c>
      <c r="E2898" s="7">
        <v>255</v>
      </c>
      <c r="F2898" t="s">
        <v>4117</v>
      </c>
      <c r="G2898" s="1" t="s">
        <v>4119</v>
      </c>
      <c r="H2898" t="s">
        <v>4121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" t="s">
        <v>4181</v>
      </c>
      <c r="O2898">
        <f>ROUND(E2898/D2898*100,0)</f>
        <v>9</v>
      </c>
      <c r="P2898">
        <f>ROUND(E2898/L2898,2)</f>
        <v>21.25</v>
      </c>
      <c r="Q2898" s="9" t="s">
        <v>4181</v>
      </c>
      <c r="R2898" t="s">
        <v>4190</v>
      </c>
      <c r="S2898">
        <f>(((J2898/60)/60)/24)+DATE(1970,1,1)</f>
        <v>42701.908807870372</v>
      </c>
      <c r="T2898">
        <f>(((I2898/60)/60)/24)+DATE(1970,1,1)</f>
        <v>42716.25</v>
      </c>
      <c r="U2898">
        <f>YEAR(S:S)</f>
        <v>2016</v>
      </c>
    </row>
    <row r="2899" spans="1:21" ht="48" x14ac:dyDescent="0.2">
      <c r="A2899">
        <v>2897</v>
      </c>
      <c r="B2899" s="8" t="s">
        <v>2</v>
      </c>
      <c r="C2899" s="3" t="s">
        <v>2904</v>
      </c>
      <c r="D2899" s="5">
        <v>12000</v>
      </c>
      <c r="E2899" s="7">
        <v>252</v>
      </c>
      <c r="F2899" t="s">
        <v>4117</v>
      </c>
      <c r="G2899" s="1" t="s">
        <v>4119</v>
      </c>
      <c r="H2899" t="s">
        <v>4121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" t="s">
        <v>4181</v>
      </c>
      <c r="O2899">
        <f>ROUND(E2899/D2899*100,0)</f>
        <v>2</v>
      </c>
      <c r="P2899">
        <f>ROUND(E2899/L2899,2)</f>
        <v>84</v>
      </c>
      <c r="Q2899" s="9" t="s">
        <v>4181</v>
      </c>
      <c r="R2899" t="s">
        <v>4190</v>
      </c>
      <c r="S2899">
        <f>(((J2899/60)/60)/24)+DATE(1970,1,1)</f>
        <v>42258.646504629629</v>
      </c>
      <c r="T2899">
        <f>(((I2899/60)/60)/24)+DATE(1970,1,1)</f>
        <v>42288.645196759258</v>
      </c>
      <c r="U2899">
        <f>YEAR(S:S)</f>
        <v>2015</v>
      </c>
    </row>
    <row r="2900" spans="1:21" ht="48" x14ac:dyDescent="0.2">
      <c r="A2900">
        <v>2898</v>
      </c>
      <c r="B2900" s="8" t="s">
        <v>2</v>
      </c>
      <c r="C2900" s="3" t="s">
        <v>2905</v>
      </c>
      <c r="D2900" s="5">
        <v>7500</v>
      </c>
      <c r="E2900" s="7">
        <v>252</v>
      </c>
      <c r="F2900" t="s">
        <v>4117</v>
      </c>
      <c r="G2900" s="1" t="s">
        <v>4119</v>
      </c>
      <c r="H2900" t="s">
        <v>4121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" t="s">
        <v>4181</v>
      </c>
      <c r="O2900">
        <f>ROUND(E2900/D2900*100,0)</f>
        <v>3</v>
      </c>
      <c r="P2900">
        <f>ROUND(E2900/L2900,2)</f>
        <v>21</v>
      </c>
      <c r="Q2900" s="9" t="s">
        <v>4181</v>
      </c>
      <c r="R2900" t="s">
        <v>4190</v>
      </c>
      <c r="S2900">
        <f>(((J2900/60)/60)/24)+DATE(1970,1,1)</f>
        <v>42278.664965277778</v>
      </c>
      <c r="T2900">
        <f>(((I2900/60)/60)/24)+DATE(1970,1,1)</f>
        <v>42308.664965277778</v>
      </c>
      <c r="U2900">
        <f>YEAR(S:S)</f>
        <v>2015</v>
      </c>
    </row>
    <row r="2901" spans="1:21" ht="48" x14ac:dyDescent="0.2">
      <c r="A2901">
        <v>2899</v>
      </c>
      <c r="B2901" s="8" t="s">
        <v>2</v>
      </c>
      <c r="C2901" s="3" t="s">
        <v>2906</v>
      </c>
      <c r="D2901" s="5">
        <v>10000</v>
      </c>
      <c r="E2901" s="7">
        <v>251</v>
      </c>
      <c r="F2901" t="s">
        <v>4117</v>
      </c>
      <c r="G2901" s="1" t="s">
        <v>4119</v>
      </c>
      <c r="H2901" t="s">
        <v>4121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" t="s">
        <v>4181</v>
      </c>
      <c r="O2901">
        <f>ROUND(E2901/D2901*100,0)</f>
        <v>3</v>
      </c>
      <c r="P2901" t="e">
        <f>ROUND(E2901/L2901,2)</f>
        <v>#DIV/0!</v>
      </c>
      <c r="Q2901" s="9" t="s">
        <v>4181</v>
      </c>
      <c r="R2901" t="s">
        <v>4190</v>
      </c>
      <c r="S2901">
        <f>(((J2901/60)/60)/24)+DATE(1970,1,1)</f>
        <v>42515.078217592592</v>
      </c>
      <c r="T2901">
        <f>(((I2901/60)/60)/24)+DATE(1970,1,1)</f>
        <v>42575.078217592592</v>
      </c>
      <c r="U2901">
        <f>YEAR(S:S)</f>
        <v>2016</v>
      </c>
    </row>
    <row r="2902" spans="1:21" ht="48" x14ac:dyDescent="0.2">
      <c r="A2902">
        <v>2900</v>
      </c>
      <c r="B2902" s="8" t="s">
        <v>2</v>
      </c>
      <c r="C2902" s="3" t="s">
        <v>2907</v>
      </c>
      <c r="D2902" s="5">
        <v>5500</v>
      </c>
      <c r="E2902" s="7">
        <v>251</v>
      </c>
      <c r="F2902" t="s">
        <v>4117</v>
      </c>
      <c r="G2902" s="1" t="s">
        <v>4119</v>
      </c>
      <c r="H2902" t="s">
        <v>4121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" t="s">
        <v>4181</v>
      </c>
      <c r="O2902">
        <f>ROUND(E2902/D2902*100,0)</f>
        <v>5</v>
      </c>
      <c r="P2902">
        <f>ROUND(E2902/L2902,2)</f>
        <v>35.86</v>
      </c>
      <c r="Q2902" s="9" t="s">
        <v>4181</v>
      </c>
      <c r="R2902" t="s">
        <v>4190</v>
      </c>
      <c r="S2902">
        <f>(((J2902/60)/60)/24)+DATE(1970,1,1)</f>
        <v>41830.234166666669</v>
      </c>
      <c r="T2902">
        <f>(((I2902/60)/60)/24)+DATE(1970,1,1)</f>
        <v>41860.234166666669</v>
      </c>
      <c r="U2902">
        <f>YEAR(S:S)</f>
        <v>2014</v>
      </c>
    </row>
    <row r="2903" spans="1:21" ht="48" x14ac:dyDescent="0.2">
      <c r="A2903">
        <v>2901</v>
      </c>
      <c r="B2903" s="8" t="s">
        <v>2</v>
      </c>
      <c r="C2903" s="3" t="s">
        <v>2908</v>
      </c>
      <c r="D2903" s="5">
        <v>750</v>
      </c>
      <c r="E2903" s="7">
        <v>250</v>
      </c>
      <c r="F2903" t="s">
        <v>4117</v>
      </c>
      <c r="G2903" s="1" t="s">
        <v>4119</v>
      </c>
      <c r="H2903" t="s">
        <v>4121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" t="s">
        <v>4181</v>
      </c>
      <c r="O2903">
        <f>ROUND(E2903/D2903*100,0)</f>
        <v>33</v>
      </c>
      <c r="P2903">
        <f>ROUND(E2903/L2903,2)</f>
        <v>125</v>
      </c>
      <c r="Q2903" s="9" t="s">
        <v>4181</v>
      </c>
      <c r="R2903" t="s">
        <v>4190</v>
      </c>
      <c r="S2903">
        <f>(((J2903/60)/60)/24)+DATE(1970,1,1)</f>
        <v>41982.904386574075</v>
      </c>
      <c r="T2903">
        <f>(((I2903/60)/60)/24)+DATE(1970,1,1)</f>
        <v>42042.904386574075</v>
      </c>
      <c r="U2903">
        <f>YEAR(S:S)</f>
        <v>2014</v>
      </c>
    </row>
    <row r="2904" spans="1:21" ht="32" x14ac:dyDescent="0.2">
      <c r="A2904">
        <v>2902</v>
      </c>
      <c r="B2904" s="8" t="s">
        <v>2</v>
      </c>
      <c r="C2904" s="3" t="s">
        <v>2909</v>
      </c>
      <c r="D2904" s="5">
        <v>150000</v>
      </c>
      <c r="E2904" s="7">
        <v>250</v>
      </c>
      <c r="F2904" t="s">
        <v>4117</v>
      </c>
      <c r="G2904" s="1" t="s">
        <v>4119</v>
      </c>
      <c r="H2904" t="s">
        <v>4121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" t="s">
        <v>4181</v>
      </c>
      <c r="O2904">
        <f>ROUND(E2904/D2904*100,0)</f>
        <v>0</v>
      </c>
      <c r="P2904">
        <f>ROUND(E2904/L2904,2)</f>
        <v>250</v>
      </c>
      <c r="Q2904" s="9" t="s">
        <v>4181</v>
      </c>
      <c r="R2904" t="s">
        <v>4190</v>
      </c>
      <c r="S2904">
        <f>(((J2904/60)/60)/24)+DATE(1970,1,1)</f>
        <v>42210.439768518518</v>
      </c>
      <c r="T2904">
        <f>(((I2904/60)/60)/24)+DATE(1970,1,1)</f>
        <v>42240.439768518518</v>
      </c>
      <c r="U2904">
        <f>YEAR(S:S)</f>
        <v>2015</v>
      </c>
    </row>
    <row r="2905" spans="1:21" ht="48" x14ac:dyDescent="0.2">
      <c r="A2905">
        <v>2903</v>
      </c>
      <c r="B2905" s="8" t="s">
        <v>2</v>
      </c>
      <c r="C2905" s="3" t="s">
        <v>2910</v>
      </c>
      <c r="D2905" s="5">
        <v>5000</v>
      </c>
      <c r="E2905" s="7">
        <v>250</v>
      </c>
      <c r="F2905" t="s">
        <v>4117</v>
      </c>
      <c r="G2905" s="1" t="s">
        <v>4119</v>
      </c>
      <c r="H2905" t="s">
        <v>4121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" t="s">
        <v>4181</v>
      </c>
      <c r="O2905">
        <f>ROUND(E2905/D2905*100,0)</f>
        <v>5</v>
      </c>
      <c r="P2905">
        <f>ROUND(E2905/L2905,2)</f>
        <v>62.5</v>
      </c>
      <c r="Q2905" s="9" t="s">
        <v>4181</v>
      </c>
      <c r="R2905" t="s">
        <v>4190</v>
      </c>
      <c r="S2905">
        <f>(((J2905/60)/60)/24)+DATE(1970,1,1)</f>
        <v>42196.166874999995</v>
      </c>
      <c r="T2905">
        <f>(((I2905/60)/60)/24)+DATE(1970,1,1)</f>
        <v>42256.166874999995</v>
      </c>
      <c r="U2905">
        <f>YEAR(S:S)</f>
        <v>2015</v>
      </c>
    </row>
    <row r="2906" spans="1:21" ht="48" x14ac:dyDescent="0.2">
      <c r="A2906">
        <v>2904</v>
      </c>
      <c r="B2906" s="8" t="s">
        <v>2</v>
      </c>
      <c r="C2906" s="3" t="s">
        <v>2911</v>
      </c>
      <c r="D2906" s="5">
        <v>1500</v>
      </c>
      <c r="E2906" s="7">
        <v>250</v>
      </c>
      <c r="F2906" t="s">
        <v>4117</v>
      </c>
      <c r="G2906" s="1" t="s">
        <v>4119</v>
      </c>
      <c r="H2906" t="s">
        <v>4122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" t="s">
        <v>4181</v>
      </c>
      <c r="O2906">
        <f>ROUND(E2906/D2906*100,0)</f>
        <v>17</v>
      </c>
      <c r="P2906">
        <f>ROUND(E2906/L2906,2)</f>
        <v>62.5</v>
      </c>
      <c r="Q2906" s="9" t="s">
        <v>4181</v>
      </c>
      <c r="R2906" t="s">
        <v>4190</v>
      </c>
      <c r="S2906">
        <f>(((J2906/60)/60)/24)+DATE(1970,1,1)</f>
        <v>41940.967951388891</v>
      </c>
      <c r="T2906">
        <f>(((I2906/60)/60)/24)+DATE(1970,1,1)</f>
        <v>41952.5</v>
      </c>
      <c r="U2906">
        <f>YEAR(S:S)</f>
        <v>2014</v>
      </c>
    </row>
    <row r="2907" spans="1:21" ht="48" x14ac:dyDescent="0.2">
      <c r="A2907">
        <v>2905</v>
      </c>
      <c r="B2907" s="8" t="s">
        <v>2</v>
      </c>
      <c r="C2907" s="3" t="s">
        <v>2912</v>
      </c>
      <c r="D2907" s="5">
        <v>3500</v>
      </c>
      <c r="E2907" s="7">
        <v>250</v>
      </c>
      <c r="F2907" t="s">
        <v>4117</v>
      </c>
      <c r="G2907" s="1" t="s">
        <v>4119</v>
      </c>
      <c r="H2907" t="s">
        <v>4121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" t="s">
        <v>4181</v>
      </c>
      <c r="O2907">
        <f>ROUND(E2907/D2907*100,0)</f>
        <v>7</v>
      </c>
      <c r="P2907">
        <f>ROUND(E2907/L2907,2)</f>
        <v>14.71</v>
      </c>
      <c r="Q2907" s="9" t="s">
        <v>4181</v>
      </c>
      <c r="R2907" t="s">
        <v>4190</v>
      </c>
      <c r="S2907">
        <f>(((J2907/60)/60)/24)+DATE(1970,1,1)</f>
        <v>42606.056863425925</v>
      </c>
      <c r="T2907">
        <f>(((I2907/60)/60)/24)+DATE(1970,1,1)</f>
        <v>42620.056863425925</v>
      </c>
      <c r="U2907">
        <f>YEAR(S:S)</f>
        <v>2016</v>
      </c>
    </row>
    <row r="2908" spans="1:21" ht="48" x14ac:dyDescent="0.2">
      <c r="A2908">
        <v>2906</v>
      </c>
      <c r="B2908" s="8" t="s">
        <v>2</v>
      </c>
      <c r="C2908" s="3" t="s">
        <v>2913</v>
      </c>
      <c r="D2908" s="5">
        <v>6000</v>
      </c>
      <c r="E2908" s="7">
        <v>250</v>
      </c>
      <c r="F2908" t="s">
        <v>4117</v>
      </c>
      <c r="G2908" s="1" t="s">
        <v>4119</v>
      </c>
      <c r="H2908" t="s">
        <v>4121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" t="s">
        <v>4181</v>
      </c>
      <c r="O2908">
        <f>ROUND(E2908/D2908*100,0)</f>
        <v>4</v>
      </c>
      <c r="P2908">
        <f>ROUND(E2908/L2908,2)</f>
        <v>35.71</v>
      </c>
      <c r="Q2908" s="9" t="s">
        <v>4181</v>
      </c>
      <c r="R2908" t="s">
        <v>4190</v>
      </c>
      <c r="S2908">
        <f>(((J2908/60)/60)/24)+DATE(1970,1,1)</f>
        <v>42199.648912037039</v>
      </c>
      <c r="T2908">
        <f>(((I2908/60)/60)/24)+DATE(1970,1,1)</f>
        <v>42217.041666666672</v>
      </c>
      <c r="U2908">
        <f>YEAR(S:S)</f>
        <v>2015</v>
      </c>
    </row>
    <row r="2909" spans="1:21" ht="48" x14ac:dyDescent="0.2">
      <c r="A2909">
        <v>2907</v>
      </c>
      <c r="B2909" s="8" t="s">
        <v>2</v>
      </c>
      <c r="C2909" s="3" t="s">
        <v>2914</v>
      </c>
      <c r="D2909" s="5">
        <v>2500</v>
      </c>
      <c r="E2909" s="7">
        <v>250</v>
      </c>
      <c r="F2909" t="s">
        <v>4117</v>
      </c>
      <c r="G2909" s="1" t="s">
        <v>4119</v>
      </c>
      <c r="H2909" t="s">
        <v>4121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" t="s">
        <v>4181</v>
      </c>
      <c r="O2909">
        <f>ROUND(E2909/D2909*100,0)</f>
        <v>10</v>
      </c>
      <c r="P2909">
        <f>ROUND(E2909/L2909,2)</f>
        <v>125</v>
      </c>
      <c r="Q2909" s="9" t="s">
        <v>4181</v>
      </c>
      <c r="R2909" t="s">
        <v>4190</v>
      </c>
      <c r="S2909">
        <f>(((J2909/60)/60)/24)+DATE(1970,1,1)</f>
        <v>42444.877743055549</v>
      </c>
      <c r="T2909">
        <f>(((I2909/60)/60)/24)+DATE(1970,1,1)</f>
        <v>42504.877743055549</v>
      </c>
      <c r="U2909">
        <f>YEAR(S:S)</f>
        <v>2016</v>
      </c>
    </row>
    <row r="2910" spans="1:21" ht="64" x14ac:dyDescent="0.2">
      <c r="A2910">
        <v>2908</v>
      </c>
      <c r="B2910" s="8" t="s">
        <v>2</v>
      </c>
      <c r="C2910" s="3" t="s">
        <v>2915</v>
      </c>
      <c r="D2910" s="5">
        <v>9600</v>
      </c>
      <c r="E2910" s="7">
        <v>250</v>
      </c>
      <c r="F2910" t="s">
        <v>4117</v>
      </c>
      <c r="G2910" s="1" t="s">
        <v>4119</v>
      </c>
      <c r="H2910" t="s">
        <v>4121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" t="s">
        <v>4181</v>
      </c>
      <c r="O2910">
        <f>ROUND(E2910/D2910*100,0)</f>
        <v>3</v>
      </c>
      <c r="P2910">
        <f>ROUND(E2910/L2910,2)</f>
        <v>50</v>
      </c>
      <c r="Q2910" s="9" t="s">
        <v>4181</v>
      </c>
      <c r="R2910" t="s">
        <v>4190</v>
      </c>
      <c r="S2910">
        <f>(((J2910/60)/60)/24)+DATE(1970,1,1)</f>
        <v>42499.731701388882</v>
      </c>
      <c r="T2910">
        <f>(((I2910/60)/60)/24)+DATE(1970,1,1)</f>
        <v>42529.731701388882</v>
      </c>
      <c r="U2910">
        <f>YEAR(S:S)</f>
        <v>2016</v>
      </c>
    </row>
    <row r="2911" spans="1:21" ht="48" x14ac:dyDescent="0.2">
      <c r="A2911">
        <v>2909</v>
      </c>
      <c r="B2911" s="8" t="s">
        <v>2</v>
      </c>
      <c r="C2911" s="3" t="s">
        <v>2916</v>
      </c>
      <c r="D2911" s="5">
        <v>180000</v>
      </c>
      <c r="E2911" s="7">
        <v>250</v>
      </c>
      <c r="F2911" t="s">
        <v>4117</v>
      </c>
      <c r="G2911" s="1" t="s">
        <v>4119</v>
      </c>
      <c r="H2911" t="s">
        <v>4121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" t="s">
        <v>4181</v>
      </c>
      <c r="O2911">
        <f>ROUND(E2911/D2911*100,0)</f>
        <v>0</v>
      </c>
      <c r="P2911">
        <f>ROUND(E2911/L2911,2)</f>
        <v>250</v>
      </c>
      <c r="Q2911" s="9" t="s">
        <v>4181</v>
      </c>
      <c r="R2911" t="s">
        <v>4190</v>
      </c>
      <c r="S2911">
        <f>(((J2911/60)/60)/24)+DATE(1970,1,1)</f>
        <v>41929.266215277778</v>
      </c>
      <c r="T2911">
        <f>(((I2911/60)/60)/24)+DATE(1970,1,1)</f>
        <v>41968.823611111111</v>
      </c>
      <c r="U2911">
        <f>YEAR(S:S)</f>
        <v>2014</v>
      </c>
    </row>
    <row r="2912" spans="1:21" ht="48" x14ac:dyDescent="0.2">
      <c r="A2912">
        <v>2910</v>
      </c>
      <c r="B2912" s="8" t="s">
        <v>2</v>
      </c>
      <c r="C2912" s="3" t="s">
        <v>2917</v>
      </c>
      <c r="D2912" s="5">
        <v>30000</v>
      </c>
      <c r="E2912" s="7">
        <v>250</v>
      </c>
      <c r="F2912" t="s">
        <v>4117</v>
      </c>
      <c r="G2912" s="1" t="s">
        <v>4119</v>
      </c>
      <c r="H2912" t="s">
        <v>4122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" t="s">
        <v>4181</v>
      </c>
      <c r="O2912">
        <f>ROUND(E2912/D2912*100,0)</f>
        <v>1</v>
      </c>
      <c r="P2912">
        <f>ROUND(E2912/L2912,2)</f>
        <v>250</v>
      </c>
      <c r="Q2912" s="9" t="s">
        <v>4181</v>
      </c>
      <c r="R2912" t="s">
        <v>4190</v>
      </c>
      <c r="S2912">
        <f>(((J2912/60)/60)/24)+DATE(1970,1,1)</f>
        <v>42107.841284722221</v>
      </c>
      <c r="T2912">
        <f>(((I2912/60)/60)/24)+DATE(1970,1,1)</f>
        <v>42167.841284722221</v>
      </c>
      <c r="U2912">
        <f>YEAR(S:S)</f>
        <v>2015</v>
      </c>
    </row>
    <row r="2913" spans="1:21" ht="48" x14ac:dyDescent="0.2">
      <c r="A2913">
        <v>2911</v>
      </c>
      <c r="B2913" s="8" t="s">
        <v>2</v>
      </c>
      <c r="C2913" s="3" t="s">
        <v>2918</v>
      </c>
      <c r="D2913" s="5">
        <v>1800</v>
      </c>
      <c r="E2913" s="7">
        <v>250</v>
      </c>
      <c r="F2913" t="s">
        <v>4117</v>
      </c>
      <c r="G2913" s="1" t="s">
        <v>4119</v>
      </c>
      <c r="H2913" t="s">
        <v>4121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" t="s">
        <v>4181</v>
      </c>
      <c r="O2913">
        <f>ROUND(E2913/D2913*100,0)</f>
        <v>14</v>
      </c>
      <c r="P2913">
        <f>ROUND(E2913/L2913,2)</f>
        <v>17.86</v>
      </c>
      <c r="Q2913" s="9" t="s">
        <v>4181</v>
      </c>
      <c r="R2913" t="s">
        <v>4190</v>
      </c>
      <c r="S2913">
        <f>(((J2913/60)/60)/24)+DATE(1970,1,1)</f>
        <v>42142.768819444449</v>
      </c>
      <c r="T2913">
        <f>(((I2913/60)/60)/24)+DATE(1970,1,1)</f>
        <v>42182.768819444449</v>
      </c>
      <c r="U2913">
        <f>YEAR(S:S)</f>
        <v>2015</v>
      </c>
    </row>
    <row r="2914" spans="1:21" ht="48" x14ac:dyDescent="0.2">
      <c r="A2914">
        <v>2912</v>
      </c>
      <c r="B2914" s="8" t="s">
        <v>2</v>
      </c>
      <c r="C2914" s="3" t="s">
        <v>2919</v>
      </c>
      <c r="D2914" s="5">
        <v>14440</v>
      </c>
      <c r="E2914" s="7">
        <v>250</v>
      </c>
      <c r="F2914" t="s">
        <v>4117</v>
      </c>
      <c r="G2914" s="1" t="s">
        <v>4119</v>
      </c>
      <c r="H2914" t="s">
        <v>4121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" t="s">
        <v>4181</v>
      </c>
      <c r="O2914">
        <f>ROUND(E2914/D2914*100,0)</f>
        <v>2</v>
      </c>
      <c r="P2914">
        <f>ROUND(E2914/L2914,2)</f>
        <v>9.6199999999999992</v>
      </c>
      <c r="Q2914" s="9" t="s">
        <v>4181</v>
      </c>
      <c r="R2914" t="s">
        <v>4190</v>
      </c>
      <c r="S2914">
        <f>(((J2914/60)/60)/24)+DATE(1970,1,1)</f>
        <v>42354.131643518514</v>
      </c>
      <c r="T2914">
        <f>(((I2914/60)/60)/24)+DATE(1970,1,1)</f>
        <v>42384.131643518514</v>
      </c>
      <c r="U2914">
        <f>YEAR(S:S)</f>
        <v>2015</v>
      </c>
    </row>
    <row r="2915" spans="1:21" ht="48" x14ac:dyDescent="0.2">
      <c r="A2915">
        <v>2913</v>
      </c>
      <c r="B2915" s="8" t="s">
        <v>2</v>
      </c>
      <c r="C2915" s="3" t="s">
        <v>2920</v>
      </c>
      <c r="D2915" s="5">
        <v>10000</v>
      </c>
      <c r="E2915" s="7">
        <v>250</v>
      </c>
      <c r="F2915" t="s">
        <v>4117</v>
      </c>
      <c r="G2915" s="1" t="s">
        <v>4119</v>
      </c>
      <c r="H2915" t="s">
        <v>4121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" t="s">
        <v>4181</v>
      </c>
      <c r="O2915">
        <f>ROUND(E2915/D2915*100,0)</f>
        <v>3</v>
      </c>
      <c r="P2915">
        <f>ROUND(E2915/L2915,2)</f>
        <v>125</v>
      </c>
      <c r="Q2915" s="9" t="s">
        <v>4181</v>
      </c>
      <c r="R2915" t="s">
        <v>4190</v>
      </c>
      <c r="S2915">
        <f>(((J2915/60)/60)/24)+DATE(1970,1,1)</f>
        <v>41828.922905092593</v>
      </c>
      <c r="T2915">
        <f>(((I2915/60)/60)/24)+DATE(1970,1,1)</f>
        <v>41888.922905092593</v>
      </c>
      <c r="U2915">
        <f>YEAR(S:S)</f>
        <v>2014</v>
      </c>
    </row>
    <row r="2916" spans="1:21" ht="32" x14ac:dyDescent="0.2">
      <c r="A2916">
        <v>2914</v>
      </c>
      <c r="B2916" s="8" t="s">
        <v>2</v>
      </c>
      <c r="C2916" s="3" t="s">
        <v>2921</v>
      </c>
      <c r="D2916" s="5">
        <v>25000</v>
      </c>
      <c r="E2916" s="7">
        <v>250</v>
      </c>
      <c r="F2916" t="s">
        <v>4117</v>
      </c>
      <c r="G2916" s="1" t="s">
        <v>4119</v>
      </c>
      <c r="H2916" t="s">
        <v>4122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" t="s">
        <v>4181</v>
      </c>
      <c r="O2916">
        <f>ROUND(E2916/D2916*100,0)</f>
        <v>1</v>
      </c>
      <c r="P2916">
        <f>ROUND(E2916/L2916,2)</f>
        <v>250</v>
      </c>
      <c r="Q2916" s="9" t="s">
        <v>4181</v>
      </c>
      <c r="R2916" t="s">
        <v>4190</v>
      </c>
      <c r="S2916">
        <f>(((J2916/60)/60)/24)+DATE(1970,1,1)</f>
        <v>42017.907337962963</v>
      </c>
      <c r="T2916">
        <f>(((I2916/60)/60)/24)+DATE(1970,1,1)</f>
        <v>42077.865671296298</v>
      </c>
      <c r="U2916">
        <f>YEAR(S:S)</f>
        <v>2015</v>
      </c>
    </row>
    <row r="2917" spans="1:21" ht="48" x14ac:dyDescent="0.2">
      <c r="A2917">
        <v>2915</v>
      </c>
      <c r="B2917" s="8" t="s">
        <v>2</v>
      </c>
      <c r="C2917" s="3" t="s">
        <v>2922</v>
      </c>
      <c r="D2917" s="5">
        <v>1000</v>
      </c>
      <c r="E2917" s="7">
        <v>245</v>
      </c>
      <c r="F2917" t="s">
        <v>4117</v>
      </c>
      <c r="G2917" s="1" t="s">
        <v>4119</v>
      </c>
      <c r="H2917" t="s">
        <v>4122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" t="s">
        <v>4181</v>
      </c>
      <c r="O2917">
        <f>ROUND(E2917/D2917*100,0)</f>
        <v>25</v>
      </c>
      <c r="P2917">
        <f>ROUND(E2917/L2917,2)</f>
        <v>81.67</v>
      </c>
      <c r="Q2917" s="9" t="s">
        <v>4181</v>
      </c>
      <c r="R2917" t="s">
        <v>4190</v>
      </c>
      <c r="S2917">
        <f>(((J2917/60)/60)/24)+DATE(1970,1,1)</f>
        <v>42415.398032407407</v>
      </c>
      <c r="T2917">
        <f>(((I2917/60)/60)/24)+DATE(1970,1,1)</f>
        <v>42445.356365740736</v>
      </c>
      <c r="U2917">
        <f>YEAR(S:S)</f>
        <v>2016</v>
      </c>
    </row>
    <row r="2918" spans="1:21" ht="32" x14ac:dyDescent="0.2">
      <c r="A2918">
        <v>2916</v>
      </c>
      <c r="B2918" s="8" t="s">
        <v>2</v>
      </c>
      <c r="C2918" s="3" t="s">
        <v>2923</v>
      </c>
      <c r="D2918" s="5">
        <v>1850</v>
      </c>
      <c r="E2918" s="7">
        <v>243</v>
      </c>
      <c r="F2918" t="s">
        <v>4117</v>
      </c>
      <c r="G2918" s="1" t="s">
        <v>4119</v>
      </c>
      <c r="H2918" t="s">
        <v>4122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" t="s">
        <v>4181</v>
      </c>
      <c r="O2918">
        <f>ROUND(E2918/D2918*100,0)</f>
        <v>13</v>
      </c>
      <c r="P2918">
        <f>ROUND(E2918/L2918,2)</f>
        <v>34.71</v>
      </c>
      <c r="Q2918" s="9" t="s">
        <v>4181</v>
      </c>
      <c r="R2918" t="s">
        <v>4190</v>
      </c>
      <c r="S2918">
        <f>(((J2918/60)/60)/24)+DATE(1970,1,1)</f>
        <v>41755.476724537039</v>
      </c>
      <c r="T2918">
        <f>(((I2918/60)/60)/24)+DATE(1970,1,1)</f>
        <v>41778.476724537039</v>
      </c>
      <c r="U2918">
        <f>YEAR(S:S)</f>
        <v>2014</v>
      </c>
    </row>
    <row r="2919" spans="1:21" ht="48" x14ac:dyDescent="0.2">
      <c r="A2919">
        <v>2917</v>
      </c>
      <c r="B2919" s="8" t="s">
        <v>2</v>
      </c>
      <c r="C2919" s="3" t="s">
        <v>2924</v>
      </c>
      <c r="D2919" s="5">
        <v>2000</v>
      </c>
      <c r="E2919" s="7">
        <v>241</v>
      </c>
      <c r="F2919" t="s">
        <v>4117</v>
      </c>
      <c r="G2919" s="1" t="s">
        <v>4119</v>
      </c>
      <c r="H2919" t="s">
        <v>4121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" t="s">
        <v>4181</v>
      </c>
      <c r="O2919">
        <f>ROUND(E2919/D2919*100,0)</f>
        <v>12</v>
      </c>
      <c r="P2919">
        <f>ROUND(E2919/L2919,2)</f>
        <v>26.78</v>
      </c>
      <c r="Q2919" s="9" t="s">
        <v>4181</v>
      </c>
      <c r="R2919" t="s">
        <v>4190</v>
      </c>
      <c r="S2919">
        <f>(((J2919/60)/60)/24)+DATE(1970,1,1)</f>
        <v>42245.234340277777</v>
      </c>
      <c r="T2919">
        <f>(((I2919/60)/60)/24)+DATE(1970,1,1)</f>
        <v>42263.234340277777</v>
      </c>
      <c r="U2919">
        <f>YEAR(S:S)</f>
        <v>2015</v>
      </c>
    </row>
    <row r="2920" spans="1:21" ht="48" x14ac:dyDescent="0.2">
      <c r="A2920">
        <v>2918</v>
      </c>
      <c r="B2920" s="8" t="s">
        <v>2</v>
      </c>
      <c r="C2920" s="3" t="s">
        <v>2925</v>
      </c>
      <c r="D2920" s="5">
        <v>5000</v>
      </c>
      <c r="E2920" s="7">
        <v>241</v>
      </c>
      <c r="F2920" t="s">
        <v>4117</v>
      </c>
      <c r="G2920" s="1" t="s">
        <v>4119</v>
      </c>
      <c r="H2920" t="s">
        <v>4121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" t="s">
        <v>4181</v>
      </c>
      <c r="O2920">
        <f>ROUND(E2920/D2920*100,0)</f>
        <v>5</v>
      </c>
      <c r="P2920">
        <f>ROUND(E2920/L2920,2)</f>
        <v>12.05</v>
      </c>
      <c r="Q2920" s="9" t="s">
        <v>4181</v>
      </c>
      <c r="R2920" t="s">
        <v>4190</v>
      </c>
      <c r="S2920">
        <f>(((J2920/60)/60)/24)+DATE(1970,1,1)</f>
        <v>42278.629710648151</v>
      </c>
      <c r="T2920">
        <f>(((I2920/60)/60)/24)+DATE(1970,1,1)</f>
        <v>42306.629710648151</v>
      </c>
      <c r="U2920">
        <f>YEAR(S:S)</f>
        <v>2015</v>
      </c>
    </row>
    <row r="2921" spans="1:21" ht="48" x14ac:dyDescent="0.2">
      <c r="A2921">
        <v>2919</v>
      </c>
      <c r="B2921" s="8" t="s">
        <v>2</v>
      </c>
      <c r="C2921" s="3" t="s">
        <v>2926</v>
      </c>
      <c r="D2921" s="5">
        <v>600</v>
      </c>
      <c r="E2921" s="7">
        <v>241</v>
      </c>
      <c r="F2921" t="s">
        <v>4117</v>
      </c>
      <c r="G2921" s="1" t="s">
        <v>4119</v>
      </c>
      <c r="H2921" t="s">
        <v>4121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" t="s">
        <v>4181</v>
      </c>
      <c r="O2921">
        <f>ROUND(E2921/D2921*100,0)</f>
        <v>40</v>
      </c>
      <c r="P2921">
        <f>ROUND(E2921/L2921,2)</f>
        <v>40.17</v>
      </c>
      <c r="Q2921" s="9" t="s">
        <v>4181</v>
      </c>
      <c r="R2921" t="s">
        <v>4190</v>
      </c>
      <c r="S2921">
        <f>(((J2921/60)/60)/24)+DATE(1970,1,1)</f>
        <v>41826.61954861111</v>
      </c>
      <c r="T2921">
        <f>(((I2921/60)/60)/24)+DATE(1970,1,1)</f>
        <v>41856.61954861111</v>
      </c>
      <c r="U2921">
        <f>YEAR(S:S)</f>
        <v>2014</v>
      </c>
    </row>
    <row r="2922" spans="1:21" ht="48" x14ac:dyDescent="0.2">
      <c r="A2922">
        <v>2920</v>
      </c>
      <c r="B2922" s="8" t="s">
        <v>2</v>
      </c>
      <c r="C2922" s="3" t="s">
        <v>2927</v>
      </c>
      <c r="D2922" s="5">
        <v>2500</v>
      </c>
      <c r="E2922" s="7">
        <v>240</v>
      </c>
      <c r="F2922" t="s">
        <v>4117</v>
      </c>
      <c r="G2922" s="1" t="s">
        <v>4119</v>
      </c>
      <c r="H2922" t="s">
        <v>4126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" t="s">
        <v>4181</v>
      </c>
      <c r="O2922">
        <f>ROUND(E2922/D2922*100,0)</f>
        <v>10</v>
      </c>
      <c r="P2922">
        <f>ROUND(E2922/L2922,2)</f>
        <v>18.46</v>
      </c>
      <c r="Q2922" s="9" t="s">
        <v>4181</v>
      </c>
      <c r="R2922" t="s">
        <v>4190</v>
      </c>
      <c r="S2922">
        <f>(((J2922/60)/60)/24)+DATE(1970,1,1)</f>
        <v>42058.792476851857</v>
      </c>
      <c r="T2922">
        <f>(((I2922/60)/60)/24)+DATE(1970,1,1)</f>
        <v>42088.750810185185</v>
      </c>
      <c r="U2922">
        <f>YEAR(S:S)</f>
        <v>2015</v>
      </c>
    </row>
    <row r="2923" spans="1:21" ht="32" x14ac:dyDescent="0.2">
      <c r="A2923">
        <v>2921</v>
      </c>
      <c r="B2923" s="8" t="s">
        <v>2</v>
      </c>
      <c r="C2923" s="3" t="s">
        <v>2928</v>
      </c>
      <c r="D2923" s="5">
        <v>100</v>
      </c>
      <c r="E2923" s="7">
        <v>240</v>
      </c>
      <c r="F2923" t="s">
        <v>4115</v>
      </c>
      <c r="G2923" s="1" t="s">
        <v>4119</v>
      </c>
      <c r="H2923" t="s">
        <v>4121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" t="s">
        <v>4181</v>
      </c>
      <c r="O2923">
        <f>ROUND(E2923/D2923*100,0)</f>
        <v>240</v>
      </c>
      <c r="P2923">
        <f>ROUND(E2923/L2923,2)</f>
        <v>80</v>
      </c>
      <c r="Q2923" s="9" t="s">
        <v>4181</v>
      </c>
      <c r="R2923" t="s">
        <v>4224</v>
      </c>
      <c r="S2923">
        <f>(((J2923/60)/60)/24)+DATE(1970,1,1)</f>
        <v>41877.886620370373</v>
      </c>
      <c r="T2923">
        <f>(((I2923/60)/60)/24)+DATE(1970,1,1)</f>
        <v>41907.886620370373</v>
      </c>
      <c r="U2923">
        <f>YEAR(S:S)</f>
        <v>2014</v>
      </c>
    </row>
    <row r="2924" spans="1:21" ht="48" x14ac:dyDescent="0.2">
      <c r="A2924">
        <v>2922</v>
      </c>
      <c r="B2924" s="8" t="s">
        <v>2</v>
      </c>
      <c r="C2924" s="3" t="s">
        <v>2929</v>
      </c>
      <c r="D2924" s="5">
        <v>500</v>
      </c>
      <c r="E2924" s="7">
        <v>237</v>
      </c>
      <c r="F2924" t="s">
        <v>4115</v>
      </c>
      <c r="G2924" s="1" t="s">
        <v>4119</v>
      </c>
      <c r="H2924" t="s">
        <v>4122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" t="s">
        <v>4181</v>
      </c>
      <c r="O2924">
        <f>ROUND(E2924/D2924*100,0)</f>
        <v>47</v>
      </c>
      <c r="P2924">
        <f>ROUND(E2924/L2924,2)</f>
        <v>39.5</v>
      </c>
      <c r="Q2924" s="9" t="s">
        <v>4181</v>
      </c>
      <c r="R2924" t="s">
        <v>4224</v>
      </c>
      <c r="S2924">
        <f>(((J2924/60)/60)/24)+DATE(1970,1,1)</f>
        <v>42097.874155092592</v>
      </c>
      <c r="T2924">
        <f>(((I2924/60)/60)/24)+DATE(1970,1,1)</f>
        <v>42142.874155092592</v>
      </c>
      <c r="U2924">
        <f>YEAR(S:S)</f>
        <v>2015</v>
      </c>
    </row>
    <row r="2925" spans="1:21" ht="48" x14ac:dyDescent="0.2">
      <c r="A2925">
        <v>2923</v>
      </c>
      <c r="B2925" s="8" t="s">
        <v>2</v>
      </c>
      <c r="C2925" s="3" t="s">
        <v>2930</v>
      </c>
      <c r="D2925" s="5">
        <v>300</v>
      </c>
      <c r="E2925" s="7">
        <v>236</v>
      </c>
      <c r="F2925" t="s">
        <v>4115</v>
      </c>
      <c r="G2925" s="1" t="s">
        <v>4119</v>
      </c>
      <c r="H2925" t="s">
        <v>4121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" t="s">
        <v>4181</v>
      </c>
      <c r="O2925">
        <f>ROUND(E2925/D2925*100,0)</f>
        <v>79</v>
      </c>
      <c r="P2925">
        <f>ROUND(E2925/L2925,2)</f>
        <v>23.6</v>
      </c>
      <c r="Q2925" s="9" t="s">
        <v>4181</v>
      </c>
      <c r="R2925" t="s">
        <v>4224</v>
      </c>
      <c r="S2925">
        <f>(((J2925/60)/60)/24)+DATE(1970,1,1)</f>
        <v>42013.15253472222</v>
      </c>
      <c r="T2925">
        <f>(((I2925/60)/60)/24)+DATE(1970,1,1)</f>
        <v>42028.125</v>
      </c>
      <c r="U2925">
        <f>YEAR(S:S)</f>
        <v>2015</v>
      </c>
    </row>
    <row r="2926" spans="1:21" ht="48" x14ac:dyDescent="0.2">
      <c r="A2926">
        <v>2924</v>
      </c>
      <c r="B2926" s="8" t="s">
        <v>2</v>
      </c>
      <c r="C2926" s="3" t="s">
        <v>2931</v>
      </c>
      <c r="D2926" s="5">
        <v>25000</v>
      </c>
      <c r="E2926" s="7">
        <v>236</v>
      </c>
      <c r="F2926" t="s">
        <v>4115</v>
      </c>
      <c r="G2926" s="1" t="s">
        <v>4119</v>
      </c>
      <c r="H2926" t="s">
        <v>4121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" t="s">
        <v>4181</v>
      </c>
      <c r="O2926">
        <f>ROUND(E2926/D2926*100,0)</f>
        <v>1</v>
      </c>
      <c r="P2926">
        <f>ROUND(E2926/L2926,2)</f>
        <v>1.61</v>
      </c>
      <c r="Q2926" s="9" t="s">
        <v>4181</v>
      </c>
      <c r="R2926" t="s">
        <v>4224</v>
      </c>
      <c r="S2926">
        <f>(((J2926/60)/60)/24)+DATE(1970,1,1)</f>
        <v>42103.556828703702</v>
      </c>
      <c r="T2926">
        <f>(((I2926/60)/60)/24)+DATE(1970,1,1)</f>
        <v>42133.165972222225</v>
      </c>
      <c r="U2926">
        <f>YEAR(S:S)</f>
        <v>2015</v>
      </c>
    </row>
    <row r="2927" spans="1:21" ht="48" x14ac:dyDescent="0.2">
      <c r="A2927">
        <v>2925</v>
      </c>
      <c r="B2927" s="8" t="s">
        <v>2</v>
      </c>
      <c r="C2927" s="3" t="s">
        <v>2932</v>
      </c>
      <c r="D2927" s="5">
        <v>45000</v>
      </c>
      <c r="E2927" s="7">
        <v>235</v>
      </c>
      <c r="F2927" t="s">
        <v>4115</v>
      </c>
      <c r="G2927" s="1" t="s">
        <v>4119</v>
      </c>
      <c r="H2927" t="s">
        <v>4121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" t="s">
        <v>4181</v>
      </c>
      <c r="O2927">
        <f>ROUND(E2927/D2927*100,0)</f>
        <v>1</v>
      </c>
      <c r="P2927">
        <f>ROUND(E2927/L2927,2)</f>
        <v>1.18</v>
      </c>
      <c r="Q2927" s="9" t="s">
        <v>4181</v>
      </c>
      <c r="R2927" t="s">
        <v>4224</v>
      </c>
      <c r="S2927">
        <f>(((J2927/60)/60)/24)+DATE(1970,1,1)</f>
        <v>41863.584120370368</v>
      </c>
      <c r="T2927">
        <f>(((I2927/60)/60)/24)+DATE(1970,1,1)</f>
        <v>41893.584120370368</v>
      </c>
      <c r="U2927">
        <f>YEAR(S:S)</f>
        <v>2014</v>
      </c>
    </row>
    <row r="2928" spans="1:21" ht="48" x14ac:dyDescent="0.2">
      <c r="A2928">
        <v>2926</v>
      </c>
      <c r="B2928" s="8" t="s">
        <v>2</v>
      </c>
      <c r="C2928" s="3" t="s">
        <v>2933</v>
      </c>
      <c r="D2928" s="5">
        <v>3000</v>
      </c>
      <c r="E2928" s="7">
        <v>234</v>
      </c>
      <c r="F2928" t="s">
        <v>4115</v>
      </c>
      <c r="G2928" s="1" t="s">
        <v>4119</v>
      </c>
      <c r="H2928" t="s">
        <v>4121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" t="s">
        <v>4181</v>
      </c>
      <c r="O2928">
        <f>ROUND(E2928/D2928*100,0)</f>
        <v>8</v>
      </c>
      <c r="P2928">
        <f>ROUND(E2928/L2928,2)</f>
        <v>4.68</v>
      </c>
      <c r="Q2928" s="9" t="s">
        <v>4181</v>
      </c>
      <c r="R2928" t="s">
        <v>4224</v>
      </c>
      <c r="S2928">
        <f>(((J2928/60)/60)/24)+DATE(1970,1,1)</f>
        <v>42044.765960648147</v>
      </c>
      <c r="T2928">
        <f>(((I2928/60)/60)/24)+DATE(1970,1,1)</f>
        <v>42058.765960648147</v>
      </c>
      <c r="U2928">
        <f>YEAR(S:S)</f>
        <v>2015</v>
      </c>
    </row>
    <row r="2929" spans="1:21" ht="48" x14ac:dyDescent="0.2">
      <c r="A2929">
        <v>2927</v>
      </c>
      <c r="B2929" s="8" t="s">
        <v>2</v>
      </c>
      <c r="C2929" s="3" t="s">
        <v>2934</v>
      </c>
      <c r="D2929" s="5">
        <v>1800</v>
      </c>
      <c r="E2929" s="7">
        <v>234</v>
      </c>
      <c r="F2929" t="s">
        <v>4115</v>
      </c>
      <c r="G2929" s="1" t="s">
        <v>4119</v>
      </c>
      <c r="H2929" t="s">
        <v>4121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" t="s">
        <v>4181</v>
      </c>
      <c r="O2929">
        <f>ROUND(E2929/D2929*100,0)</f>
        <v>13</v>
      </c>
      <c r="P2929">
        <f>ROUND(E2929/L2929,2)</f>
        <v>11.14</v>
      </c>
      <c r="Q2929" s="9" t="s">
        <v>4181</v>
      </c>
      <c r="R2929" t="s">
        <v>4224</v>
      </c>
      <c r="S2929">
        <f>(((J2929/60)/60)/24)+DATE(1970,1,1)</f>
        <v>41806.669317129628</v>
      </c>
      <c r="T2929">
        <f>(((I2929/60)/60)/24)+DATE(1970,1,1)</f>
        <v>41835.208333333336</v>
      </c>
      <c r="U2929">
        <f>YEAR(S:S)</f>
        <v>2014</v>
      </c>
    </row>
    <row r="2930" spans="1:21" ht="32" x14ac:dyDescent="0.2">
      <c r="A2930">
        <v>2928</v>
      </c>
      <c r="B2930" s="8" t="s">
        <v>2</v>
      </c>
      <c r="C2930" s="3" t="s">
        <v>2935</v>
      </c>
      <c r="D2930" s="5">
        <v>1000</v>
      </c>
      <c r="E2930" s="7">
        <v>234</v>
      </c>
      <c r="F2930" t="s">
        <v>4115</v>
      </c>
      <c r="G2930" s="1" t="s">
        <v>4119</v>
      </c>
      <c r="H2930" t="s">
        <v>4121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" t="s">
        <v>4181</v>
      </c>
      <c r="O2930">
        <f>ROUND(E2930/D2930*100,0)</f>
        <v>23</v>
      </c>
      <c r="P2930">
        <f>ROUND(E2930/L2930,2)</f>
        <v>9.75</v>
      </c>
      <c r="Q2930" s="9" t="s">
        <v>4181</v>
      </c>
      <c r="R2930" t="s">
        <v>4224</v>
      </c>
      <c r="S2930">
        <f>(((J2930/60)/60)/24)+DATE(1970,1,1)</f>
        <v>42403.998217592598</v>
      </c>
      <c r="T2930">
        <f>(((I2930/60)/60)/24)+DATE(1970,1,1)</f>
        <v>42433.998217592598</v>
      </c>
      <c r="U2930">
        <f>YEAR(S:S)</f>
        <v>2016</v>
      </c>
    </row>
    <row r="2931" spans="1:21" ht="48" x14ac:dyDescent="0.2">
      <c r="A2931">
        <v>2929</v>
      </c>
      <c r="B2931" s="8" t="s">
        <v>2</v>
      </c>
      <c r="C2931" s="3" t="s">
        <v>2936</v>
      </c>
      <c r="D2931" s="5">
        <v>8000</v>
      </c>
      <c r="E2931" s="7">
        <v>233</v>
      </c>
      <c r="F2931" t="s">
        <v>4115</v>
      </c>
      <c r="G2931" s="1" t="s">
        <v>4119</v>
      </c>
      <c r="H2931" t="s">
        <v>4121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" t="s">
        <v>4181</v>
      </c>
      <c r="O2931">
        <f>ROUND(E2931/D2931*100,0)</f>
        <v>3</v>
      </c>
      <c r="P2931">
        <f>ROUND(E2931/L2931,2)</f>
        <v>7.28</v>
      </c>
      <c r="Q2931" s="9" t="s">
        <v>4181</v>
      </c>
      <c r="R2931" t="s">
        <v>4224</v>
      </c>
      <c r="S2931">
        <f>(((J2931/60)/60)/24)+DATE(1970,1,1)</f>
        <v>41754.564328703702</v>
      </c>
      <c r="T2931">
        <f>(((I2931/60)/60)/24)+DATE(1970,1,1)</f>
        <v>41784.564328703702</v>
      </c>
      <c r="U2931">
        <f>YEAR(S:S)</f>
        <v>2014</v>
      </c>
    </row>
    <row r="2932" spans="1:21" ht="48" x14ac:dyDescent="0.2">
      <c r="A2932">
        <v>2930</v>
      </c>
      <c r="B2932" s="8" t="s">
        <v>2</v>
      </c>
      <c r="C2932" s="3" t="s">
        <v>2937</v>
      </c>
      <c r="D2932" s="5">
        <v>10000</v>
      </c>
      <c r="E2932" s="7">
        <v>233</v>
      </c>
      <c r="F2932" t="s">
        <v>4115</v>
      </c>
      <c r="G2932" s="1" t="s">
        <v>4119</v>
      </c>
      <c r="H2932" t="s">
        <v>4122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" t="s">
        <v>4181</v>
      </c>
      <c r="O2932">
        <f>ROUND(E2932/D2932*100,0)</f>
        <v>2</v>
      </c>
      <c r="P2932">
        <f>ROUND(E2932/L2932,2)</f>
        <v>3.76</v>
      </c>
      <c r="Q2932" s="9" t="s">
        <v>4181</v>
      </c>
      <c r="R2932" t="s">
        <v>4224</v>
      </c>
      <c r="S2932">
        <f>(((J2932/60)/60)/24)+DATE(1970,1,1)</f>
        <v>42101.584074074075</v>
      </c>
      <c r="T2932">
        <f>(((I2932/60)/60)/24)+DATE(1970,1,1)</f>
        <v>42131.584074074075</v>
      </c>
      <c r="U2932">
        <f>YEAR(S:S)</f>
        <v>2015</v>
      </c>
    </row>
    <row r="2933" spans="1:21" ht="48" x14ac:dyDescent="0.2">
      <c r="A2933">
        <v>2931</v>
      </c>
      <c r="B2933" s="8" t="s">
        <v>2</v>
      </c>
      <c r="C2933" s="3" t="s">
        <v>2938</v>
      </c>
      <c r="D2933" s="5">
        <v>750</v>
      </c>
      <c r="E2933" s="7">
        <v>230</v>
      </c>
      <c r="F2933" t="s">
        <v>4115</v>
      </c>
      <c r="G2933" s="1" t="s">
        <v>4119</v>
      </c>
      <c r="H2933" t="s">
        <v>4126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" t="s">
        <v>4181</v>
      </c>
      <c r="O2933">
        <f>ROUND(E2933/D2933*100,0)</f>
        <v>31</v>
      </c>
      <c r="P2933">
        <f>ROUND(E2933/L2933,2)</f>
        <v>25.56</v>
      </c>
      <c r="Q2933" s="9" t="s">
        <v>4181</v>
      </c>
      <c r="R2933" t="s">
        <v>4224</v>
      </c>
      <c r="S2933">
        <f>(((J2933/60)/60)/24)+DATE(1970,1,1)</f>
        <v>41872.291238425925</v>
      </c>
      <c r="T2933">
        <f>(((I2933/60)/60)/24)+DATE(1970,1,1)</f>
        <v>41897.255555555559</v>
      </c>
      <c r="U2933">
        <f>YEAR(S:S)</f>
        <v>2014</v>
      </c>
    </row>
    <row r="2934" spans="1:21" ht="48" x14ac:dyDescent="0.2">
      <c r="A2934">
        <v>2932</v>
      </c>
      <c r="B2934" s="8" t="s">
        <v>2</v>
      </c>
      <c r="C2934" s="3" t="s">
        <v>2939</v>
      </c>
      <c r="D2934" s="5">
        <v>3100</v>
      </c>
      <c r="E2934" s="7">
        <v>230</v>
      </c>
      <c r="F2934" t="s">
        <v>4115</v>
      </c>
      <c r="G2934" s="1" t="s">
        <v>4119</v>
      </c>
      <c r="H2934" t="s">
        <v>4123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" t="s">
        <v>4181</v>
      </c>
      <c r="O2934">
        <f>ROUND(E2934/D2934*100,0)</f>
        <v>7</v>
      </c>
      <c r="P2934">
        <f>ROUND(E2934/L2934,2)</f>
        <v>6.05</v>
      </c>
      <c r="Q2934" s="9" t="s">
        <v>4181</v>
      </c>
      <c r="R2934" t="s">
        <v>4224</v>
      </c>
      <c r="S2934">
        <f>(((J2934/60)/60)/24)+DATE(1970,1,1)</f>
        <v>42025.164780092593</v>
      </c>
      <c r="T2934">
        <f>(((I2934/60)/60)/24)+DATE(1970,1,1)</f>
        <v>42056.458333333328</v>
      </c>
      <c r="U2934">
        <f>YEAR(S:S)</f>
        <v>2015</v>
      </c>
    </row>
    <row r="2935" spans="1:21" ht="48" x14ac:dyDescent="0.2">
      <c r="A2935">
        <v>2933</v>
      </c>
      <c r="B2935" s="8" t="s">
        <v>2</v>
      </c>
      <c r="C2935" s="3" t="s">
        <v>2940</v>
      </c>
      <c r="D2935" s="5">
        <v>2500</v>
      </c>
      <c r="E2935" s="7">
        <v>226</v>
      </c>
      <c r="F2935" t="s">
        <v>4115</v>
      </c>
      <c r="G2935" s="1" t="s">
        <v>4119</v>
      </c>
      <c r="H2935" t="s">
        <v>4121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" t="s">
        <v>4181</v>
      </c>
      <c r="O2935">
        <f>ROUND(E2935/D2935*100,0)</f>
        <v>9</v>
      </c>
      <c r="P2935">
        <f>ROUND(E2935/L2935,2)</f>
        <v>4.1900000000000004</v>
      </c>
      <c r="Q2935" s="9" t="s">
        <v>4181</v>
      </c>
      <c r="R2935" t="s">
        <v>4224</v>
      </c>
      <c r="S2935">
        <f>(((J2935/60)/60)/24)+DATE(1970,1,1)</f>
        <v>42495.956631944442</v>
      </c>
      <c r="T2935">
        <f>(((I2935/60)/60)/24)+DATE(1970,1,1)</f>
        <v>42525.956631944442</v>
      </c>
      <c r="U2935">
        <f>YEAR(S:S)</f>
        <v>2016</v>
      </c>
    </row>
    <row r="2936" spans="1:21" ht="48" x14ac:dyDescent="0.2">
      <c r="A2936">
        <v>2934</v>
      </c>
      <c r="B2936" s="8" t="s">
        <v>2</v>
      </c>
      <c r="C2936" s="3" t="s">
        <v>2941</v>
      </c>
      <c r="D2936" s="5">
        <v>2500</v>
      </c>
      <c r="E2936" s="7">
        <v>225</v>
      </c>
      <c r="F2936" t="s">
        <v>4115</v>
      </c>
      <c r="G2936" s="1" t="s">
        <v>4119</v>
      </c>
      <c r="H2936" t="s">
        <v>4126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" t="s">
        <v>4181</v>
      </c>
      <c r="O2936">
        <f>ROUND(E2936/D2936*100,0)</f>
        <v>9</v>
      </c>
      <c r="P2936">
        <f>ROUND(E2936/L2936,2)</f>
        <v>6.08</v>
      </c>
      <c r="Q2936" s="9" t="s">
        <v>4181</v>
      </c>
      <c r="R2936" t="s">
        <v>4224</v>
      </c>
      <c r="S2936">
        <f>(((J2936/60)/60)/24)+DATE(1970,1,1)</f>
        <v>41775.636157407411</v>
      </c>
      <c r="T2936">
        <f>(((I2936/60)/60)/24)+DATE(1970,1,1)</f>
        <v>41805.636157407411</v>
      </c>
      <c r="U2936">
        <f>YEAR(S:S)</f>
        <v>2014</v>
      </c>
    </row>
    <row r="2937" spans="1:21" ht="48" x14ac:dyDescent="0.2">
      <c r="A2937">
        <v>2935</v>
      </c>
      <c r="B2937" s="8" t="s">
        <v>2</v>
      </c>
      <c r="C2937" s="3" t="s">
        <v>2942</v>
      </c>
      <c r="D2937" s="5">
        <v>3500</v>
      </c>
      <c r="E2937" s="7">
        <v>225</v>
      </c>
      <c r="F2937" t="s">
        <v>4115</v>
      </c>
      <c r="G2937" s="1" t="s">
        <v>4119</v>
      </c>
      <c r="H2937" t="s">
        <v>4121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" t="s">
        <v>4181</v>
      </c>
      <c r="O2937">
        <f>ROUND(E2937/D2937*100,0)</f>
        <v>6</v>
      </c>
      <c r="P2937">
        <f>ROUND(E2937/L2937,2)</f>
        <v>5.77</v>
      </c>
      <c r="Q2937" s="9" t="s">
        <v>4181</v>
      </c>
      <c r="R2937" t="s">
        <v>4224</v>
      </c>
      <c r="S2937">
        <f>(((J2937/60)/60)/24)+DATE(1970,1,1)</f>
        <v>42553.583425925928</v>
      </c>
      <c r="T2937">
        <f>(((I2937/60)/60)/24)+DATE(1970,1,1)</f>
        <v>42611.708333333328</v>
      </c>
      <c r="U2937">
        <f>YEAR(S:S)</f>
        <v>2016</v>
      </c>
    </row>
    <row r="2938" spans="1:21" ht="48" x14ac:dyDescent="0.2">
      <c r="A2938">
        <v>2936</v>
      </c>
      <c r="B2938" s="8" t="s">
        <v>2</v>
      </c>
      <c r="C2938" s="3" t="s">
        <v>2943</v>
      </c>
      <c r="D2938" s="5">
        <v>1000</v>
      </c>
      <c r="E2938" s="7">
        <v>225</v>
      </c>
      <c r="F2938" t="s">
        <v>4115</v>
      </c>
      <c r="G2938" s="1" t="s">
        <v>4119</v>
      </c>
      <c r="H2938" t="s">
        <v>4121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" t="s">
        <v>4181</v>
      </c>
      <c r="O2938">
        <f>ROUND(E2938/D2938*100,0)</f>
        <v>23</v>
      </c>
      <c r="P2938">
        <f>ROUND(E2938/L2938,2)</f>
        <v>6.62</v>
      </c>
      <c r="Q2938" s="9" t="s">
        <v>4181</v>
      </c>
      <c r="R2938" t="s">
        <v>4224</v>
      </c>
      <c r="S2938">
        <f>(((J2938/60)/60)/24)+DATE(1970,1,1)</f>
        <v>41912.650729166664</v>
      </c>
      <c r="T2938">
        <f>(((I2938/60)/60)/24)+DATE(1970,1,1)</f>
        <v>41925.207638888889</v>
      </c>
      <c r="U2938">
        <f>YEAR(S:S)</f>
        <v>2014</v>
      </c>
    </row>
    <row r="2939" spans="1:21" ht="32" x14ac:dyDescent="0.2">
      <c r="A2939">
        <v>2937</v>
      </c>
      <c r="B2939" s="8" t="s">
        <v>2</v>
      </c>
      <c r="C2939" s="3" t="s">
        <v>2944</v>
      </c>
      <c r="D2939" s="5">
        <v>1500</v>
      </c>
      <c r="E2939" s="7">
        <v>225</v>
      </c>
      <c r="F2939" t="s">
        <v>4115</v>
      </c>
      <c r="G2939" s="1" t="s">
        <v>4119</v>
      </c>
      <c r="H2939" t="s">
        <v>4122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" t="s">
        <v>4181</v>
      </c>
      <c r="O2939">
        <f>ROUND(E2939/D2939*100,0)</f>
        <v>15</v>
      </c>
      <c r="P2939">
        <f>ROUND(E2939/L2939,2)</f>
        <v>4.09</v>
      </c>
      <c r="Q2939" s="9" t="s">
        <v>4181</v>
      </c>
      <c r="R2939" t="s">
        <v>4224</v>
      </c>
      <c r="S2939">
        <f>(((J2939/60)/60)/24)+DATE(1970,1,1)</f>
        <v>41803.457326388889</v>
      </c>
      <c r="T2939">
        <f>(((I2939/60)/60)/24)+DATE(1970,1,1)</f>
        <v>41833.457326388889</v>
      </c>
      <c r="U2939">
        <f>YEAR(S:S)</f>
        <v>2014</v>
      </c>
    </row>
    <row r="2940" spans="1:21" ht="48" x14ac:dyDescent="0.2">
      <c r="A2940">
        <v>2938</v>
      </c>
      <c r="B2940" s="8" t="s">
        <v>2</v>
      </c>
      <c r="C2940" s="3" t="s">
        <v>2945</v>
      </c>
      <c r="D2940" s="5">
        <v>4000</v>
      </c>
      <c r="E2940" s="7">
        <v>225</v>
      </c>
      <c r="F2940" t="s">
        <v>4115</v>
      </c>
      <c r="G2940" s="1" t="s">
        <v>4119</v>
      </c>
      <c r="H2940" t="s">
        <v>4121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" t="s">
        <v>4181</v>
      </c>
      <c r="O2940">
        <f>ROUND(E2940/D2940*100,0)</f>
        <v>6</v>
      </c>
      <c r="P2940">
        <f>ROUND(E2940/L2940,2)</f>
        <v>7.03</v>
      </c>
      <c r="Q2940" s="9" t="s">
        <v>4181</v>
      </c>
      <c r="R2940" t="s">
        <v>4224</v>
      </c>
      <c r="S2940">
        <f>(((J2940/60)/60)/24)+DATE(1970,1,1)</f>
        <v>42004.703865740739</v>
      </c>
      <c r="T2940">
        <f>(((I2940/60)/60)/24)+DATE(1970,1,1)</f>
        <v>42034.703865740739</v>
      </c>
      <c r="U2940">
        <f>YEAR(S:S)</f>
        <v>2014</v>
      </c>
    </row>
    <row r="2941" spans="1:21" ht="48" x14ac:dyDescent="0.2">
      <c r="A2941">
        <v>2939</v>
      </c>
      <c r="B2941" s="8" t="s">
        <v>2</v>
      </c>
      <c r="C2941" s="3" t="s">
        <v>2946</v>
      </c>
      <c r="D2941" s="5">
        <v>8000</v>
      </c>
      <c r="E2941" s="7">
        <v>223</v>
      </c>
      <c r="F2941" t="s">
        <v>4115</v>
      </c>
      <c r="G2941" s="1" t="s">
        <v>4119</v>
      </c>
      <c r="H2941" t="s">
        <v>4121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" t="s">
        <v>4181</v>
      </c>
      <c r="O2941">
        <f>ROUND(E2941/D2941*100,0)</f>
        <v>3</v>
      </c>
      <c r="P2941">
        <f>ROUND(E2941/L2941,2)</f>
        <v>8.92</v>
      </c>
      <c r="Q2941" s="9" t="s">
        <v>4181</v>
      </c>
      <c r="R2941" t="s">
        <v>4224</v>
      </c>
      <c r="S2941">
        <f>(((J2941/60)/60)/24)+DATE(1970,1,1)</f>
        <v>41845.809166666666</v>
      </c>
      <c r="T2941">
        <f>(((I2941/60)/60)/24)+DATE(1970,1,1)</f>
        <v>41879.041666666664</v>
      </c>
      <c r="U2941">
        <f>YEAR(S:S)</f>
        <v>2014</v>
      </c>
    </row>
    <row r="2942" spans="1:21" ht="48" x14ac:dyDescent="0.2">
      <c r="A2942">
        <v>2940</v>
      </c>
      <c r="B2942" s="8" t="s">
        <v>2</v>
      </c>
      <c r="C2942" s="3" t="s">
        <v>2947</v>
      </c>
      <c r="D2942" s="5">
        <v>2500</v>
      </c>
      <c r="E2942" s="7">
        <v>223</v>
      </c>
      <c r="F2942" t="s">
        <v>4115</v>
      </c>
      <c r="G2942" s="1" t="s">
        <v>4119</v>
      </c>
      <c r="H2942" t="s">
        <v>4121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" t="s">
        <v>4181</v>
      </c>
      <c r="O2942">
        <f>ROUND(E2942/D2942*100,0)</f>
        <v>9</v>
      </c>
      <c r="P2942">
        <f>ROUND(E2942/L2942,2)</f>
        <v>6.76</v>
      </c>
      <c r="Q2942" s="9" t="s">
        <v>4181</v>
      </c>
      <c r="R2942" t="s">
        <v>4224</v>
      </c>
      <c r="S2942">
        <f>(((J2942/60)/60)/24)+DATE(1970,1,1)</f>
        <v>41982.773356481484</v>
      </c>
      <c r="T2942">
        <f>(((I2942/60)/60)/24)+DATE(1970,1,1)</f>
        <v>42022.773356481484</v>
      </c>
      <c r="U2942">
        <f>YEAR(S:S)</f>
        <v>2014</v>
      </c>
    </row>
    <row r="2943" spans="1:21" ht="48" x14ac:dyDescent="0.2">
      <c r="A2943">
        <v>2941</v>
      </c>
      <c r="B2943" s="8" t="s">
        <v>2</v>
      </c>
      <c r="C2943" s="3" t="s">
        <v>2948</v>
      </c>
      <c r="D2943" s="5">
        <v>25000</v>
      </c>
      <c r="E2943" s="7">
        <v>220</v>
      </c>
      <c r="F2943" t="s">
        <v>4117</v>
      </c>
      <c r="G2943" s="1" t="s">
        <v>4119</v>
      </c>
      <c r="H2943" t="s">
        <v>4121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" t="s">
        <v>4181</v>
      </c>
      <c r="O2943">
        <f>ROUND(E2943/D2943*100,0)</f>
        <v>1</v>
      </c>
      <c r="P2943">
        <f>ROUND(E2943/L2943,2)</f>
        <v>220</v>
      </c>
      <c r="Q2943" s="9" t="s">
        <v>4181</v>
      </c>
      <c r="R2943" t="s">
        <v>4222</v>
      </c>
      <c r="S2943">
        <f>(((J2943/60)/60)/24)+DATE(1970,1,1)</f>
        <v>42034.960127314815</v>
      </c>
      <c r="T2943">
        <f>(((I2943/60)/60)/24)+DATE(1970,1,1)</f>
        <v>42064.960127314815</v>
      </c>
      <c r="U2943">
        <f>YEAR(S:S)</f>
        <v>2015</v>
      </c>
    </row>
    <row r="2944" spans="1:21" ht="48" x14ac:dyDescent="0.2">
      <c r="A2944">
        <v>2942</v>
      </c>
      <c r="B2944" s="8" t="s">
        <v>2</v>
      </c>
      <c r="C2944" s="3" t="s">
        <v>2949</v>
      </c>
      <c r="D2944" s="5">
        <v>200000</v>
      </c>
      <c r="E2944" s="7">
        <v>216</v>
      </c>
      <c r="F2944" t="s">
        <v>4117</v>
      </c>
      <c r="G2944" s="1" t="s">
        <v>4119</v>
      </c>
      <c r="H2944" t="s">
        <v>4126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" t="s">
        <v>4181</v>
      </c>
      <c r="O2944">
        <f>ROUND(E2944/D2944*100,0)</f>
        <v>0</v>
      </c>
      <c r="P2944">
        <f>ROUND(E2944/L2944,2)</f>
        <v>1.07</v>
      </c>
      <c r="Q2944" s="9" t="s">
        <v>4181</v>
      </c>
      <c r="R2944" t="s">
        <v>4222</v>
      </c>
      <c r="S2944">
        <f>(((J2944/60)/60)/24)+DATE(1970,1,1)</f>
        <v>42334.803923611107</v>
      </c>
      <c r="T2944">
        <f>(((I2944/60)/60)/24)+DATE(1970,1,1)</f>
        <v>42354.845833333333</v>
      </c>
      <c r="U2944">
        <f>YEAR(S:S)</f>
        <v>2015</v>
      </c>
    </row>
    <row r="2945" spans="1:21" ht="48" x14ac:dyDescent="0.2">
      <c r="A2945">
        <v>2943</v>
      </c>
      <c r="B2945" s="8" t="s">
        <v>2</v>
      </c>
      <c r="C2945" s="3" t="s">
        <v>2950</v>
      </c>
      <c r="D2945" s="5">
        <v>3000</v>
      </c>
      <c r="E2945" s="7">
        <v>216</v>
      </c>
      <c r="F2945" t="s">
        <v>4117</v>
      </c>
      <c r="G2945" s="1" t="s">
        <v>4119</v>
      </c>
      <c r="H2945" t="s">
        <v>4121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" t="s">
        <v>4181</v>
      </c>
      <c r="O2945">
        <f>ROUND(E2945/D2945*100,0)</f>
        <v>7</v>
      </c>
      <c r="P2945" t="e">
        <f>ROUND(E2945/L2945,2)</f>
        <v>#DIV/0!</v>
      </c>
      <c r="Q2945" s="9" t="s">
        <v>4181</v>
      </c>
      <c r="R2945" t="s">
        <v>4222</v>
      </c>
      <c r="S2945">
        <f>(((J2945/60)/60)/24)+DATE(1970,1,1)</f>
        <v>42077.129398148143</v>
      </c>
      <c r="T2945">
        <f>(((I2945/60)/60)/24)+DATE(1970,1,1)</f>
        <v>42107.129398148143</v>
      </c>
      <c r="U2945">
        <f>YEAR(S:S)</f>
        <v>2015</v>
      </c>
    </row>
    <row r="2946" spans="1:21" ht="32" x14ac:dyDescent="0.2">
      <c r="A2946">
        <v>2944</v>
      </c>
      <c r="B2946" s="8" t="s">
        <v>2</v>
      </c>
      <c r="C2946" s="3" t="s">
        <v>2951</v>
      </c>
      <c r="D2946" s="5">
        <v>10000</v>
      </c>
      <c r="E2946" s="7">
        <v>216</v>
      </c>
      <c r="F2946" t="s">
        <v>4117</v>
      </c>
      <c r="G2946" s="1" t="s">
        <v>4119</v>
      </c>
      <c r="H2946" t="s">
        <v>4121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" t="s">
        <v>4181</v>
      </c>
      <c r="O2946">
        <f>ROUND(E2946/D2946*100,0)</f>
        <v>2</v>
      </c>
      <c r="P2946">
        <f>ROUND(E2946/L2946,2)</f>
        <v>216</v>
      </c>
      <c r="Q2946" s="9" t="s">
        <v>4181</v>
      </c>
      <c r="R2946" t="s">
        <v>4222</v>
      </c>
      <c r="S2946">
        <f>(((J2946/60)/60)/24)+DATE(1970,1,1)</f>
        <v>42132.9143287037</v>
      </c>
      <c r="T2946">
        <f>(((I2946/60)/60)/24)+DATE(1970,1,1)</f>
        <v>42162.9143287037</v>
      </c>
      <c r="U2946">
        <f>YEAR(S:S)</f>
        <v>2015</v>
      </c>
    </row>
    <row r="2947" spans="1:21" ht="48" x14ac:dyDescent="0.2">
      <c r="A2947">
        <v>2945</v>
      </c>
      <c r="B2947" s="8" t="s">
        <v>2</v>
      </c>
      <c r="C2947" s="3" t="s">
        <v>2952</v>
      </c>
      <c r="D2947" s="5">
        <v>50000</v>
      </c>
      <c r="E2947" s="7">
        <v>215</v>
      </c>
      <c r="F2947" t="s">
        <v>4117</v>
      </c>
      <c r="G2947" s="1" t="s">
        <v>4119</v>
      </c>
      <c r="H2947" t="s">
        <v>4121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" t="s">
        <v>4181</v>
      </c>
      <c r="O2947">
        <f>ROUND(E2947/D2947*100,0)</f>
        <v>0</v>
      </c>
      <c r="P2947" t="e">
        <f>ROUND(E2947/L2947,2)</f>
        <v>#DIV/0!</v>
      </c>
      <c r="Q2947" s="9" t="s">
        <v>4181</v>
      </c>
      <c r="R2947" t="s">
        <v>4222</v>
      </c>
      <c r="S2947">
        <f>(((J2947/60)/60)/24)+DATE(1970,1,1)</f>
        <v>42118.139583333337</v>
      </c>
      <c r="T2947">
        <f>(((I2947/60)/60)/24)+DATE(1970,1,1)</f>
        <v>42148.139583333337</v>
      </c>
      <c r="U2947">
        <f>YEAR(S:S)</f>
        <v>2015</v>
      </c>
    </row>
    <row r="2948" spans="1:21" ht="48" x14ac:dyDescent="0.2">
      <c r="A2948">
        <v>2946</v>
      </c>
      <c r="B2948" s="8" t="s">
        <v>2</v>
      </c>
      <c r="C2948" s="3" t="s">
        <v>2953</v>
      </c>
      <c r="D2948" s="5">
        <v>2000</v>
      </c>
      <c r="E2948" s="7">
        <v>215</v>
      </c>
      <c r="F2948" t="s">
        <v>4117</v>
      </c>
      <c r="G2948" s="1" t="s">
        <v>4119</v>
      </c>
      <c r="H2948" t="s">
        <v>4122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" t="s">
        <v>4181</v>
      </c>
      <c r="O2948">
        <f>ROUND(E2948/D2948*100,0)</f>
        <v>11</v>
      </c>
      <c r="P2948">
        <f>ROUND(E2948/L2948,2)</f>
        <v>107.5</v>
      </c>
      <c r="Q2948" s="9" t="s">
        <v>4181</v>
      </c>
      <c r="R2948" t="s">
        <v>4222</v>
      </c>
      <c r="S2948">
        <f>(((J2948/60)/60)/24)+DATE(1970,1,1)</f>
        <v>42567.531157407408</v>
      </c>
      <c r="T2948">
        <f>(((I2948/60)/60)/24)+DATE(1970,1,1)</f>
        <v>42597.531157407408</v>
      </c>
      <c r="U2948">
        <f>YEAR(S:S)</f>
        <v>2016</v>
      </c>
    </row>
    <row r="2949" spans="1:21" ht="48" x14ac:dyDescent="0.2">
      <c r="A2949">
        <v>2947</v>
      </c>
      <c r="B2949" s="8" t="s">
        <v>2</v>
      </c>
      <c r="C2949" s="3" t="s">
        <v>2954</v>
      </c>
      <c r="D2949" s="5">
        <v>25000</v>
      </c>
      <c r="E2949" s="7">
        <v>215</v>
      </c>
      <c r="F2949" t="s">
        <v>4117</v>
      </c>
      <c r="G2949" s="1" t="s">
        <v>4119</v>
      </c>
      <c r="H2949" t="s">
        <v>4121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" t="s">
        <v>4181</v>
      </c>
      <c r="O2949">
        <f>ROUND(E2949/D2949*100,0)</f>
        <v>1</v>
      </c>
      <c r="P2949">
        <f>ROUND(E2949/L2949,2)</f>
        <v>16.54</v>
      </c>
      <c r="Q2949" s="9" t="s">
        <v>4181</v>
      </c>
      <c r="R2949" t="s">
        <v>4222</v>
      </c>
      <c r="S2949">
        <f>(((J2949/60)/60)/24)+DATE(1970,1,1)</f>
        <v>42649.562118055561</v>
      </c>
      <c r="T2949">
        <f>(((I2949/60)/60)/24)+DATE(1970,1,1)</f>
        <v>42698.715972222228</v>
      </c>
      <c r="U2949">
        <f>YEAR(S:S)</f>
        <v>2016</v>
      </c>
    </row>
    <row r="2950" spans="1:21" ht="48" x14ac:dyDescent="0.2">
      <c r="A2950">
        <v>2948</v>
      </c>
      <c r="B2950" s="8" t="s">
        <v>2</v>
      </c>
      <c r="C2950" s="3" t="s">
        <v>2955</v>
      </c>
      <c r="D2950" s="5">
        <v>500000</v>
      </c>
      <c r="E2950" s="7">
        <v>214</v>
      </c>
      <c r="F2950" t="s">
        <v>4117</v>
      </c>
      <c r="G2950" s="1" t="s">
        <v>4119</v>
      </c>
      <c r="H2950" t="s">
        <v>4121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" t="s">
        <v>4181</v>
      </c>
      <c r="O2950">
        <f>ROUND(E2950/D2950*100,0)</f>
        <v>0</v>
      </c>
      <c r="P2950">
        <f>ROUND(E2950/L2950,2)</f>
        <v>23.78</v>
      </c>
      <c r="Q2950" s="9" t="s">
        <v>4181</v>
      </c>
      <c r="R2950" t="s">
        <v>4222</v>
      </c>
      <c r="S2950">
        <f>(((J2950/60)/60)/24)+DATE(1970,1,1)</f>
        <v>42097.649224537032</v>
      </c>
      <c r="T2950">
        <f>(((I2950/60)/60)/24)+DATE(1970,1,1)</f>
        <v>42157.649224537032</v>
      </c>
      <c r="U2950">
        <f>YEAR(S:S)</f>
        <v>2015</v>
      </c>
    </row>
    <row r="2951" spans="1:21" ht="48" x14ac:dyDescent="0.2">
      <c r="A2951">
        <v>2949</v>
      </c>
      <c r="B2951" s="8" t="s">
        <v>2</v>
      </c>
      <c r="C2951" s="3" t="s">
        <v>2956</v>
      </c>
      <c r="D2951" s="5">
        <v>1000</v>
      </c>
      <c r="E2951" s="7">
        <v>212</v>
      </c>
      <c r="F2951" t="s">
        <v>4117</v>
      </c>
      <c r="G2951" s="1" t="s">
        <v>4119</v>
      </c>
      <c r="H2951" t="s">
        <v>4121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" t="s">
        <v>4181</v>
      </c>
      <c r="O2951">
        <f>ROUND(E2951/D2951*100,0)</f>
        <v>21</v>
      </c>
      <c r="P2951">
        <f>ROUND(E2951/L2951,2)</f>
        <v>106</v>
      </c>
      <c r="Q2951" s="9" t="s">
        <v>4181</v>
      </c>
      <c r="R2951" t="s">
        <v>4222</v>
      </c>
      <c r="S2951">
        <f>(((J2951/60)/60)/24)+DATE(1970,1,1)</f>
        <v>42297.823113425926</v>
      </c>
      <c r="T2951">
        <f>(((I2951/60)/60)/24)+DATE(1970,1,1)</f>
        <v>42327.864780092597</v>
      </c>
      <c r="U2951">
        <f>YEAR(S:S)</f>
        <v>2015</v>
      </c>
    </row>
    <row r="2952" spans="1:21" ht="48" x14ac:dyDescent="0.2">
      <c r="A2952">
        <v>2950</v>
      </c>
      <c r="B2952" s="8" t="s">
        <v>2</v>
      </c>
      <c r="C2952" s="3" t="s">
        <v>2957</v>
      </c>
      <c r="D2952" s="5">
        <v>5000000</v>
      </c>
      <c r="E2952" s="7">
        <v>212</v>
      </c>
      <c r="F2952" t="s">
        <v>4117</v>
      </c>
      <c r="G2952" s="1" t="s">
        <v>4119</v>
      </c>
      <c r="H2952" t="s">
        <v>4121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" t="s">
        <v>4181</v>
      </c>
      <c r="O2952">
        <f>ROUND(E2952/D2952*100,0)</f>
        <v>0</v>
      </c>
      <c r="P2952" t="e">
        <f>ROUND(E2952/L2952,2)</f>
        <v>#DIV/0!</v>
      </c>
      <c r="Q2952" s="9" t="s">
        <v>4181</v>
      </c>
      <c r="R2952" t="s">
        <v>4222</v>
      </c>
      <c r="S2952">
        <f>(((J2952/60)/60)/24)+DATE(1970,1,1)</f>
        <v>42362.36518518519</v>
      </c>
      <c r="T2952">
        <f>(((I2952/60)/60)/24)+DATE(1970,1,1)</f>
        <v>42392.36518518519</v>
      </c>
      <c r="U2952">
        <f>YEAR(S:S)</f>
        <v>2015</v>
      </c>
    </row>
    <row r="2953" spans="1:21" ht="64" x14ac:dyDescent="0.2">
      <c r="A2953">
        <v>2951</v>
      </c>
      <c r="B2953" s="8" t="s">
        <v>2</v>
      </c>
      <c r="C2953" s="3" t="s">
        <v>2958</v>
      </c>
      <c r="D2953" s="5">
        <v>50000</v>
      </c>
      <c r="E2953" s="7">
        <v>212</v>
      </c>
      <c r="F2953" t="s">
        <v>4116</v>
      </c>
      <c r="G2953" s="1" t="s">
        <v>4119</v>
      </c>
      <c r="H2953" t="s">
        <v>4121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" t="s">
        <v>4181</v>
      </c>
      <c r="O2953">
        <f>ROUND(E2953/D2953*100,0)</f>
        <v>0</v>
      </c>
      <c r="P2953">
        <f>ROUND(E2953/L2953,2)</f>
        <v>3.66</v>
      </c>
      <c r="Q2953" s="9" t="s">
        <v>4181</v>
      </c>
      <c r="R2953" t="s">
        <v>4222</v>
      </c>
      <c r="S2953">
        <f>(((J2953/60)/60)/24)+DATE(1970,1,1)</f>
        <v>41872.802928240737</v>
      </c>
      <c r="T2953">
        <f>(((I2953/60)/60)/24)+DATE(1970,1,1)</f>
        <v>41917.802928240737</v>
      </c>
      <c r="U2953">
        <f>YEAR(S:S)</f>
        <v>2014</v>
      </c>
    </row>
    <row r="2954" spans="1:21" ht="48" x14ac:dyDescent="0.2">
      <c r="A2954">
        <v>2952</v>
      </c>
      <c r="B2954" s="8" t="s">
        <v>2</v>
      </c>
      <c r="C2954" s="3" t="s">
        <v>2959</v>
      </c>
      <c r="D2954" s="5">
        <v>20000</v>
      </c>
      <c r="E2954" s="7">
        <v>211</v>
      </c>
      <c r="F2954" t="s">
        <v>4116</v>
      </c>
      <c r="G2954" s="1" t="s">
        <v>4119</v>
      </c>
      <c r="H2954" t="s">
        <v>4121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" t="s">
        <v>4181</v>
      </c>
      <c r="O2954">
        <f>ROUND(E2954/D2954*100,0)</f>
        <v>1</v>
      </c>
      <c r="P2954">
        <f>ROUND(E2954/L2954,2)</f>
        <v>26.38</v>
      </c>
      <c r="Q2954" s="9" t="s">
        <v>4181</v>
      </c>
      <c r="R2954" t="s">
        <v>4222</v>
      </c>
      <c r="S2954">
        <f>(((J2954/60)/60)/24)+DATE(1970,1,1)</f>
        <v>42628.690266203703</v>
      </c>
      <c r="T2954">
        <f>(((I2954/60)/60)/24)+DATE(1970,1,1)</f>
        <v>42660.166666666672</v>
      </c>
      <c r="U2954">
        <f>YEAR(S:S)</f>
        <v>2016</v>
      </c>
    </row>
    <row r="2955" spans="1:21" ht="48" x14ac:dyDescent="0.2">
      <c r="A2955">
        <v>2953</v>
      </c>
      <c r="B2955" s="8" t="s">
        <v>2</v>
      </c>
      <c r="C2955" s="3" t="s">
        <v>2960</v>
      </c>
      <c r="D2955" s="5">
        <v>400000</v>
      </c>
      <c r="E2955" s="7">
        <v>211</v>
      </c>
      <c r="F2955" t="s">
        <v>4116</v>
      </c>
      <c r="G2955" s="1" t="s">
        <v>4119</v>
      </c>
      <c r="H2955" t="s">
        <v>4121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" t="s">
        <v>4181</v>
      </c>
      <c r="O2955">
        <f>ROUND(E2955/D2955*100,0)</f>
        <v>0</v>
      </c>
      <c r="P2955">
        <f>ROUND(E2955/L2955,2)</f>
        <v>70.33</v>
      </c>
      <c r="Q2955" s="9" t="s">
        <v>4181</v>
      </c>
      <c r="R2955" t="s">
        <v>4222</v>
      </c>
      <c r="S2955">
        <f>(((J2955/60)/60)/24)+DATE(1970,1,1)</f>
        <v>42255.791909722218</v>
      </c>
      <c r="T2955">
        <f>(((I2955/60)/60)/24)+DATE(1970,1,1)</f>
        <v>42285.791909722218</v>
      </c>
      <c r="U2955">
        <f>YEAR(S:S)</f>
        <v>2015</v>
      </c>
    </row>
    <row r="2956" spans="1:21" ht="48" x14ac:dyDescent="0.2">
      <c r="A2956">
        <v>2954</v>
      </c>
      <c r="B2956" s="8" t="s">
        <v>2</v>
      </c>
      <c r="C2956" s="3" t="s">
        <v>2961</v>
      </c>
      <c r="D2956" s="5">
        <v>15000</v>
      </c>
      <c r="E2956" s="7">
        <v>210</v>
      </c>
      <c r="F2956" t="s">
        <v>4116</v>
      </c>
      <c r="G2956" s="1" t="s">
        <v>4119</v>
      </c>
      <c r="H2956" t="s">
        <v>4121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" t="s">
        <v>4181</v>
      </c>
      <c r="O2956">
        <f>ROUND(E2956/D2956*100,0)</f>
        <v>1</v>
      </c>
      <c r="P2956" t="e">
        <f>ROUND(E2956/L2956,2)</f>
        <v>#DIV/0!</v>
      </c>
      <c r="Q2956" s="9" t="s">
        <v>4181</v>
      </c>
      <c r="R2956" t="s">
        <v>4222</v>
      </c>
      <c r="S2956">
        <f>(((J2956/60)/60)/24)+DATE(1970,1,1)</f>
        <v>42790.583368055552</v>
      </c>
      <c r="T2956">
        <f>(((I2956/60)/60)/24)+DATE(1970,1,1)</f>
        <v>42810.541701388895</v>
      </c>
      <c r="U2956">
        <f>YEAR(S:S)</f>
        <v>2017</v>
      </c>
    </row>
    <row r="2957" spans="1:21" ht="32" x14ac:dyDescent="0.2">
      <c r="A2957">
        <v>2955</v>
      </c>
      <c r="B2957" s="8" t="s">
        <v>2</v>
      </c>
      <c r="C2957" s="3" t="s">
        <v>2962</v>
      </c>
      <c r="D2957" s="5">
        <v>1200</v>
      </c>
      <c r="E2957" s="7">
        <v>210</v>
      </c>
      <c r="F2957" t="s">
        <v>4116</v>
      </c>
      <c r="G2957" s="1" t="s">
        <v>4119</v>
      </c>
      <c r="H2957" t="s">
        <v>4121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" t="s">
        <v>4181</v>
      </c>
      <c r="O2957">
        <f>ROUND(E2957/D2957*100,0)</f>
        <v>18</v>
      </c>
      <c r="P2957">
        <f>ROUND(E2957/L2957,2)</f>
        <v>19.09</v>
      </c>
      <c r="Q2957" s="9" t="s">
        <v>4181</v>
      </c>
      <c r="R2957" t="s">
        <v>4222</v>
      </c>
      <c r="S2957">
        <f>(((J2957/60)/60)/24)+DATE(1970,1,1)</f>
        <v>42141.741307870368</v>
      </c>
      <c r="T2957">
        <f>(((I2957/60)/60)/24)+DATE(1970,1,1)</f>
        <v>42171.741307870368</v>
      </c>
      <c r="U2957">
        <f>YEAR(S:S)</f>
        <v>2015</v>
      </c>
    </row>
    <row r="2958" spans="1:21" ht="48" x14ac:dyDescent="0.2">
      <c r="A2958">
        <v>2956</v>
      </c>
      <c r="B2958" s="8" t="s">
        <v>2</v>
      </c>
      <c r="C2958" s="3" t="s">
        <v>2963</v>
      </c>
      <c r="D2958" s="5">
        <v>7900</v>
      </c>
      <c r="E2958" s="7">
        <v>205</v>
      </c>
      <c r="F2958" t="s">
        <v>4116</v>
      </c>
      <c r="G2958" s="1" t="s">
        <v>4119</v>
      </c>
      <c r="H2958" t="s">
        <v>4121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" t="s">
        <v>4181</v>
      </c>
      <c r="O2958">
        <f>ROUND(E2958/D2958*100,0)</f>
        <v>3</v>
      </c>
      <c r="P2958">
        <f>ROUND(E2958/L2958,2)</f>
        <v>10.25</v>
      </c>
      <c r="Q2958" s="9" t="s">
        <v>4181</v>
      </c>
      <c r="R2958" t="s">
        <v>4222</v>
      </c>
      <c r="S2958">
        <f>(((J2958/60)/60)/24)+DATE(1970,1,1)</f>
        <v>42464.958912037036</v>
      </c>
      <c r="T2958">
        <f>(((I2958/60)/60)/24)+DATE(1970,1,1)</f>
        <v>42494.958912037036</v>
      </c>
      <c r="U2958">
        <f>YEAR(S:S)</f>
        <v>2016</v>
      </c>
    </row>
    <row r="2959" spans="1:21" ht="48" x14ac:dyDescent="0.2">
      <c r="A2959">
        <v>2957</v>
      </c>
      <c r="B2959" s="8" t="s">
        <v>2</v>
      </c>
      <c r="C2959" s="3" t="s">
        <v>2964</v>
      </c>
      <c r="D2959" s="5">
        <v>15000</v>
      </c>
      <c r="E2959" s="7">
        <v>205</v>
      </c>
      <c r="F2959" t="s">
        <v>4116</v>
      </c>
      <c r="G2959" s="1" t="s">
        <v>4119</v>
      </c>
      <c r="H2959" t="s">
        <v>4121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" t="s">
        <v>4181</v>
      </c>
      <c r="O2959">
        <f>ROUND(E2959/D2959*100,0)</f>
        <v>1</v>
      </c>
      <c r="P2959">
        <f>ROUND(E2959/L2959,2)</f>
        <v>68.33</v>
      </c>
      <c r="Q2959" s="9" t="s">
        <v>4181</v>
      </c>
      <c r="R2959" t="s">
        <v>4222</v>
      </c>
      <c r="S2959">
        <f>(((J2959/60)/60)/24)+DATE(1970,1,1)</f>
        <v>42031.011249999996</v>
      </c>
      <c r="T2959">
        <f>(((I2959/60)/60)/24)+DATE(1970,1,1)</f>
        <v>42090.969583333332</v>
      </c>
      <c r="U2959">
        <f>YEAR(S:S)</f>
        <v>2015</v>
      </c>
    </row>
    <row r="2960" spans="1:21" ht="48" x14ac:dyDescent="0.2">
      <c r="A2960">
        <v>2958</v>
      </c>
      <c r="B2960" s="8" t="s">
        <v>2</v>
      </c>
      <c r="C2960" s="3" t="s">
        <v>2965</v>
      </c>
      <c r="D2960" s="5">
        <v>80000</v>
      </c>
      <c r="E2960" s="7">
        <v>205</v>
      </c>
      <c r="F2960" t="s">
        <v>4116</v>
      </c>
      <c r="G2960" s="1" t="s">
        <v>4119</v>
      </c>
      <c r="H2960" t="s">
        <v>4121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" t="s">
        <v>4181</v>
      </c>
      <c r="O2960">
        <f>ROUND(E2960/D2960*100,0)</f>
        <v>0</v>
      </c>
      <c r="P2960" t="e">
        <f>ROUND(E2960/L2960,2)</f>
        <v>#DIV/0!</v>
      </c>
      <c r="Q2960" s="9" t="s">
        <v>4181</v>
      </c>
      <c r="R2960" t="s">
        <v>4222</v>
      </c>
      <c r="S2960">
        <f>(((J2960/60)/60)/24)+DATE(1970,1,1)</f>
        <v>42438.779131944444</v>
      </c>
      <c r="T2960">
        <f>(((I2960/60)/60)/24)+DATE(1970,1,1)</f>
        <v>42498.73746527778</v>
      </c>
      <c r="U2960">
        <f>YEAR(S:S)</f>
        <v>2016</v>
      </c>
    </row>
    <row r="2961" spans="1:21" ht="48" x14ac:dyDescent="0.2">
      <c r="A2961">
        <v>2959</v>
      </c>
      <c r="B2961" s="8" t="s">
        <v>2</v>
      </c>
      <c r="C2961" s="3" t="s">
        <v>2966</v>
      </c>
      <c r="D2961" s="5">
        <v>10000</v>
      </c>
      <c r="E2961" s="7">
        <v>205</v>
      </c>
      <c r="F2961" t="s">
        <v>4116</v>
      </c>
      <c r="G2961" s="1" t="s">
        <v>4119</v>
      </c>
      <c r="H2961" t="s">
        <v>4122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" t="s">
        <v>4181</v>
      </c>
      <c r="O2961">
        <f>ROUND(E2961/D2961*100,0)</f>
        <v>2</v>
      </c>
      <c r="P2961" t="e">
        <f>ROUND(E2961/L2961,2)</f>
        <v>#DIV/0!</v>
      </c>
      <c r="Q2961" s="9" t="s">
        <v>4181</v>
      </c>
      <c r="R2961" t="s">
        <v>4222</v>
      </c>
      <c r="S2961">
        <f>(((J2961/60)/60)/24)+DATE(1970,1,1)</f>
        <v>42498.008391203708</v>
      </c>
      <c r="T2961">
        <f>(((I2961/60)/60)/24)+DATE(1970,1,1)</f>
        <v>42528.008391203708</v>
      </c>
      <c r="U2961">
        <f>YEAR(S:S)</f>
        <v>2016</v>
      </c>
    </row>
    <row r="2962" spans="1:21" ht="48" x14ac:dyDescent="0.2">
      <c r="A2962">
        <v>2960</v>
      </c>
      <c r="B2962" s="8" t="s">
        <v>2</v>
      </c>
      <c r="C2962" s="3" t="s">
        <v>2967</v>
      </c>
      <c r="D2962" s="5">
        <v>30000000</v>
      </c>
      <c r="E2962" s="7">
        <v>205</v>
      </c>
      <c r="F2962" t="s">
        <v>4116</v>
      </c>
      <c r="G2962" s="1" t="s">
        <v>4119</v>
      </c>
      <c r="H2962" t="s">
        <v>4121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" t="s">
        <v>4181</v>
      </c>
      <c r="O2962">
        <f>ROUND(E2962/D2962*100,0)</f>
        <v>0</v>
      </c>
      <c r="P2962" t="e">
        <f>ROUND(E2962/L2962,2)</f>
        <v>#DIV/0!</v>
      </c>
      <c r="Q2962" s="9" t="s">
        <v>4181</v>
      </c>
      <c r="R2962" t="s">
        <v>4222</v>
      </c>
      <c r="S2962">
        <f>(((J2962/60)/60)/24)+DATE(1970,1,1)</f>
        <v>41863.757210648146</v>
      </c>
      <c r="T2962">
        <f>(((I2962/60)/60)/24)+DATE(1970,1,1)</f>
        <v>41893.757210648146</v>
      </c>
      <c r="U2962">
        <f>YEAR(S:S)</f>
        <v>2014</v>
      </c>
    </row>
    <row r="2963" spans="1:21" ht="48" x14ac:dyDescent="0.2">
      <c r="A2963">
        <v>2961</v>
      </c>
      <c r="B2963" s="8" t="s">
        <v>2</v>
      </c>
      <c r="C2963" s="3" t="s">
        <v>2968</v>
      </c>
      <c r="D2963" s="5">
        <v>5000</v>
      </c>
      <c r="E2963" s="7">
        <v>205</v>
      </c>
      <c r="F2963" t="s">
        <v>4115</v>
      </c>
      <c r="G2963" s="1" t="s">
        <v>4119</v>
      </c>
      <c r="H2963" t="s">
        <v>4121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" t="s">
        <v>4181</v>
      </c>
      <c r="O2963">
        <f>ROUND(E2963/D2963*100,0)</f>
        <v>4</v>
      </c>
      <c r="P2963">
        <f>ROUND(E2963/L2963,2)</f>
        <v>1.9</v>
      </c>
      <c r="Q2963" s="9" t="s">
        <v>4181</v>
      </c>
      <c r="R2963" t="s">
        <v>4190</v>
      </c>
      <c r="S2963">
        <f>(((J2963/60)/60)/24)+DATE(1970,1,1)</f>
        <v>42061.212488425925</v>
      </c>
      <c r="T2963">
        <f>(((I2963/60)/60)/24)+DATE(1970,1,1)</f>
        <v>42089.166666666672</v>
      </c>
      <c r="U2963">
        <f>YEAR(S:S)</f>
        <v>2015</v>
      </c>
    </row>
    <row r="2964" spans="1:21" ht="48" x14ac:dyDescent="0.2">
      <c r="A2964">
        <v>2962</v>
      </c>
      <c r="B2964" s="8" t="s">
        <v>2</v>
      </c>
      <c r="C2964" s="3" t="s">
        <v>2969</v>
      </c>
      <c r="D2964" s="5">
        <v>1000</v>
      </c>
      <c r="E2964" s="7">
        <v>204</v>
      </c>
      <c r="F2964" t="s">
        <v>4115</v>
      </c>
      <c r="G2964" s="1" t="s">
        <v>4119</v>
      </c>
      <c r="H2964" t="s">
        <v>4121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" t="s">
        <v>4181</v>
      </c>
      <c r="O2964">
        <f>ROUND(E2964/D2964*100,0)</f>
        <v>20</v>
      </c>
      <c r="P2964">
        <f>ROUND(E2964/L2964,2)</f>
        <v>10.199999999999999</v>
      </c>
      <c r="Q2964" s="9" t="s">
        <v>4181</v>
      </c>
      <c r="R2964" t="s">
        <v>4190</v>
      </c>
      <c r="S2964">
        <f>(((J2964/60)/60)/24)+DATE(1970,1,1)</f>
        <v>42036.24428240741</v>
      </c>
      <c r="T2964">
        <f>(((I2964/60)/60)/24)+DATE(1970,1,1)</f>
        <v>42064.290972222225</v>
      </c>
      <c r="U2964">
        <f>YEAR(S:S)</f>
        <v>2015</v>
      </c>
    </row>
    <row r="2965" spans="1:21" ht="64" x14ac:dyDescent="0.2">
      <c r="A2965">
        <v>2963</v>
      </c>
      <c r="B2965" s="8" t="s">
        <v>2</v>
      </c>
      <c r="C2965" s="3" t="s">
        <v>2970</v>
      </c>
      <c r="D2965" s="5">
        <v>10000</v>
      </c>
      <c r="E2965" s="7">
        <v>203.9</v>
      </c>
      <c r="F2965" t="s">
        <v>4115</v>
      </c>
      <c r="G2965" s="1" t="s">
        <v>4119</v>
      </c>
      <c r="H2965" t="s">
        <v>4121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" t="s">
        <v>4181</v>
      </c>
      <c r="O2965">
        <f>ROUND(E2965/D2965*100,0)</f>
        <v>2</v>
      </c>
      <c r="P2965">
        <f>ROUND(E2965/L2965,2)</f>
        <v>2.08</v>
      </c>
      <c r="Q2965" s="9" t="s">
        <v>4181</v>
      </c>
      <c r="R2965" t="s">
        <v>4190</v>
      </c>
      <c r="S2965">
        <f>(((J2965/60)/60)/24)+DATE(1970,1,1)</f>
        <v>42157.470185185186</v>
      </c>
      <c r="T2965">
        <f>(((I2965/60)/60)/24)+DATE(1970,1,1)</f>
        <v>42187.470185185186</v>
      </c>
      <c r="U2965">
        <f>YEAR(S:S)</f>
        <v>2015</v>
      </c>
    </row>
    <row r="2966" spans="1:21" ht="48" x14ac:dyDescent="0.2">
      <c r="A2966">
        <v>2964</v>
      </c>
      <c r="B2966" s="8" t="s">
        <v>2</v>
      </c>
      <c r="C2966" s="3" t="s">
        <v>2971</v>
      </c>
      <c r="D2966" s="5">
        <v>5000</v>
      </c>
      <c r="E2966" s="7">
        <v>202</v>
      </c>
      <c r="F2966" t="s">
        <v>4115</v>
      </c>
      <c r="G2966" s="1" t="s">
        <v>4119</v>
      </c>
      <c r="H2966" t="s">
        <v>4121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" t="s">
        <v>4181</v>
      </c>
      <c r="O2966">
        <f>ROUND(E2966/D2966*100,0)</f>
        <v>4</v>
      </c>
      <c r="P2966">
        <f>ROUND(E2966/L2966,2)</f>
        <v>1.03</v>
      </c>
      <c r="Q2966" s="9" t="s">
        <v>4181</v>
      </c>
      <c r="R2966" t="s">
        <v>4190</v>
      </c>
      <c r="S2966">
        <f>(((J2966/60)/60)/24)+DATE(1970,1,1)</f>
        <v>41827.909942129627</v>
      </c>
      <c r="T2966">
        <f>(((I2966/60)/60)/24)+DATE(1970,1,1)</f>
        <v>41857.897222222222</v>
      </c>
      <c r="U2966">
        <f>YEAR(S:S)</f>
        <v>2014</v>
      </c>
    </row>
    <row r="2967" spans="1:21" ht="48" x14ac:dyDescent="0.2">
      <c r="A2967">
        <v>2965</v>
      </c>
      <c r="B2967" s="8" t="s">
        <v>2</v>
      </c>
      <c r="C2967" s="3" t="s">
        <v>2972</v>
      </c>
      <c r="D2967" s="5">
        <v>1500</v>
      </c>
      <c r="E2967" s="7">
        <v>202</v>
      </c>
      <c r="F2967" t="s">
        <v>4115</v>
      </c>
      <c r="G2967" s="1" t="s">
        <v>4119</v>
      </c>
      <c r="H2967" t="s">
        <v>4121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" t="s">
        <v>4181</v>
      </c>
      <c r="O2967">
        <f>ROUND(E2967/D2967*100,0)</f>
        <v>13</v>
      </c>
      <c r="P2967">
        <f>ROUND(E2967/L2967,2)</f>
        <v>5.18</v>
      </c>
      <c r="Q2967" s="9" t="s">
        <v>4181</v>
      </c>
      <c r="R2967" t="s">
        <v>4190</v>
      </c>
      <c r="S2967">
        <f>(((J2967/60)/60)/24)+DATE(1970,1,1)</f>
        <v>42162.729548611111</v>
      </c>
      <c r="T2967">
        <f>(((I2967/60)/60)/24)+DATE(1970,1,1)</f>
        <v>42192.729548611111</v>
      </c>
      <c r="U2967">
        <f>YEAR(S:S)</f>
        <v>2015</v>
      </c>
    </row>
    <row r="2968" spans="1:21" ht="48" x14ac:dyDescent="0.2">
      <c r="A2968">
        <v>2966</v>
      </c>
      <c r="B2968" s="8" t="s">
        <v>2</v>
      </c>
      <c r="C2968" s="3" t="s">
        <v>2973</v>
      </c>
      <c r="D2968" s="5">
        <v>10000</v>
      </c>
      <c r="E2968" s="7">
        <v>201</v>
      </c>
      <c r="F2968" t="s">
        <v>4115</v>
      </c>
      <c r="G2968" s="1" t="s">
        <v>4119</v>
      </c>
      <c r="H2968" t="s">
        <v>4121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" t="s">
        <v>4181</v>
      </c>
      <c r="O2968">
        <f>ROUND(E2968/D2968*100,0)</f>
        <v>2</v>
      </c>
      <c r="P2968">
        <f>ROUND(E2968/L2968,2)</f>
        <v>1.57</v>
      </c>
      <c r="Q2968" s="9" t="s">
        <v>4181</v>
      </c>
      <c r="R2968" t="s">
        <v>4190</v>
      </c>
      <c r="S2968">
        <f>(((J2968/60)/60)/24)+DATE(1970,1,1)</f>
        <v>42233.738564814819</v>
      </c>
      <c r="T2968">
        <f>(((I2968/60)/60)/24)+DATE(1970,1,1)</f>
        <v>42263.738564814819</v>
      </c>
      <c r="U2968">
        <f>YEAR(S:S)</f>
        <v>2015</v>
      </c>
    </row>
    <row r="2969" spans="1:21" ht="48" x14ac:dyDescent="0.2">
      <c r="A2969">
        <v>2967</v>
      </c>
      <c r="B2969" s="8" t="s">
        <v>2</v>
      </c>
      <c r="C2969" s="3" t="s">
        <v>2974</v>
      </c>
      <c r="D2969" s="5">
        <v>5000</v>
      </c>
      <c r="E2969" s="7">
        <v>201</v>
      </c>
      <c r="F2969" t="s">
        <v>4115</v>
      </c>
      <c r="G2969" s="1" t="s">
        <v>4119</v>
      </c>
      <c r="H2969" t="s">
        <v>4121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" t="s">
        <v>4181</v>
      </c>
      <c r="O2969">
        <f>ROUND(E2969/D2969*100,0)</f>
        <v>4</v>
      </c>
      <c r="P2969">
        <f>ROUND(E2969/L2969,2)</f>
        <v>2.83</v>
      </c>
      <c r="Q2969" s="9" t="s">
        <v>4181</v>
      </c>
      <c r="R2969" t="s">
        <v>4190</v>
      </c>
      <c r="S2969">
        <f>(((J2969/60)/60)/24)+DATE(1970,1,1)</f>
        <v>42042.197824074072</v>
      </c>
      <c r="T2969">
        <f>(((I2969/60)/60)/24)+DATE(1970,1,1)</f>
        <v>42072.156157407408</v>
      </c>
      <c r="U2969">
        <f>YEAR(S:S)</f>
        <v>2015</v>
      </c>
    </row>
    <row r="2970" spans="1:21" ht="32" x14ac:dyDescent="0.2">
      <c r="A2970">
        <v>2968</v>
      </c>
      <c r="B2970" s="8" t="s">
        <v>2</v>
      </c>
      <c r="C2970" s="3" t="s">
        <v>2975</v>
      </c>
      <c r="D2970" s="5">
        <v>3500</v>
      </c>
      <c r="E2970" s="7">
        <v>201</v>
      </c>
      <c r="F2970" t="s">
        <v>4115</v>
      </c>
      <c r="G2970" s="1" t="s">
        <v>4119</v>
      </c>
      <c r="H2970" t="s">
        <v>4121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" t="s">
        <v>4181</v>
      </c>
      <c r="O2970">
        <f>ROUND(E2970/D2970*100,0)</f>
        <v>6</v>
      </c>
      <c r="P2970">
        <f>ROUND(E2970/L2970,2)</f>
        <v>4.28</v>
      </c>
      <c r="Q2970" s="9" t="s">
        <v>4181</v>
      </c>
      <c r="R2970" t="s">
        <v>4190</v>
      </c>
      <c r="S2970">
        <f>(((J2970/60)/60)/24)+DATE(1970,1,1)</f>
        <v>42585.523842592593</v>
      </c>
      <c r="T2970">
        <f>(((I2970/60)/60)/24)+DATE(1970,1,1)</f>
        <v>42599.165972222225</v>
      </c>
      <c r="U2970">
        <f>YEAR(S:S)</f>
        <v>2016</v>
      </c>
    </row>
    <row r="2971" spans="1:21" ht="48" x14ac:dyDescent="0.2">
      <c r="A2971">
        <v>2969</v>
      </c>
      <c r="B2971" s="8" t="s">
        <v>2</v>
      </c>
      <c r="C2971" s="3" t="s">
        <v>2976</v>
      </c>
      <c r="D2971" s="5">
        <v>1000</v>
      </c>
      <c r="E2971" s="7">
        <v>200</v>
      </c>
      <c r="F2971" t="s">
        <v>4115</v>
      </c>
      <c r="G2971" s="1" t="s">
        <v>4119</v>
      </c>
      <c r="H2971" t="s">
        <v>4126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" t="s">
        <v>4181</v>
      </c>
      <c r="O2971">
        <f>ROUND(E2971/D2971*100,0)</f>
        <v>20</v>
      </c>
      <c r="P2971">
        <f>ROUND(E2971/L2971,2)</f>
        <v>11.76</v>
      </c>
      <c r="Q2971" s="9" t="s">
        <v>4181</v>
      </c>
      <c r="R2971" t="s">
        <v>4190</v>
      </c>
      <c r="S2971">
        <f>(((J2971/60)/60)/24)+DATE(1970,1,1)</f>
        <v>42097.786493055552</v>
      </c>
      <c r="T2971">
        <f>(((I2971/60)/60)/24)+DATE(1970,1,1)</f>
        <v>42127.952083333337</v>
      </c>
      <c r="U2971">
        <f>YEAR(S:S)</f>
        <v>2015</v>
      </c>
    </row>
    <row r="2972" spans="1:21" ht="48" x14ac:dyDescent="0.2">
      <c r="A2972">
        <v>2970</v>
      </c>
      <c r="B2972" s="8" t="s">
        <v>2</v>
      </c>
      <c r="C2972" s="3" t="s">
        <v>2977</v>
      </c>
      <c r="D2972" s="5">
        <v>6000</v>
      </c>
      <c r="E2972" s="7">
        <v>200</v>
      </c>
      <c r="F2972" t="s">
        <v>4115</v>
      </c>
      <c r="G2972" s="1" t="s">
        <v>4119</v>
      </c>
      <c r="H2972" t="s">
        <v>4121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" t="s">
        <v>4181</v>
      </c>
      <c r="O2972">
        <f>ROUND(E2972/D2972*100,0)</f>
        <v>3</v>
      </c>
      <c r="P2972">
        <f>ROUND(E2972/L2972,2)</f>
        <v>2.2000000000000002</v>
      </c>
      <c r="Q2972" s="9" t="s">
        <v>4181</v>
      </c>
      <c r="R2972" t="s">
        <v>4190</v>
      </c>
      <c r="S2972">
        <f>(((J2972/60)/60)/24)+DATE(1970,1,1)</f>
        <v>41808.669571759259</v>
      </c>
      <c r="T2972">
        <f>(((I2972/60)/60)/24)+DATE(1970,1,1)</f>
        <v>41838.669571759259</v>
      </c>
      <c r="U2972">
        <f>YEAR(S:S)</f>
        <v>2014</v>
      </c>
    </row>
    <row r="2973" spans="1:21" ht="48" x14ac:dyDescent="0.2">
      <c r="A2973">
        <v>2971</v>
      </c>
      <c r="B2973" s="8" t="s">
        <v>2</v>
      </c>
      <c r="C2973" s="3" t="s">
        <v>2978</v>
      </c>
      <c r="D2973" s="5">
        <v>3200</v>
      </c>
      <c r="E2973" s="7">
        <v>200</v>
      </c>
      <c r="F2973" t="s">
        <v>4115</v>
      </c>
      <c r="G2973" s="1" t="s">
        <v>4119</v>
      </c>
      <c r="H2973" t="s">
        <v>4121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" t="s">
        <v>4181</v>
      </c>
      <c r="O2973">
        <f>ROUND(E2973/D2973*100,0)</f>
        <v>6</v>
      </c>
      <c r="P2973">
        <f>ROUND(E2973/L2973,2)</f>
        <v>4.6500000000000004</v>
      </c>
      <c r="Q2973" s="9" t="s">
        <v>4181</v>
      </c>
      <c r="R2973" t="s">
        <v>4190</v>
      </c>
      <c r="S2973">
        <f>(((J2973/60)/60)/24)+DATE(1970,1,1)</f>
        <v>41852.658310185187</v>
      </c>
      <c r="T2973">
        <f>(((I2973/60)/60)/24)+DATE(1970,1,1)</f>
        <v>41882.658310185187</v>
      </c>
      <c r="U2973">
        <f>YEAR(S:S)</f>
        <v>2014</v>
      </c>
    </row>
    <row r="2974" spans="1:21" ht="32" x14ac:dyDescent="0.2">
      <c r="A2974">
        <v>2972</v>
      </c>
      <c r="B2974" s="8" t="s">
        <v>2</v>
      </c>
      <c r="C2974" s="3" t="s">
        <v>2979</v>
      </c>
      <c r="D2974" s="5">
        <v>2000</v>
      </c>
      <c r="E2974" s="7">
        <v>200</v>
      </c>
      <c r="F2974" t="s">
        <v>4115</v>
      </c>
      <c r="G2974" s="1" t="s">
        <v>4119</v>
      </c>
      <c r="H2974" t="s">
        <v>4121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" t="s">
        <v>4181</v>
      </c>
      <c r="O2974">
        <f>ROUND(E2974/D2974*100,0)</f>
        <v>10</v>
      </c>
      <c r="P2974">
        <f>ROUND(E2974/L2974,2)</f>
        <v>11.76</v>
      </c>
      <c r="Q2974" s="9" t="s">
        <v>4181</v>
      </c>
      <c r="R2974" t="s">
        <v>4190</v>
      </c>
      <c r="S2974">
        <f>(((J2974/60)/60)/24)+DATE(1970,1,1)</f>
        <v>42694.110185185185</v>
      </c>
      <c r="T2974">
        <f>(((I2974/60)/60)/24)+DATE(1970,1,1)</f>
        <v>42709.041666666672</v>
      </c>
      <c r="U2974">
        <f>YEAR(S:S)</f>
        <v>2016</v>
      </c>
    </row>
    <row r="2975" spans="1:21" ht="48" x14ac:dyDescent="0.2">
      <c r="A2975">
        <v>2973</v>
      </c>
      <c r="B2975" s="8" t="s">
        <v>2</v>
      </c>
      <c r="C2975" s="3" t="s">
        <v>2980</v>
      </c>
      <c r="D2975" s="5">
        <v>5000</v>
      </c>
      <c r="E2975" s="7">
        <v>200</v>
      </c>
      <c r="F2975" t="s">
        <v>4115</v>
      </c>
      <c r="G2975" s="1" t="s">
        <v>4119</v>
      </c>
      <c r="H2975" t="s">
        <v>4121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" t="s">
        <v>4181</v>
      </c>
      <c r="O2975">
        <f>ROUND(E2975/D2975*100,0)</f>
        <v>4</v>
      </c>
      <c r="P2975">
        <f>ROUND(E2975/L2975,2)</f>
        <v>6.06</v>
      </c>
      <c r="Q2975" s="9" t="s">
        <v>4181</v>
      </c>
      <c r="R2975" t="s">
        <v>4190</v>
      </c>
      <c r="S2975">
        <f>(((J2975/60)/60)/24)+DATE(1970,1,1)</f>
        <v>42341.818379629629</v>
      </c>
      <c r="T2975">
        <f>(((I2975/60)/60)/24)+DATE(1970,1,1)</f>
        <v>42370.166666666672</v>
      </c>
      <c r="U2975">
        <f>YEAR(S:S)</f>
        <v>2015</v>
      </c>
    </row>
    <row r="2976" spans="1:21" ht="48" x14ac:dyDescent="0.2">
      <c r="A2976">
        <v>2974</v>
      </c>
      <c r="B2976" s="8" t="s">
        <v>2</v>
      </c>
      <c r="C2976" s="3" t="s">
        <v>2981</v>
      </c>
      <c r="D2976" s="5">
        <v>5000</v>
      </c>
      <c r="E2976" s="7">
        <v>200</v>
      </c>
      <c r="F2976" t="s">
        <v>4115</v>
      </c>
      <c r="G2976" s="1" t="s">
        <v>4119</v>
      </c>
      <c r="H2976" t="s">
        <v>4121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" t="s">
        <v>4181</v>
      </c>
      <c r="O2976">
        <f>ROUND(E2976/D2976*100,0)</f>
        <v>4</v>
      </c>
      <c r="P2976">
        <f>ROUND(E2976/L2976,2)</f>
        <v>2.2999999999999998</v>
      </c>
      <c r="Q2976" s="9" t="s">
        <v>4181</v>
      </c>
      <c r="R2976" t="s">
        <v>4190</v>
      </c>
      <c r="S2976">
        <f>(((J2976/60)/60)/24)+DATE(1970,1,1)</f>
        <v>41880.061006944445</v>
      </c>
      <c r="T2976">
        <f>(((I2976/60)/60)/24)+DATE(1970,1,1)</f>
        <v>41908.065972222219</v>
      </c>
      <c r="U2976">
        <f>YEAR(S:S)</f>
        <v>2014</v>
      </c>
    </row>
    <row r="2977" spans="1:21" ht="48" x14ac:dyDescent="0.2">
      <c r="A2977">
        <v>2975</v>
      </c>
      <c r="B2977" s="8" t="s">
        <v>2</v>
      </c>
      <c r="C2977" s="3" t="s">
        <v>2982</v>
      </c>
      <c r="D2977" s="5">
        <v>8000</v>
      </c>
      <c r="E2977" s="7">
        <v>200</v>
      </c>
      <c r="F2977" t="s">
        <v>4115</v>
      </c>
      <c r="G2977" s="1" t="s">
        <v>4119</v>
      </c>
      <c r="H2977" t="s">
        <v>4121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" t="s">
        <v>4181</v>
      </c>
      <c r="O2977">
        <f>ROUND(E2977/D2977*100,0)</f>
        <v>3</v>
      </c>
      <c r="P2977">
        <f>ROUND(E2977/L2977,2)</f>
        <v>1.77</v>
      </c>
      <c r="Q2977" s="9" t="s">
        <v>4181</v>
      </c>
      <c r="R2977" t="s">
        <v>4190</v>
      </c>
      <c r="S2977">
        <f>(((J2977/60)/60)/24)+DATE(1970,1,1)</f>
        <v>41941.683865740742</v>
      </c>
      <c r="T2977">
        <f>(((I2977/60)/60)/24)+DATE(1970,1,1)</f>
        <v>41970.125</v>
      </c>
      <c r="U2977">
        <f>YEAR(S:S)</f>
        <v>2014</v>
      </c>
    </row>
    <row r="2978" spans="1:21" ht="48" x14ac:dyDescent="0.2">
      <c r="A2978">
        <v>2976</v>
      </c>
      <c r="B2978" s="8" t="s">
        <v>2</v>
      </c>
      <c r="C2978" s="3" t="s">
        <v>2983</v>
      </c>
      <c r="D2978" s="5">
        <v>70</v>
      </c>
      <c r="E2978" s="7">
        <v>200</v>
      </c>
      <c r="F2978" t="s">
        <v>4115</v>
      </c>
      <c r="G2978" s="1" t="s">
        <v>4119</v>
      </c>
      <c r="H2978" t="s">
        <v>4122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" t="s">
        <v>4181</v>
      </c>
      <c r="O2978">
        <f>ROUND(E2978/D2978*100,0)</f>
        <v>286</v>
      </c>
      <c r="P2978">
        <f>ROUND(E2978/L2978,2)</f>
        <v>14.29</v>
      </c>
      <c r="Q2978" s="9" t="s">
        <v>4181</v>
      </c>
      <c r="R2978" t="s">
        <v>4190</v>
      </c>
      <c r="S2978">
        <f>(((J2978/60)/60)/24)+DATE(1970,1,1)</f>
        <v>42425.730671296296</v>
      </c>
      <c r="T2978">
        <f>(((I2978/60)/60)/24)+DATE(1970,1,1)</f>
        <v>42442.5</v>
      </c>
      <c r="U2978">
        <f>YEAR(S:S)</f>
        <v>2016</v>
      </c>
    </row>
    <row r="2979" spans="1:21" ht="64" x14ac:dyDescent="0.2">
      <c r="A2979">
        <v>2977</v>
      </c>
      <c r="B2979" s="8" t="s">
        <v>2</v>
      </c>
      <c r="C2979" s="3" t="s">
        <v>2984</v>
      </c>
      <c r="D2979" s="5">
        <v>3000</v>
      </c>
      <c r="E2979" s="7">
        <v>199</v>
      </c>
      <c r="F2979" t="s">
        <v>4115</v>
      </c>
      <c r="G2979" s="1" t="s">
        <v>4119</v>
      </c>
      <c r="H2979" t="s">
        <v>4121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" t="s">
        <v>4181</v>
      </c>
      <c r="O2979">
        <f>ROUND(E2979/D2979*100,0)</f>
        <v>7</v>
      </c>
      <c r="P2979">
        <f>ROUND(E2979/L2979,2)</f>
        <v>6.63</v>
      </c>
      <c r="Q2979" s="9" t="s">
        <v>4181</v>
      </c>
      <c r="R2979" t="s">
        <v>4190</v>
      </c>
      <c r="S2979">
        <f>(((J2979/60)/60)/24)+DATE(1970,1,1)</f>
        <v>42026.88118055556</v>
      </c>
      <c r="T2979">
        <f>(((I2979/60)/60)/24)+DATE(1970,1,1)</f>
        <v>42086.093055555553</v>
      </c>
      <c r="U2979">
        <f>YEAR(S:S)</f>
        <v>2015</v>
      </c>
    </row>
    <row r="2980" spans="1:21" ht="48" x14ac:dyDescent="0.2">
      <c r="A2980">
        <v>2978</v>
      </c>
      <c r="B2980" s="8" t="s">
        <v>2</v>
      </c>
      <c r="C2980" s="3" t="s">
        <v>2985</v>
      </c>
      <c r="D2980" s="5">
        <v>750</v>
      </c>
      <c r="E2980" s="7">
        <v>196</v>
      </c>
      <c r="F2980" t="s">
        <v>4115</v>
      </c>
      <c r="G2980" s="1" t="s">
        <v>4119</v>
      </c>
      <c r="H2980" t="s">
        <v>4121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" t="s">
        <v>4181</v>
      </c>
      <c r="O2980">
        <f>ROUND(E2980/D2980*100,0)</f>
        <v>26</v>
      </c>
      <c r="P2980">
        <f>ROUND(E2980/L2980,2)</f>
        <v>12.25</v>
      </c>
      <c r="Q2980" s="9" t="s">
        <v>4181</v>
      </c>
      <c r="R2980" t="s">
        <v>4190</v>
      </c>
      <c r="S2980">
        <f>(((J2980/60)/60)/24)+DATE(1970,1,1)</f>
        <v>41922.640590277777</v>
      </c>
      <c r="T2980">
        <f>(((I2980/60)/60)/24)+DATE(1970,1,1)</f>
        <v>41932.249305555553</v>
      </c>
      <c r="U2980">
        <f>YEAR(S:S)</f>
        <v>2014</v>
      </c>
    </row>
    <row r="2981" spans="1:21" ht="48" x14ac:dyDescent="0.2">
      <c r="A2981">
        <v>2979</v>
      </c>
      <c r="B2981" s="8" t="s">
        <v>2</v>
      </c>
      <c r="C2981" s="3" t="s">
        <v>2986</v>
      </c>
      <c r="D2981" s="5">
        <v>5000</v>
      </c>
      <c r="E2981" s="7">
        <v>196</v>
      </c>
      <c r="F2981" t="s">
        <v>4115</v>
      </c>
      <c r="G2981" s="1" t="s">
        <v>4119</v>
      </c>
      <c r="H2981" t="s">
        <v>4121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" t="s">
        <v>4181</v>
      </c>
      <c r="O2981">
        <f>ROUND(E2981/D2981*100,0)</f>
        <v>4</v>
      </c>
      <c r="P2981">
        <f>ROUND(E2981/L2981,2)</f>
        <v>4.26</v>
      </c>
      <c r="Q2981" s="9" t="s">
        <v>4181</v>
      </c>
      <c r="R2981" t="s">
        <v>4190</v>
      </c>
      <c r="S2981">
        <f>(((J2981/60)/60)/24)+DATE(1970,1,1)</f>
        <v>41993.824340277773</v>
      </c>
      <c r="T2981">
        <f>(((I2981/60)/60)/24)+DATE(1970,1,1)</f>
        <v>42010.25</v>
      </c>
      <c r="U2981">
        <f>YEAR(S:S)</f>
        <v>2014</v>
      </c>
    </row>
    <row r="2982" spans="1:21" ht="48" x14ac:dyDescent="0.2">
      <c r="A2982">
        <v>2980</v>
      </c>
      <c r="B2982" s="8" t="s">
        <v>2</v>
      </c>
      <c r="C2982" s="3" t="s">
        <v>2987</v>
      </c>
      <c r="D2982" s="5">
        <v>3000</v>
      </c>
      <c r="E2982" s="7">
        <v>195</v>
      </c>
      <c r="F2982" t="s">
        <v>4115</v>
      </c>
      <c r="G2982" s="1" t="s">
        <v>4119</v>
      </c>
      <c r="H2982" t="s">
        <v>4121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" t="s">
        <v>4181</v>
      </c>
      <c r="O2982">
        <f>ROUND(E2982/D2982*100,0)</f>
        <v>7</v>
      </c>
      <c r="P2982">
        <f>ROUND(E2982/L2982,2)</f>
        <v>8.1300000000000008</v>
      </c>
      <c r="Q2982" s="9" t="s">
        <v>4181</v>
      </c>
      <c r="R2982" t="s">
        <v>4190</v>
      </c>
      <c r="S2982">
        <f>(((J2982/60)/60)/24)+DATE(1970,1,1)</f>
        <v>42219.915856481486</v>
      </c>
      <c r="T2982">
        <f>(((I2982/60)/60)/24)+DATE(1970,1,1)</f>
        <v>42240.083333333328</v>
      </c>
      <c r="U2982">
        <f>YEAR(S:S)</f>
        <v>2015</v>
      </c>
    </row>
    <row r="2983" spans="1:21" ht="48" x14ac:dyDescent="0.2">
      <c r="A2983">
        <v>2981</v>
      </c>
      <c r="B2983" s="8" t="s">
        <v>2</v>
      </c>
      <c r="C2983" s="3" t="s">
        <v>2988</v>
      </c>
      <c r="D2983" s="5">
        <v>4000</v>
      </c>
      <c r="E2983" s="7">
        <v>195</v>
      </c>
      <c r="F2983" t="s">
        <v>4115</v>
      </c>
      <c r="G2983" s="1" t="s">
        <v>4119</v>
      </c>
      <c r="H2983" t="s">
        <v>4124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" t="s">
        <v>4181</v>
      </c>
      <c r="O2983">
        <f>ROUND(E2983/D2983*100,0)</f>
        <v>5</v>
      </c>
      <c r="P2983">
        <f>ROUND(E2983/L2983,2)</f>
        <v>2.0099999999999998</v>
      </c>
      <c r="Q2983" s="9" t="s">
        <v>4181</v>
      </c>
      <c r="R2983" t="s">
        <v>4222</v>
      </c>
      <c r="S2983">
        <f>(((J2983/60)/60)/24)+DATE(1970,1,1)</f>
        <v>42225.559675925921</v>
      </c>
      <c r="T2983">
        <f>(((I2983/60)/60)/24)+DATE(1970,1,1)</f>
        <v>42270.559675925921</v>
      </c>
      <c r="U2983">
        <f>YEAR(S:S)</f>
        <v>2015</v>
      </c>
    </row>
    <row r="2984" spans="1:21" ht="32" x14ac:dyDescent="0.2">
      <c r="A2984">
        <v>2982</v>
      </c>
      <c r="B2984" s="8" t="s">
        <v>2</v>
      </c>
      <c r="C2984" s="3" t="s">
        <v>2989</v>
      </c>
      <c r="D2984" s="5">
        <v>5000</v>
      </c>
      <c r="E2984" s="7">
        <v>195</v>
      </c>
      <c r="F2984" t="s">
        <v>4115</v>
      </c>
      <c r="G2984" s="1" t="s">
        <v>4119</v>
      </c>
      <c r="H2984" t="s">
        <v>4122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" t="s">
        <v>4181</v>
      </c>
      <c r="O2984">
        <f>ROUND(E2984/D2984*100,0)</f>
        <v>4</v>
      </c>
      <c r="P2984">
        <f>ROUND(E2984/L2984,2)</f>
        <v>3.31</v>
      </c>
      <c r="Q2984" s="9" t="s">
        <v>4181</v>
      </c>
      <c r="R2984" t="s">
        <v>4222</v>
      </c>
      <c r="S2984">
        <f>(((J2984/60)/60)/24)+DATE(1970,1,1)</f>
        <v>42381.686840277776</v>
      </c>
      <c r="T2984">
        <f>(((I2984/60)/60)/24)+DATE(1970,1,1)</f>
        <v>42411.686840277776</v>
      </c>
      <c r="U2984">
        <f>YEAR(S:S)</f>
        <v>2016</v>
      </c>
    </row>
    <row r="2985" spans="1:21" ht="48" x14ac:dyDescent="0.2">
      <c r="A2985">
        <v>2983</v>
      </c>
      <c r="B2985" s="8" t="s">
        <v>2</v>
      </c>
      <c r="C2985" s="3" t="s">
        <v>2990</v>
      </c>
      <c r="D2985" s="5">
        <v>116000</v>
      </c>
      <c r="E2985" s="7">
        <v>194</v>
      </c>
      <c r="F2985" t="s">
        <v>4115</v>
      </c>
      <c r="G2985" s="1" t="s">
        <v>4119</v>
      </c>
      <c r="H2985" t="s">
        <v>4121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" t="s">
        <v>4181</v>
      </c>
      <c r="O2985">
        <f>ROUND(E2985/D2985*100,0)</f>
        <v>0</v>
      </c>
      <c r="P2985">
        <f>ROUND(E2985/L2985,2)</f>
        <v>0.18</v>
      </c>
      <c r="Q2985" s="9" t="s">
        <v>4181</v>
      </c>
      <c r="R2985" t="s">
        <v>4222</v>
      </c>
      <c r="S2985">
        <f>(((J2985/60)/60)/24)+DATE(1970,1,1)</f>
        <v>41894.632361111115</v>
      </c>
      <c r="T2985">
        <f>(((I2985/60)/60)/24)+DATE(1970,1,1)</f>
        <v>41954.674027777779</v>
      </c>
      <c r="U2985">
        <f>YEAR(S:S)</f>
        <v>2014</v>
      </c>
    </row>
    <row r="2986" spans="1:21" ht="48" x14ac:dyDescent="0.2">
      <c r="A2986">
        <v>2984</v>
      </c>
      <c r="B2986" s="8" t="s">
        <v>2</v>
      </c>
      <c r="C2986" s="3" t="s">
        <v>2991</v>
      </c>
      <c r="D2986" s="5">
        <v>25000</v>
      </c>
      <c r="E2986" s="7">
        <v>190</v>
      </c>
      <c r="F2986" t="s">
        <v>4115</v>
      </c>
      <c r="G2986" s="1" t="s">
        <v>4119</v>
      </c>
      <c r="H2986" t="s">
        <v>4121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" t="s">
        <v>4181</v>
      </c>
      <c r="O2986">
        <f>ROUND(E2986/D2986*100,0)</f>
        <v>1</v>
      </c>
      <c r="P2986">
        <f>ROUND(E2986/L2986,2)</f>
        <v>0.87</v>
      </c>
      <c r="Q2986" s="9" t="s">
        <v>4181</v>
      </c>
      <c r="R2986" t="s">
        <v>4222</v>
      </c>
      <c r="S2986">
        <f>(((J2986/60)/60)/24)+DATE(1970,1,1)</f>
        <v>42576.278715277775</v>
      </c>
      <c r="T2986">
        <f>(((I2986/60)/60)/24)+DATE(1970,1,1)</f>
        <v>42606.278715277775</v>
      </c>
      <c r="U2986">
        <f>YEAR(S:S)</f>
        <v>2016</v>
      </c>
    </row>
    <row r="2987" spans="1:21" ht="48" x14ac:dyDescent="0.2">
      <c r="A2987">
        <v>2985</v>
      </c>
      <c r="B2987" s="8" t="s">
        <v>2</v>
      </c>
      <c r="C2987" s="3" t="s">
        <v>2992</v>
      </c>
      <c r="D2987" s="5">
        <v>10000</v>
      </c>
      <c r="E2987" s="7">
        <v>190</v>
      </c>
      <c r="F2987" t="s">
        <v>4115</v>
      </c>
      <c r="G2987" s="1" t="s">
        <v>4119</v>
      </c>
      <c r="H2987" t="s">
        <v>4125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" t="s">
        <v>4181</v>
      </c>
      <c r="O2987">
        <f>ROUND(E2987/D2987*100,0)</f>
        <v>2</v>
      </c>
      <c r="P2987">
        <f>ROUND(E2987/L2987,2)</f>
        <v>1.71</v>
      </c>
      <c r="Q2987" s="9" t="s">
        <v>4181</v>
      </c>
      <c r="R2987" t="s">
        <v>4222</v>
      </c>
      <c r="S2987">
        <f>(((J2987/60)/60)/24)+DATE(1970,1,1)</f>
        <v>42654.973703703698</v>
      </c>
      <c r="T2987">
        <f>(((I2987/60)/60)/24)+DATE(1970,1,1)</f>
        <v>42674.166666666672</v>
      </c>
      <c r="U2987">
        <f>YEAR(S:S)</f>
        <v>2016</v>
      </c>
    </row>
    <row r="2988" spans="1:21" ht="48" x14ac:dyDescent="0.2">
      <c r="A2988">
        <v>2986</v>
      </c>
      <c r="B2988" s="8" t="s">
        <v>2</v>
      </c>
      <c r="C2988" s="3" t="s">
        <v>2993</v>
      </c>
      <c r="D2988" s="5">
        <v>2400</v>
      </c>
      <c r="E2988" s="7">
        <v>189</v>
      </c>
      <c r="F2988" t="s">
        <v>4115</v>
      </c>
      <c r="G2988" s="1" t="s">
        <v>4119</v>
      </c>
      <c r="H2988" t="s">
        <v>4122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" t="s">
        <v>4181</v>
      </c>
      <c r="O2988">
        <f>ROUND(E2988/D2988*100,0)</f>
        <v>8</v>
      </c>
      <c r="P2988">
        <f>ROUND(E2988/L2988,2)</f>
        <v>3.38</v>
      </c>
      <c r="Q2988" s="9" t="s">
        <v>4181</v>
      </c>
      <c r="R2988" t="s">
        <v>4222</v>
      </c>
      <c r="S2988">
        <f>(((J2988/60)/60)/24)+DATE(1970,1,1)</f>
        <v>42431.500069444446</v>
      </c>
      <c r="T2988">
        <f>(((I2988/60)/60)/24)+DATE(1970,1,1)</f>
        <v>42491.458402777775</v>
      </c>
      <c r="U2988">
        <f>YEAR(S:S)</f>
        <v>2016</v>
      </c>
    </row>
    <row r="2989" spans="1:21" ht="48" x14ac:dyDescent="0.2">
      <c r="A2989">
        <v>2987</v>
      </c>
      <c r="B2989" s="8" t="s">
        <v>2</v>
      </c>
      <c r="C2989" s="3" t="s">
        <v>2994</v>
      </c>
      <c r="D2989" s="5">
        <v>25000</v>
      </c>
      <c r="E2989" s="7">
        <v>188</v>
      </c>
      <c r="F2989" t="s">
        <v>4115</v>
      </c>
      <c r="G2989" s="1" t="s">
        <v>4119</v>
      </c>
      <c r="H2989" t="s">
        <v>4121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" t="s">
        <v>4181</v>
      </c>
      <c r="O2989">
        <f>ROUND(E2989/D2989*100,0)</f>
        <v>1</v>
      </c>
      <c r="P2989">
        <f>ROUND(E2989/L2989,2)</f>
        <v>0.71</v>
      </c>
      <c r="Q2989" s="9" t="s">
        <v>4181</v>
      </c>
      <c r="R2989" t="s">
        <v>4222</v>
      </c>
      <c r="S2989">
        <f>(((J2989/60)/60)/24)+DATE(1970,1,1)</f>
        <v>42627.307303240741</v>
      </c>
      <c r="T2989">
        <f>(((I2989/60)/60)/24)+DATE(1970,1,1)</f>
        <v>42656</v>
      </c>
      <c r="U2989">
        <f>YEAR(S:S)</f>
        <v>2016</v>
      </c>
    </row>
    <row r="2990" spans="1:21" ht="48" x14ac:dyDescent="0.2">
      <c r="A2990">
        <v>2988</v>
      </c>
      <c r="B2990" s="8" t="s">
        <v>2</v>
      </c>
      <c r="C2990" s="3" t="s">
        <v>2995</v>
      </c>
      <c r="D2990" s="5">
        <v>1000</v>
      </c>
      <c r="E2990" s="7">
        <v>187</v>
      </c>
      <c r="F2990" t="s">
        <v>4115</v>
      </c>
      <c r="G2990" s="1" t="s">
        <v>4119</v>
      </c>
      <c r="H2990" t="s">
        <v>4122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" t="s">
        <v>4181</v>
      </c>
      <c r="O2990">
        <f>ROUND(E2990/D2990*100,0)</f>
        <v>19</v>
      </c>
      <c r="P2990">
        <f>ROUND(E2990/L2990,2)</f>
        <v>6.68</v>
      </c>
      <c r="Q2990" s="9" t="s">
        <v>4181</v>
      </c>
      <c r="R2990" t="s">
        <v>4222</v>
      </c>
      <c r="S2990">
        <f>(((J2990/60)/60)/24)+DATE(1970,1,1)</f>
        <v>42511.362048611118</v>
      </c>
      <c r="T2990">
        <f>(((I2990/60)/60)/24)+DATE(1970,1,1)</f>
        <v>42541.362048611118</v>
      </c>
      <c r="U2990">
        <f>YEAR(S:S)</f>
        <v>2016</v>
      </c>
    </row>
    <row r="2991" spans="1:21" ht="16" x14ac:dyDescent="0.2">
      <c r="A2991">
        <v>2989</v>
      </c>
      <c r="B2991" s="8" t="s">
        <v>2</v>
      </c>
      <c r="C2991" s="3" t="s">
        <v>2996</v>
      </c>
      <c r="D2991" s="5">
        <v>20000</v>
      </c>
      <c r="E2991" s="7">
        <v>186</v>
      </c>
      <c r="F2991" t="s">
        <v>4115</v>
      </c>
      <c r="G2991" s="1" t="s">
        <v>4119</v>
      </c>
      <c r="H2991" t="s">
        <v>4121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" t="s">
        <v>4181</v>
      </c>
      <c r="O2991">
        <f>ROUND(E2991/D2991*100,0)</f>
        <v>1</v>
      </c>
      <c r="P2991">
        <f>ROUND(E2991/L2991,2)</f>
        <v>0.51</v>
      </c>
      <c r="Q2991" s="9" t="s">
        <v>4181</v>
      </c>
      <c r="R2991" t="s">
        <v>4222</v>
      </c>
      <c r="S2991">
        <f>(((J2991/60)/60)/24)+DATE(1970,1,1)</f>
        <v>42337.02039351852</v>
      </c>
      <c r="T2991">
        <f>(((I2991/60)/60)/24)+DATE(1970,1,1)</f>
        <v>42359.207638888889</v>
      </c>
      <c r="U2991">
        <f>YEAR(S:S)</f>
        <v>2015</v>
      </c>
    </row>
    <row r="2992" spans="1:21" ht="48" x14ac:dyDescent="0.2">
      <c r="A2992">
        <v>2990</v>
      </c>
      <c r="B2992" s="8" t="s">
        <v>2</v>
      </c>
      <c r="C2992" s="3" t="s">
        <v>2997</v>
      </c>
      <c r="D2992" s="5">
        <v>10000</v>
      </c>
      <c r="E2992" s="7">
        <v>185</v>
      </c>
      <c r="F2992" t="s">
        <v>4115</v>
      </c>
      <c r="G2992" s="1" t="s">
        <v>4119</v>
      </c>
      <c r="H2992" t="s">
        <v>4121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" t="s">
        <v>4181</v>
      </c>
      <c r="O2992">
        <f>ROUND(E2992/D2992*100,0)</f>
        <v>2</v>
      </c>
      <c r="P2992">
        <f>ROUND(E2992/L2992,2)</f>
        <v>6.85</v>
      </c>
      <c r="Q2992" s="9" t="s">
        <v>4181</v>
      </c>
      <c r="R2992" t="s">
        <v>4222</v>
      </c>
      <c r="S2992">
        <f>(((J2992/60)/60)/24)+DATE(1970,1,1)</f>
        <v>42341.57430555555</v>
      </c>
      <c r="T2992">
        <f>(((I2992/60)/60)/24)+DATE(1970,1,1)</f>
        <v>42376.57430555555</v>
      </c>
      <c r="U2992">
        <f>YEAR(S:S)</f>
        <v>2015</v>
      </c>
    </row>
    <row r="2993" spans="1:21" ht="48" x14ac:dyDescent="0.2">
      <c r="A2993">
        <v>2991</v>
      </c>
      <c r="B2993" s="8" t="s">
        <v>2</v>
      </c>
      <c r="C2993" s="3" t="s">
        <v>2998</v>
      </c>
      <c r="D2993" s="5">
        <v>8500</v>
      </c>
      <c r="E2993" s="7">
        <v>185</v>
      </c>
      <c r="F2993" t="s">
        <v>4115</v>
      </c>
      <c r="G2993" s="1" t="s">
        <v>4119</v>
      </c>
      <c r="H2993" t="s">
        <v>4121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" t="s">
        <v>4181</v>
      </c>
      <c r="O2993">
        <f>ROUND(E2993/D2993*100,0)</f>
        <v>2</v>
      </c>
      <c r="P2993">
        <f>ROUND(E2993/L2993,2)</f>
        <v>1.99</v>
      </c>
      <c r="Q2993" s="9" t="s">
        <v>4181</v>
      </c>
      <c r="R2993" t="s">
        <v>4222</v>
      </c>
      <c r="S2993">
        <f>(((J2993/60)/60)/24)+DATE(1970,1,1)</f>
        <v>42740.837152777778</v>
      </c>
      <c r="T2993">
        <f>(((I2993/60)/60)/24)+DATE(1970,1,1)</f>
        <v>42762.837152777778</v>
      </c>
      <c r="U2993">
        <f>YEAR(S:S)</f>
        <v>2017</v>
      </c>
    </row>
    <row r="2994" spans="1:21" ht="48" x14ac:dyDescent="0.2">
      <c r="A2994">
        <v>2992</v>
      </c>
      <c r="B2994" s="8" t="s">
        <v>2</v>
      </c>
      <c r="C2994" s="3" t="s">
        <v>2999</v>
      </c>
      <c r="D2994" s="5">
        <v>3000</v>
      </c>
      <c r="E2994" s="7">
        <v>180</v>
      </c>
      <c r="F2994" t="s">
        <v>4115</v>
      </c>
      <c r="G2994" s="1" t="s">
        <v>4119</v>
      </c>
      <c r="H2994" t="s">
        <v>4121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" t="s">
        <v>4181</v>
      </c>
      <c r="O2994">
        <f>ROUND(E2994/D2994*100,0)</f>
        <v>6</v>
      </c>
      <c r="P2994">
        <f>ROUND(E2994/L2994,2)</f>
        <v>2.81</v>
      </c>
      <c r="Q2994" s="9" t="s">
        <v>4181</v>
      </c>
      <c r="R2994" t="s">
        <v>4222</v>
      </c>
      <c r="S2994">
        <f>(((J2994/60)/60)/24)+DATE(1970,1,1)</f>
        <v>42622.767476851848</v>
      </c>
      <c r="T2994">
        <f>(((I2994/60)/60)/24)+DATE(1970,1,1)</f>
        <v>42652.767476851848</v>
      </c>
      <c r="U2994">
        <f>YEAR(S:S)</f>
        <v>2016</v>
      </c>
    </row>
    <row r="2995" spans="1:21" ht="16" x14ac:dyDescent="0.2">
      <c r="A2995">
        <v>2993</v>
      </c>
      <c r="B2995" s="8" t="s">
        <v>2</v>
      </c>
      <c r="C2995" s="3" t="s">
        <v>3000</v>
      </c>
      <c r="D2995" s="5">
        <v>1000</v>
      </c>
      <c r="E2995" s="7">
        <v>180</v>
      </c>
      <c r="F2995" t="s">
        <v>4115</v>
      </c>
      <c r="G2995" s="1" t="s">
        <v>4119</v>
      </c>
      <c r="H2995" t="s">
        <v>4121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" t="s">
        <v>4181</v>
      </c>
      <c r="O2995">
        <f>ROUND(E2995/D2995*100,0)</f>
        <v>18</v>
      </c>
      <c r="P2995">
        <f>ROUND(E2995/L2995,2)</f>
        <v>8.18</v>
      </c>
      <c r="Q2995" s="9" t="s">
        <v>4181</v>
      </c>
      <c r="R2995" t="s">
        <v>4222</v>
      </c>
      <c r="S2995">
        <f>(((J2995/60)/60)/24)+DATE(1970,1,1)</f>
        <v>42390.838738425926</v>
      </c>
      <c r="T2995">
        <f>(((I2995/60)/60)/24)+DATE(1970,1,1)</f>
        <v>42420.838738425926</v>
      </c>
      <c r="U2995">
        <f>YEAR(S:S)</f>
        <v>2016</v>
      </c>
    </row>
    <row r="2996" spans="1:21" ht="48" x14ac:dyDescent="0.2">
      <c r="A2996">
        <v>2994</v>
      </c>
      <c r="B2996" s="8" t="s">
        <v>2</v>
      </c>
      <c r="C2996" s="3" t="s">
        <v>3001</v>
      </c>
      <c r="D2996" s="5">
        <v>300</v>
      </c>
      <c r="E2996" s="7">
        <v>180</v>
      </c>
      <c r="F2996" t="s">
        <v>4115</v>
      </c>
      <c r="G2996" s="1" t="s">
        <v>4119</v>
      </c>
      <c r="H2996" t="s">
        <v>4122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" t="s">
        <v>4181</v>
      </c>
      <c r="O2996">
        <f>ROUND(E2996/D2996*100,0)</f>
        <v>60</v>
      </c>
      <c r="P2996">
        <f>ROUND(E2996/L2996,2)</f>
        <v>3.05</v>
      </c>
      <c r="Q2996" s="9" t="s">
        <v>4181</v>
      </c>
      <c r="R2996" t="s">
        <v>4222</v>
      </c>
      <c r="S2996">
        <f>(((J2996/60)/60)/24)+DATE(1970,1,1)</f>
        <v>41885.478842592594</v>
      </c>
      <c r="T2996">
        <f>(((I2996/60)/60)/24)+DATE(1970,1,1)</f>
        <v>41915.478842592594</v>
      </c>
      <c r="U2996">
        <f>YEAR(S:S)</f>
        <v>2014</v>
      </c>
    </row>
    <row r="2997" spans="1:21" ht="48" x14ac:dyDescent="0.2">
      <c r="A2997">
        <v>2995</v>
      </c>
      <c r="B2997" s="8" t="s">
        <v>2</v>
      </c>
      <c r="C2997" s="3" t="s">
        <v>3002</v>
      </c>
      <c r="D2997" s="5">
        <v>15000</v>
      </c>
      <c r="E2997" s="7">
        <v>180</v>
      </c>
      <c r="F2997" t="s">
        <v>4115</v>
      </c>
      <c r="G2997" s="1" t="s">
        <v>4119</v>
      </c>
      <c r="H2997" t="s">
        <v>4121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" t="s">
        <v>4181</v>
      </c>
      <c r="O2997">
        <f>ROUND(E2997/D2997*100,0)</f>
        <v>1</v>
      </c>
      <c r="P2997">
        <f>ROUND(E2997/L2997,2)</f>
        <v>0.72</v>
      </c>
      <c r="Q2997" s="9" t="s">
        <v>4181</v>
      </c>
      <c r="R2997" t="s">
        <v>4222</v>
      </c>
      <c r="S2997">
        <f>(((J2997/60)/60)/24)+DATE(1970,1,1)</f>
        <v>42724.665173611109</v>
      </c>
      <c r="T2997">
        <f>(((I2997/60)/60)/24)+DATE(1970,1,1)</f>
        <v>42754.665173611109</v>
      </c>
      <c r="U2997">
        <f>YEAR(S:S)</f>
        <v>2016</v>
      </c>
    </row>
    <row r="2998" spans="1:21" ht="32" x14ac:dyDescent="0.2">
      <c r="A2998">
        <v>2996</v>
      </c>
      <c r="B2998" s="8" t="s">
        <v>2</v>
      </c>
      <c r="C2998" s="3" t="s">
        <v>3003</v>
      </c>
      <c r="D2998" s="5">
        <v>35000</v>
      </c>
      <c r="E2998" s="7">
        <v>180</v>
      </c>
      <c r="F2998" t="s">
        <v>4115</v>
      </c>
      <c r="G2998" s="1" t="s">
        <v>4119</v>
      </c>
      <c r="H2998" t="s">
        <v>4121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" t="s">
        <v>4181</v>
      </c>
      <c r="O2998">
        <f>ROUND(E2998/D2998*100,0)</f>
        <v>1</v>
      </c>
      <c r="P2998">
        <f>ROUND(E2998/L2998,2)</f>
        <v>0.46</v>
      </c>
      <c r="Q2998" s="9" t="s">
        <v>4181</v>
      </c>
      <c r="R2998" t="s">
        <v>4222</v>
      </c>
      <c r="S2998">
        <f>(((J2998/60)/60)/24)+DATE(1970,1,1)</f>
        <v>42090.912500000006</v>
      </c>
      <c r="T2998">
        <f>(((I2998/60)/60)/24)+DATE(1970,1,1)</f>
        <v>42150.912500000006</v>
      </c>
      <c r="U2998">
        <f>YEAR(S:S)</f>
        <v>2015</v>
      </c>
    </row>
    <row r="2999" spans="1:21" ht="48" x14ac:dyDescent="0.2">
      <c r="A2999">
        <v>2997</v>
      </c>
      <c r="B2999" s="8" t="s">
        <v>2</v>
      </c>
      <c r="C2999" s="3" t="s">
        <v>3004</v>
      </c>
      <c r="D2999" s="5">
        <v>10000</v>
      </c>
      <c r="E2999" s="7">
        <v>178.52</v>
      </c>
      <c r="F2999" t="s">
        <v>4115</v>
      </c>
      <c r="G2999" s="1" t="s">
        <v>4119</v>
      </c>
      <c r="H2999" t="s">
        <v>4121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" t="s">
        <v>4181</v>
      </c>
      <c r="O2999">
        <f>ROUND(E2999/D2999*100,0)</f>
        <v>2</v>
      </c>
      <c r="P2999">
        <f>ROUND(E2999/L2999,2)</f>
        <v>1.55</v>
      </c>
      <c r="Q2999" s="9" t="s">
        <v>4181</v>
      </c>
      <c r="R2999" t="s">
        <v>4222</v>
      </c>
      <c r="S2999">
        <f>(((J2999/60)/60)/24)+DATE(1970,1,1)</f>
        <v>42775.733715277776</v>
      </c>
      <c r="T2999">
        <f>(((I2999/60)/60)/24)+DATE(1970,1,1)</f>
        <v>42793.207638888889</v>
      </c>
      <c r="U2999">
        <f>YEAR(S:S)</f>
        <v>2017</v>
      </c>
    </row>
    <row r="3000" spans="1:21" ht="48" x14ac:dyDescent="0.2">
      <c r="A3000">
        <v>2998</v>
      </c>
      <c r="B3000" s="8" t="s">
        <v>2</v>
      </c>
      <c r="C3000" s="3" t="s">
        <v>3005</v>
      </c>
      <c r="D3000" s="5">
        <v>50000</v>
      </c>
      <c r="E3000" s="7">
        <v>178</v>
      </c>
      <c r="F3000" t="s">
        <v>4115</v>
      </c>
      <c r="G3000" s="1" t="s">
        <v>4119</v>
      </c>
      <c r="H3000" t="s">
        <v>4121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" t="s">
        <v>4181</v>
      </c>
      <c r="O3000">
        <f>ROUND(E3000/D3000*100,0)</f>
        <v>0</v>
      </c>
      <c r="P3000">
        <f>ROUND(E3000/L3000,2)</f>
        <v>0.41</v>
      </c>
      <c r="Q3000" s="9" t="s">
        <v>4181</v>
      </c>
      <c r="R3000" t="s">
        <v>4222</v>
      </c>
      <c r="S3000">
        <f>(((J3000/60)/60)/24)+DATE(1970,1,1)</f>
        <v>41778.193622685183</v>
      </c>
      <c r="T3000">
        <f>(((I3000/60)/60)/24)+DATE(1970,1,1)</f>
        <v>41806.184027777781</v>
      </c>
      <c r="U3000">
        <f>YEAR(S:S)</f>
        <v>2014</v>
      </c>
    </row>
    <row r="3001" spans="1:21" ht="48" x14ac:dyDescent="0.2">
      <c r="A3001">
        <v>2999</v>
      </c>
      <c r="B3001" s="8" t="s">
        <v>2</v>
      </c>
      <c r="C3001" s="3" t="s">
        <v>3006</v>
      </c>
      <c r="D3001" s="5">
        <v>1350</v>
      </c>
      <c r="E3001" s="7">
        <v>177</v>
      </c>
      <c r="F3001" t="s">
        <v>4115</v>
      </c>
      <c r="G3001" s="1" t="s">
        <v>4119</v>
      </c>
      <c r="H3001" t="s">
        <v>4121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" t="s">
        <v>4181</v>
      </c>
      <c r="O3001">
        <f>ROUND(E3001/D3001*100,0)</f>
        <v>13</v>
      </c>
      <c r="P3001">
        <f>ROUND(E3001/L3001,2)</f>
        <v>8.85</v>
      </c>
      <c r="Q3001" s="9" t="s">
        <v>4181</v>
      </c>
      <c r="R3001" t="s">
        <v>4222</v>
      </c>
      <c r="S3001">
        <f>(((J3001/60)/60)/24)+DATE(1970,1,1)</f>
        <v>42780.740277777775</v>
      </c>
      <c r="T3001">
        <f>(((I3001/60)/60)/24)+DATE(1970,1,1)</f>
        <v>42795.083333333328</v>
      </c>
      <c r="U3001">
        <f>YEAR(S:S)</f>
        <v>2017</v>
      </c>
    </row>
    <row r="3002" spans="1:21" ht="48" x14ac:dyDescent="0.2">
      <c r="A3002">
        <v>3000</v>
      </c>
      <c r="B3002" s="8" t="s">
        <v>2</v>
      </c>
      <c r="C3002" s="3" t="s">
        <v>3007</v>
      </c>
      <c r="D3002" s="5">
        <v>500</v>
      </c>
      <c r="E3002" s="7">
        <v>177</v>
      </c>
      <c r="F3002" t="s">
        <v>4115</v>
      </c>
      <c r="G3002" s="1" t="s">
        <v>4119</v>
      </c>
      <c r="H3002" t="s">
        <v>4121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" t="s">
        <v>4181</v>
      </c>
      <c r="O3002">
        <f>ROUND(E3002/D3002*100,0)</f>
        <v>35</v>
      </c>
      <c r="P3002">
        <f>ROUND(E3002/L3002,2)</f>
        <v>22.13</v>
      </c>
      <c r="Q3002" s="9" t="s">
        <v>4181</v>
      </c>
      <c r="R3002" t="s">
        <v>4222</v>
      </c>
      <c r="S3002">
        <f>(((J3002/60)/60)/24)+DATE(1970,1,1)</f>
        <v>42752.827199074076</v>
      </c>
      <c r="T3002">
        <f>(((I3002/60)/60)/24)+DATE(1970,1,1)</f>
        <v>42766.75</v>
      </c>
      <c r="U3002">
        <f>YEAR(S:S)</f>
        <v>2017</v>
      </c>
    </row>
    <row r="3003" spans="1:21" ht="48" x14ac:dyDescent="0.2">
      <c r="A3003">
        <v>3001</v>
      </c>
      <c r="B3003" s="8" t="s">
        <v>2</v>
      </c>
      <c r="C3003" s="3" t="s">
        <v>3008</v>
      </c>
      <c r="D3003" s="5">
        <v>7214</v>
      </c>
      <c r="E3003" s="7">
        <v>175</v>
      </c>
      <c r="F3003" t="s">
        <v>4115</v>
      </c>
      <c r="G3003" s="1" t="s">
        <v>4119</v>
      </c>
      <c r="H3003" t="s">
        <v>4121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" t="s">
        <v>4181</v>
      </c>
      <c r="O3003">
        <f>ROUND(E3003/D3003*100,0)</f>
        <v>2</v>
      </c>
      <c r="P3003">
        <f>ROUND(E3003/L3003,2)</f>
        <v>1</v>
      </c>
      <c r="Q3003" s="9" t="s">
        <v>4181</v>
      </c>
      <c r="R3003" t="s">
        <v>4222</v>
      </c>
      <c r="S3003">
        <f>(((J3003/60)/60)/24)+DATE(1970,1,1)</f>
        <v>42534.895625000005</v>
      </c>
      <c r="T3003">
        <f>(((I3003/60)/60)/24)+DATE(1970,1,1)</f>
        <v>42564.895625000005</v>
      </c>
      <c r="U3003">
        <f>YEAR(S:S)</f>
        <v>2016</v>
      </c>
    </row>
    <row r="3004" spans="1:21" ht="32" x14ac:dyDescent="0.2">
      <c r="A3004">
        <v>3002</v>
      </c>
      <c r="B3004" s="8" t="s">
        <v>2</v>
      </c>
      <c r="C3004" s="3" t="s">
        <v>3009</v>
      </c>
      <c r="D3004" s="5">
        <v>7000</v>
      </c>
      <c r="E3004" s="7">
        <v>175</v>
      </c>
      <c r="F3004" t="s">
        <v>4115</v>
      </c>
      <c r="G3004" s="1" t="s">
        <v>4119</v>
      </c>
      <c r="H3004" t="s">
        <v>4121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" t="s">
        <v>4181</v>
      </c>
      <c r="O3004">
        <f>ROUND(E3004/D3004*100,0)</f>
        <v>3</v>
      </c>
      <c r="P3004">
        <f>ROUND(E3004/L3004,2)</f>
        <v>1.68</v>
      </c>
      <c r="Q3004" s="9" t="s">
        <v>4181</v>
      </c>
      <c r="R3004" t="s">
        <v>4222</v>
      </c>
      <c r="S3004">
        <f>(((J3004/60)/60)/24)+DATE(1970,1,1)</f>
        <v>41239.83625</v>
      </c>
      <c r="T3004">
        <f>(((I3004/60)/60)/24)+DATE(1970,1,1)</f>
        <v>41269.83625</v>
      </c>
      <c r="U3004">
        <f>YEAR(S:S)</f>
        <v>2012</v>
      </c>
    </row>
    <row r="3005" spans="1:21" ht="48" x14ac:dyDescent="0.2">
      <c r="A3005">
        <v>3003</v>
      </c>
      <c r="B3005" s="8" t="s">
        <v>2</v>
      </c>
      <c r="C3005" s="3" t="s">
        <v>3010</v>
      </c>
      <c r="D3005" s="5">
        <v>3000</v>
      </c>
      <c r="E3005" s="7">
        <v>173</v>
      </c>
      <c r="F3005" t="s">
        <v>4115</v>
      </c>
      <c r="G3005" s="1" t="s">
        <v>4119</v>
      </c>
      <c r="H3005" t="s">
        <v>4121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" t="s">
        <v>4181</v>
      </c>
      <c r="O3005">
        <f>ROUND(E3005/D3005*100,0)</f>
        <v>6</v>
      </c>
      <c r="P3005">
        <f>ROUND(E3005/L3005,2)</f>
        <v>10.18</v>
      </c>
      <c r="Q3005" s="9" t="s">
        <v>4181</v>
      </c>
      <c r="R3005" t="s">
        <v>4222</v>
      </c>
      <c r="S3005">
        <f>(((J3005/60)/60)/24)+DATE(1970,1,1)</f>
        <v>42398.849259259259</v>
      </c>
      <c r="T3005">
        <f>(((I3005/60)/60)/24)+DATE(1970,1,1)</f>
        <v>42430.249305555553</v>
      </c>
      <c r="U3005">
        <f>YEAR(S:S)</f>
        <v>2016</v>
      </c>
    </row>
    <row r="3006" spans="1:21" ht="48" x14ac:dyDescent="0.2">
      <c r="A3006">
        <v>3004</v>
      </c>
      <c r="B3006" s="8" t="s">
        <v>2</v>
      </c>
      <c r="C3006" s="3" t="s">
        <v>3011</v>
      </c>
      <c r="D3006" s="5">
        <v>40000</v>
      </c>
      <c r="E3006" s="7">
        <v>170</v>
      </c>
      <c r="F3006" t="s">
        <v>4115</v>
      </c>
      <c r="G3006" s="1" t="s">
        <v>4119</v>
      </c>
      <c r="H3006" t="s">
        <v>4121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" t="s">
        <v>4181</v>
      </c>
      <c r="O3006">
        <f>ROUND(E3006/D3006*100,0)</f>
        <v>0</v>
      </c>
      <c r="P3006">
        <f>ROUND(E3006/L3006,2)</f>
        <v>0.61</v>
      </c>
      <c r="Q3006" s="9" t="s">
        <v>4181</v>
      </c>
      <c r="R3006" t="s">
        <v>4222</v>
      </c>
      <c r="S3006">
        <f>(((J3006/60)/60)/24)+DATE(1970,1,1)</f>
        <v>41928.881064814814</v>
      </c>
      <c r="T3006">
        <f>(((I3006/60)/60)/24)+DATE(1970,1,1)</f>
        <v>41958.922731481478</v>
      </c>
      <c r="U3006">
        <f>YEAR(S:S)</f>
        <v>2014</v>
      </c>
    </row>
    <row r="3007" spans="1:21" ht="48" x14ac:dyDescent="0.2">
      <c r="A3007">
        <v>3005</v>
      </c>
      <c r="B3007" s="8" t="s">
        <v>2</v>
      </c>
      <c r="C3007" s="3" t="s">
        <v>3012</v>
      </c>
      <c r="D3007" s="5">
        <v>10600</v>
      </c>
      <c r="E3007" s="7">
        <v>170</v>
      </c>
      <c r="F3007" t="s">
        <v>4115</v>
      </c>
      <c r="G3007" s="1" t="s">
        <v>4119</v>
      </c>
      <c r="H3007" t="s">
        <v>4121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" t="s">
        <v>4181</v>
      </c>
      <c r="O3007">
        <f>ROUND(E3007/D3007*100,0)</f>
        <v>2</v>
      </c>
      <c r="P3007">
        <f>ROUND(E3007/L3007,2)</f>
        <v>1.44</v>
      </c>
      <c r="Q3007" s="9" t="s">
        <v>4181</v>
      </c>
      <c r="R3007" t="s">
        <v>4222</v>
      </c>
      <c r="S3007">
        <f>(((J3007/60)/60)/24)+DATE(1970,1,1)</f>
        <v>41888.674826388888</v>
      </c>
      <c r="T3007">
        <f>(((I3007/60)/60)/24)+DATE(1970,1,1)</f>
        <v>41918.674826388888</v>
      </c>
      <c r="U3007">
        <f>YEAR(S:S)</f>
        <v>2014</v>
      </c>
    </row>
    <row r="3008" spans="1:21" ht="32" x14ac:dyDescent="0.2">
      <c r="A3008">
        <v>3006</v>
      </c>
      <c r="B3008" s="8" t="s">
        <v>2</v>
      </c>
      <c r="C3008" s="3" t="s">
        <v>3013</v>
      </c>
      <c r="D3008" s="5">
        <v>8000</v>
      </c>
      <c r="E3008" s="7">
        <v>170</v>
      </c>
      <c r="F3008" t="s">
        <v>4115</v>
      </c>
      <c r="G3008" s="1" t="s">
        <v>4119</v>
      </c>
      <c r="H3008" t="s">
        <v>4126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" t="s">
        <v>4181</v>
      </c>
      <c r="O3008">
        <f>ROUND(E3008/D3008*100,0)</f>
        <v>2</v>
      </c>
      <c r="P3008">
        <f>ROUND(E3008/L3008,2)</f>
        <v>1.75</v>
      </c>
      <c r="Q3008" s="9" t="s">
        <v>4181</v>
      </c>
      <c r="R3008" t="s">
        <v>4222</v>
      </c>
      <c r="S3008">
        <f>(((J3008/60)/60)/24)+DATE(1970,1,1)</f>
        <v>41957.756840277783</v>
      </c>
      <c r="T3008">
        <f>(((I3008/60)/60)/24)+DATE(1970,1,1)</f>
        <v>41987.756840277783</v>
      </c>
      <c r="U3008">
        <f>YEAR(S:S)</f>
        <v>2014</v>
      </c>
    </row>
    <row r="3009" spans="1:21" ht="32" x14ac:dyDescent="0.2">
      <c r="A3009">
        <v>3007</v>
      </c>
      <c r="B3009" s="8" t="s">
        <v>2</v>
      </c>
      <c r="C3009" s="3" t="s">
        <v>3014</v>
      </c>
      <c r="D3009" s="5">
        <v>600</v>
      </c>
      <c r="E3009" s="7">
        <v>170</v>
      </c>
      <c r="F3009" t="s">
        <v>4115</v>
      </c>
      <c r="G3009" s="1" t="s">
        <v>4119</v>
      </c>
      <c r="H3009" t="s">
        <v>4121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" t="s">
        <v>4181</v>
      </c>
      <c r="O3009">
        <f>ROUND(E3009/D3009*100,0)</f>
        <v>28</v>
      </c>
      <c r="P3009">
        <f>ROUND(E3009/L3009,2)</f>
        <v>8.5</v>
      </c>
      <c r="Q3009" s="9" t="s">
        <v>4181</v>
      </c>
      <c r="R3009" t="s">
        <v>4222</v>
      </c>
      <c r="S3009">
        <f>(((J3009/60)/60)/24)+DATE(1970,1,1)</f>
        <v>42098.216238425928</v>
      </c>
      <c r="T3009">
        <f>(((I3009/60)/60)/24)+DATE(1970,1,1)</f>
        <v>42119.216238425928</v>
      </c>
      <c r="U3009">
        <f>YEAR(S:S)</f>
        <v>2015</v>
      </c>
    </row>
    <row r="3010" spans="1:21" ht="48" x14ac:dyDescent="0.2">
      <c r="A3010">
        <v>3008</v>
      </c>
      <c r="B3010" s="8" t="s">
        <v>2</v>
      </c>
      <c r="C3010" s="3" t="s">
        <v>3015</v>
      </c>
      <c r="D3010" s="5">
        <v>3000</v>
      </c>
      <c r="E3010" s="7">
        <v>170</v>
      </c>
      <c r="F3010" t="s">
        <v>4115</v>
      </c>
      <c r="G3010" s="1" t="s">
        <v>4119</v>
      </c>
      <c r="H3010" t="s">
        <v>4121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" t="s">
        <v>4181</v>
      </c>
      <c r="O3010">
        <f>ROUND(E3010/D3010*100,0)</f>
        <v>6</v>
      </c>
      <c r="P3010">
        <f>ROUND(E3010/L3010,2)</f>
        <v>6.54</v>
      </c>
      <c r="Q3010" s="9" t="s">
        <v>4181</v>
      </c>
      <c r="R3010" t="s">
        <v>4222</v>
      </c>
      <c r="S3010">
        <f>(((J3010/60)/60)/24)+DATE(1970,1,1)</f>
        <v>42360.212025462963</v>
      </c>
      <c r="T3010">
        <f>(((I3010/60)/60)/24)+DATE(1970,1,1)</f>
        <v>42390.212025462963</v>
      </c>
      <c r="U3010">
        <f>YEAR(S:S)</f>
        <v>2015</v>
      </c>
    </row>
    <row r="3011" spans="1:21" ht="48" x14ac:dyDescent="0.2">
      <c r="A3011">
        <v>3009</v>
      </c>
      <c r="B3011" s="8" t="s">
        <v>2</v>
      </c>
      <c r="C3011" s="3" t="s">
        <v>3016</v>
      </c>
      <c r="D3011" s="5">
        <v>25000</v>
      </c>
      <c r="E3011" s="7">
        <v>165</v>
      </c>
      <c r="F3011" t="s">
        <v>4115</v>
      </c>
      <c r="G3011" s="1" t="s">
        <v>4119</v>
      </c>
      <c r="H3011" t="s">
        <v>4121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" t="s">
        <v>4181</v>
      </c>
      <c r="O3011">
        <f>ROUND(E3011/D3011*100,0)</f>
        <v>1</v>
      </c>
      <c r="P3011">
        <f>ROUND(E3011/L3011,2)</f>
        <v>1.29</v>
      </c>
      <c r="Q3011" s="9" t="s">
        <v>4181</v>
      </c>
      <c r="R3011" t="s">
        <v>4222</v>
      </c>
      <c r="S3011">
        <f>(((J3011/60)/60)/24)+DATE(1970,1,1)</f>
        <v>41939.569907407407</v>
      </c>
      <c r="T3011">
        <f>(((I3011/60)/60)/24)+DATE(1970,1,1)</f>
        <v>41969.611574074079</v>
      </c>
      <c r="U3011">
        <f>YEAR(S:S)</f>
        <v>2014</v>
      </c>
    </row>
    <row r="3012" spans="1:21" ht="48" x14ac:dyDescent="0.2">
      <c r="A3012">
        <v>3010</v>
      </c>
      <c r="B3012" s="8" t="s">
        <v>2</v>
      </c>
      <c r="C3012" s="3" t="s">
        <v>3017</v>
      </c>
      <c r="D3012" s="5">
        <v>1500</v>
      </c>
      <c r="E3012" s="7">
        <v>165</v>
      </c>
      <c r="F3012" t="s">
        <v>4115</v>
      </c>
      <c r="G3012" s="1" t="s">
        <v>4119</v>
      </c>
      <c r="H3012" t="s">
        <v>4121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" t="s">
        <v>4181</v>
      </c>
      <c r="O3012">
        <f>ROUND(E3012/D3012*100,0)</f>
        <v>11</v>
      </c>
      <c r="P3012">
        <f>ROUND(E3012/L3012,2)</f>
        <v>11</v>
      </c>
      <c r="Q3012" s="9" t="s">
        <v>4181</v>
      </c>
      <c r="R3012" t="s">
        <v>4222</v>
      </c>
      <c r="S3012">
        <f>(((J3012/60)/60)/24)+DATE(1970,1,1)</f>
        <v>41996.832395833335</v>
      </c>
      <c r="T3012">
        <f>(((I3012/60)/60)/24)+DATE(1970,1,1)</f>
        <v>42056.832395833335</v>
      </c>
      <c r="U3012">
        <f>YEAR(S:S)</f>
        <v>2014</v>
      </c>
    </row>
    <row r="3013" spans="1:21" ht="48" x14ac:dyDescent="0.2">
      <c r="A3013">
        <v>3011</v>
      </c>
      <c r="B3013" s="8" t="s">
        <v>2</v>
      </c>
      <c r="C3013" s="3" t="s">
        <v>3018</v>
      </c>
      <c r="D3013" s="5">
        <v>300</v>
      </c>
      <c r="E3013" s="7">
        <v>162</v>
      </c>
      <c r="F3013" t="s">
        <v>4115</v>
      </c>
      <c r="G3013" s="1" t="s">
        <v>4119</v>
      </c>
      <c r="H3013" t="s">
        <v>4124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" t="s">
        <v>4181</v>
      </c>
      <c r="O3013">
        <f>ROUND(E3013/D3013*100,0)</f>
        <v>54</v>
      </c>
      <c r="P3013">
        <f>ROUND(E3013/L3013,2)</f>
        <v>6.48</v>
      </c>
      <c r="Q3013" s="9" t="s">
        <v>4181</v>
      </c>
      <c r="R3013" t="s">
        <v>4222</v>
      </c>
      <c r="S3013">
        <f>(((J3013/60)/60)/24)+DATE(1970,1,1)</f>
        <v>42334.468935185185</v>
      </c>
      <c r="T3013">
        <f>(((I3013/60)/60)/24)+DATE(1970,1,1)</f>
        <v>42361.957638888889</v>
      </c>
      <c r="U3013">
        <f>YEAR(S:S)</f>
        <v>2015</v>
      </c>
    </row>
    <row r="3014" spans="1:21" ht="48" x14ac:dyDescent="0.2">
      <c r="A3014">
        <v>3012</v>
      </c>
      <c r="B3014" s="8" t="s">
        <v>2</v>
      </c>
      <c r="C3014" s="3" t="s">
        <v>3019</v>
      </c>
      <c r="D3014" s="5">
        <v>4000</v>
      </c>
      <c r="E3014" s="7">
        <v>160</v>
      </c>
      <c r="F3014" t="s">
        <v>4115</v>
      </c>
      <c r="G3014" s="1" t="s">
        <v>4119</v>
      </c>
      <c r="H3014" t="s">
        <v>4121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" t="s">
        <v>4181</v>
      </c>
      <c r="O3014">
        <f>ROUND(E3014/D3014*100,0)</f>
        <v>4</v>
      </c>
      <c r="P3014">
        <f>ROUND(E3014/L3014,2)</f>
        <v>2.91</v>
      </c>
      <c r="Q3014" s="9" t="s">
        <v>4181</v>
      </c>
      <c r="R3014" t="s">
        <v>4222</v>
      </c>
      <c r="S3014">
        <f>(((J3014/60)/60)/24)+DATE(1970,1,1)</f>
        <v>42024.702893518523</v>
      </c>
      <c r="T3014">
        <f>(((I3014/60)/60)/24)+DATE(1970,1,1)</f>
        <v>42045.702893518523</v>
      </c>
      <c r="U3014">
        <f>YEAR(S:S)</f>
        <v>2015</v>
      </c>
    </row>
    <row r="3015" spans="1:21" ht="48" x14ac:dyDescent="0.2">
      <c r="A3015">
        <v>3013</v>
      </c>
      <c r="B3015" s="8" t="s">
        <v>2</v>
      </c>
      <c r="C3015" s="3" t="s">
        <v>3020</v>
      </c>
      <c r="D3015" s="5">
        <v>10000</v>
      </c>
      <c r="E3015" s="7">
        <v>160</v>
      </c>
      <c r="F3015" t="s">
        <v>4115</v>
      </c>
      <c r="G3015" s="1" t="s">
        <v>4119</v>
      </c>
      <c r="H3015" t="s">
        <v>4121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" t="s">
        <v>4181</v>
      </c>
      <c r="O3015">
        <f>ROUND(E3015/D3015*100,0)</f>
        <v>2</v>
      </c>
      <c r="P3015">
        <f>ROUND(E3015/L3015,2)</f>
        <v>1.5</v>
      </c>
      <c r="Q3015" s="9" t="s">
        <v>4181</v>
      </c>
      <c r="R3015" t="s">
        <v>4222</v>
      </c>
      <c r="S3015">
        <f>(((J3015/60)/60)/24)+DATE(1970,1,1)</f>
        <v>42146.836215277777</v>
      </c>
      <c r="T3015">
        <f>(((I3015/60)/60)/24)+DATE(1970,1,1)</f>
        <v>42176.836215277777</v>
      </c>
      <c r="U3015">
        <f>YEAR(S:S)</f>
        <v>2015</v>
      </c>
    </row>
    <row r="3016" spans="1:21" ht="48" x14ac:dyDescent="0.2">
      <c r="A3016">
        <v>3014</v>
      </c>
      <c r="B3016" s="8" t="s">
        <v>2</v>
      </c>
      <c r="C3016" s="3" t="s">
        <v>3021</v>
      </c>
      <c r="D3016" s="5">
        <v>25000</v>
      </c>
      <c r="E3016" s="7">
        <v>156</v>
      </c>
      <c r="F3016" t="s">
        <v>4115</v>
      </c>
      <c r="G3016" s="1" t="s">
        <v>4119</v>
      </c>
      <c r="H3016" t="s">
        <v>4121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" t="s">
        <v>4181</v>
      </c>
      <c r="O3016">
        <f>ROUND(E3016/D3016*100,0)</f>
        <v>1</v>
      </c>
      <c r="P3016">
        <f>ROUND(E3016/L3016,2)</f>
        <v>0.28000000000000003</v>
      </c>
      <c r="Q3016" s="9" t="s">
        <v>4181</v>
      </c>
      <c r="R3016" t="s">
        <v>4222</v>
      </c>
      <c r="S3016">
        <f>(((J3016/60)/60)/24)+DATE(1970,1,1)</f>
        <v>41920.123611111114</v>
      </c>
      <c r="T3016">
        <f>(((I3016/60)/60)/24)+DATE(1970,1,1)</f>
        <v>41948.208333333336</v>
      </c>
      <c r="U3016">
        <f>YEAR(S:S)</f>
        <v>2014</v>
      </c>
    </row>
    <row r="3017" spans="1:21" ht="48" x14ac:dyDescent="0.2">
      <c r="A3017">
        <v>3015</v>
      </c>
      <c r="B3017" s="8" t="s">
        <v>2</v>
      </c>
      <c r="C3017" s="3" t="s">
        <v>3022</v>
      </c>
      <c r="D3017" s="5">
        <v>3400</v>
      </c>
      <c r="E3017" s="7">
        <v>155</v>
      </c>
      <c r="F3017" t="s">
        <v>4115</v>
      </c>
      <c r="G3017" s="1" t="s">
        <v>4119</v>
      </c>
      <c r="H3017" t="s">
        <v>4121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" t="s">
        <v>4181</v>
      </c>
      <c r="O3017">
        <f>ROUND(E3017/D3017*100,0)</f>
        <v>5</v>
      </c>
      <c r="P3017">
        <f>ROUND(E3017/L3017,2)</f>
        <v>3.88</v>
      </c>
      <c r="Q3017" s="9" t="s">
        <v>4181</v>
      </c>
      <c r="R3017" t="s">
        <v>4222</v>
      </c>
      <c r="S3017">
        <f>(((J3017/60)/60)/24)+DATE(1970,1,1)</f>
        <v>41785.72729166667</v>
      </c>
      <c r="T3017">
        <f>(((I3017/60)/60)/24)+DATE(1970,1,1)</f>
        <v>41801.166666666664</v>
      </c>
      <c r="U3017">
        <f>YEAR(S:S)</f>
        <v>2014</v>
      </c>
    </row>
    <row r="3018" spans="1:21" ht="48" x14ac:dyDescent="0.2">
      <c r="A3018">
        <v>3016</v>
      </c>
      <c r="B3018" s="8" t="s">
        <v>2</v>
      </c>
      <c r="C3018" s="3" t="s">
        <v>3023</v>
      </c>
      <c r="D3018" s="5">
        <v>8500</v>
      </c>
      <c r="E3018" s="7">
        <v>153</v>
      </c>
      <c r="F3018" t="s">
        <v>4115</v>
      </c>
      <c r="G3018" s="1" t="s">
        <v>4119</v>
      </c>
      <c r="H3018" t="s">
        <v>4121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" t="s">
        <v>4181</v>
      </c>
      <c r="O3018">
        <f>ROUND(E3018/D3018*100,0)</f>
        <v>2</v>
      </c>
      <c r="P3018">
        <f>ROUND(E3018/L3018,2)</f>
        <v>4.25</v>
      </c>
      <c r="Q3018" s="9" t="s">
        <v>4181</v>
      </c>
      <c r="R3018" t="s">
        <v>4222</v>
      </c>
      <c r="S3018">
        <f>(((J3018/60)/60)/24)+DATE(1970,1,1)</f>
        <v>41778.548055555555</v>
      </c>
      <c r="T3018">
        <f>(((I3018/60)/60)/24)+DATE(1970,1,1)</f>
        <v>41838.548055555555</v>
      </c>
      <c r="U3018">
        <f>YEAR(S:S)</f>
        <v>2014</v>
      </c>
    </row>
    <row r="3019" spans="1:21" ht="48" x14ac:dyDescent="0.2">
      <c r="A3019">
        <v>3017</v>
      </c>
      <c r="B3019" s="8" t="s">
        <v>2</v>
      </c>
      <c r="C3019" s="3" t="s">
        <v>3024</v>
      </c>
      <c r="D3019" s="5">
        <v>22000</v>
      </c>
      <c r="E3019" s="7">
        <v>153</v>
      </c>
      <c r="F3019" t="s">
        <v>4115</v>
      </c>
      <c r="G3019" s="1" t="s">
        <v>4119</v>
      </c>
      <c r="H3019" t="s">
        <v>4121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" t="s">
        <v>4181</v>
      </c>
      <c r="O3019">
        <f>ROUND(E3019/D3019*100,0)</f>
        <v>1</v>
      </c>
      <c r="P3019">
        <f>ROUND(E3019/L3019,2)</f>
        <v>0.96</v>
      </c>
      <c r="Q3019" s="9" t="s">
        <v>4181</v>
      </c>
      <c r="R3019" t="s">
        <v>4222</v>
      </c>
      <c r="S3019">
        <f>(((J3019/60)/60)/24)+DATE(1970,1,1)</f>
        <v>41841.850034722222</v>
      </c>
      <c r="T3019">
        <f>(((I3019/60)/60)/24)+DATE(1970,1,1)</f>
        <v>41871.850034722222</v>
      </c>
      <c r="U3019">
        <f>YEAR(S:S)</f>
        <v>2014</v>
      </c>
    </row>
    <row r="3020" spans="1:21" ht="48" x14ac:dyDescent="0.2">
      <c r="A3020">
        <v>3018</v>
      </c>
      <c r="B3020" s="8" t="s">
        <v>2</v>
      </c>
      <c r="C3020" s="3" t="s">
        <v>3025</v>
      </c>
      <c r="D3020" s="5">
        <v>4200</v>
      </c>
      <c r="E3020" s="7">
        <v>153</v>
      </c>
      <c r="F3020" t="s">
        <v>4115</v>
      </c>
      <c r="G3020" s="1" t="s">
        <v>4119</v>
      </c>
      <c r="H3020" t="s">
        <v>4124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" t="s">
        <v>4181</v>
      </c>
      <c r="O3020">
        <f>ROUND(E3020/D3020*100,0)</f>
        <v>4</v>
      </c>
      <c r="P3020">
        <f>ROUND(E3020/L3020,2)</f>
        <v>3.73</v>
      </c>
      <c r="Q3020" s="9" t="s">
        <v>4181</v>
      </c>
      <c r="R3020" t="s">
        <v>4222</v>
      </c>
      <c r="S3020">
        <f>(((J3020/60)/60)/24)+DATE(1970,1,1)</f>
        <v>42163.29833333334</v>
      </c>
      <c r="T3020">
        <f>(((I3020/60)/60)/24)+DATE(1970,1,1)</f>
        <v>42205.916666666672</v>
      </c>
      <c r="U3020">
        <f>YEAR(S:S)</f>
        <v>2015</v>
      </c>
    </row>
    <row r="3021" spans="1:21" ht="48" x14ac:dyDescent="0.2">
      <c r="A3021">
        <v>3019</v>
      </c>
      <c r="B3021" s="8" t="s">
        <v>2</v>
      </c>
      <c r="C3021" s="3" t="s">
        <v>3026</v>
      </c>
      <c r="D3021" s="5">
        <v>15000</v>
      </c>
      <c r="E3021" s="7">
        <v>151</v>
      </c>
      <c r="F3021" t="s">
        <v>4115</v>
      </c>
      <c r="G3021" s="1" t="s">
        <v>4119</v>
      </c>
      <c r="H3021" t="s">
        <v>4121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" t="s">
        <v>4181</v>
      </c>
      <c r="O3021">
        <f>ROUND(E3021/D3021*100,0)</f>
        <v>1</v>
      </c>
      <c r="P3021">
        <f>ROUND(E3021/L3021,2)</f>
        <v>0.67</v>
      </c>
      <c r="Q3021" s="9" t="s">
        <v>4181</v>
      </c>
      <c r="R3021" t="s">
        <v>4222</v>
      </c>
      <c r="S3021">
        <f>(((J3021/60)/60)/24)+DATE(1970,1,1)</f>
        <v>41758.833564814813</v>
      </c>
      <c r="T3021">
        <f>(((I3021/60)/60)/24)+DATE(1970,1,1)</f>
        <v>41786.125</v>
      </c>
      <c r="U3021">
        <f>YEAR(S:S)</f>
        <v>2014</v>
      </c>
    </row>
    <row r="3022" spans="1:21" ht="48" x14ac:dyDescent="0.2">
      <c r="A3022">
        <v>3020</v>
      </c>
      <c r="B3022" s="8" t="s">
        <v>2</v>
      </c>
      <c r="C3022" s="3" t="s">
        <v>3027</v>
      </c>
      <c r="D3022" s="5">
        <v>7000</v>
      </c>
      <c r="E3022" s="7">
        <v>151</v>
      </c>
      <c r="F3022" t="s">
        <v>4115</v>
      </c>
      <c r="G3022" s="1" t="s">
        <v>4119</v>
      </c>
      <c r="H3022" t="s">
        <v>4121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" t="s">
        <v>4181</v>
      </c>
      <c r="O3022">
        <f>ROUND(E3022/D3022*100,0)</f>
        <v>2</v>
      </c>
      <c r="P3022">
        <f>ROUND(E3022/L3022,2)</f>
        <v>5.03</v>
      </c>
      <c r="Q3022" s="9" t="s">
        <v>4181</v>
      </c>
      <c r="R3022" t="s">
        <v>4222</v>
      </c>
      <c r="S3022">
        <f>(((J3022/60)/60)/24)+DATE(1970,1,1)</f>
        <v>42170.846446759257</v>
      </c>
      <c r="T3022">
        <f>(((I3022/60)/60)/24)+DATE(1970,1,1)</f>
        <v>42230.846446759257</v>
      </c>
      <c r="U3022">
        <f>YEAR(S:S)</f>
        <v>2015</v>
      </c>
    </row>
    <row r="3023" spans="1:21" ht="48" x14ac:dyDescent="0.2">
      <c r="A3023">
        <v>3021</v>
      </c>
      <c r="B3023" s="8" t="s">
        <v>2</v>
      </c>
      <c r="C3023" s="3" t="s">
        <v>3028</v>
      </c>
      <c r="D3023" s="5">
        <v>4500</v>
      </c>
      <c r="E3023" s="7">
        <v>151</v>
      </c>
      <c r="F3023" t="s">
        <v>4115</v>
      </c>
      <c r="G3023" s="1" t="s">
        <v>4119</v>
      </c>
      <c r="H3023" t="s">
        <v>4121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" t="s">
        <v>4181</v>
      </c>
      <c r="O3023">
        <f>ROUND(E3023/D3023*100,0)</f>
        <v>3</v>
      </c>
      <c r="P3023">
        <f>ROUND(E3023/L3023,2)</f>
        <v>1.47</v>
      </c>
      <c r="Q3023" s="9" t="s">
        <v>4181</v>
      </c>
      <c r="R3023" t="s">
        <v>4222</v>
      </c>
      <c r="S3023">
        <f>(((J3023/60)/60)/24)+DATE(1970,1,1)</f>
        <v>42660.618854166663</v>
      </c>
      <c r="T3023">
        <f>(((I3023/60)/60)/24)+DATE(1970,1,1)</f>
        <v>42696.249305555553</v>
      </c>
      <c r="U3023">
        <f>YEAR(S:S)</f>
        <v>2016</v>
      </c>
    </row>
    <row r="3024" spans="1:21" ht="48" x14ac:dyDescent="0.2">
      <c r="A3024">
        <v>3022</v>
      </c>
      <c r="B3024" s="8" t="s">
        <v>2</v>
      </c>
      <c r="C3024" s="3" t="s">
        <v>3029</v>
      </c>
      <c r="D3024" s="5">
        <v>10000</v>
      </c>
      <c r="E3024" s="7">
        <v>151</v>
      </c>
      <c r="F3024" t="s">
        <v>4115</v>
      </c>
      <c r="G3024" s="1" t="s">
        <v>4119</v>
      </c>
      <c r="H3024" t="s">
        <v>4121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" t="s">
        <v>4181</v>
      </c>
      <c r="O3024">
        <f>ROUND(E3024/D3024*100,0)</f>
        <v>2</v>
      </c>
      <c r="P3024">
        <f>ROUND(E3024/L3024,2)</f>
        <v>2.44</v>
      </c>
      <c r="Q3024" s="9" t="s">
        <v>4181</v>
      </c>
      <c r="R3024" t="s">
        <v>4222</v>
      </c>
      <c r="S3024">
        <f>(((J3024/60)/60)/24)+DATE(1970,1,1)</f>
        <v>42564.95380787037</v>
      </c>
      <c r="T3024">
        <f>(((I3024/60)/60)/24)+DATE(1970,1,1)</f>
        <v>42609.95380787037</v>
      </c>
      <c r="U3024">
        <f>YEAR(S:S)</f>
        <v>2016</v>
      </c>
    </row>
    <row r="3025" spans="1:21" ht="48" x14ac:dyDescent="0.2">
      <c r="A3025">
        <v>3023</v>
      </c>
      <c r="B3025" s="8" t="s">
        <v>2</v>
      </c>
      <c r="C3025" s="3" t="s">
        <v>3030</v>
      </c>
      <c r="D3025" s="5">
        <v>700</v>
      </c>
      <c r="E3025" s="7">
        <v>151</v>
      </c>
      <c r="F3025" t="s">
        <v>4115</v>
      </c>
      <c r="G3025" s="1" t="s">
        <v>4119</v>
      </c>
      <c r="H3025" t="s">
        <v>4122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" t="s">
        <v>4181</v>
      </c>
      <c r="O3025">
        <f>ROUND(E3025/D3025*100,0)</f>
        <v>22</v>
      </c>
      <c r="P3025">
        <f>ROUND(E3025/L3025,2)</f>
        <v>25.17</v>
      </c>
      <c r="Q3025" s="9" t="s">
        <v>4181</v>
      </c>
      <c r="R3025" t="s">
        <v>4222</v>
      </c>
      <c r="S3025">
        <f>(((J3025/60)/60)/24)+DATE(1970,1,1)</f>
        <v>42121.675763888896</v>
      </c>
      <c r="T3025">
        <f>(((I3025/60)/60)/24)+DATE(1970,1,1)</f>
        <v>42166.675763888896</v>
      </c>
      <c r="U3025">
        <f>YEAR(S:S)</f>
        <v>2015</v>
      </c>
    </row>
    <row r="3026" spans="1:21" ht="48" x14ac:dyDescent="0.2">
      <c r="A3026">
        <v>3024</v>
      </c>
      <c r="B3026" s="8" t="s">
        <v>2</v>
      </c>
      <c r="C3026" s="3" t="s">
        <v>3031</v>
      </c>
      <c r="D3026" s="5">
        <v>5000</v>
      </c>
      <c r="E3026" s="7">
        <v>151</v>
      </c>
      <c r="F3026" t="s">
        <v>4115</v>
      </c>
      <c r="G3026" s="1" t="s">
        <v>4119</v>
      </c>
      <c r="H3026" t="s">
        <v>4121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" t="s">
        <v>4181</v>
      </c>
      <c r="O3026">
        <f>ROUND(E3026/D3026*100,0)</f>
        <v>3</v>
      </c>
      <c r="P3026">
        <f>ROUND(E3026/L3026,2)</f>
        <v>0.83</v>
      </c>
      <c r="Q3026" s="9" t="s">
        <v>4181</v>
      </c>
      <c r="R3026" t="s">
        <v>4222</v>
      </c>
      <c r="S3026">
        <f>(((J3026/60)/60)/24)+DATE(1970,1,1)</f>
        <v>41158.993923611109</v>
      </c>
      <c r="T3026">
        <f>(((I3026/60)/60)/24)+DATE(1970,1,1)</f>
        <v>41188.993923611109</v>
      </c>
      <c r="U3026">
        <f>YEAR(S:S)</f>
        <v>2012</v>
      </c>
    </row>
    <row r="3027" spans="1:21" ht="48" x14ac:dyDescent="0.2">
      <c r="A3027">
        <v>3025</v>
      </c>
      <c r="B3027" s="8" t="s">
        <v>2</v>
      </c>
      <c r="C3027" s="3" t="s">
        <v>3032</v>
      </c>
      <c r="D3027" s="5">
        <v>2500</v>
      </c>
      <c r="E3027" s="7">
        <v>150</v>
      </c>
      <c r="F3027" t="s">
        <v>4115</v>
      </c>
      <c r="G3027" s="1" t="s">
        <v>4119</v>
      </c>
      <c r="H3027" t="s">
        <v>4122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" t="s">
        <v>4181</v>
      </c>
      <c r="O3027">
        <f>ROUND(E3027/D3027*100,0)</f>
        <v>6</v>
      </c>
      <c r="P3027">
        <f>ROUND(E3027/L3027,2)</f>
        <v>1.03</v>
      </c>
      <c r="Q3027" s="9" t="s">
        <v>4181</v>
      </c>
      <c r="R3027" t="s">
        <v>4222</v>
      </c>
      <c r="S3027">
        <f>(((J3027/60)/60)/24)+DATE(1970,1,1)</f>
        <v>41761.509409722225</v>
      </c>
      <c r="T3027">
        <f>(((I3027/60)/60)/24)+DATE(1970,1,1)</f>
        <v>41789.666666666664</v>
      </c>
      <c r="U3027">
        <f>YEAR(S:S)</f>
        <v>2014</v>
      </c>
    </row>
    <row r="3028" spans="1:21" ht="48" x14ac:dyDescent="0.2">
      <c r="A3028">
        <v>3026</v>
      </c>
      <c r="B3028" s="8" t="s">
        <v>2</v>
      </c>
      <c r="C3028" s="3" t="s">
        <v>3033</v>
      </c>
      <c r="D3028" s="5">
        <v>900</v>
      </c>
      <c r="E3028" s="7">
        <v>150</v>
      </c>
      <c r="F3028" t="s">
        <v>4115</v>
      </c>
      <c r="G3028" s="1" t="s">
        <v>4119</v>
      </c>
      <c r="H3028" t="s">
        <v>4122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" t="s">
        <v>4181</v>
      </c>
      <c r="O3028">
        <f>ROUND(E3028/D3028*100,0)</f>
        <v>17</v>
      </c>
      <c r="P3028">
        <f>ROUND(E3028/L3028,2)</f>
        <v>6</v>
      </c>
      <c r="Q3028" s="9" t="s">
        <v>4181</v>
      </c>
      <c r="R3028" t="s">
        <v>4222</v>
      </c>
      <c r="S3028">
        <f>(((J3028/60)/60)/24)+DATE(1970,1,1)</f>
        <v>42783.459398148145</v>
      </c>
      <c r="T3028">
        <f>(((I3028/60)/60)/24)+DATE(1970,1,1)</f>
        <v>42797.459398148145</v>
      </c>
      <c r="U3028">
        <f>YEAR(S:S)</f>
        <v>2017</v>
      </c>
    </row>
    <row r="3029" spans="1:21" ht="32" x14ac:dyDescent="0.2">
      <c r="A3029">
        <v>3027</v>
      </c>
      <c r="B3029" s="8" t="s">
        <v>2</v>
      </c>
      <c r="C3029" s="3" t="s">
        <v>3034</v>
      </c>
      <c r="D3029" s="5">
        <v>40000</v>
      </c>
      <c r="E3029" s="7">
        <v>150</v>
      </c>
      <c r="F3029" t="s">
        <v>4115</v>
      </c>
      <c r="G3029" s="1" t="s">
        <v>4119</v>
      </c>
      <c r="H3029" t="s">
        <v>4121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" t="s">
        <v>4181</v>
      </c>
      <c r="O3029">
        <f>ROUND(E3029/D3029*100,0)</f>
        <v>0</v>
      </c>
      <c r="P3029">
        <f>ROUND(E3029/L3029,2)</f>
        <v>0.47</v>
      </c>
      <c r="Q3029" s="9" t="s">
        <v>4181</v>
      </c>
      <c r="R3029" t="s">
        <v>4222</v>
      </c>
      <c r="S3029">
        <f>(((J3029/60)/60)/24)+DATE(1970,1,1)</f>
        <v>42053.704293981486</v>
      </c>
      <c r="T3029">
        <f>(((I3029/60)/60)/24)+DATE(1970,1,1)</f>
        <v>42083.662627314814</v>
      </c>
      <c r="U3029">
        <f>YEAR(S:S)</f>
        <v>2015</v>
      </c>
    </row>
    <row r="3030" spans="1:21" ht="32" x14ac:dyDescent="0.2">
      <c r="A3030">
        <v>3028</v>
      </c>
      <c r="B3030" s="8" t="s">
        <v>2</v>
      </c>
      <c r="C3030" s="3" t="s">
        <v>3035</v>
      </c>
      <c r="D3030" s="5">
        <v>5000</v>
      </c>
      <c r="E3030" s="7">
        <v>150</v>
      </c>
      <c r="F3030" t="s">
        <v>4115</v>
      </c>
      <c r="G3030" s="1" t="s">
        <v>4119</v>
      </c>
      <c r="H3030" t="s">
        <v>4121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" t="s">
        <v>4181</v>
      </c>
      <c r="O3030">
        <f>ROUND(E3030/D3030*100,0)</f>
        <v>3</v>
      </c>
      <c r="P3030">
        <f>ROUND(E3030/L3030,2)</f>
        <v>1.52</v>
      </c>
      <c r="Q3030" s="9" t="s">
        <v>4181</v>
      </c>
      <c r="R3030" t="s">
        <v>4222</v>
      </c>
      <c r="S3030">
        <f>(((J3030/60)/60)/24)+DATE(1970,1,1)</f>
        <v>42567.264178240745</v>
      </c>
      <c r="T3030">
        <f>(((I3030/60)/60)/24)+DATE(1970,1,1)</f>
        <v>42597.264178240745</v>
      </c>
      <c r="U3030">
        <f>YEAR(S:S)</f>
        <v>2016</v>
      </c>
    </row>
    <row r="3031" spans="1:21" ht="48" x14ac:dyDescent="0.2">
      <c r="A3031">
        <v>3029</v>
      </c>
      <c r="B3031" s="8" t="s">
        <v>2</v>
      </c>
      <c r="C3031" s="3" t="s">
        <v>3036</v>
      </c>
      <c r="D3031" s="5">
        <v>30000</v>
      </c>
      <c r="E3031" s="7">
        <v>150</v>
      </c>
      <c r="F3031" t="s">
        <v>4115</v>
      </c>
      <c r="G3031" s="1" t="s">
        <v>4119</v>
      </c>
      <c r="H3031" t="s">
        <v>4121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" t="s">
        <v>4181</v>
      </c>
      <c r="O3031">
        <f>ROUND(E3031/D3031*100,0)</f>
        <v>1</v>
      </c>
      <c r="P3031">
        <f>ROUND(E3031/L3031,2)</f>
        <v>0.43</v>
      </c>
      <c r="Q3031" s="9" t="s">
        <v>4181</v>
      </c>
      <c r="R3031" t="s">
        <v>4222</v>
      </c>
      <c r="S3031">
        <f>(((J3031/60)/60)/24)+DATE(1970,1,1)</f>
        <v>41932.708877314813</v>
      </c>
      <c r="T3031">
        <f>(((I3031/60)/60)/24)+DATE(1970,1,1)</f>
        <v>41961.190972222219</v>
      </c>
      <c r="U3031">
        <f>YEAR(S:S)</f>
        <v>2014</v>
      </c>
    </row>
    <row r="3032" spans="1:21" ht="48" x14ac:dyDescent="0.2">
      <c r="A3032">
        <v>3030</v>
      </c>
      <c r="B3032" s="8" t="s">
        <v>2</v>
      </c>
      <c r="C3032" s="3" t="s">
        <v>3037</v>
      </c>
      <c r="D3032" s="5">
        <v>1750</v>
      </c>
      <c r="E3032" s="7">
        <v>149</v>
      </c>
      <c r="F3032" t="s">
        <v>4115</v>
      </c>
      <c r="G3032" s="1" t="s">
        <v>4119</v>
      </c>
      <c r="H3032" t="s">
        <v>4121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" t="s">
        <v>4181</v>
      </c>
      <c r="O3032">
        <f>ROUND(E3032/D3032*100,0)</f>
        <v>9</v>
      </c>
      <c r="P3032">
        <f>ROUND(E3032/L3032,2)</f>
        <v>3.63</v>
      </c>
      <c r="Q3032" s="9" t="s">
        <v>4181</v>
      </c>
      <c r="R3032" t="s">
        <v>4222</v>
      </c>
      <c r="S3032">
        <f>(((J3032/60)/60)/24)+DATE(1970,1,1)</f>
        <v>42233.747349537036</v>
      </c>
      <c r="T3032">
        <f>(((I3032/60)/60)/24)+DATE(1970,1,1)</f>
        <v>42263.747349537036</v>
      </c>
      <c r="U3032">
        <f>YEAR(S:S)</f>
        <v>2015</v>
      </c>
    </row>
    <row r="3033" spans="1:21" ht="80" x14ac:dyDescent="0.2">
      <c r="A3033">
        <v>3031</v>
      </c>
      <c r="B3033" s="8" t="s">
        <v>2</v>
      </c>
      <c r="C3033" s="3" t="s">
        <v>3038</v>
      </c>
      <c r="D3033" s="5">
        <v>1500</v>
      </c>
      <c r="E3033" s="7">
        <v>146</v>
      </c>
      <c r="F3033" t="s">
        <v>4115</v>
      </c>
      <c r="G3033" s="1" t="s">
        <v>4119</v>
      </c>
      <c r="H3033" t="s">
        <v>4121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" t="s">
        <v>4181</v>
      </c>
      <c r="O3033">
        <f>ROUND(E3033/D3033*100,0)</f>
        <v>10</v>
      </c>
      <c r="P3033">
        <f>ROUND(E3033/L3033,2)</f>
        <v>5.03</v>
      </c>
      <c r="Q3033" s="9" t="s">
        <v>4181</v>
      </c>
      <c r="R3033" t="s">
        <v>4222</v>
      </c>
      <c r="S3033">
        <f>(((J3033/60)/60)/24)+DATE(1970,1,1)</f>
        <v>42597.882488425923</v>
      </c>
      <c r="T3033">
        <f>(((I3033/60)/60)/24)+DATE(1970,1,1)</f>
        <v>42657.882488425923</v>
      </c>
      <c r="U3033">
        <f>YEAR(S:S)</f>
        <v>2016</v>
      </c>
    </row>
    <row r="3034" spans="1:21" ht="48" x14ac:dyDescent="0.2">
      <c r="A3034">
        <v>3032</v>
      </c>
      <c r="B3034" s="8" t="s">
        <v>2</v>
      </c>
      <c r="C3034" s="3" t="s">
        <v>3039</v>
      </c>
      <c r="D3034" s="5">
        <v>1000</v>
      </c>
      <c r="E3034" s="7">
        <v>145</v>
      </c>
      <c r="F3034" t="s">
        <v>4115</v>
      </c>
      <c r="G3034" s="1" t="s">
        <v>4119</v>
      </c>
      <c r="H3034" t="s">
        <v>4121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" t="s">
        <v>4181</v>
      </c>
      <c r="O3034">
        <f>ROUND(E3034/D3034*100,0)</f>
        <v>15</v>
      </c>
      <c r="P3034">
        <f>ROUND(E3034/L3034,2)</f>
        <v>5.8</v>
      </c>
      <c r="Q3034" s="9" t="s">
        <v>4181</v>
      </c>
      <c r="R3034" t="s">
        <v>4222</v>
      </c>
      <c r="S3034">
        <f>(((J3034/60)/60)/24)+DATE(1970,1,1)</f>
        <v>42228.044664351852</v>
      </c>
      <c r="T3034">
        <f>(((I3034/60)/60)/24)+DATE(1970,1,1)</f>
        <v>42258.044664351852</v>
      </c>
      <c r="U3034">
        <f>YEAR(S:S)</f>
        <v>2015</v>
      </c>
    </row>
    <row r="3035" spans="1:21" ht="48" x14ac:dyDescent="0.2">
      <c r="A3035">
        <v>3033</v>
      </c>
      <c r="B3035" s="8" t="s">
        <v>2</v>
      </c>
      <c r="C3035" s="3" t="s">
        <v>3040</v>
      </c>
      <c r="D3035" s="5">
        <v>3000</v>
      </c>
      <c r="E3035" s="7">
        <v>145</v>
      </c>
      <c r="F3035" t="s">
        <v>4115</v>
      </c>
      <c r="G3035" s="1" t="s">
        <v>4119</v>
      </c>
      <c r="H3035" t="s">
        <v>4121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" t="s">
        <v>4181</v>
      </c>
      <c r="O3035">
        <f>ROUND(E3035/D3035*100,0)</f>
        <v>5</v>
      </c>
      <c r="P3035">
        <f>ROUND(E3035/L3035,2)</f>
        <v>6.3</v>
      </c>
      <c r="Q3035" s="9" t="s">
        <v>4181</v>
      </c>
      <c r="R3035" t="s">
        <v>4222</v>
      </c>
      <c r="S3035">
        <f>(((J3035/60)/60)/24)+DATE(1970,1,1)</f>
        <v>42570.110243055555</v>
      </c>
      <c r="T3035">
        <f>(((I3035/60)/60)/24)+DATE(1970,1,1)</f>
        <v>42600.110243055555</v>
      </c>
      <c r="U3035">
        <f>YEAR(S:S)</f>
        <v>2016</v>
      </c>
    </row>
    <row r="3036" spans="1:21" ht="64" x14ac:dyDescent="0.2">
      <c r="A3036">
        <v>3034</v>
      </c>
      <c r="B3036" s="8" t="s">
        <v>2</v>
      </c>
      <c r="C3036" s="3" t="s">
        <v>3041</v>
      </c>
      <c r="D3036" s="5">
        <v>100000</v>
      </c>
      <c r="E3036" s="7">
        <v>145</v>
      </c>
      <c r="F3036" t="s">
        <v>4115</v>
      </c>
      <c r="G3036" s="1" t="s">
        <v>4119</v>
      </c>
      <c r="H3036" t="s">
        <v>4121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" t="s">
        <v>4181</v>
      </c>
      <c r="O3036">
        <f>ROUND(E3036/D3036*100,0)</f>
        <v>0</v>
      </c>
      <c r="P3036">
        <f>ROUND(E3036/L3036,2)</f>
        <v>0.12</v>
      </c>
      <c r="Q3036" s="9" t="s">
        <v>4181</v>
      </c>
      <c r="R3036" t="s">
        <v>4222</v>
      </c>
      <c r="S3036">
        <f>(((J3036/60)/60)/24)+DATE(1970,1,1)</f>
        <v>42644.535358796296</v>
      </c>
      <c r="T3036">
        <f>(((I3036/60)/60)/24)+DATE(1970,1,1)</f>
        <v>42675.165972222225</v>
      </c>
      <c r="U3036">
        <f>YEAR(S:S)</f>
        <v>2016</v>
      </c>
    </row>
    <row r="3037" spans="1:21" ht="32" x14ac:dyDescent="0.2">
      <c r="A3037">
        <v>3035</v>
      </c>
      <c r="B3037" s="8" t="s">
        <v>2</v>
      </c>
      <c r="C3037" s="3" t="s">
        <v>3042</v>
      </c>
      <c r="D3037" s="5">
        <v>25000</v>
      </c>
      <c r="E3037" s="7">
        <v>142</v>
      </c>
      <c r="F3037" t="s">
        <v>4115</v>
      </c>
      <c r="G3037" s="1" t="s">
        <v>4119</v>
      </c>
      <c r="H3037" t="s">
        <v>4121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" t="s">
        <v>4181</v>
      </c>
      <c r="O3037">
        <f>ROUND(E3037/D3037*100,0)</f>
        <v>1</v>
      </c>
      <c r="P3037">
        <f>ROUND(E3037/L3037,2)</f>
        <v>0.46</v>
      </c>
      <c r="Q3037" s="9" t="s">
        <v>4181</v>
      </c>
      <c r="R3037" t="s">
        <v>4222</v>
      </c>
      <c r="S3037">
        <f>(((J3037/60)/60)/24)+DATE(1970,1,1)</f>
        <v>41368.560289351852</v>
      </c>
      <c r="T3037">
        <f>(((I3037/60)/60)/24)+DATE(1970,1,1)</f>
        <v>41398.560289351852</v>
      </c>
      <c r="U3037">
        <f>YEAR(S:S)</f>
        <v>2013</v>
      </c>
    </row>
    <row r="3038" spans="1:21" ht="48" x14ac:dyDescent="0.2">
      <c r="A3038">
        <v>3036</v>
      </c>
      <c r="B3038" s="8" t="s">
        <v>2</v>
      </c>
      <c r="C3038" s="3" t="s">
        <v>3043</v>
      </c>
      <c r="D3038" s="5">
        <v>25000</v>
      </c>
      <c r="E3038" s="7">
        <v>141</v>
      </c>
      <c r="F3038" t="s">
        <v>4115</v>
      </c>
      <c r="G3038" s="1" t="s">
        <v>4119</v>
      </c>
      <c r="H3038" t="s">
        <v>4121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" t="s">
        <v>4181</v>
      </c>
      <c r="O3038">
        <f>ROUND(E3038/D3038*100,0)</f>
        <v>1</v>
      </c>
      <c r="P3038">
        <f>ROUND(E3038/L3038,2)</f>
        <v>0.43</v>
      </c>
      <c r="Q3038" s="9" t="s">
        <v>4181</v>
      </c>
      <c r="R3038" t="s">
        <v>4222</v>
      </c>
      <c r="S3038">
        <f>(((J3038/60)/60)/24)+DATE(1970,1,1)</f>
        <v>41466.785231481481</v>
      </c>
      <c r="T3038">
        <f>(((I3038/60)/60)/24)+DATE(1970,1,1)</f>
        <v>41502.499305555553</v>
      </c>
      <c r="U3038">
        <f>YEAR(S:S)</f>
        <v>2013</v>
      </c>
    </row>
    <row r="3039" spans="1:21" ht="64" x14ac:dyDescent="0.2">
      <c r="A3039">
        <v>3037</v>
      </c>
      <c r="B3039" s="8" t="s">
        <v>2</v>
      </c>
      <c r="C3039" s="3" t="s">
        <v>3044</v>
      </c>
      <c r="D3039" s="5">
        <v>500</v>
      </c>
      <c r="E3039" s="7">
        <v>141</v>
      </c>
      <c r="F3039" t="s">
        <v>4115</v>
      </c>
      <c r="G3039" s="1" t="s">
        <v>4119</v>
      </c>
      <c r="H3039" t="s">
        <v>4121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" t="s">
        <v>4181</v>
      </c>
      <c r="O3039">
        <f>ROUND(E3039/D3039*100,0)</f>
        <v>28</v>
      </c>
      <c r="P3039">
        <f>ROUND(E3039/L3039,2)</f>
        <v>4.41</v>
      </c>
      <c r="Q3039" s="9" t="s">
        <v>4181</v>
      </c>
      <c r="R3039" t="s">
        <v>4222</v>
      </c>
      <c r="S3039">
        <f>(((J3039/60)/60)/24)+DATE(1970,1,1)</f>
        <v>40378.893206018518</v>
      </c>
      <c r="T3039">
        <f>(((I3039/60)/60)/24)+DATE(1970,1,1)</f>
        <v>40453.207638888889</v>
      </c>
      <c r="U3039">
        <f>YEAR(S:S)</f>
        <v>2010</v>
      </c>
    </row>
    <row r="3040" spans="1:21" ht="48" x14ac:dyDescent="0.2">
      <c r="A3040">
        <v>3038</v>
      </c>
      <c r="B3040" s="8" t="s">
        <v>2</v>
      </c>
      <c r="C3040" s="3" t="s">
        <v>3045</v>
      </c>
      <c r="D3040" s="5">
        <v>1000</v>
      </c>
      <c r="E3040" s="7">
        <v>140</v>
      </c>
      <c r="F3040" t="s">
        <v>4115</v>
      </c>
      <c r="G3040" s="1" t="s">
        <v>4119</v>
      </c>
      <c r="H3040" t="s">
        <v>4121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" t="s">
        <v>4181</v>
      </c>
      <c r="O3040">
        <f>ROUND(E3040/D3040*100,0)</f>
        <v>14</v>
      </c>
      <c r="P3040">
        <f>ROUND(E3040/L3040,2)</f>
        <v>5.19</v>
      </c>
      <c r="Q3040" s="9" t="s">
        <v>4181</v>
      </c>
      <c r="R3040" t="s">
        <v>4222</v>
      </c>
      <c r="S3040">
        <f>(((J3040/60)/60)/24)+DATE(1970,1,1)</f>
        <v>42373.252280092594</v>
      </c>
      <c r="T3040">
        <f>(((I3040/60)/60)/24)+DATE(1970,1,1)</f>
        <v>42433.252280092594</v>
      </c>
      <c r="U3040">
        <f>YEAR(S:S)</f>
        <v>2016</v>
      </c>
    </row>
    <row r="3041" spans="1:21" ht="48" x14ac:dyDescent="0.2">
      <c r="A3041">
        <v>3039</v>
      </c>
      <c r="B3041" s="8" t="s">
        <v>2</v>
      </c>
      <c r="C3041" s="3" t="s">
        <v>3046</v>
      </c>
      <c r="D3041" s="5">
        <v>20000</v>
      </c>
      <c r="E3041" s="7">
        <v>140</v>
      </c>
      <c r="F3041" t="s">
        <v>4115</v>
      </c>
      <c r="G3041" s="1" t="s">
        <v>4119</v>
      </c>
      <c r="H3041" t="s">
        <v>4121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" t="s">
        <v>4181</v>
      </c>
      <c r="O3041">
        <f>ROUND(E3041/D3041*100,0)</f>
        <v>1</v>
      </c>
      <c r="P3041">
        <f>ROUND(E3041/L3041,2)</f>
        <v>0.59</v>
      </c>
      <c r="Q3041" s="9" t="s">
        <v>4181</v>
      </c>
      <c r="R3041" t="s">
        <v>4222</v>
      </c>
      <c r="S3041">
        <f>(((J3041/60)/60)/24)+DATE(1970,1,1)</f>
        <v>41610.794421296298</v>
      </c>
      <c r="T3041">
        <f>(((I3041/60)/60)/24)+DATE(1970,1,1)</f>
        <v>41637.332638888889</v>
      </c>
      <c r="U3041">
        <f>YEAR(S:S)</f>
        <v>2013</v>
      </c>
    </row>
    <row r="3042" spans="1:21" ht="48" x14ac:dyDescent="0.2">
      <c r="A3042">
        <v>3040</v>
      </c>
      <c r="B3042" s="8" t="s">
        <v>2</v>
      </c>
      <c r="C3042" s="3" t="s">
        <v>3047</v>
      </c>
      <c r="D3042" s="5">
        <v>3000</v>
      </c>
      <c r="E3042" s="7">
        <v>140</v>
      </c>
      <c r="F3042" t="s">
        <v>4115</v>
      </c>
      <c r="G3042" s="1" t="s">
        <v>4119</v>
      </c>
      <c r="H3042" t="s">
        <v>4121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" t="s">
        <v>4181</v>
      </c>
      <c r="O3042">
        <f>ROUND(E3042/D3042*100,0)</f>
        <v>5</v>
      </c>
      <c r="P3042">
        <f>ROUND(E3042/L3042,2)</f>
        <v>3.33</v>
      </c>
      <c r="Q3042" s="9" t="s">
        <v>4181</v>
      </c>
      <c r="R3042" t="s">
        <v>4222</v>
      </c>
      <c r="S3042">
        <f>(((J3042/60)/60)/24)+DATE(1970,1,1)</f>
        <v>42177.791909722218</v>
      </c>
      <c r="T3042">
        <f>(((I3042/60)/60)/24)+DATE(1970,1,1)</f>
        <v>42181.958333333328</v>
      </c>
      <c r="U3042">
        <f>YEAR(S:S)</f>
        <v>2015</v>
      </c>
    </row>
    <row r="3043" spans="1:21" ht="32" x14ac:dyDescent="0.2">
      <c r="A3043">
        <v>3041</v>
      </c>
      <c r="B3043" s="8" t="s">
        <v>2</v>
      </c>
      <c r="C3043" s="3" t="s">
        <v>3048</v>
      </c>
      <c r="D3043" s="5">
        <v>8300</v>
      </c>
      <c r="E3043" s="7">
        <v>140</v>
      </c>
      <c r="F3043" t="s">
        <v>4115</v>
      </c>
      <c r="G3043" s="1" t="s">
        <v>4119</v>
      </c>
      <c r="H3043" t="s">
        <v>4121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" t="s">
        <v>4181</v>
      </c>
      <c r="O3043">
        <f>ROUND(E3043/D3043*100,0)</f>
        <v>2</v>
      </c>
      <c r="P3043">
        <f>ROUND(E3043/L3043,2)</f>
        <v>1.47</v>
      </c>
      <c r="Q3043" s="9" t="s">
        <v>4181</v>
      </c>
      <c r="R3043" t="s">
        <v>4222</v>
      </c>
      <c r="S3043">
        <f>(((J3043/60)/60)/24)+DATE(1970,1,1)</f>
        <v>42359.868611111116</v>
      </c>
      <c r="T3043">
        <f>(((I3043/60)/60)/24)+DATE(1970,1,1)</f>
        <v>42389.868611111116</v>
      </c>
      <c r="U3043">
        <f>YEAR(S:S)</f>
        <v>2015</v>
      </c>
    </row>
    <row r="3044" spans="1:21" ht="48" x14ac:dyDescent="0.2">
      <c r="A3044">
        <v>3042</v>
      </c>
      <c r="B3044" s="8" t="s">
        <v>2</v>
      </c>
      <c r="C3044" s="3" t="s">
        <v>3049</v>
      </c>
      <c r="D3044" s="5">
        <v>1500</v>
      </c>
      <c r="E3044" s="7">
        <v>138</v>
      </c>
      <c r="F3044" t="s">
        <v>4115</v>
      </c>
      <c r="G3044" s="1" t="s">
        <v>4119</v>
      </c>
      <c r="H3044" t="s">
        <v>4122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" t="s">
        <v>4181</v>
      </c>
      <c r="O3044">
        <f>ROUND(E3044/D3044*100,0)</f>
        <v>9</v>
      </c>
      <c r="P3044">
        <f>ROUND(E3044/L3044,2)</f>
        <v>3.73</v>
      </c>
      <c r="Q3044" s="9" t="s">
        <v>4181</v>
      </c>
      <c r="R3044" t="s">
        <v>4222</v>
      </c>
      <c r="S3044">
        <f>(((J3044/60)/60)/24)+DATE(1970,1,1)</f>
        <v>42253.688043981485</v>
      </c>
      <c r="T3044">
        <f>(((I3044/60)/60)/24)+DATE(1970,1,1)</f>
        <v>42283.688043981485</v>
      </c>
      <c r="U3044">
        <f>YEAR(S:S)</f>
        <v>2015</v>
      </c>
    </row>
    <row r="3045" spans="1:21" ht="48" x14ac:dyDescent="0.2">
      <c r="A3045">
        <v>3043</v>
      </c>
      <c r="B3045" s="8" t="s">
        <v>2</v>
      </c>
      <c r="C3045" s="3" t="s">
        <v>3050</v>
      </c>
      <c r="D3045" s="5">
        <v>15000</v>
      </c>
      <c r="E3045" s="7">
        <v>137</v>
      </c>
      <c r="F3045" t="s">
        <v>4115</v>
      </c>
      <c r="G3045" s="1" t="s">
        <v>4119</v>
      </c>
      <c r="H3045" t="s">
        <v>4126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" t="s">
        <v>4181</v>
      </c>
      <c r="O3045">
        <f>ROUND(E3045/D3045*100,0)</f>
        <v>1</v>
      </c>
      <c r="P3045">
        <f>ROUND(E3045/L3045,2)</f>
        <v>1.07</v>
      </c>
      <c r="Q3045" s="9" t="s">
        <v>4181</v>
      </c>
      <c r="R3045" t="s">
        <v>4222</v>
      </c>
      <c r="S3045">
        <f>(((J3045/60)/60)/24)+DATE(1970,1,1)</f>
        <v>42083.070590277777</v>
      </c>
      <c r="T3045">
        <f>(((I3045/60)/60)/24)+DATE(1970,1,1)</f>
        <v>42110.118055555555</v>
      </c>
      <c r="U3045">
        <f>YEAR(S:S)</f>
        <v>2015</v>
      </c>
    </row>
    <row r="3046" spans="1:21" ht="48" x14ac:dyDescent="0.2">
      <c r="A3046">
        <v>3044</v>
      </c>
      <c r="B3046" s="8" t="s">
        <v>2</v>
      </c>
      <c r="C3046" s="3" t="s">
        <v>3051</v>
      </c>
      <c r="D3046" s="5">
        <v>12000</v>
      </c>
      <c r="E3046" s="7">
        <v>136</v>
      </c>
      <c r="F3046" t="s">
        <v>4115</v>
      </c>
      <c r="G3046" s="1" t="s">
        <v>4119</v>
      </c>
      <c r="H3046" t="s">
        <v>4121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" t="s">
        <v>4181</v>
      </c>
      <c r="O3046">
        <f>ROUND(E3046/D3046*100,0)</f>
        <v>1</v>
      </c>
      <c r="P3046">
        <f>ROUND(E3046/L3046,2)</f>
        <v>0.87</v>
      </c>
      <c r="Q3046" s="9" t="s">
        <v>4181</v>
      </c>
      <c r="R3046" t="s">
        <v>4222</v>
      </c>
      <c r="S3046">
        <f>(((J3046/60)/60)/24)+DATE(1970,1,1)</f>
        <v>42387.7268287037</v>
      </c>
      <c r="T3046">
        <f>(((I3046/60)/60)/24)+DATE(1970,1,1)</f>
        <v>42402.7268287037</v>
      </c>
      <c r="U3046">
        <f>YEAR(S:S)</f>
        <v>2016</v>
      </c>
    </row>
    <row r="3047" spans="1:21" ht="48" x14ac:dyDescent="0.2">
      <c r="A3047">
        <v>3045</v>
      </c>
      <c r="B3047" s="8" t="s">
        <v>2</v>
      </c>
      <c r="C3047" s="3" t="s">
        <v>3052</v>
      </c>
      <c r="D3047" s="5">
        <v>4000</v>
      </c>
      <c r="E3047" s="7">
        <v>135</v>
      </c>
      <c r="F3047" t="s">
        <v>4115</v>
      </c>
      <c r="G3047" s="1" t="s">
        <v>4119</v>
      </c>
      <c r="H3047" t="s">
        <v>4121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" t="s">
        <v>4181</v>
      </c>
      <c r="O3047">
        <f>ROUND(E3047/D3047*100,0)</f>
        <v>3</v>
      </c>
      <c r="P3047">
        <f>ROUND(E3047/L3047,2)</f>
        <v>2.11</v>
      </c>
      <c r="Q3047" s="9" t="s">
        <v>4181</v>
      </c>
      <c r="R3047" t="s">
        <v>4222</v>
      </c>
      <c r="S3047">
        <f>(((J3047/60)/60)/24)+DATE(1970,1,1)</f>
        <v>41843.155729166669</v>
      </c>
      <c r="T3047">
        <f>(((I3047/60)/60)/24)+DATE(1970,1,1)</f>
        <v>41873.155729166669</v>
      </c>
      <c r="U3047">
        <f>YEAR(S:S)</f>
        <v>2014</v>
      </c>
    </row>
    <row r="3048" spans="1:21" ht="48" x14ac:dyDescent="0.2">
      <c r="A3048">
        <v>3046</v>
      </c>
      <c r="B3048" s="8" t="s">
        <v>2</v>
      </c>
      <c r="C3048" s="3" t="s">
        <v>3053</v>
      </c>
      <c r="D3048" s="5">
        <v>7900</v>
      </c>
      <c r="E3048" s="7">
        <v>135</v>
      </c>
      <c r="F3048" t="s">
        <v>4115</v>
      </c>
      <c r="G3048" s="1" t="s">
        <v>4119</v>
      </c>
      <c r="H3048" t="s">
        <v>4121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" t="s">
        <v>4181</v>
      </c>
      <c r="O3048">
        <f>ROUND(E3048/D3048*100,0)</f>
        <v>2</v>
      </c>
      <c r="P3048">
        <f>ROUND(E3048/L3048,2)</f>
        <v>2.33</v>
      </c>
      <c r="Q3048" s="9" t="s">
        <v>4181</v>
      </c>
      <c r="R3048" t="s">
        <v>4222</v>
      </c>
      <c r="S3048">
        <f>(((J3048/60)/60)/24)+DATE(1970,1,1)</f>
        <v>41862.803078703706</v>
      </c>
      <c r="T3048">
        <f>(((I3048/60)/60)/24)+DATE(1970,1,1)</f>
        <v>41892.202777777777</v>
      </c>
      <c r="U3048">
        <f>YEAR(S:S)</f>
        <v>2014</v>
      </c>
    </row>
    <row r="3049" spans="1:21" ht="48" x14ac:dyDescent="0.2">
      <c r="A3049">
        <v>3047</v>
      </c>
      <c r="B3049" s="8" t="s">
        <v>2</v>
      </c>
      <c r="C3049" s="3" t="s">
        <v>3054</v>
      </c>
      <c r="D3049" s="5">
        <v>500</v>
      </c>
      <c r="E3049" s="7">
        <v>135</v>
      </c>
      <c r="F3049" t="s">
        <v>4115</v>
      </c>
      <c r="G3049" s="1" t="s">
        <v>4119</v>
      </c>
      <c r="H3049" t="s">
        <v>4121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" t="s">
        <v>4181</v>
      </c>
      <c r="O3049">
        <f>ROUND(E3049/D3049*100,0)</f>
        <v>27</v>
      </c>
      <c r="P3049">
        <f>ROUND(E3049/L3049,2)</f>
        <v>6.75</v>
      </c>
      <c r="Q3049" s="9" t="s">
        <v>4181</v>
      </c>
      <c r="R3049" t="s">
        <v>4222</v>
      </c>
      <c r="S3049">
        <f>(((J3049/60)/60)/24)+DATE(1970,1,1)</f>
        <v>42443.989050925928</v>
      </c>
      <c r="T3049">
        <f>(((I3049/60)/60)/24)+DATE(1970,1,1)</f>
        <v>42487.552777777775</v>
      </c>
      <c r="U3049">
        <f>YEAR(S:S)</f>
        <v>2016</v>
      </c>
    </row>
    <row r="3050" spans="1:21" ht="48" x14ac:dyDescent="0.2">
      <c r="A3050">
        <v>3048</v>
      </c>
      <c r="B3050" s="8" t="s">
        <v>2</v>
      </c>
      <c r="C3050" s="3" t="s">
        <v>3055</v>
      </c>
      <c r="D3050" s="5">
        <v>5000</v>
      </c>
      <c r="E3050" s="7">
        <v>135</v>
      </c>
      <c r="F3050" t="s">
        <v>4115</v>
      </c>
      <c r="G3050" s="1" t="s">
        <v>4119</v>
      </c>
      <c r="H3050" t="s">
        <v>4121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" t="s">
        <v>4181</v>
      </c>
      <c r="O3050">
        <f>ROUND(E3050/D3050*100,0)</f>
        <v>3</v>
      </c>
      <c r="P3050">
        <f>ROUND(E3050/L3050,2)</f>
        <v>2.87</v>
      </c>
      <c r="Q3050" s="9" t="s">
        <v>4181</v>
      </c>
      <c r="R3050" t="s">
        <v>4222</v>
      </c>
      <c r="S3050">
        <f>(((J3050/60)/60)/24)+DATE(1970,1,1)</f>
        <v>41975.901180555549</v>
      </c>
      <c r="T3050">
        <f>(((I3050/60)/60)/24)+DATE(1970,1,1)</f>
        <v>42004.890277777777</v>
      </c>
      <c r="U3050">
        <f>YEAR(S:S)</f>
        <v>2014</v>
      </c>
    </row>
    <row r="3051" spans="1:21" ht="48" x14ac:dyDescent="0.2">
      <c r="A3051">
        <v>3049</v>
      </c>
      <c r="B3051" s="8" t="s">
        <v>2</v>
      </c>
      <c r="C3051" s="3" t="s">
        <v>3056</v>
      </c>
      <c r="D3051" s="5">
        <v>3750</v>
      </c>
      <c r="E3051" s="7">
        <v>133</v>
      </c>
      <c r="F3051" t="s">
        <v>4115</v>
      </c>
      <c r="G3051" s="1" t="s">
        <v>4119</v>
      </c>
      <c r="H3051" t="s">
        <v>4121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" t="s">
        <v>4181</v>
      </c>
      <c r="O3051">
        <f>ROUND(E3051/D3051*100,0)</f>
        <v>4</v>
      </c>
      <c r="P3051">
        <f>ROUND(E3051/L3051,2)</f>
        <v>2.46</v>
      </c>
      <c r="Q3051" s="9" t="s">
        <v>4181</v>
      </c>
      <c r="R3051" t="s">
        <v>4222</v>
      </c>
      <c r="S3051">
        <f>(((J3051/60)/60)/24)+DATE(1970,1,1)</f>
        <v>42139.014525462961</v>
      </c>
      <c r="T3051">
        <f>(((I3051/60)/60)/24)+DATE(1970,1,1)</f>
        <v>42169.014525462961</v>
      </c>
      <c r="U3051">
        <f>YEAR(S:S)</f>
        <v>2015</v>
      </c>
    </row>
    <row r="3052" spans="1:21" ht="32" x14ac:dyDescent="0.2">
      <c r="A3052">
        <v>3050</v>
      </c>
      <c r="B3052" s="8" t="s">
        <v>2</v>
      </c>
      <c r="C3052" s="3" t="s">
        <v>3057</v>
      </c>
      <c r="D3052" s="5">
        <v>600</v>
      </c>
      <c r="E3052" s="7">
        <v>132</v>
      </c>
      <c r="F3052" t="s">
        <v>4115</v>
      </c>
      <c r="G3052" s="1" t="s">
        <v>4119</v>
      </c>
      <c r="H3052" t="s">
        <v>4121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" t="s">
        <v>4181</v>
      </c>
      <c r="O3052">
        <f>ROUND(E3052/D3052*100,0)</f>
        <v>22</v>
      </c>
      <c r="P3052">
        <f>ROUND(E3052/L3052,2)</f>
        <v>14.67</v>
      </c>
      <c r="Q3052" s="9" t="s">
        <v>4181</v>
      </c>
      <c r="R3052" t="s">
        <v>4222</v>
      </c>
      <c r="S3052">
        <f>(((J3052/60)/60)/24)+DATE(1970,1,1)</f>
        <v>42465.16851851852</v>
      </c>
      <c r="T3052">
        <f>(((I3052/60)/60)/24)+DATE(1970,1,1)</f>
        <v>42495.16851851852</v>
      </c>
      <c r="U3052">
        <f>YEAR(S:S)</f>
        <v>2016</v>
      </c>
    </row>
    <row r="3053" spans="1:21" ht="48" x14ac:dyDescent="0.2">
      <c r="A3053">
        <v>3051</v>
      </c>
      <c r="B3053" s="8" t="s">
        <v>2</v>
      </c>
      <c r="C3053" s="3" t="s">
        <v>3058</v>
      </c>
      <c r="D3053" s="5">
        <v>3500</v>
      </c>
      <c r="E3053" s="7">
        <v>132</v>
      </c>
      <c r="F3053" t="s">
        <v>4117</v>
      </c>
      <c r="G3053" s="1" t="s">
        <v>4119</v>
      </c>
      <c r="H3053" t="s">
        <v>4122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" t="s">
        <v>4181</v>
      </c>
      <c r="O3053">
        <f>ROUND(E3053/D3053*100,0)</f>
        <v>4</v>
      </c>
      <c r="P3053">
        <f>ROUND(E3053/L3053,2)</f>
        <v>3.77</v>
      </c>
      <c r="Q3053" s="9" t="s">
        <v>4181</v>
      </c>
      <c r="R3053" t="s">
        <v>4222</v>
      </c>
      <c r="S3053">
        <f>(((J3053/60)/60)/24)+DATE(1970,1,1)</f>
        <v>42744.416030092587</v>
      </c>
      <c r="T3053">
        <f>(((I3053/60)/60)/24)+DATE(1970,1,1)</f>
        <v>42774.416030092587</v>
      </c>
      <c r="U3053">
        <f>YEAR(S:S)</f>
        <v>2017</v>
      </c>
    </row>
    <row r="3054" spans="1:21" ht="32" x14ac:dyDescent="0.2">
      <c r="A3054">
        <v>3052</v>
      </c>
      <c r="B3054" s="8" t="s">
        <v>2</v>
      </c>
      <c r="C3054" s="3" t="s">
        <v>3059</v>
      </c>
      <c r="D3054" s="5">
        <v>50000</v>
      </c>
      <c r="E3054" s="7">
        <v>131</v>
      </c>
      <c r="F3054" t="s">
        <v>4117</v>
      </c>
      <c r="G3054" s="1" t="s">
        <v>4119</v>
      </c>
      <c r="H3054" t="s">
        <v>4121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" t="s">
        <v>4181</v>
      </c>
      <c r="O3054">
        <f>ROUND(E3054/D3054*100,0)</f>
        <v>0</v>
      </c>
      <c r="P3054">
        <f>ROUND(E3054/L3054,2)</f>
        <v>65.5</v>
      </c>
      <c r="Q3054" s="9" t="s">
        <v>4181</v>
      </c>
      <c r="R3054" t="s">
        <v>4222</v>
      </c>
      <c r="S3054">
        <f>(((J3054/60)/60)/24)+DATE(1970,1,1)</f>
        <v>42122.670069444444</v>
      </c>
      <c r="T3054">
        <f>(((I3054/60)/60)/24)+DATE(1970,1,1)</f>
        <v>42152.665972222225</v>
      </c>
      <c r="U3054">
        <f>YEAR(S:S)</f>
        <v>2015</v>
      </c>
    </row>
    <row r="3055" spans="1:21" ht="48" x14ac:dyDescent="0.2">
      <c r="A3055">
        <v>3053</v>
      </c>
      <c r="B3055" s="8" t="s">
        <v>2</v>
      </c>
      <c r="C3055" s="3" t="s">
        <v>3060</v>
      </c>
      <c r="D3055" s="5">
        <v>10000</v>
      </c>
      <c r="E3055" s="7">
        <v>131</v>
      </c>
      <c r="F3055" t="s">
        <v>4117</v>
      </c>
      <c r="G3055" s="1" t="s">
        <v>4119</v>
      </c>
      <c r="H3055" t="s">
        <v>4121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" t="s">
        <v>4181</v>
      </c>
      <c r="O3055">
        <f>ROUND(E3055/D3055*100,0)</f>
        <v>1</v>
      </c>
      <c r="P3055">
        <f>ROUND(E3055/L3055,2)</f>
        <v>43.67</v>
      </c>
      <c r="Q3055" s="9" t="s">
        <v>4181</v>
      </c>
      <c r="R3055" t="s">
        <v>4222</v>
      </c>
      <c r="S3055">
        <f>(((J3055/60)/60)/24)+DATE(1970,1,1)</f>
        <v>41862.761724537035</v>
      </c>
      <c r="T3055">
        <f>(((I3055/60)/60)/24)+DATE(1970,1,1)</f>
        <v>41914.165972222225</v>
      </c>
      <c r="U3055">
        <f>YEAR(S:S)</f>
        <v>2014</v>
      </c>
    </row>
    <row r="3056" spans="1:21" ht="48" x14ac:dyDescent="0.2">
      <c r="A3056">
        <v>3054</v>
      </c>
      <c r="B3056" s="8" t="s">
        <v>2</v>
      </c>
      <c r="C3056" s="3" t="s">
        <v>3061</v>
      </c>
      <c r="D3056" s="5">
        <v>300</v>
      </c>
      <c r="E3056" s="7">
        <v>131</v>
      </c>
      <c r="F3056" t="s">
        <v>4117</v>
      </c>
      <c r="G3056" s="1" t="s">
        <v>4119</v>
      </c>
      <c r="H3056" t="s">
        <v>4121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" t="s">
        <v>4181</v>
      </c>
      <c r="O3056">
        <f>ROUND(E3056/D3056*100,0)</f>
        <v>44</v>
      </c>
      <c r="P3056" t="e">
        <f>ROUND(E3056/L3056,2)</f>
        <v>#DIV/0!</v>
      </c>
      <c r="Q3056" s="9" t="s">
        <v>4181</v>
      </c>
      <c r="R3056" t="s">
        <v>4222</v>
      </c>
      <c r="S3056">
        <f>(((J3056/60)/60)/24)+DATE(1970,1,1)</f>
        <v>42027.832800925928</v>
      </c>
      <c r="T3056">
        <f>(((I3056/60)/60)/24)+DATE(1970,1,1)</f>
        <v>42065.044444444444</v>
      </c>
      <c r="U3056">
        <f>YEAR(S:S)</f>
        <v>2015</v>
      </c>
    </row>
    <row r="3057" spans="1:21" ht="48" x14ac:dyDescent="0.2">
      <c r="A3057">
        <v>3055</v>
      </c>
      <c r="B3057" s="8" t="s">
        <v>2</v>
      </c>
      <c r="C3057" s="3" t="s">
        <v>3062</v>
      </c>
      <c r="D3057" s="5">
        <v>20000</v>
      </c>
      <c r="E3057" s="7">
        <v>130</v>
      </c>
      <c r="F3057" t="s">
        <v>4117</v>
      </c>
      <c r="G3057" s="1" t="s">
        <v>4119</v>
      </c>
      <c r="H3057" t="s">
        <v>4121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" t="s">
        <v>4181</v>
      </c>
      <c r="O3057">
        <f>ROUND(E3057/D3057*100,0)</f>
        <v>1</v>
      </c>
      <c r="P3057">
        <f>ROUND(E3057/L3057,2)</f>
        <v>130</v>
      </c>
      <c r="Q3057" s="9" t="s">
        <v>4181</v>
      </c>
      <c r="R3057" t="s">
        <v>4222</v>
      </c>
      <c r="S3057">
        <f>(((J3057/60)/60)/24)+DATE(1970,1,1)</f>
        <v>41953.95821759259</v>
      </c>
      <c r="T3057">
        <f>(((I3057/60)/60)/24)+DATE(1970,1,1)</f>
        <v>42013.95821759259</v>
      </c>
      <c r="U3057">
        <f>YEAR(S:S)</f>
        <v>2014</v>
      </c>
    </row>
    <row r="3058" spans="1:21" ht="48" x14ac:dyDescent="0.2">
      <c r="A3058">
        <v>3056</v>
      </c>
      <c r="B3058" s="8" t="s">
        <v>2</v>
      </c>
      <c r="C3058" s="3" t="s">
        <v>3063</v>
      </c>
      <c r="D3058" s="5">
        <v>25000</v>
      </c>
      <c r="E3058" s="7">
        <v>130</v>
      </c>
      <c r="F3058" t="s">
        <v>4117</v>
      </c>
      <c r="G3058" s="1" t="s">
        <v>4119</v>
      </c>
      <c r="H3058" t="s">
        <v>4121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" t="s">
        <v>4181</v>
      </c>
      <c r="O3058">
        <f>ROUND(E3058/D3058*100,0)</f>
        <v>1</v>
      </c>
      <c r="P3058" t="e">
        <f>ROUND(E3058/L3058,2)</f>
        <v>#DIV/0!</v>
      </c>
      <c r="Q3058" s="9" t="s">
        <v>4181</v>
      </c>
      <c r="R3058" t="s">
        <v>4222</v>
      </c>
      <c r="S3058">
        <f>(((J3058/60)/60)/24)+DATE(1970,1,1)</f>
        <v>41851.636388888888</v>
      </c>
      <c r="T3058">
        <f>(((I3058/60)/60)/24)+DATE(1970,1,1)</f>
        <v>41911.636388888888</v>
      </c>
      <c r="U3058">
        <f>YEAR(S:S)</f>
        <v>2014</v>
      </c>
    </row>
    <row r="3059" spans="1:21" ht="48" x14ac:dyDescent="0.2">
      <c r="A3059">
        <v>3057</v>
      </c>
      <c r="B3059" s="8" t="s">
        <v>2</v>
      </c>
      <c r="C3059" s="3" t="s">
        <v>3064</v>
      </c>
      <c r="D3059" s="5">
        <v>50000</v>
      </c>
      <c r="E3059" s="7">
        <v>130</v>
      </c>
      <c r="F3059" t="s">
        <v>4117</v>
      </c>
      <c r="G3059" s="1" t="s">
        <v>4119</v>
      </c>
      <c r="H3059" t="s">
        <v>4122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" t="s">
        <v>4181</v>
      </c>
      <c r="O3059">
        <f>ROUND(E3059/D3059*100,0)</f>
        <v>0</v>
      </c>
      <c r="P3059" t="e">
        <f>ROUND(E3059/L3059,2)</f>
        <v>#DIV/0!</v>
      </c>
      <c r="Q3059" s="9" t="s">
        <v>4181</v>
      </c>
      <c r="R3059" t="s">
        <v>4222</v>
      </c>
      <c r="S3059">
        <f>(((J3059/60)/60)/24)+DATE(1970,1,1)</f>
        <v>42433.650590277779</v>
      </c>
      <c r="T3059">
        <f>(((I3059/60)/60)/24)+DATE(1970,1,1)</f>
        <v>42463.608923611115</v>
      </c>
      <c r="U3059">
        <f>YEAR(S:S)</f>
        <v>2016</v>
      </c>
    </row>
    <row r="3060" spans="1:21" ht="48" x14ac:dyDescent="0.2">
      <c r="A3060">
        <v>3058</v>
      </c>
      <c r="B3060" s="8" t="s">
        <v>2</v>
      </c>
      <c r="C3060" s="3" t="s">
        <v>3065</v>
      </c>
      <c r="D3060" s="5">
        <v>18000</v>
      </c>
      <c r="E3060" s="7">
        <v>130</v>
      </c>
      <c r="F3060" t="s">
        <v>4117</v>
      </c>
      <c r="G3060" s="1" t="s">
        <v>4119</v>
      </c>
      <c r="H3060" t="s">
        <v>4124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" t="s">
        <v>4181</v>
      </c>
      <c r="O3060">
        <f>ROUND(E3060/D3060*100,0)</f>
        <v>1</v>
      </c>
      <c r="P3060">
        <f>ROUND(E3060/L3060,2)</f>
        <v>43.33</v>
      </c>
      <c r="Q3060" s="9" t="s">
        <v>4181</v>
      </c>
      <c r="R3060" t="s">
        <v>4222</v>
      </c>
      <c r="S3060">
        <f>(((J3060/60)/60)/24)+DATE(1970,1,1)</f>
        <v>42460.374305555553</v>
      </c>
      <c r="T3060">
        <f>(((I3060/60)/60)/24)+DATE(1970,1,1)</f>
        <v>42510.374305555553</v>
      </c>
      <c r="U3060">
        <f>YEAR(S:S)</f>
        <v>2016</v>
      </c>
    </row>
    <row r="3061" spans="1:21" ht="48" x14ac:dyDescent="0.2">
      <c r="A3061">
        <v>3059</v>
      </c>
      <c r="B3061" s="8" t="s">
        <v>2</v>
      </c>
      <c r="C3061" s="3" t="s">
        <v>3066</v>
      </c>
      <c r="D3061" s="5">
        <v>15000</v>
      </c>
      <c r="E3061" s="7">
        <v>130</v>
      </c>
      <c r="F3061" t="s">
        <v>4117</v>
      </c>
      <c r="G3061" s="1" t="s">
        <v>4119</v>
      </c>
      <c r="H3061" t="s">
        <v>4121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" t="s">
        <v>4181</v>
      </c>
      <c r="O3061">
        <f>ROUND(E3061/D3061*100,0)</f>
        <v>1</v>
      </c>
      <c r="P3061">
        <f>ROUND(E3061/L3061,2)</f>
        <v>11.82</v>
      </c>
      <c r="Q3061" s="9" t="s">
        <v>4181</v>
      </c>
      <c r="R3061" t="s">
        <v>4222</v>
      </c>
      <c r="S3061">
        <f>(((J3061/60)/60)/24)+DATE(1970,1,1)</f>
        <v>41829.935717592591</v>
      </c>
      <c r="T3061">
        <f>(((I3061/60)/60)/24)+DATE(1970,1,1)</f>
        <v>41859.935717592591</v>
      </c>
      <c r="U3061">
        <f>YEAR(S:S)</f>
        <v>2014</v>
      </c>
    </row>
    <row r="3062" spans="1:21" ht="32" x14ac:dyDescent="0.2">
      <c r="A3062">
        <v>3060</v>
      </c>
      <c r="B3062" s="8" t="s">
        <v>2</v>
      </c>
      <c r="C3062" s="3" t="s">
        <v>3067</v>
      </c>
      <c r="D3062" s="5">
        <v>220000</v>
      </c>
      <c r="E3062" s="7">
        <v>129</v>
      </c>
      <c r="F3062" t="s">
        <v>4117</v>
      </c>
      <c r="G3062" s="1" t="s">
        <v>4119</v>
      </c>
      <c r="H3062" t="s">
        <v>4121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" t="s">
        <v>4181</v>
      </c>
      <c r="O3062">
        <f>ROUND(E3062/D3062*100,0)</f>
        <v>0</v>
      </c>
      <c r="P3062">
        <f>ROUND(E3062/L3062,2)</f>
        <v>21.5</v>
      </c>
      <c r="Q3062" s="9" t="s">
        <v>4181</v>
      </c>
      <c r="R3062" t="s">
        <v>4222</v>
      </c>
      <c r="S3062">
        <f>(((J3062/60)/60)/24)+DATE(1970,1,1)</f>
        <v>42245.274699074071</v>
      </c>
      <c r="T3062">
        <f>(((I3062/60)/60)/24)+DATE(1970,1,1)</f>
        <v>42275.274699074071</v>
      </c>
      <c r="U3062">
        <f>YEAR(S:S)</f>
        <v>2015</v>
      </c>
    </row>
    <row r="3063" spans="1:21" ht="16" x14ac:dyDescent="0.2">
      <c r="A3063">
        <v>3061</v>
      </c>
      <c r="B3063" s="8" t="s">
        <v>2</v>
      </c>
      <c r="C3063" s="3" t="s">
        <v>3068</v>
      </c>
      <c r="D3063" s="5">
        <v>1000000</v>
      </c>
      <c r="E3063" s="7">
        <v>128</v>
      </c>
      <c r="F3063" t="s">
        <v>4117</v>
      </c>
      <c r="G3063" s="1" t="s">
        <v>4119</v>
      </c>
      <c r="H3063" t="s">
        <v>4121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" t="s">
        <v>4181</v>
      </c>
      <c r="O3063">
        <f>ROUND(E3063/D3063*100,0)</f>
        <v>0</v>
      </c>
      <c r="P3063" t="e">
        <f>ROUND(E3063/L3063,2)</f>
        <v>#DIV/0!</v>
      </c>
      <c r="Q3063" s="9" t="s">
        <v>4181</v>
      </c>
      <c r="R3063" t="s">
        <v>4222</v>
      </c>
      <c r="S3063">
        <f>(((J3063/60)/60)/24)+DATE(1970,1,1)</f>
        <v>41834.784120370372</v>
      </c>
      <c r="T3063">
        <f>(((I3063/60)/60)/24)+DATE(1970,1,1)</f>
        <v>41864.784120370372</v>
      </c>
      <c r="U3063">
        <f>YEAR(S:S)</f>
        <v>2014</v>
      </c>
    </row>
    <row r="3064" spans="1:21" ht="48" x14ac:dyDescent="0.2">
      <c r="A3064">
        <v>3062</v>
      </c>
      <c r="B3064" s="8" t="s">
        <v>2</v>
      </c>
      <c r="C3064" s="3" t="s">
        <v>3069</v>
      </c>
      <c r="D3064" s="5">
        <v>10000</v>
      </c>
      <c r="E3064" s="7">
        <v>128</v>
      </c>
      <c r="F3064" t="s">
        <v>4117</v>
      </c>
      <c r="G3064" s="1" t="s">
        <v>4119</v>
      </c>
      <c r="H3064" t="s">
        <v>4121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" t="s">
        <v>4181</v>
      </c>
      <c r="O3064">
        <f>ROUND(E3064/D3064*100,0)</f>
        <v>1</v>
      </c>
      <c r="P3064">
        <f>ROUND(E3064/L3064,2)</f>
        <v>1.91</v>
      </c>
      <c r="Q3064" s="9" t="s">
        <v>4181</v>
      </c>
      <c r="R3064" t="s">
        <v>4222</v>
      </c>
      <c r="S3064">
        <f>(((J3064/60)/60)/24)+DATE(1970,1,1)</f>
        <v>42248.535787037035</v>
      </c>
      <c r="T3064">
        <f>(((I3064/60)/60)/24)+DATE(1970,1,1)</f>
        <v>42277.75</v>
      </c>
      <c r="U3064">
        <f>YEAR(S:S)</f>
        <v>2015</v>
      </c>
    </row>
    <row r="3065" spans="1:21" ht="32" x14ac:dyDescent="0.2">
      <c r="A3065">
        <v>3063</v>
      </c>
      <c r="B3065" s="8" t="s">
        <v>2</v>
      </c>
      <c r="C3065" s="3" t="s">
        <v>3070</v>
      </c>
      <c r="D3065" s="5">
        <v>3000</v>
      </c>
      <c r="E3065" s="7">
        <v>126</v>
      </c>
      <c r="F3065" t="s">
        <v>4117</v>
      </c>
      <c r="G3065" s="1" t="s">
        <v>4119</v>
      </c>
      <c r="H3065" t="s">
        <v>4121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" t="s">
        <v>4181</v>
      </c>
      <c r="O3065">
        <f>ROUND(E3065/D3065*100,0)</f>
        <v>4</v>
      </c>
      <c r="P3065">
        <f>ROUND(E3065/L3065,2)</f>
        <v>5.48</v>
      </c>
      <c r="Q3065" s="9" t="s">
        <v>4181</v>
      </c>
      <c r="R3065" t="s">
        <v>4222</v>
      </c>
      <c r="S3065">
        <f>(((J3065/60)/60)/24)+DATE(1970,1,1)</f>
        <v>42630.922893518517</v>
      </c>
      <c r="T3065">
        <f>(((I3065/60)/60)/24)+DATE(1970,1,1)</f>
        <v>42665.922893518517</v>
      </c>
      <c r="U3065">
        <f>YEAR(S:S)</f>
        <v>2016</v>
      </c>
    </row>
    <row r="3066" spans="1:21" ht="32" x14ac:dyDescent="0.2">
      <c r="A3066">
        <v>3064</v>
      </c>
      <c r="B3066" s="8" t="s">
        <v>2</v>
      </c>
      <c r="C3066" s="3" t="s">
        <v>3071</v>
      </c>
      <c r="D3066" s="5">
        <v>75000</v>
      </c>
      <c r="E3066" s="7">
        <v>126</v>
      </c>
      <c r="F3066" t="s">
        <v>4117</v>
      </c>
      <c r="G3066" s="1" t="s">
        <v>4119</v>
      </c>
      <c r="H3066" t="s">
        <v>4121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" t="s">
        <v>4181</v>
      </c>
      <c r="O3066">
        <f>ROUND(E3066/D3066*100,0)</f>
        <v>0</v>
      </c>
      <c r="P3066">
        <f>ROUND(E3066/L3066,2)</f>
        <v>1.75</v>
      </c>
      <c r="Q3066" s="9" t="s">
        <v>4181</v>
      </c>
      <c r="R3066" t="s">
        <v>4222</v>
      </c>
      <c r="S3066">
        <f>(((J3066/60)/60)/24)+DATE(1970,1,1)</f>
        <v>42299.130162037036</v>
      </c>
      <c r="T3066">
        <f>(((I3066/60)/60)/24)+DATE(1970,1,1)</f>
        <v>42330.290972222225</v>
      </c>
      <c r="U3066">
        <f>YEAR(S:S)</f>
        <v>2015</v>
      </c>
    </row>
    <row r="3067" spans="1:21" ht="48" x14ac:dyDescent="0.2">
      <c r="A3067">
        <v>3065</v>
      </c>
      <c r="B3067" s="8" t="s">
        <v>2</v>
      </c>
      <c r="C3067" s="3" t="s">
        <v>3072</v>
      </c>
      <c r="D3067" s="5">
        <v>25000</v>
      </c>
      <c r="E3067" s="7">
        <v>126</v>
      </c>
      <c r="F3067" t="s">
        <v>4117</v>
      </c>
      <c r="G3067" s="1" t="s">
        <v>4119</v>
      </c>
      <c r="H3067" t="s">
        <v>4121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" t="s">
        <v>4181</v>
      </c>
      <c r="O3067">
        <f>ROUND(E3067/D3067*100,0)</f>
        <v>1</v>
      </c>
      <c r="P3067">
        <f>ROUND(E3067/L3067,2)</f>
        <v>63</v>
      </c>
      <c r="Q3067" s="9" t="s">
        <v>4181</v>
      </c>
      <c r="R3067" t="s">
        <v>4222</v>
      </c>
      <c r="S3067">
        <f>(((J3067/60)/60)/24)+DATE(1970,1,1)</f>
        <v>41825.055231481485</v>
      </c>
      <c r="T3067">
        <f>(((I3067/60)/60)/24)+DATE(1970,1,1)</f>
        <v>41850.055231481485</v>
      </c>
      <c r="U3067">
        <f>YEAR(S:S)</f>
        <v>2014</v>
      </c>
    </row>
    <row r="3068" spans="1:21" ht="48" x14ac:dyDescent="0.2">
      <c r="A3068">
        <v>3066</v>
      </c>
      <c r="B3068" s="8" t="s">
        <v>2</v>
      </c>
      <c r="C3068" s="3" t="s">
        <v>3073</v>
      </c>
      <c r="D3068" s="5">
        <v>350000</v>
      </c>
      <c r="E3068" s="7">
        <v>125</v>
      </c>
      <c r="F3068" t="s">
        <v>4117</v>
      </c>
      <c r="G3068" s="1" t="s">
        <v>4119</v>
      </c>
      <c r="H3068" t="s">
        <v>4123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" t="s">
        <v>4181</v>
      </c>
      <c r="O3068">
        <f>ROUND(E3068/D3068*100,0)</f>
        <v>0</v>
      </c>
      <c r="P3068">
        <f>ROUND(E3068/L3068,2)</f>
        <v>8.33</v>
      </c>
      <c r="Q3068" s="9" t="s">
        <v>4181</v>
      </c>
      <c r="R3068" t="s">
        <v>4222</v>
      </c>
      <c r="S3068">
        <f>(((J3068/60)/60)/24)+DATE(1970,1,1)</f>
        <v>42531.228437500002</v>
      </c>
      <c r="T3068">
        <f>(((I3068/60)/60)/24)+DATE(1970,1,1)</f>
        <v>42561.228437500002</v>
      </c>
      <c r="U3068">
        <f>YEAR(S:S)</f>
        <v>2016</v>
      </c>
    </row>
    <row r="3069" spans="1:21" ht="48" x14ac:dyDescent="0.2">
      <c r="A3069">
        <v>3067</v>
      </c>
      <c r="B3069" s="8" t="s">
        <v>2</v>
      </c>
      <c r="C3069" s="3" t="s">
        <v>3074</v>
      </c>
      <c r="D3069" s="5">
        <v>8000</v>
      </c>
      <c r="E3069" s="7">
        <v>125</v>
      </c>
      <c r="F3069" t="s">
        <v>4117</v>
      </c>
      <c r="G3069" s="1" t="s">
        <v>4119</v>
      </c>
      <c r="H3069" t="s">
        <v>4125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" t="s">
        <v>4181</v>
      </c>
      <c r="O3069">
        <f>ROUND(E3069/D3069*100,0)</f>
        <v>2</v>
      </c>
      <c r="P3069">
        <f>ROUND(E3069/L3069,2)</f>
        <v>125</v>
      </c>
      <c r="Q3069" s="9" t="s">
        <v>4181</v>
      </c>
      <c r="R3069" t="s">
        <v>4222</v>
      </c>
      <c r="S3069">
        <f>(((J3069/60)/60)/24)+DATE(1970,1,1)</f>
        <v>42226.938414351855</v>
      </c>
      <c r="T3069">
        <f>(((I3069/60)/60)/24)+DATE(1970,1,1)</f>
        <v>42256.938414351855</v>
      </c>
      <c r="U3069">
        <f>YEAR(S:S)</f>
        <v>2015</v>
      </c>
    </row>
    <row r="3070" spans="1:21" ht="48" x14ac:dyDescent="0.2">
      <c r="A3070">
        <v>3068</v>
      </c>
      <c r="B3070" s="8" t="s">
        <v>2</v>
      </c>
      <c r="C3070" s="3" t="s">
        <v>3075</v>
      </c>
      <c r="D3070" s="5">
        <v>250000</v>
      </c>
      <c r="E3070" s="7">
        <v>125</v>
      </c>
      <c r="F3070" t="s">
        <v>4117</v>
      </c>
      <c r="G3070" s="1" t="s">
        <v>4119</v>
      </c>
      <c r="H3070" t="s">
        <v>4121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" t="s">
        <v>4181</v>
      </c>
      <c r="O3070">
        <f>ROUND(E3070/D3070*100,0)</f>
        <v>0</v>
      </c>
      <c r="P3070">
        <f>ROUND(E3070/L3070,2)</f>
        <v>62.5</v>
      </c>
      <c r="Q3070" s="9" t="s">
        <v>4181</v>
      </c>
      <c r="R3070" t="s">
        <v>4222</v>
      </c>
      <c r="S3070">
        <f>(((J3070/60)/60)/24)+DATE(1970,1,1)</f>
        <v>42263.691574074073</v>
      </c>
      <c r="T3070">
        <f>(((I3070/60)/60)/24)+DATE(1970,1,1)</f>
        <v>42293.691574074073</v>
      </c>
      <c r="U3070">
        <f>YEAR(S:S)</f>
        <v>2015</v>
      </c>
    </row>
    <row r="3071" spans="1:21" ht="48" x14ac:dyDescent="0.2">
      <c r="A3071">
        <v>3069</v>
      </c>
      <c r="B3071" s="8" t="s">
        <v>2</v>
      </c>
      <c r="C3071" s="3" t="s">
        <v>3076</v>
      </c>
      <c r="D3071" s="5">
        <v>1000</v>
      </c>
      <c r="E3071" s="7">
        <v>125</v>
      </c>
      <c r="F3071" t="s">
        <v>4117</v>
      </c>
      <c r="G3071" s="1" t="s">
        <v>4119</v>
      </c>
      <c r="H3071" t="s">
        <v>4121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" t="s">
        <v>4181</v>
      </c>
      <c r="O3071">
        <f>ROUND(E3071/D3071*100,0)</f>
        <v>13</v>
      </c>
      <c r="P3071">
        <f>ROUND(E3071/L3071,2)</f>
        <v>17.86</v>
      </c>
      <c r="Q3071" s="9" t="s">
        <v>4181</v>
      </c>
      <c r="R3071" t="s">
        <v>4222</v>
      </c>
      <c r="S3071">
        <f>(((J3071/60)/60)/24)+DATE(1970,1,1)</f>
        <v>41957.833726851852</v>
      </c>
      <c r="T3071">
        <f>(((I3071/60)/60)/24)+DATE(1970,1,1)</f>
        <v>41987.833726851852</v>
      </c>
      <c r="U3071">
        <f>YEAR(S:S)</f>
        <v>2014</v>
      </c>
    </row>
    <row r="3072" spans="1:21" ht="48" x14ac:dyDescent="0.2">
      <c r="A3072">
        <v>3070</v>
      </c>
      <c r="B3072" s="8" t="s">
        <v>2</v>
      </c>
      <c r="C3072" s="3" t="s">
        <v>3077</v>
      </c>
      <c r="D3072" s="5">
        <v>10000</v>
      </c>
      <c r="E3072" s="7">
        <v>125</v>
      </c>
      <c r="F3072" t="s">
        <v>4117</v>
      </c>
      <c r="G3072" s="1" t="s">
        <v>4119</v>
      </c>
      <c r="H3072" t="s">
        <v>4122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" t="s">
        <v>4181</v>
      </c>
      <c r="O3072">
        <f>ROUND(E3072/D3072*100,0)</f>
        <v>1</v>
      </c>
      <c r="P3072">
        <f>ROUND(E3072/L3072,2)</f>
        <v>7.81</v>
      </c>
      <c r="Q3072" s="9" t="s">
        <v>4181</v>
      </c>
      <c r="R3072" t="s">
        <v>4222</v>
      </c>
      <c r="S3072">
        <f>(((J3072/60)/60)/24)+DATE(1970,1,1)</f>
        <v>42690.733437499999</v>
      </c>
      <c r="T3072">
        <f>(((I3072/60)/60)/24)+DATE(1970,1,1)</f>
        <v>42711.733437499999</v>
      </c>
      <c r="U3072">
        <f>YEAR(S:S)</f>
        <v>2016</v>
      </c>
    </row>
    <row r="3073" spans="1:21" ht="48" x14ac:dyDescent="0.2">
      <c r="A3073">
        <v>3071</v>
      </c>
      <c r="B3073" s="8" t="s">
        <v>2</v>
      </c>
      <c r="C3073" s="3" t="s">
        <v>3078</v>
      </c>
      <c r="D3073" s="5">
        <v>12000</v>
      </c>
      <c r="E3073" s="7">
        <v>125</v>
      </c>
      <c r="F3073" t="s">
        <v>4117</v>
      </c>
      <c r="G3073" s="1" t="s">
        <v>4119</v>
      </c>
      <c r="H3073" t="s">
        <v>4121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" t="s">
        <v>4181</v>
      </c>
      <c r="O3073">
        <f>ROUND(E3073/D3073*100,0)</f>
        <v>1</v>
      </c>
      <c r="P3073">
        <f>ROUND(E3073/L3073,2)</f>
        <v>1.07</v>
      </c>
      <c r="Q3073" s="9" t="s">
        <v>4181</v>
      </c>
      <c r="R3073" t="s">
        <v>4222</v>
      </c>
      <c r="S3073">
        <f>(((J3073/60)/60)/24)+DATE(1970,1,1)</f>
        <v>42097.732418981483</v>
      </c>
      <c r="T3073">
        <f>(((I3073/60)/60)/24)+DATE(1970,1,1)</f>
        <v>42115.249305555553</v>
      </c>
      <c r="U3073">
        <f>YEAR(S:S)</f>
        <v>2015</v>
      </c>
    </row>
    <row r="3074" spans="1:21" ht="48" x14ac:dyDescent="0.2">
      <c r="A3074">
        <v>3072</v>
      </c>
      <c r="B3074" s="8" t="s">
        <v>2</v>
      </c>
      <c r="C3074" s="3" t="s">
        <v>3079</v>
      </c>
      <c r="D3074" s="5">
        <v>12000</v>
      </c>
      <c r="E3074" s="7">
        <v>125</v>
      </c>
      <c r="F3074" t="s">
        <v>4117</v>
      </c>
      <c r="G3074" s="1" t="s">
        <v>4119</v>
      </c>
      <c r="H3074" t="s">
        <v>4121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" t="s">
        <v>4181</v>
      </c>
      <c r="O3074">
        <f>ROUND(E3074/D3074*100,0)</f>
        <v>1</v>
      </c>
      <c r="P3074">
        <f>ROUND(E3074/L3074,2)</f>
        <v>62.5</v>
      </c>
      <c r="Q3074" s="9" t="s">
        <v>4181</v>
      </c>
      <c r="R3074" t="s">
        <v>4222</v>
      </c>
      <c r="S3074">
        <f>(((J3074/60)/60)/24)+DATE(1970,1,1)</f>
        <v>42658.690532407403</v>
      </c>
      <c r="T3074">
        <f>(((I3074/60)/60)/24)+DATE(1970,1,1)</f>
        <v>42673.073611111111</v>
      </c>
      <c r="U3074">
        <f>YEAR(S:S)</f>
        <v>2016</v>
      </c>
    </row>
    <row r="3075" spans="1:21" ht="48" x14ac:dyDescent="0.2">
      <c r="A3075">
        <v>3073</v>
      </c>
      <c r="B3075" s="8" t="s">
        <v>2</v>
      </c>
      <c r="C3075" s="3" t="s">
        <v>3080</v>
      </c>
      <c r="D3075" s="5">
        <v>2800000</v>
      </c>
      <c r="E3075" s="7">
        <v>125</v>
      </c>
      <c r="F3075" t="s">
        <v>4117</v>
      </c>
      <c r="G3075" s="1" t="s">
        <v>4119</v>
      </c>
      <c r="H3075" t="s">
        <v>4121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" t="s">
        <v>4181</v>
      </c>
      <c r="O3075">
        <f>ROUND(E3075/D3075*100,0)</f>
        <v>0</v>
      </c>
      <c r="P3075">
        <f>ROUND(E3075/L3075,2)</f>
        <v>17.86</v>
      </c>
      <c r="Q3075" s="9" t="s">
        <v>4181</v>
      </c>
      <c r="R3075" t="s">
        <v>4222</v>
      </c>
      <c r="S3075">
        <f>(((J3075/60)/60)/24)+DATE(1970,1,1)</f>
        <v>42111.684027777781</v>
      </c>
      <c r="T3075">
        <f>(((I3075/60)/60)/24)+DATE(1970,1,1)</f>
        <v>42169.804861111115</v>
      </c>
      <c r="U3075">
        <f>YEAR(S:S)</f>
        <v>2015</v>
      </c>
    </row>
    <row r="3076" spans="1:21" ht="64" x14ac:dyDescent="0.2">
      <c r="A3076">
        <v>3074</v>
      </c>
      <c r="B3076" s="8" t="s">
        <v>2</v>
      </c>
      <c r="C3076" s="3" t="s">
        <v>3081</v>
      </c>
      <c r="D3076" s="5">
        <v>25000</v>
      </c>
      <c r="E3076" s="7">
        <v>124</v>
      </c>
      <c r="F3076" t="s">
        <v>4117</v>
      </c>
      <c r="G3076" s="1" t="s">
        <v>4119</v>
      </c>
      <c r="H3076" t="s">
        <v>4124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" t="s">
        <v>4181</v>
      </c>
      <c r="O3076">
        <f>ROUND(E3076/D3076*100,0)</f>
        <v>0</v>
      </c>
      <c r="P3076">
        <f>ROUND(E3076/L3076,2)</f>
        <v>41.33</v>
      </c>
      <c r="Q3076" s="9" t="s">
        <v>4181</v>
      </c>
      <c r="R3076" t="s">
        <v>4222</v>
      </c>
      <c r="S3076">
        <f>(((J3076/60)/60)/24)+DATE(1970,1,1)</f>
        <v>42409.571284722217</v>
      </c>
      <c r="T3076">
        <f>(((I3076/60)/60)/24)+DATE(1970,1,1)</f>
        <v>42439.571284722217</v>
      </c>
      <c r="U3076">
        <f>YEAR(S:S)</f>
        <v>2016</v>
      </c>
    </row>
    <row r="3077" spans="1:21" ht="48" x14ac:dyDescent="0.2">
      <c r="A3077">
        <v>3075</v>
      </c>
      <c r="B3077" s="8" t="s">
        <v>2</v>
      </c>
      <c r="C3077" s="3" t="s">
        <v>3082</v>
      </c>
      <c r="D3077" s="5">
        <v>15000</v>
      </c>
      <c r="E3077" s="7">
        <v>124</v>
      </c>
      <c r="F3077" t="s">
        <v>4117</v>
      </c>
      <c r="G3077" s="1" t="s">
        <v>4119</v>
      </c>
      <c r="H3077" t="s">
        <v>4121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" t="s">
        <v>4181</v>
      </c>
      <c r="O3077">
        <f>ROUND(E3077/D3077*100,0)</f>
        <v>1</v>
      </c>
      <c r="P3077">
        <f>ROUND(E3077/L3077,2)</f>
        <v>6.2</v>
      </c>
      <c r="Q3077" s="9" t="s">
        <v>4181</v>
      </c>
      <c r="R3077" t="s">
        <v>4222</v>
      </c>
      <c r="S3077">
        <f>(((J3077/60)/60)/24)+DATE(1970,1,1)</f>
        <v>42551.102314814809</v>
      </c>
      <c r="T3077">
        <f>(((I3077/60)/60)/24)+DATE(1970,1,1)</f>
        <v>42601.102314814809</v>
      </c>
      <c r="U3077">
        <f>YEAR(S:S)</f>
        <v>2016</v>
      </c>
    </row>
    <row r="3078" spans="1:21" ht="32" x14ac:dyDescent="0.2">
      <c r="A3078">
        <v>3076</v>
      </c>
      <c r="B3078" s="8" t="s">
        <v>2</v>
      </c>
      <c r="C3078" s="3" t="s">
        <v>3083</v>
      </c>
      <c r="D3078" s="5">
        <v>10000</v>
      </c>
      <c r="E3078" s="7">
        <v>123</v>
      </c>
      <c r="F3078" t="s">
        <v>4117</v>
      </c>
      <c r="G3078" s="1" t="s">
        <v>4119</v>
      </c>
      <c r="H3078" t="s">
        <v>4121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" t="s">
        <v>4181</v>
      </c>
      <c r="O3078">
        <f>ROUND(E3078/D3078*100,0)</f>
        <v>1</v>
      </c>
      <c r="P3078">
        <f>ROUND(E3078/L3078,2)</f>
        <v>2.46</v>
      </c>
      <c r="Q3078" s="9" t="s">
        <v>4181</v>
      </c>
      <c r="R3078" t="s">
        <v>4222</v>
      </c>
      <c r="S3078">
        <f>(((J3078/60)/60)/24)+DATE(1970,1,1)</f>
        <v>42226.651886574073</v>
      </c>
      <c r="T3078">
        <f>(((I3078/60)/60)/24)+DATE(1970,1,1)</f>
        <v>42286.651886574073</v>
      </c>
      <c r="U3078">
        <f>YEAR(S:S)</f>
        <v>2015</v>
      </c>
    </row>
    <row r="3079" spans="1:21" ht="48" x14ac:dyDescent="0.2">
      <c r="A3079">
        <v>3077</v>
      </c>
      <c r="B3079" s="8" t="s">
        <v>2</v>
      </c>
      <c r="C3079" s="3" t="s">
        <v>3084</v>
      </c>
      <c r="D3079" s="5">
        <v>22000</v>
      </c>
      <c r="E3079" s="7">
        <v>123</v>
      </c>
      <c r="F3079" t="s">
        <v>4117</v>
      </c>
      <c r="G3079" s="1" t="s">
        <v>4119</v>
      </c>
      <c r="H3079" t="s">
        <v>4126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" t="s">
        <v>4181</v>
      </c>
      <c r="O3079">
        <f>ROUND(E3079/D3079*100,0)</f>
        <v>1</v>
      </c>
      <c r="P3079">
        <f>ROUND(E3079/L3079,2)</f>
        <v>61.5</v>
      </c>
      <c r="Q3079" s="9" t="s">
        <v>4181</v>
      </c>
      <c r="R3079" t="s">
        <v>4222</v>
      </c>
      <c r="S3079">
        <f>(((J3079/60)/60)/24)+DATE(1970,1,1)</f>
        <v>42766.956921296296</v>
      </c>
      <c r="T3079">
        <f>(((I3079/60)/60)/24)+DATE(1970,1,1)</f>
        <v>42796.956921296296</v>
      </c>
      <c r="U3079">
        <f>YEAR(S:S)</f>
        <v>2017</v>
      </c>
    </row>
    <row r="3080" spans="1:21" ht="48" x14ac:dyDescent="0.2">
      <c r="A3080">
        <v>3078</v>
      </c>
      <c r="B3080" s="8" t="s">
        <v>2</v>
      </c>
      <c r="C3080" s="3" t="s">
        <v>3085</v>
      </c>
      <c r="D3080" s="5">
        <v>60000</v>
      </c>
      <c r="E3080" s="7">
        <v>120</v>
      </c>
      <c r="F3080" t="s">
        <v>4117</v>
      </c>
      <c r="G3080" s="1" t="s">
        <v>4119</v>
      </c>
      <c r="H3080" t="s">
        <v>4121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" t="s">
        <v>4181</v>
      </c>
      <c r="O3080">
        <f>ROUND(E3080/D3080*100,0)</f>
        <v>0</v>
      </c>
      <c r="P3080">
        <f>ROUND(E3080/L3080,2)</f>
        <v>40</v>
      </c>
      <c r="Q3080" s="9" t="s">
        <v>4181</v>
      </c>
      <c r="R3080" t="s">
        <v>4222</v>
      </c>
      <c r="S3080">
        <f>(((J3080/60)/60)/24)+DATE(1970,1,1)</f>
        <v>42031.138831018514</v>
      </c>
      <c r="T3080">
        <f>(((I3080/60)/60)/24)+DATE(1970,1,1)</f>
        <v>42061.138831018514</v>
      </c>
      <c r="U3080">
        <f>YEAR(S:S)</f>
        <v>2015</v>
      </c>
    </row>
    <row r="3081" spans="1:21" ht="48" x14ac:dyDescent="0.2">
      <c r="A3081">
        <v>3079</v>
      </c>
      <c r="B3081" s="8" t="s">
        <v>2</v>
      </c>
      <c r="C3081" s="3" t="s">
        <v>3086</v>
      </c>
      <c r="D3081" s="5">
        <v>1333666</v>
      </c>
      <c r="E3081" s="7">
        <v>120</v>
      </c>
      <c r="F3081" t="s">
        <v>4117</v>
      </c>
      <c r="G3081" s="1" t="s">
        <v>4119</v>
      </c>
      <c r="H3081" t="s">
        <v>4121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" t="s">
        <v>4181</v>
      </c>
      <c r="O3081">
        <f>ROUND(E3081/D3081*100,0)</f>
        <v>0</v>
      </c>
      <c r="P3081">
        <f>ROUND(E3081/L3081,2)</f>
        <v>4.4400000000000004</v>
      </c>
      <c r="Q3081" s="9" t="s">
        <v>4181</v>
      </c>
      <c r="R3081" t="s">
        <v>4222</v>
      </c>
      <c r="S3081">
        <f>(((J3081/60)/60)/24)+DATE(1970,1,1)</f>
        <v>42055.713368055556</v>
      </c>
      <c r="T3081">
        <f>(((I3081/60)/60)/24)+DATE(1970,1,1)</f>
        <v>42085.671701388885</v>
      </c>
      <c r="U3081">
        <f>YEAR(S:S)</f>
        <v>2015</v>
      </c>
    </row>
    <row r="3082" spans="1:21" ht="48" x14ac:dyDescent="0.2">
      <c r="A3082">
        <v>3080</v>
      </c>
      <c r="B3082" s="8" t="s">
        <v>2</v>
      </c>
      <c r="C3082" s="3" t="s">
        <v>3087</v>
      </c>
      <c r="D3082" s="5">
        <v>2000000</v>
      </c>
      <c r="E3082" s="7">
        <v>120</v>
      </c>
      <c r="F3082" t="s">
        <v>4117</v>
      </c>
      <c r="G3082" s="1" t="s">
        <v>4119</v>
      </c>
      <c r="H3082" t="s">
        <v>4121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" t="s">
        <v>4181</v>
      </c>
      <c r="O3082">
        <f>ROUND(E3082/D3082*100,0)</f>
        <v>0</v>
      </c>
      <c r="P3082">
        <f>ROUND(E3082/L3082,2)</f>
        <v>17.14</v>
      </c>
      <c r="Q3082" s="9" t="s">
        <v>4181</v>
      </c>
      <c r="R3082" t="s">
        <v>4222</v>
      </c>
      <c r="S3082">
        <f>(((J3082/60)/60)/24)+DATE(1970,1,1)</f>
        <v>41940.028287037036</v>
      </c>
      <c r="T3082">
        <f>(((I3082/60)/60)/24)+DATE(1970,1,1)</f>
        <v>42000.0699537037</v>
      </c>
      <c r="U3082">
        <f>YEAR(S:S)</f>
        <v>2014</v>
      </c>
    </row>
    <row r="3083" spans="1:21" ht="48" x14ac:dyDescent="0.2">
      <c r="A3083">
        <v>3081</v>
      </c>
      <c r="B3083" s="8" t="s">
        <v>2</v>
      </c>
      <c r="C3083" s="3" t="s">
        <v>3088</v>
      </c>
      <c r="D3083" s="5">
        <v>1000000</v>
      </c>
      <c r="E3083" s="7">
        <v>120</v>
      </c>
      <c r="F3083" t="s">
        <v>4117</v>
      </c>
      <c r="G3083" s="1" t="s">
        <v>4119</v>
      </c>
      <c r="H3083" t="s">
        <v>4121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" t="s">
        <v>4181</v>
      </c>
      <c r="O3083">
        <f>ROUND(E3083/D3083*100,0)</f>
        <v>0</v>
      </c>
      <c r="P3083">
        <f>ROUND(E3083/L3083,2)</f>
        <v>24</v>
      </c>
      <c r="Q3083" s="9" t="s">
        <v>4181</v>
      </c>
      <c r="R3083" t="s">
        <v>4222</v>
      </c>
      <c r="S3083">
        <f>(((J3083/60)/60)/24)+DATE(1970,1,1)</f>
        <v>42237.181608796294</v>
      </c>
      <c r="T3083">
        <f>(((I3083/60)/60)/24)+DATE(1970,1,1)</f>
        <v>42267.181608796294</v>
      </c>
      <c r="U3083">
        <f>YEAR(S:S)</f>
        <v>2015</v>
      </c>
    </row>
    <row r="3084" spans="1:21" ht="48" x14ac:dyDescent="0.2">
      <c r="A3084">
        <v>3082</v>
      </c>
      <c r="B3084" s="8" t="s">
        <v>2</v>
      </c>
      <c r="C3084" s="3" t="s">
        <v>3089</v>
      </c>
      <c r="D3084" s="5">
        <v>9000</v>
      </c>
      <c r="E3084" s="7">
        <v>120</v>
      </c>
      <c r="F3084" t="s">
        <v>4117</v>
      </c>
      <c r="G3084" s="1" t="s">
        <v>4119</v>
      </c>
      <c r="H3084" t="s">
        <v>4121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" t="s">
        <v>4181</v>
      </c>
      <c r="O3084">
        <f>ROUND(E3084/D3084*100,0)</f>
        <v>1</v>
      </c>
      <c r="P3084" t="e">
        <f>ROUND(E3084/L3084,2)</f>
        <v>#DIV/0!</v>
      </c>
      <c r="Q3084" s="9" t="s">
        <v>4181</v>
      </c>
      <c r="R3084" t="s">
        <v>4222</v>
      </c>
      <c r="S3084">
        <f>(((J3084/60)/60)/24)+DATE(1970,1,1)</f>
        <v>42293.922986111109</v>
      </c>
      <c r="T3084">
        <f>(((I3084/60)/60)/24)+DATE(1970,1,1)</f>
        <v>42323.96465277778</v>
      </c>
      <c r="U3084">
        <f>YEAR(S:S)</f>
        <v>2015</v>
      </c>
    </row>
    <row r="3085" spans="1:21" ht="64" x14ac:dyDescent="0.2">
      <c r="A3085">
        <v>3083</v>
      </c>
      <c r="B3085" s="8" t="s">
        <v>2</v>
      </c>
      <c r="C3085" s="3" t="s">
        <v>3090</v>
      </c>
      <c r="D3085" s="5">
        <v>20000</v>
      </c>
      <c r="E3085" s="7">
        <v>120</v>
      </c>
      <c r="F3085" t="s">
        <v>4117</v>
      </c>
      <c r="G3085" s="1" t="s">
        <v>4119</v>
      </c>
      <c r="H3085" t="s">
        <v>4121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" t="s">
        <v>4181</v>
      </c>
      <c r="O3085">
        <f>ROUND(E3085/D3085*100,0)</f>
        <v>1</v>
      </c>
      <c r="P3085">
        <f>ROUND(E3085/L3085,2)</f>
        <v>40</v>
      </c>
      <c r="Q3085" s="9" t="s">
        <v>4181</v>
      </c>
      <c r="R3085" t="s">
        <v>4222</v>
      </c>
      <c r="S3085">
        <f>(((J3085/60)/60)/24)+DATE(1970,1,1)</f>
        <v>41853.563402777778</v>
      </c>
      <c r="T3085">
        <f>(((I3085/60)/60)/24)+DATE(1970,1,1)</f>
        <v>41883.208333333336</v>
      </c>
      <c r="U3085">
        <f>YEAR(S:S)</f>
        <v>2014</v>
      </c>
    </row>
    <row r="3086" spans="1:21" ht="48" x14ac:dyDescent="0.2">
      <c r="A3086">
        <v>3084</v>
      </c>
      <c r="B3086" s="8" t="s">
        <v>2</v>
      </c>
      <c r="C3086" s="3" t="s">
        <v>3091</v>
      </c>
      <c r="D3086" s="5">
        <v>4059</v>
      </c>
      <c r="E3086" s="7">
        <v>118</v>
      </c>
      <c r="F3086" t="s">
        <v>4117</v>
      </c>
      <c r="G3086" s="1" t="s">
        <v>4119</v>
      </c>
      <c r="H3086" t="s">
        <v>4121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" t="s">
        <v>4181</v>
      </c>
      <c r="O3086">
        <f>ROUND(E3086/D3086*100,0)</f>
        <v>3</v>
      </c>
      <c r="P3086">
        <f>ROUND(E3086/L3086,2)</f>
        <v>19.670000000000002</v>
      </c>
      <c r="Q3086" s="9" t="s">
        <v>4181</v>
      </c>
      <c r="R3086" t="s">
        <v>4222</v>
      </c>
      <c r="S3086">
        <f>(((J3086/60)/60)/24)+DATE(1970,1,1)</f>
        <v>42100.723738425921</v>
      </c>
      <c r="T3086">
        <f>(((I3086/60)/60)/24)+DATE(1970,1,1)</f>
        <v>42129.783333333333</v>
      </c>
      <c r="U3086">
        <f>YEAR(S:S)</f>
        <v>2015</v>
      </c>
    </row>
    <row r="3087" spans="1:21" ht="48" x14ac:dyDescent="0.2">
      <c r="A3087">
        <v>3085</v>
      </c>
      <c r="B3087" s="8" t="s">
        <v>2</v>
      </c>
      <c r="C3087" s="3" t="s">
        <v>3092</v>
      </c>
      <c r="D3087" s="5">
        <v>25000</v>
      </c>
      <c r="E3087" s="7">
        <v>118</v>
      </c>
      <c r="F3087" t="s">
        <v>4117</v>
      </c>
      <c r="G3087" s="1" t="s">
        <v>4119</v>
      </c>
      <c r="H3087" t="s">
        <v>4121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" t="s">
        <v>4181</v>
      </c>
      <c r="O3087">
        <f>ROUND(E3087/D3087*100,0)</f>
        <v>0</v>
      </c>
      <c r="P3087">
        <f>ROUND(E3087/L3087,2)</f>
        <v>13.11</v>
      </c>
      <c r="Q3087" s="9" t="s">
        <v>4181</v>
      </c>
      <c r="R3087" t="s">
        <v>4222</v>
      </c>
      <c r="S3087">
        <f>(((J3087/60)/60)/24)+DATE(1970,1,1)</f>
        <v>42246.883784722217</v>
      </c>
      <c r="T3087">
        <f>(((I3087/60)/60)/24)+DATE(1970,1,1)</f>
        <v>42276.883784722217</v>
      </c>
      <c r="U3087">
        <f>YEAR(S:S)</f>
        <v>2015</v>
      </c>
    </row>
    <row r="3088" spans="1:21" ht="48" x14ac:dyDescent="0.2">
      <c r="A3088">
        <v>3086</v>
      </c>
      <c r="B3088" s="8" t="s">
        <v>2</v>
      </c>
      <c r="C3088" s="3" t="s">
        <v>3093</v>
      </c>
      <c r="D3088" s="5">
        <v>20000</v>
      </c>
      <c r="E3088" s="7">
        <v>116</v>
      </c>
      <c r="F3088" t="s">
        <v>4117</v>
      </c>
      <c r="G3088" s="1" t="s">
        <v>4119</v>
      </c>
      <c r="H3088" t="s">
        <v>4124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" t="s">
        <v>4181</v>
      </c>
      <c r="O3088">
        <f>ROUND(E3088/D3088*100,0)</f>
        <v>1</v>
      </c>
      <c r="P3088">
        <f>ROUND(E3088/L3088,2)</f>
        <v>38.67</v>
      </c>
      <c r="Q3088" s="9" t="s">
        <v>4181</v>
      </c>
      <c r="R3088" t="s">
        <v>4222</v>
      </c>
      <c r="S3088">
        <f>(((J3088/60)/60)/24)+DATE(1970,1,1)</f>
        <v>42173.67082175926</v>
      </c>
      <c r="T3088">
        <f>(((I3088/60)/60)/24)+DATE(1970,1,1)</f>
        <v>42233.67082175926</v>
      </c>
      <c r="U3088">
        <f>YEAR(S:S)</f>
        <v>2015</v>
      </c>
    </row>
    <row r="3089" spans="1:21" ht="48" x14ac:dyDescent="0.2">
      <c r="A3089">
        <v>3087</v>
      </c>
      <c r="B3089" s="8" t="s">
        <v>2</v>
      </c>
      <c r="C3089" s="3" t="s">
        <v>3094</v>
      </c>
      <c r="D3089" s="5">
        <v>20000</v>
      </c>
      <c r="E3089" s="7">
        <v>116</v>
      </c>
      <c r="F3089" t="s">
        <v>4117</v>
      </c>
      <c r="G3089" s="1" t="s">
        <v>4119</v>
      </c>
      <c r="H3089" t="s">
        <v>4121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" t="s">
        <v>4181</v>
      </c>
      <c r="O3089">
        <f>ROUND(E3089/D3089*100,0)</f>
        <v>1</v>
      </c>
      <c r="P3089">
        <f>ROUND(E3089/L3089,2)</f>
        <v>58</v>
      </c>
      <c r="Q3089" s="9" t="s">
        <v>4181</v>
      </c>
      <c r="R3089" t="s">
        <v>4222</v>
      </c>
      <c r="S3089">
        <f>(((J3089/60)/60)/24)+DATE(1970,1,1)</f>
        <v>42665.150347222225</v>
      </c>
      <c r="T3089">
        <f>(((I3089/60)/60)/24)+DATE(1970,1,1)</f>
        <v>42725.192013888889</v>
      </c>
      <c r="U3089">
        <f>YEAR(S:S)</f>
        <v>2016</v>
      </c>
    </row>
    <row r="3090" spans="1:21" ht="32" x14ac:dyDescent="0.2">
      <c r="A3090">
        <v>3088</v>
      </c>
      <c r="B3090" s="8" t="s">
        <v>2</v>
      </c>
      <c r="C3090" s="3" t="s">
        <v>3095</v>
      </c>
      <c r="D3090" s="5">
        <v>65000</v>
      </c>
      <c r="E3090" s="7">
        <v>116</v>
      </c>
      <c r="F3090" t="s">
        <v>4117</v>
      </c>
      <c r="G3090" s="1" t="s">
        <v>4119</v>
      </c>
      <c r="H3090" t="s">
        <v>4121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" t="s">
        <v>4181</v>
      </c>
      <c r="O3090">
        <f>ROUND(E3090/D3090*100,0)</f>
        <v>0</v>
      </c>
      <c r="P3090">
        <f>ROUND(E3090/L3090,2)</f>
        <v>38.67</v>
      </c>
      <c r="Q3090" s="9" t="s">
        <v>4181</v>
      </c>
      <c r="R3090" t="s">
        <v>4222</v>
      </c>
      <c r="S3090">
        <f>(((J3090/60)/60)/24)+DATE(1970,1,1)</f>
        <v>41981.57230324074</v>
      </c>
      <c r="T3090">
        <f>(((I3090/60)/60)/24)+DATE(1970,1,1)</f>
        <v>42012.570138888885</v>
      </c>
      <c r="U3090">
        <f>YEAR(S:S)</f>
        <v>2014</v>
      </c>
    </row>
    <row r="3091" spans="1:21" ht="32" x14ac:dyDescent="0.2">
      <c r="A3091">
        <v>3089</v>
      </c>
      <c r="B3091" s="8" t="s">
        <v>2</v>
      </c>
      <c r="C3091" s="3" t="s">
        <v>3096</v>
      </c>
      <c r="D3091" s="5">
        <v>25000</v>
      </c>
      <c r="E3091" s="7">
        <v>115</v>
      </c>
      <c r="F3091" t="s">
        <v>4117</v>
      </c>
      <c r="G3091" s="1" t="s">
        <v>4119</v>
      </c>
      <c r="H3091" t="s">
        <v>4121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" t="s">
        <v>4181</v>
      </c>
      <c r="O3091">
        <f>ROUND(E3091/D3091*100,0)</f>
        <v>0</v>
      </c>
      <c r="P3091">
        <f>ROUND(E3091/L3091,2)</f>
        <v>2.56</v>
      </c>
      <c r="Q3091" s="9" t="s">
        <v>4181</v>
      </c>
      <c r="R3091" t="s">
        <v>4222</v>
      </c>
      <c r="S3091">
        <f>(((J3091/60)/60)/24)+DATE(1970,1,1)</f>
        <v>42528.542627314819</v>
      </c>
      <c r="T3091">
        <f>(((I3091/60)/60)/24)+DATE(1970,1,1)</f>
        <v>42560.082638888889</v>
      </c>
      <c r="U3091">
        <f>YEAR(S:S)</f>
        <v>2016</v>
      </c>
    </row>
    <row r="3092" spans="1:21" ht="48" x14ac:dyDescent="0.2">
      <c r="A3092">
        <v>3090</v>
      </c>
      <c r="B3092" s="8" t="s">
        <v>2</v>
      </c>
      <c r="C3092" s="3" t="s">
        <v>3097</v>
      </c>
      <c r="D3092" s="5">
        <v>225000</v>
      </c>
      <c r="E3092" s="7">
        <v>115</v>
      </c>
      <c r="F3092" t="s">
        <v>4117</v>
      </c>
      <c r="G3092" s="1" t="s">
        <v>4119</v>
      </c>
      <c r="H3092" t="s">
        <v>4121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" t="s">
        <v>4181</v>
      </c>
      <c r="O3092">
        <f>ROUND(E3092/D3092*100,0)</f>
        <v>0</v>
      </c>
      <c r="P3092">
        <f>ROUND(E3092/L3092,2)</f>
        <v>12.78</v>
      </c>
      <c r="Q3092" s="9" t="s">
        <v>4181</v>
      </c>
      <c r="R3092" t="s">
        <v>4222</v>
      </c>
      <c r="S3092">
        <f>(((J3092/60)/60)/24)+DATE(1970,1,1)</f>
        <v>42065.818807870368</v>
      </c>
      <c r="T3092">
        <f>(((I3092/60)/60)/24)+DATE(1970,1,1)</f>
        <v>42125.777141203704</v>
      </c>
      <c r="U3092">
        <f>YEAR(S:S)</f>
        <v>2015</v>
      </c>
    </row>
    <row r="3093" spans="1:21" ht="48" x14ac:dyDescent="0.2">
      <c r="A3093">
        <v>3091</v>
      </c>
      <c r="B3093" s="8" t="s">
        <v>2</v>
      </c>
      <c r="C3093" s="3" t="s">
        <v>3098</v>
      </c>
      <c r="D3093" s="5">
        <v>5000</v>
      </c>
      <c r="E3093" s="7">
        <v>115</v>
      </c>
      <c r="F3093" t="s">
        <v>4117</v>
      </c>
      <c r="G3093" s="1" t="s">
        <v>4119</v>
      </c>
      <c r="H3093" t="s">
        <v>4121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" t="s">
        <v>4181</v>
      </c>
      <c r="O3093">
        <f>ROUND(E3093/D3093*100,0)</f>
        <v>2</v>
      </c>
      <c r="P3093">
        <f>ROUND(E3093/L3093,2)</f>
        <v>12.78</v>
      </c>
      <c r="Q3093" s="9" t="s">
        <v>4181</v>
      </c>
      <c r="R3093" t="s">
        <v>4222</v>
      </c>
      <c r="S3093">
        <f>(((J3093/60)/60)/24)+DATE(1970,1,1)</f>
        <v>42566.948414351849</v>
      </c>
      <c r="T3093">
        <f>(((I3093/60)/60)/24)+DATE(1970,1,1)</f>
        <v>42596.948414351849</v>
      </c>
      <c r="U3093">
        <f>YEAR(S:S)</f>
        <v>2016</v>
      </c>
    </row>
    <row r="3094" spans="1:21" ht="48" x14ac:dyDescent="0.2">
      <c r="A3094">
        <v>3092</v>
      </c>
      <c r="B3094" s="8" t="s">
        <v>2</v>
      </c>
      <c r="C3094" s="3" t="s">
        <v>3099</v>
      </c>
      <c r="D3094" s="5">
        <v>100000</v>
      </c>
      <c r="E3094" s="7">
        <v>115</v>
      </c>
      <c r="F3094" t="s">
        <v>4117</v>
      </c>
      <c r="G3094" s="1" t="s">
        <v>4119</v>
      </c>
      <c r="H3094" t="s">
        <v>4121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" t="s">
        <v>4181</v>
      </c>
      <c r="O3094">
        <f>ROUND(E3094/D3094*100,0)</f>
        <v>0</v>
      </c>
      <c r="P3094">
        <f>ROUND(E3094/L3094,2)</f>
        <v>5.48</v>
      </c>
      <c r="Q3094" s="9" t="s">
        <v>4181</v>
      </c>
      <c r="R3094" t="s">
        <v>4222</v>
      </c>
      <c r="S3094">
        <f>(((J3094/60)/60)/24)+DATE(1970,1,1)</f>
        <v>42255.619351851856</v>
      </c>
      <c r="T3094">
        <f>(((I3094/60)/60)/24)+DATE(1970,1,1)</f>
        <v>42292.916666666672</v>
      </c>
      <c r="U3094">
        <f>YEAR(S:S)</f>
        <v>2015</v>
      </c>
    </row>
    <row r="3095" spans="1:21" ht="48" x14ac:dyDescent="0.2">
      <c r="A3095">
        <v>3093</v>
      </c>
      <c r="B3095" s="8" t="s">
        <v>2</v>
      </c>
      <c r="C3095" s="3" t="s">
        <v>3100</v>
      </c>
      <c r="D3095" s="5">
        <v>4000</v>
      </c>
      <c r="E3095" s="7">
        <v>114</v>
      </c>
      <c r="F3095" t="s">
        <v>4117</v>
      </c>
      <c r="G3095" s="1" t="s">
        <v>4119</v>
      </c>
      <c r="H3095" t="s">
        <v>4126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" t="s">
        <v>4181</v>
      </c>
      <c r="O3095">
        <f>ROUND(E3095/D3095*100,0)</f>
        <v>3</v>
      </c>
      <c r="P3095">
        <f>ROUND(E3095/L3095,2)</f>
        <v>6.71</v>
      </c>
      <c r="Q3095" s="9" t="s">
        <v>4181</v>
      </c>
      <c r="R3095" t="s">
        <v>4222</v>
      </c>
      <c r="S3095">
        <f>(((J3095/60)/60)/24)+DATE(1970,1,1)</f>
        <v>41760.909039351849</v>
      </c>
      <c r="T3095">
        <f>(((I3095/60)/60)/24)+DATE(1970,1,1)</f>
        <v>41791.165972222225</v>
      </c>
      <c r="U3095">
        <f>YEAR(S:S)</f>
        <v>2014</v>
      </c>
    </row>
    <row r="3096" spans="1:21" ht="32" x14ac:dyDescent="0.2">
      <c r="A3096">
        <v>3094</v>
      </c>
      <c r="B3096" s="8" t="s">
        <v>2</v>
      </c>
      <c r="C3096" s="3" t="s">
        <v>3101</v>
      </c>
      <c r="D3096" s="5">
        <v>100000</v>
      </c>
      <c r="E3096" s="7">
        <v>113</v>
      </c>
      <c r="F3096" t="s">
        <v>4117</v>
      </c>
      <c r="G3096" s="1" t="s">
        <v>4119</v>
      </c>
      <c r="H3096" t="s">
        <v>4121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" t="s">
        <v>4181</v>
      </c>
      <c r="O3096">
        <f>ROUND(E3096/D3096*100,0)</f>
        <v>0</v>
      </c>
      <c r="P3096">
        <f>ROUND(E3096/L3096,2)</f>
        <v>113</v>
      </c>
      <c r="Q3096" s="9" t="s">
        <v>4181</v>
      </c>
      <c r="R3096" t="s">
        <v>4222</v>
      </c>
      <c r="S3096">
        <f>(((J3096/60)/60)/24)+DATE(1970,1,1)</f>
        <v>42207.795787037037</v>
      </c>
      <c r="T3096">
        <f>(((I3096/60)/60)/24)+DATE(1970,1,1)</f>
        <v>42267.795787037037</v>
      </c>
      <c r="U3096">
        <f>YEAR(S:S)</f>
        <v>2015</v>
      </c>
    </row>
    <row r="3097" spans="1:21" ht="48" x14ac:dyDescent="0.2">
      <c r="A3097">
        <v>3095</v>
      </c>
      <c r="B3097" s="8" t="s">
        <v>2</v>
      </c>
      <c r="C3097" s="3" t="s">
        <v>3102</v>
      </c>
      <c r="D3097" s="5">
        <v>14920</v>
      </c>
      <c r="E3097" s="7">
        <v>110</v>
      </c>
      <c r="F3097" t="s">
        <v>4117</v>
      </c>
      <c r="G3097" s="1" t="s">
        <v>4119</v>
      </c>
      <c r="H3097" t="s">
        <v>4121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" t="s">
        <v>4181</v>
      </c>
      <c r="O3097">
        <f>ROUND(E3097/D3097*100,0)</f>
        <v>1</v>
      </c>
      <c r="P3097">
        <f>ROUND(E3097/L3097,2)</f>
        <v>110</v>
      </c>
      <c r="Q3097" s="9" t="s">
        <v>4181</v>
      </c>
      <c r="R3097" t="s">
        <v>4222</v>
      </c>
      <c r="S3097">
        <f>(((J3097/60)/60)/24)+DATE(1970,1,1)</f>
        <v>42523.025231481486</v>
      </c>
      <c r="T3097">
        <f>(((I3097/60)/60)/24)+DATE(1970,1,1)</f>
        <v>42583.025231481486</v>
      </c>
      <c r="U3097">
        <f>YEAR(S:S)</f>
        <v>2016</v>
      </c>
    </row>
    <row r="3098" spans="1:21" ht="48" x14ac:dyDescent="0.2">
      <c r="A3098">
        <v>3096</v>
      </c>
      <c r="B3098" s="8" t="s">
        <v>2</v>
      </c>
      <c r="C3098" s="3" t="s">
        <v>3103</v>
      </c>
      <c r="D3098" s="5">
        <v>20000</v>
      </c>
      <c r="E3098" s="7">
        <v>110</v>
      </c>
      <c r="F3098" t="s">
        <v>4117</v>
      </c>
      <c r="G3098" s="1" t="s">
        <v>4119</v>
      </c>
      <c r="H3098" t="s">
        <v>4121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" t="s">
        <v>4181</v>
      </c>
      <c r="O3098">
        <f>ROUND(E3098/D3098*100,0)</f>
        <v>1</v>
      </c>
      <c r="P3098">
        <f>ROUND(E3098/L3098,2)</f>
        <v>7.86</v>
      </c>
      <c r="Q3098" s="9" t="s">
        <v>4181</v>
      </c>
      <c r="R3098" t="s">
        <v>4222</v>
      </c>
      <c r="S3098">
        <f>(((J3098/60)/60)/24)+DATE(1970,1,1)</f>
        <v>42114.825532407413</v>
      </c>
      <c r="T3098">
        <f>(((I3098/60)/60)/24)+DATE(1970,1,1)</f>
        <v>42144.825532407413</v>
      </c>
      <c r="U3098">
        <f>YEAR(S:S)</f>
        <v>2015</v>
      </c>
    </row>
    <row r="3099" spans="1:21" ht="48" x14ac:dyDescent="0.2">
      <c r="A3099">
        <v>3097</v>
      </c>
      <c r="B3099" s="8" t="s">
        <v>2</v>
      </c>
      <c r="C3099" s="3" t="s">
        <v>3104</v>
      </c>
      <c r="D3099" s="5">
        <v>10000</v>
      </c>
      <c r="E3099" s="7">
        <v>110</v>
      </c>
      <c r="F3099" t="s">
        <v>4117</v>
      </c>
      <c r="G3099" s="1" t="s">
        <v>4119</v>
      </c>
      <c r="H3099" t="s">
        <v>4122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" t="s">
        <v>4181</v>
      </c>
      <c r="O3099">
        <f>ROUND(E3099/D3099*100,0)</f>
        <v>1</v>
      </c>
      <c r="P3099">
        <f>ROUND(E3099/L3099,2)</f>
        <v>2.62</v>
      </c>
      <c r="Q3099" s="9" t="s">
        <v>4181</v>
      </c>
      <c r="R3099" t="s">
        <v>4222</v>
      </c>
      <c r="S3099">
        <f>(((J3099/60)/60)/24)+DATE(1970,1,1)</f>
        <v>42629.503483796296</v>
      </c>
      <c r="T3099">
        <f>(((I3099/60)/60)/24)+DATE(1970,1,1)</f>
        <v>42650.583333333328</v>
      </c>
      <c r="U3099">
        <f>YEAR(S:S)</f>
        <v>2016</v>
      </c>
    </row>
    <row r="3100" spans="1:21" ht="48" x14ac:dyDescent="0.2">
      <c r="A3100">
        <v>3098</v>
      </c>
      <c r="B3100" s="8" t="s">
        <v>2</v>
      </c>
      <c r="C3100" s="3" t="s">
        <v>3105</v>
      </c>
      <c r="D3100" s="5">
        <v>48725</v>
      </c>
      <c r="E3100" s="7">
        <v>110</v>
      </c>
      <c r="F3100" t="s">
        <v>4117</v>
      </c>
      <c r="G3100" s="1" t="s">
        <v>4119</v>
      </c>
      <c r="H3100" t="s">
        <v>4121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" t="s">
        <v>4181</v>
      </c>
      <c r="O3100">
        <f>ROUND(E3100/D3100*100,0)</f>
        <v>0</v>
      </c>
      <c r="P3100">
        <f>ROUND(E3100/L3100,2)</f>
        <v>4.07</v>
      </c>
      <c r="Q3100" s="9" t="s">
        <v>4181</v>
      </c>
      <c r="R3100" t="s">
        <v>4222</v>
      </c>
      <c r="S3100">
        <f>(((J3100/60)/60)/24)+DATE(1970,1,1)</f>
        <v>42359.792233796295</v>
      </c>
      <c r="T3100">
        <f>(((I3100/60)/60)/24)+DATE(1970,1,1)</f>
        <v>42408.01180555555</v>
      </c>
      <c r="U3100">
        <f>YEAR(S:S)</f>
        <v>2015</v>
      </c>
    </row>
    <row r="3101" spans="1:21" ht="48" x14ac:dyDescent="0.2">
      <c r="A3101">
        <v>3099</v>
      </c>
      <c r="B3101" s="8" t="s">
        <v>2</v>
      </c>
      <c r="C3101" s="3" t="s">
        <v>3106</v>
      </c>
      <c r="D3101" s="5">
        <v>2000</v>
      </c>
      <c r="E3101" s="7">
        <v>110</v>
      </c>
      <c r="F3101" t="s">
        <v>4117</v>
      </c>
      <c r="G3101" s="1" t="s">
        <v>4119</v>
      </c>
      <c r="H3101" t="s">
        <v>4121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" t="s">
        <v>4181</v>
      </c>
      <c r="O3101">
        <f>ROUND(E3101/D3101*100,0)</f>
        <v>6</v>
      </c>
      <c r="P3101">
        <f>ROUND(E3101/L3101,2)</f>
        <v>22</v>
      </c>
      <c r="Q3101" s="9" t="s">
        <v>4181</v>
      </c>
      <c r="R3101" t="s">
        <v>4222</v>
      </c>
      <c r="S3101">
        <f>(((J3101/60)/60)/24)+DATE(1970,1,1)</f>
        <v>42382.189710648148</v>
      </c>
      <c r="T3101">
        <f>(((I3101/60)/60)/24)+DATE(1970,1,1)</f>
        <v>42412.189710648148</v>
      </c>
      <c r="U3101">
        <f>YEAR(S:S)</f>
        <v>2016</v>
      </c>
    </row>
    <row r="3102" spans="1:21" ht="48" x14ac:dyDescent="0.2">
      <c r="A3102">
        <v>3100</v>
      </c>
      <c r="B3102" s="8" t="s">
        <v>2</v>
      </c>
      <c r="C3102" s="3" t="s">
        <v>3107</v>
      </c>
      <c r="D3102" s="5">
        <v>12000</v>
      </c>
      <c r="E3102" s="7">
        <v>110</v>
      </c>
      <c r="F3102" t="s">
        <v>4117</v>
      </c>
      <c r="G3102" s="1" t="s">
        <v>4119</v>
      </c>
      <c r="H3102" t="s">
        <v>4121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" t="s">
        <v>4181</v>
      </c>
      <c r="O3102">
        <f>ROUND(E3102/D3102*100,0)</f>
        <v>1</v>
      </c>
      <c r="P3102">
        <f>ROUND(E3102/L3102,2)</f>
        <v>8.4600000000000009</v>
      </c>
      <c r="Q3102" s="9" t="s">
        <v>4181</v>
      </c>
      <c r="R3102" t="s">
        <v>4222</v>
      </c>
      <c r="S3102">
        <f>(((J3102/60)/60)/24)+DATE(1970,1,1)</f>
        <v>41902.622395833336</v>
      </c>
      <c r="T3102">
        <f>(((I3102/60)/60)/24)+DATE(1970,1,1)</f>
        <v>41932.622395833336</v>
      </c>
      <c r="U3102">
        <f>YEAR(S:S)</f>
        <v>2014</v>
      </c>
    </row>
    <row r="3103" spans="1:21" ht="48" x14ac:dyDescent="0.2">
      <c r="A3103">
        <v>3101</v>
      </c>
      <c r="B3103" s="8" t="s">
        <v>2</v>
      </c>
      <c r="C3103" s="3" t="s">
        <v>3108</v>
      </c>
      <c r="D3103" s="5">
        <v>2500</v>
      </c>
      <c r="E3103" s="7">
        <v>110</v>
      </c>
      <c r="F3103" t="s">
        <v>4117</v>
      </c>
      <c r="G3103" s="1" t="s">
        <v>4119</v>
      </c>
      <c r="H3103" t="s">
        <v>4124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" t="s">
        <v>4181</v>
      </c>
      <c r="O3103">
        <f>ROUND(E3103/D3103*100,0)</f>
        <v>4</v>
      </c>
      <c r="P3103">
        <f>ROUND(E3103/L3103,2)</f>
        <v>9.17</v>
      </c>
      <c r="Q3103" s="9" t="s">
        <v>4181</v>
      </c>
      <c r="R3103" t="s">
        <v>4222</v>
      </c>
      <c r="S3103">
        <f>(((J3103/60)/60)/24)+DATE(1970,1,1)</f>
        <v>42171.383530092593</v>
      </c>
      <c r="T3103">
        <f>(((I3103/60)/60)/24)+DATE(1970,1,1)</f>
        <v>42201.330555555556</v>
      </c>
      <c r="U3103">
        <f>YEAR(S:S)</f>
        <v>2015</v>
      </c>
    </row>
    <row r="3104" spans="1:21" ht="48" x14ac:dyDescent="0.2">
      <c r="A3104">
        <v>3102</v>
      </c>
      <c r="B3104" s="8" t="s">
        <v>2</v>
      </c>
      <c r="C3104" s="3" t="s">
        <v>3109</v>
      </c>
      <c r="D3104" s="5">
        <v>16000</v>
      </c>
      <c r="E3104" s="7">
        <v>109</v>
      </c>
      <c r="F3104" t="s">
        <v>4117</v>
      </c>
      <c r="G3104" s="1" t="s">
        <v>4119</v>
      </c>
      <c r="H3104" t="s">
        <v>4122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" t="s">
        <v>4181</v>
      </c>
      <c r="O3104">
        <f>ROUND(E3104/D3104*100,0)</f>
        <v>1</v>
      </c>
      <c r="P3104">
        <f>ROUND(E3104/L3104,2)</f>
        <v>1.21</v>
      </c>
      <c r="Q3104" s="9" t="s">
        <v>4181</v>
      </c>
      <c r="R3104" t="s">
        <v>4222</v>
      </c>
      <c r="S3104">
        <f>(((J3104/60)/60)/24)+DATE(1970,1,1)</f>
        <v>42555.340486111112</v>
      </c>
      <c r="T3104">
        <f>(((I3104/60)/60)/24)+DATE(1970,1,1)</f>
        <v>42605.340486111112</v>
      </c>
      <c r="U3104">
        <f>YEAR(S:S)</f>
        <v>2016</v>
      </c>
    </row>
    <row r="3105" spans="1:21" ht="32" x14ac:dyDescent="0.2">
      <c r="A3105">
        <v>3103</v>
      </c>
      <c r="B3105" s="8" t="s">
        <v>2</v>
      </c>
      <c r="C3105" s="3" t="s">
        <v>3110</v>
      </c>
      <c r="D3105" s="5">
        <v>4100</v>
      </c>
      <c r="E3105" s="7">
        <v>108</v>
      </c>
      <c r="F3105" t="s">
        <v>4117</v>
      </c>
      <c r="G3105" s="1" t="s">
        <v>4119</v>
      </c>
      <c r="H3105" t="s">
        <v>4121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" t="s">
        <v>4181</v>
      </c>
      <c r="O3105">
        <f>ROUND(E3105/D3105*100,0)</f>
        <v>3</v>
      </c>
      <c r="P3105">
        <f>ROUND(E3105/L3105,2)</f>
        <v>54</v>
      </c>
      <c r="Q3105" s="9" t="s">
        <v>4181</v>
      </c>
      <c r="R3105" t="s">
        <v>4222</v>
      </c>
      <c r="S3105">
        <f>(((J3105/60)/60)/24)+DATE(1970,1,1)</f>
        <v>42107.156319444446</v>
      </c>
      <c r="T3105">
        <f>(((I3105/60)/60)/24)+DATE(1970,1,1)</f>
        <v>42167.156319444446</v>
      </c>
      <c r="U3105">
        <f>YEAR(S:S)</f>
        <v>2015</v>
      </c>
    </row>
    <row r="3106" spans="1:21" ht="48" x14ac:dyDescent="0.2">
      <c r="A3106">
        <v>3104</v>
      </c>
      <c r="B3106" s="8" t="s">
        <v>2</v>
      </c>
      <c r="C3106" s="3" t="s">
        <v>3111</v>
      </c>
      <c r="D3106" s="5">
        <v>4000</v>
      </c>
      <c r="E3106" s="7">
        <v>108</v>
      </c>
      <c r="F3106" t="s">
        <v>4117</v>
      </c>
      <c r="G3106" s="1" t="s">
        <v>4119</v>
      </c>
      <c r="H3106" t="s">
        <v>4123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" t="s">
        <v>4181</v>
      </c>
      <c r="O3106">
        <f>ROUND(E3106/D3106*100,0)</f>
        <v>3</v>
      </c>
      <c r="P3106">
        <f>ROUND(E3106/L3106,2)</f>
        <v>21.6</v>
      </c>
      <c r="Q3106" s="9" t="s">
        <v>4181</v>
      </c>
      <c r="R3106" t="s">
        <v>4222</v>
      </c>
      <c r="S3106">
        <f>(((J3106/60)/60)/24)+DATE(1970,1,1)</f>
        <v>42006.908692129626</v>
      </c>
      <c r="T3106">
        <f>(((I3106/60)/60)/24)+DATE(1970,1,1)</f>
        <v>42038.083333333328</v>
      </c>
      <c r="U3106">
        <f>YEAR(S:S)</f>
        <v>2015</v>
      </c>
    </row>
    <row r="3107" spans="1:21" ht="48" x14ac:dyDescent="0.2">
      <c r="A3107">
        <v>3105</v>
      </c>
      <c r="B3107" s="8" t="s">
        <v>2</v>
      </c>
      <c r="C3107" s="3" t="s">
        <v>3112</v>
      </c>
      <c r="D3107" s="5">
        <v>5845</v>
      </c>
      <c r="E3107" s="7">
        <v>107</v>
      </c>
      <c r="F3107" t="s">
        <v>4117</v>
      </c>
      <c r="G3107" s="1" t="s">
        <v>4119</v>
      </c>
      <c r="H3107" t="s">
        <v>4121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" t="s">
        <v>4181</v>
      </c>
      <c r="O3107">
        <f>ROUND(E3107/D3107*100,0)</f>
        <v>2</v>
      </c>
      <c r="P3107">
        <f>ROUND(E3107/L3107,2)</f>
        <v>3.45</v>
      </c>
      <c r="Q3107" s="9" t="s">
        <v>4181</v>
      </c>
      <c r="R3107" t="s">
        <v>4222</v>
      </c>
      <c r="S3107">
        <f>(((J3107/60)/60)/24)+DATE(1970,1,1)</f>
        <v>41876.718935185185</v>
      </c>
      <c r="T3107">
        <f>(((I3107/60)/60)/24)+DATE(1970,1,1)</f>
        <v>41931.208333333336</v>
      </c>
      <c r="U3107">
        <f>YEAR(S:S)</f>
        <v>2014</v>
      </c>
    </row>
    <row r="3108" spans="1:21" ht="48" x14ac:dyDescent="0.2">
      <c r="A3108">
        <v>3106</v>
      </c>
      <c r="B3108" s="8" t="s">
        <v>2</v>
      </c>
      <c r="C3108" s="3" t="s">
        <v>3113</v>
      </c>
      <c r="D3108" s="5">
        <v>1000</v>
      </c>
      <c r="E3108" s="7">
        <v>106</v>
      </c>
      <c r="F3108" t="s">
        <v>4117</v>
      </c>
      <c r="G3108" s="1" t="s">
        <v>4119</v>
      </c>
      <c r="H3108" t="s">
        <v>4122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" t="s">
        <v>4181</v>
      </c>
      <c r="O3108">
        <f>ROUND(E3108/D3108*100,0)</f>
        <v>11</v>
      </c>
      <c r="P3108">
        <f>ROUND(E3108/L3108,2)</f>
        <v>26.5</v>
      </c>
      <c r="Q3108" s="9" t="s">
        <v>4181</v>
      </c>
      <c r="R3108" t="s">
        <v>4222</v>
      </c>
      <c r="S3108">
        <f>(((J3108/60)/60)/24)+DATE(1970,1,1)</f>
        <v>42241.429120370376</v>
      </c>
      <c r="T3108">
        <f>(((I3108/60)/60)/24)+DATE(1970,1,1)</f>
        <v>42263.916666666672</v>
      </c>
      <c r="U3108">
        <f>YEAR(S:S)</f>
        <v>2015</v>
      </c>
    </row>
    <row r="3109" spans="1:21" ht="48" x14ac:dyDescent="0.2">
      <c r="A3109">
        <v>3107</v>
      </c>
      <c r="B3109" s="8" t="s">
        <v>2</v>
      </c>
      <c r="C3109" s="3" t="s">
        <v>3114</v>
      </c>
      <c r="D3109" s="5">
        <v>40000</v>
      </c>
      <c r="E3109" s="7">
        <v>106</v>
      </c>
      <c r="F3109" t="s">
        <v>4117</v>
      </c>
      <c r="G3109" s="1" t="s">
        <v>4119</v>
      </c>
      <c r="H3109" t="s">
        <v>4121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" t="s">
        <v>4181</v>
      </c>
      <c r="O3109">
        <f>ROUND(E3109/D3109*100,0)</f>
        <v>0</v>
      </c>
      <c r="P3109">
        <f>ROUND(E3109/L3109,2)</f>
        <v>3.66</v>
      </c>
      <c r="Q3109" s="9" t="s">
        <v>4181</v>
      </c>
      <c r="R3109" t="s">
        <v>4222</v>
      </c>
      <c r="S3109">
        <f>(((J3109/60)/60)/24)+DATE(1970,1,1)</f>
        <v>42128.814247685179</v>
      </c>
      <c r="T3109">
        <f>(((I3109/60)/60)/24)+DATE(1970,1,1)</f>
        <v>42135.814247685179</v>
      </c>
      <c r="U3109">
        <f>YEAR(S:S)</f>
        <v>2015</v>
      </c>
    </row>
    <row r="3110" spans="1:21" ht="16" x14ac:dyDescent="0.2">
      <c r="A3110">
        <v>3108</v>
      </c>
      <c r="B3110" s="8" t="s">
        <v>2</v>
      </c>
      <c r="C3110" s="3" t="s">
        <v>3115</v>
      </c>
      <c r="D3110" s="5">
        <v>50000</v>
      </c>
      <c r="E3110" s="7">
        <v>106</v>
      </c>
      <c r="F3110" t="s">
        <v>4117</v>
      </c>
      <c r="G3110" s="1" t="s">
        <v>4119</v>
      </c>
      <c r="H3110" t="s">
        <v>4121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" t="s">
        <v>4181</v>
      </c>
      <c r="O3110">
        <f>ROUND(E3110/D3110*100,0)</f>
        <v>0</v>
      </c>
      <c r="P3110">
        <f>ROUND(E3110/L3110,2)</f>
        <v>53</v>
      </c>
      <c r="Q3110" s="9" t="s">
        <v>4181</v>
      </c>
      <c r="R3110" t="s">
        <v>4222</v>
      </c>
      <c r="S3110">
        <f>(((J3110/60)/60)/24)+DATE(1970,1,1)</f>
        <v>42062.680486111116</v>
      </c>
      <c r="T3110">
        <f>(((I3110/60)/60)/24)+DATE(1970,1,1)</f>
        <v>42122.638819444444</v>
      </c>
      <c r="U3110">
        <f>YEAR(S:S)</f>
        <v>2015</v>
      </c>
    </row>
    <row r="3111" spans="1:21" ht="48" x14ac:dyDescent="0.2">
      <c r="A3111">
        <v>3109</v>
      </c>
      <c r="B3111" s="8" t="s">
        <v>2</v>
      </c>
      <c r="C3111" s="3" t="s">
        <v>3116</v>
      </c>
      <c r="D3111" s="5">
        <v>26500</v>
      </c>
      <c r="E3111" s="7">
        <v>106</v>
      </c>
      <c r="F3111" t="s">
        <v>4117</v>
      </c>
      <c r="G3111" s="1" t="s">
        <v>4119</v>
      </c>
      <c r="H3111" t="s">
        <v>4121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" t="s">
        <v>4181</v>
      </c>
      <c r="O3111">
        <f>ROUND(E3111/D3111*100,0)</f>
        <v>0</v>
      </c>
      <c r="P3111">
        <f>ROUND(E3111/L3111,2)</f>
        <v>0.93</v>
      </c>
      <c r="Q3111" s="9" t="s">
        <v>4181</v>
      </c>
      <c r="R3111" t="s">
        <v>4222</v>
      </c>
      <c r="S3111">
        <f>(((J3111/60)/60)/24)+DATE(1970,1,1)</f>
        <v>41844.125115740739</v>
      </c>
      <c r="T3111">
        <f>(((I3111/60)/60)/24)+DATE(1970,1,1)</f>
        <v>41879.125115740739</v>
      </c>
      <c r="U3111">
        <f>YEAR(S:S)</f>
        <v>2014</v>
      </c>
    </row>
    <row r="3112" spans="1:21" ht="48" x14ac:dyDescent="0.2">
      <c r="A3112">
        <v>3110</v>
      </c>
      <c r="B3112" s="8" t="s">
        <v>2</v>
      </c>
      <c r="C3112" s="3" t="s">
        <v>3117</v>
      </c>
      <c r="D3112" s="5">
        <v>25000</v>
      </c>
      <c r="E3112" s="7">
        <v>106</v>
      </c>
      <c r="F3112" t="s">
        <v>4117</v>
      </c>
      <c r="G3112" s="1" t="s">
        <v>4119</v>
      </c>
      <c r="H3112" t="s">
        <v>4121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" t="s">
        <v>4181</v>
      </c>
      <c r="O3112">
        <f>ROUND(E3112/D3112*100,0)</f>
        <v>0</v>
      </c>
      <c r="P3112">
        <f>ROUND(E3112/L3112,2)</f>
        <v>106</v>
      </c>
      <c r="Q3112" s="9" t="s">
        <v>4181</v>
      </c>
      <c r="R3112" t="s">
        <v>4222</v>
      </c>
      <c r="S3112">
        <f>(((J3112/60)/60)/24)+DATE(1970,1,1)</f>
        <v>42745.031469907408</v>
      </c>
      <c r="T3112">
        <f>(((I3112/60)/60)/24)+DATE(1970,1,1)</f>
        <v>42785.031469907408</v>
      </c>
      <c r="U3112">
        <f>YEAR(S:S)</f>
        <v>2017</v>
      </c>
    </row>
    <row r="3113" spans="1:21" ht="32" x14ac:dyDescent="0.2">
      <c r="A3113">
        <v>3111</v>
      </c>
      <c r="B3113" s="8" t="s">
        <v>2</v>
      </c>
      <c r="C3113" s="3" t="s">
        <v>3118</v>
      </c>
      <c r="D3113" s="5">
        <v>20000</v>
      </c>
      <c r="E3113" s="7">
        <v>106</v>
      </c>
      <c r="F3113" t="s">
        <v>4117</v>
      </c>
      <c r="G3113" s="1" t="s">
        <v>4119</v>
      </c>
      <c r="H3113" t="s">
        <v>4121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" t="s">
        <v>4181</v>
      </c>
      <c r="O3113">
        <f>ROUND(E3113/D3113*100,0)</f>
        <v>1</v>
      </c>
      <c r="P3113">
        <f>ROUND(E3113/L3113,2)</f>
        <v>1.39</v>
      </c>
      <c r="Q3113" s="9" t="s">
        <v>4181</v>
      </c>
      <c r="R3113" t="s">
        <v>4222</v>
      </c>
      <c r="S3113">
        <f>(((J3113/60)/60)/24)+DATE(1970,1,1)</f>
        <v>41885.595138888886</v>
      </c>
      <c r="T3113">
        <f>(((I3113/60)/60)/24)+DATE(1970,1,1)</f>
        <v>41916.595138888886</v>
      </c>
      <c r="U3113">
        <f>YEAR(S:S)</f>
        <v>2014</v>
      </c>
    </row>
    <row r="3114" spans="1:21" ht="48" x14ac:dyDescent="0.2">
      <c r="A3114">
        <v>3112</v>
      </c>
      <c r="B3114" s="8" t="s">
        <v>2</v>
      </c>
      <c r="C3114" s="3" t="s">
        <v>3119</v>
      </c>
      <c r="D3114" s="5">
        <v>11000</v>
      </c>
      <c r="E3114" s="7">
        <v>105</v>
      </c>
      <c r="F3114" t="s">
        <v>4117</v>
      </c>
      <c r="G3114" s="1" t="s">
        <v>4119</v>
      </c>
      <c r="H3114" t="s">
        <v>4121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" t="s">
        <v>4181</v>
      </c>
      <c r="O3114">
        <f>ROUND(E3114/D3114*100,0)</f>
        <v>1</v>
      </c>
      <c r="P3114">
        <f>ROUND(E3114/L3114,2)</f>
        <v>11.67</v>
      </c>
      <c r="Q3114" s="9" t="s">
        <v>4181</v>
      </c>
      <c r="R3114" t="s">
        <v>4222</v>
      </c>
      <c r="S3114">
        <f>(((J3114/60)/60)/24)+DATE(1970,1,1)</f>
        <v>42615.121921296297</v>
      </c>
      <c r="T3114">
        <f>(((I3114/60)/60)/24)+DATE(1970,1,1)</f>
        <v>42675.121921296297</v>
      </c>
      <c r="U3114">
        <f>YEAR(S:S)</f>
        <v>2016</v>
      </c>
    </row>
    <row r="3115" spans="1:21" ht="48" x14ac:dyDescent="0.2">
      <c r="A3115">
        <v>3113</v>
      </c>
      <c r="B3115" s="8" t="s">
        <v>2</v>
      </c>
      <c r="C3115" s="3" t="s">
        <v>3120</v>
      </c>
      <c r="D3115" s="5">
        <v>109225</v>
      </c>
      <c r="E3115" s="7">
        <v>105</v>
      </c>
      <c r="F3115" t="s">
        <v>4117</v>
      </c>
      <c r="G3115" s="1" t="s">
        <v>4119</v>
      </c>
      <c r="H3115" t="s">
        <v>4121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" t="s">
        <v>4181</v>
      </c>
      <c r="O3115">
        <f>ROUND(E3115/D3115*100,0)</f>
        <v>0</v>
      </c>
      <c r="P3115">
        <f>ROUND(E3115/L3115,2)</f>
        <v>2.84</v>
      </c>
      <c r="Q3115" s="9" t="s">
        <v>4181</v>
      </c>
      <c r="R3115" t="s">
        <v>4222</v>
      </c>
      <c r="S3115">
        <f>(((J3115/60)/60)/24)+DATE(1970,1,1)</f>
        <v>42081.731273148151</v>
      </c>
      <c r="T3115">
        <f>(((I3115/60)/60)/24)+DATE(1970,1,1)</f>
        <v>42111.731273148151</v>
      </c>
      <c r="U3115">
        <f>YEAR(S:S)</f>
        <v>2015</v>
      </c>
    </row>
    <row r="3116" spans="1:21" ht="48" x14ac:dyDescent="0.2">
      <c r="A3116">
        <v>3114</v>
      </c>
      <c r="B3116" s="8" t="s">
        <v>2</v>
      </c>
      <c r="C3116" s="3" t="s">
        <v>3121</v>
      </c>
      <c r="D3116" s="5">
        <v>75000</v>
      </c>
      <c r="E3116" s="7">
        <v>105</v>
      </c>
      <c r="F3116" t="s">
        <v>4117</v>
      </c>
      <c r="G3116" s="1" t="s">
        <v>4119</v>
      </c>
      <c r="H3116" t="s">
        <v>4121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" t="s">
        <v>4181</v>
      </c>
      <c r="O3116">
        <f>ROUND(E3116/D3116*100,0)</f>
        <v>0</v>
      </c>
      <c r="P3116" t="e">
        <f>ROUND(E3116/L3116,2)</f>
        <v>#DIV/0!</v>
      </c>
      <c r="Q3116" s="9" t="s">
        <v>4181</v>
      </c>
      <c r="R3116" t="s">
        <v>4222</v>
      </c>
      <c r="S3116">
        <f>(((J3116/60)/60)/24)+DATE(1970,1,1)</f>
        <v>41843.632523148146</v>
      </c>
      <c r="T3116">
        <f>(((I3116/60)/60)/24)+DATE(1970,1,1)</f>
        <v>41903.632523148146</v>
      </c>
      <c r="U3116">
        <f>YEAR(S:S)</f>
        <v>2014</v>
      </c>
    </row>
    <row r="3117" spans="1:21" ht="48" x14ac:dyDescent="0.2">
      <c r="A3117">
        <v>3115</v>
      </c>
      <c r="B3117" s="8" t="s">
        <v>2</v>
      </c>
      <c r="C3117" s="3" t="s">
        <v>3122</v>
      </c>
      <c r="D3117" s="5">
        <v>10000</v>
      </c>
      <c r="E3117" s="7">
        <v>105</v>
      </c>
      <c r="F3117" t="s">
        <v>4117</v>
      </c>
      <c r="G3117" s="1" t="s">
        <v>4119</v>
      </c>
      <c r="H3117" t="s">
        <v>4130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" t="s">
        <v>4181</v>
      </c>
      <c r="O3117">
        <f>ROUND(E3117/D3117*100,0)</f>
        <v>1</v>
      </c>
      <c r="P3117">
        <f>ROUND(E3117/L3117,2)</f>
        <v>105</v>
      </c>
      <c r="Q3117" s="9" t="s">
        <v>4181</v>
      </c>
      <c r="R3117" t="s">
        <v>4222</v>
      </c>
      <c r="S3117">
        <f>(((J3117/60)/60)/24)+DATE(1970,1,1)</f>
        <v>42496.447071759263</v>
      </c>
      <c r="T3117">
        <f>(((I3117/60)/60)/24)+DATE(1970,1,1)</f>
        <v>42526.447071759263</v>
      </c>
      <c r="U3117">
        <f>YEAR(S:S)</f>
        <v>2016</v>
      </c>
    </row>
    <row r="3118" spans="1:21" ht="48" x14ac:dyDescent="0.2">
      <c r="A3118">
        <v>3116</v>
      </c>
      <c r="B3118" s="8" t="s">
        <v>2</v>
      </c>
      <c r="C3118" s="3" t="s">
        <v>3123</v>
      </c>
      <c r="D3118" s="5">
        <v>750</v>
      </c>
      <c r="E3118" s="7">
        <v>105</v>
      </c>
      <c r="F3118" t="s">
        <v>4117</v>
      </c>
      <c r="G3118" s="1" t="s">
        <v>4119</v>
      </c>
      <c r="H3118" t="s">
        <v>4121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" t="s">
        <v>4181</v>
      </c>
      <c r="O3118">
        <f>ROUND(E3118/D3118*100,0)</f>
        <v>14</v>
      </c>
      <c r="P3118">
        <f>ROUND(E3118/L3118,2)</f>
        <v>10.5</v>
      </c>
      <c r="Q3118" s="9" t="s">
        <v>4181</v>
      </c>
      <c r="R3118" t="s">
        <v>4222</v>
      </c>
      <c r="S3118">
        <f>(((J3118/60)/60)/24)+DATE(1970,1,1)</f>
        <v>42081.515335648146</v>
      </c>
      <c r="T3118">
        <f>(((I3118/60)/60)/24)+DATE(1970,1,1)</f>
        <v>42095.515335648146</v>
      </c>
      <c r="U3118">
        <f>YEAR(S:S)</f>
        <v>2015</v>
      </c>
    </row>
    <row r="3119" spans="1:21" ht="48" x14ac:dyDescent="0.2">
      <c r="A3119">
        <v>3117</v>
      </c>
      <c r="B3119" s="8" t="s">
        <v>2</v>
      </c>
      <c r="C3119" s="3" t="s">
        <v>3124</v>
      </c>
      <c r="D3119" s="5">
        <v>1000</v>
      </c>
      <c r="E3119" s="7">
        <v>105</v>
      </c>
      <c r="F3119" t="s">
        <v>4117</v>
      </c>
      <c r="G3119" s="1" t="s">
        <v>4119</v>
      </c>
      <c r="H3119" t="s">
        <v>4122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" t="s">
        <v>4181</v>
      </c>
      <c r="O3119">
        <f>ROUND(E3119/D3119*100,0)</f>
        <v>11</v>
      </c>
      <c r="P3119">
        <f>ROUND(E3119/L3119,2)</f>
        <v>105</v>
      </c>
      <c r="Q3119" s="9" t="s">
        <v>4181</v>
      </c>
      <c r="R3119" t="s">
        <v>4222</v>
      </c>
      <c r="S3119">
        <f>(((J3119/60)/60)/24)+DATE(1970,1,1)</f>
        <v>42509.374537037031</v>
      </c>
      <c r="T3119">
        <f>(((I3119/60)/60)/24)+DATE(1970,1,1)</f>
        <v>42517.55</v>
      </c>
      <c r="U3119">
        <f>YEAR(S:S)</f>
        <v>2016</v>
      </c>
    </row>
    <row r="3120" spans="1:21" ht="32" x14ac:dyDescent="0.2">
      <c r="A3120">
        <v>3118</v>
      </c>
      <c r="B3120" s="8" t="s">
        <v>2</v>
      </c>
      <c r="C3120" s="3" t="s">
        <v>3125</v>
      </c>
      <c r="D3120" s="5">
        <v>500000</v>
      </c>
      <c r="E3120" s="7">
        <v>104</v>
      </c>
      <c r="F3120" t="s">
        <v>4117</v>
      </c>
      <c r="G3120" s="1" t="s">
        <v>4119</v>
      </c>
      <c r="H3120" t="s">
        <v>4130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" t="s">
        <v>4181</v>
      </c>
      <c r="O3120">
        <f>ROUND(E3120/D3120*100,0)</f>
        <v>0</v>
      </c>
      <c r="P3120">
        <f>ROUND(E3120/L3120,2)</f>
        <v>52</v>
      </c>
      <c r="Q3120" s="9" t="s">
        <v>4181</v>
      </c>
      <c r="R3120" t="s">
        <v>4222</v>
      </c>
      <c r="S3120">
        <f>(((J3120/60)/60)/24)+DATE(1970,1,1)</f>
        <v>42534.649571759262</v>
      </c>
      <c r="T3120">
        <f>(((I3120/60)/60)/24)+DATE(1970,1,1)</f>
        <v>42553.649571759262</v>
      </c>
      <c r="U3120">
        <f>YEAR(S:S)</f>
        <v>2016</v>
      </c>
    </row>
    <row r="3121" spans="1:21" ht="48" x14ac:dyDescent="0.2">
      <c r="A3121">
        <v>3119</v>
      </c>
      <c r="B3121" s="8" t="s">
        <v>2</v>
      </c>
      <c r="C3121" s="3" t="s">
        <v>3126</v>
      </c>
      <c r="D3121" s="5">
        <v>10000</v>
      </c>
      <c r="E3121" s="7">
        <v>102</v>
      </c>
      <c r="F3121" t="s">
        <v>4117</v>
      </c>
      <c r="G3121" s="1" t="s">
        <v>4119</v>
      </c>
      <c r="H3121" t="s">
        <v>4121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" t="s">
        <v>4181</v>
      </c>
      <c r="O3121">
        <f>ROUND(E3121/D3121*100,0)</f>
        <v>1</v>
      </c>
      <c r="P3121">
        <f>ROUND(E3121/L3121,2)</f>
        <v>102</v>
      </c>
      <c r="Q3121" s="9" t="s">
        <v>4181</v>
      </c>
      <c r="R3121" t="s">
        <v>4222</v>
      </c>
      <c r="S3121">
        <f>(((J3121/60)/60)/24)+DATE(1970,1,1)</f>
        <v>42060.04550925926</v>
      </c>
      <c r="T3121">
        <f>(((I3121/60)/60)/24)+DATE(1970,1,1)</f>
        <v>42090.003842592589</v>
      </c>
      <c r="U3121">
        <f>YEAR(S:S)</f>
        <v>2015</v>
      </c>
    </row>
    <row r="3122" spans="1:21" ht="48" x14ac:dyDescent="0.2">
      <c r="A3122">
        <v>3120</v>
      </c>
      <c r="B3122" s="8" t="s">
        <v>2</v>
      </c>
      <c r="C3122" s="3" t="s">
        <v>3127</v>
      </c>
      <c r="D3122" s="5">
        <v>1300000</v>
      </c>
      <c r="E3122" s="7">
        <v>102</v>
      </c>
      <c r="F3122" t="s">
        <v>4117</v>
      </c>
      <c r="G3122" s="1" t="s">
        <v>4119</v>
      </c>
      <c r="H3122" t="s">
        <v>4124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" t="s">
        <v>4181</v>
      </c>
      <c r="O3122">
        <f>ROUND(E3122/D3122*100,0)</f>
        <v>0</v>
      </c>
      <c r="P3122">
        <f>ROUND(E3122/L3122,2)</f>
        <v>10.199999999999999</v>
      </c>
      <c r="Q3122" s="9" t="s">
        <v>4181</v>
      </c>
      <c r="R3122" t="s">
        <v>4222</v>
      </c>
      <c r="S3122">
        <f>(((J3122/60)/60)/24)+DATE(1970,1,1)</f>
        <v>42435.942083333335</v>
      </c>
      <c r="T3122">
        <f>(((I3122/60)/60)/24)+DATE(1970,1,1)</f>
        <v>42495.900416666671</v>
      </c>
      <c r="U3122">
        <f>YEAR(S:S)</f>
        <v>2016</v>
      </c>
    </row>
    <row r="3123" spans="1:21" ht="32" x14ac:dyDescent="0.2">
      <c r="A3123">
        <v>3121</v>
      </c>
      <c r="B3123" s="8" t="s">
        <v>2</v>
      </c>
      <c r="C3123" s="3" t="s">
        <v>3128</v>
      </c>
      <c r="D3123" s="5">
        <v>1500</v>
      </c>
      <c r="E3123" s="7">
        <v>101</v>
      </c>
      <c r="F3123" t="s">
        <v>4116</v>
      </c>
      <c r="G3123" s="1" t="s">
        <v>4119</v>
      </c>
      <c r="H3123" t="s">
        <v>4126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" t="s">
        <v>4181</v>
      </c>
      <c r="O3123">
        <f>ROUND(E3123/D3123*100,0)</f>
        <v>7</v>
      </c>
      <c r="P3123">
        <f>ROUND(E3123/L3123,2)</f>
        <v>101</v>
      </c>
      <c r="Q3123" s="9" t="s">
        <v>4181</v>
      </c>
      <c r="R3123" t="s">
        <v>4222</v>
      </c>
      <c r="S3123">
        <f>(((J3123/60)/60)/24)+DATE(1970,1,1)</f>
        <v>41848.679803240739</v>
      </c>
      <c r="T3123">
        <f>(((I3123/60)/60)/24)+DATE(1970,1,1)</f>
        <v>41908.679803240739</v>
      </c>
      <c r="U3123">
        <f>YEAR(S:S)</f>
        <v>2014</v>
      </c>
    </row>
    <row r="3124" spans="1:21" ht="16" x14ac:dyDescent="0.2">
      <c r="A3124">
        <v>3122</v>
      </c>
      <c r="B3124" s="8" t="s">
        <v>2</v>
      </c>
      <c r="C3124" s="3" t="s">
        <v>3129</v>
      </c>
      <c r="D3124" s="5">
        <v>199</v>
      </c>
      <c r="E3124" s="7">
        <v>101</v>
      </c>
      <c r="F3124" t="s">
        <v>4116</v>
      </c>
      <c r="G3124" s="1" t="s">
        <v>4119</v>
      </c>
      <c r="H3124" t="s">
        <v>4121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" t="s">
        <v>4181</v>
      </c>
      <c r="O3124">
        <f>ROUND(E3124/D3124*100,0)</f>
        <v>51</v>
      </c>
      <c r="P3124">
        <f>ROUND(E3124/L3124,2)</f>
        <v>50.5</v>
      </c>
      <c r="Q3124" s="9" t="s">
        <v>4181</v>
      </c>
      <c r="R3124" t="s">
        <v>4222</v>
      </c>
      <c r="S3124">
        <f>(((J3124/60)/60)/24)+DATE(1970,1,1)</f>
        <v>42678.932083333333</v>
      </c>
      <c r="T3124">
        <f>(((I3124/60)/60)/24)+DATE(1970,1,1)</f>
        <v>42683.973750000005</v>
      </c>
      <c r="U3124">
        <f>YEAR(S:S)</f>
        <v>2016</v>
      </c>
    </row>
    <row r="3125" spans="1:21" ht="48" x14ac:dyDescent="0.2">
      <c r="A3125">
        <v>3123</v>
      </c>
      <c r="B3125" s="8" t="s">
        <v>2</v>
      </c>
      <c r="C3125" s="3" t="s">
        <v>3130</v>
      </c>
      <c r="D3125" s="5">
        <v>125000</v>
      </c>
      <c r="E3125" s="7">
        <v>101</v>
      </c>
      <c r="F3125" t="s">
        <v>4116</v>
      </c>
      <c r="G3125" s="1" t="s">
        <v>4119</v>
      </c>
      <c r="H3125" t="s">
        <v>4121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" t="s">
        <v>4181</v>
      </c>
      <c r="O3125">
        <f>ROUND(E3125/D3125*100,0)</f>
        <v>0</v>
      </c>
      <c r="P3125">
        <f>ROUND(E3125/L3125,2)</f>
        <v>0.28999999999999998</v>
      </c>
      <c r="Q3125" s="9" t="s">
        <v>4181</v>
      </c>
      <c r="R3125" t="s">
        <v>4222</v>
      </c>
      <c r="S3125">
        <f>(((J3125/60)/60)/24)+DATE(1970,1,1)</f>
        <v>42530.993032407408</v>
      </c>
      <c r="T3125">
        <f>(((I3125/60)/60)/24)+DATE(1970,1,1)</f>
        <v>42560.993032407408</v>
      </c>
      <c r="U3125">
        <f>YEAR(S:S)</f>
        <v>2016</v>
      </c>
    </row>
    <row r="3126" spans="1:21" ht="32" x14ac:dyDescent="0.2">
      <c r="A3126">
        <v>3124</v>
      </c>
      <c r="B3126" s="8" t="s">
        <v>2</v>
      </c>
      <c r="C3126" s="3" t="s">
        <v>3131</v>
      </c>
      <c r="D3126" s="5">
        <v>800000</v>
      </c>
      <c r="E3126" s="7">
        <v>101</v>
      </c>
      <c r="F3126" t="s">
        <v>4116</v>
      </c>
      <c r="G3126" s="1" t="s">
        <v>4119</v>
      </c>
      <c r="H3126" t="s">
        <v>4121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" t="s">
        <v>4181</v>
      </c>
      <c r="O3126">
        <f>ROUND(E3126/D3126*100,0)</f>
        <v>0</v>
      </c>
      <c r="P3126">
        <f>ROUND(E3126/L3126,2)</f>
        <v>25.25</v>
      </c>
      <c r="Q3126" s="9" t="s">
        <v>4181</v>
      </c>
      <c r="R3126" t="s">
        <v>4222</v>
      </c>
      <c r="S3126">
        <f>(((J3126/60)/60)/24)+DATE(1970,1,1)</f>
        <v>41977.780104166668</v>
      </c>
      <c r="T3126">
        <f>(((I3126/60)/60)/24)+DATE(1970,1,1)</f>
        <v>42037.780104166668</v>
      </c>
      <c r="U3126">
        <f>YEAR(S:S)</f>
        <v>2014</v>
      </c>
    </row>
    <row r="3127" spans="1:21" ht="16" x14ac:dyDescent="0.2">
      <c r="A3127">
        <v>3125</v>
      </c>
      <c r="B3127" s="8" t="s">
        <v>2</v>
      </c>
      <c r="C3127" s="3" t="s">
        <v>3132</v>
      </c>
      <c r="D3127" s="5">
        <v>1500000</v>
      </c>
      <c r="E3127" s="7">
        <v>100</v>
      </c>
      <c r="F3127" t="s">
        <v>4116</v>
      </c>
      <c r="G3127" s="1" t="s">
        <v>4119</v>
      </c>
      <c r="H3127" t="s">
        <v>4121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" t="s">
        <v>4181</v>
      </c>
      <c r="O3127">
        <f>ROUND(E3127/D3127*100,0)</f>
        <v>0</v>
      </c>
      <c r="P3127" t="e">
        <f>ROUND(E3127/L3127,2)</f>
        <v>#DIV/0!</v>
      </c>
      <c r="Q3127" s="9" t="s">
        <v>4181</v>
      </c>
      <c r="R3127" t="s">
        <v>4222</v>
      </c>
      <c r="S3127">
        <f>(((J3127/60)/60)/24)+DATE(1970,1,1)</f>
        <v>42346.20685185185</v>
      </c>
      <c r="T3127">
        <f>(((I3127/60)/60)/24)+DATE(1970,1,1)</f>
        <v>42376.20685185185</v>
      </c>
      <c r="U3127">
        <f>YEAR(S:S)</f>
        <v>2015</v>
      </c>
    </row>
    <row r="3128" spans="1:21" ht="80" x14ac:dyDescent="0.2">
      <c r="A3128">
        <v>3126</v>
      </c>
      <c r="B3128" s="8" t="s">
        <v>2</v>
      </c>
      <c r="C3128" s="3" t="s">
        <v>3133</v>
      </c>
      <c r="D3128" s="5">
        <v>25000</v>
      </c>
      <c r="E3128" s="7">
        <v>100</v>
      </c>
      <c r="F3128" t="s">
        <v>4116</v>
      </c>
      <c r="G3128" s="1" t="s">
        <v>4119</v>
      </c>
      <c r="H3128" t="s">
        <v>4121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" t="s">
        <v>4181</v>
      </c>
      <c r="O3128">
        <f>ROUND(E3128/D3128*100,0)</f>
        <v>0</v>
      </c>
      <c r="P3128">
        <f>ROUND(E3128/L3128,2)</f>
        <v>5.88</v>
      </c>
      <c r="Q3128" s="9" t="s">
        <v>4181</v>
      </c>
      <c r="R3128" t="s">
        <v>4222</v>
      </c>
      <c r="S3128">
        <f>(((J3128/60)/60)/24)+DATE(1970,1,1)</f>
        <v>42427.01807870371</v>
      </c>
      <c r="T3128">
        <f>(((I3128/60)/60)/24)+DATE(1970,1,1)</f>
        <v>42456.976412037038</v>
      </c>
      <c r="U3128">
        <f>YEAR(S:S)</f>
        <v>2016</v>
      </c>
    </row>
    <row r="3129" spans="1:21" ht="48" x14ac:dyDescent="0.2">
      <c r="A3129">
        <v>3127</v>
      </c>
      <c r="B3129" s="8" t="s">
        <v>2</v>
      </c>
      <c r="C3129" s="3" t="s">
        <v>3134</v>
      </c>
      <c r="D3129" s="5">
        <v>100000</v>
      </c>
      <c r="E3129" s="7">
        <v>100</v>
      </c>
      <c r="F3129" t="s">
        <v>4116</v>
      </c>
      <c r="G3129" s="1" t="s">
        <v>4119</v>
      </c>
      <c r="H3129" t="s">
        <v>4121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" t="s">
        <v>4181</v>
      </c>
      <c r="O3129">
        <f>ROUND(E3129/D3129*100,0)</f>
        <v>0</v>
      </c>
      <c r="P3129" t="e">
        <f>ROUND(E3129/L3129,2)</f>
        <v>#DIV/0!</v>
      </c>
      <c r="Q3129" s="9" t="s">
        <v>4181</v>
      </c>
      <c r="R3129" t="s">
        <v>4222</v>
      </c>
      <c r="S3129">
        <f>(((J3129/60)/60)/24)+DATE(1970,1,1)</f>
        <v>42034.856817129628</v>
      </c>
      <c r="T3129">
        <f>(((I3129/60)/60)/24)+DATE(1970,1,1)</f>
        <v>42064.856817129628</v>
      </c>
      <c r="U3129">
        <f>YEAR(S:S)</f>
        <v>2015</v>
      </c>
    </row>
    <row r="3130" spans="1:21" ht="48" x14ac:dyDescent="0.2">
      <c r="A3130">
        <v>3128</v>
      </c>
      <c r="B3130" s="8" t="s">
        <v>2</v>
      </c>
      <c r="C3130" s="3" t="s">
        <v>3135</v>
      </c>
      <c r="D3130" s="5">
        <v>15000</v>
      </c>
      <c r="E3130" s="7">
        <v>100</v>
      </c>
      <c r="F3130" t="s">
        <v>4118</v>
      </c>
      <c r="G3130" s="1" t="s">
        <v>4119</v>
      </c>
      <c r="H3130" t="s">
        <v>4121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" t="s">
        <v>4181</v>
      </c>
      <c r="O3130">
        <f>ROUND(E3130/D3130*100,0)</f>
        <v>1</v>
      </c>
      <c r="P3130">
        <f>ROUND(E3130/L3130,2)</f>
        <v>0.85</v>
      </c>
      <c r="Q3130" s="9" t="s">
        <v>4181</v>
      </c>
      <c r="R3130" t="s">
        <v>4190</v>
      </c>
      <c r="S3130">
        <f>(((J3130/60)/60)/24)+DATE(1970,1,1)</f>
        <v>42780.825706018513</v>
      </c>
      <c r="T3130">
        <f>(((I3130/60)/60)/24)+DATE(1970,1,1)</f>
        <v>42810.784039351856</v>
      </c>
      <c r="U3130">
        <f>YEAR(S:S)</f>
        <v>2017</v>
      </c>
    </row>
    <row r="3131" spans="1:21" ht="48" x14ac:dyDescent="0.2">
      <c r="A3131">
        <v>3129</v>
      </c>
      <c r="B3131" s="8" t="s">
        <v>2</v>
      </c>
      <c r="C3131" s="3" t="s">
        <v>3136</v>
      </c>
      <c r="D3131" s="5">
        <v>1250</v>
      </c>
      <c r="E3131" s="7">
        <v>100</v>
      </c>
      <c r="F3131" t="s">
        <v>4118</v>
      </c>
      <c r="G3131" s="1" t="s">
        <v>4119</v>
      </c>
      <c r="H3131" t="s">
        <v>4121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" t="s">
        <v>4181</v>
      </c>
      <c r="O3131">
        <f>ROUND(E3131/D3131*100,0)</f>
        <v>8</v>
      </c>
      <c r="P3131">
        <f>ROUND(E3131/L3131,2)</f>
        <v>100</v>
      </c>
      <c r="Q3131" s="9" t="s">
        <v>4181</v>
      </c>
      <c r="R3131" t="s">
        <v>4190</v>
      </c>
      <c r="S3131">
        <f>(((J3131/60)/60)/24)+DATE(1970,1,1)</f>
        <v>42803.842812499999</v>
      </c>
      <c r="T3131">
        <f>(((I3131/60)/60)/24)+DATE(1970,1,1)</f>
        <v>42843.801145833335</v>
      </c>
      <c r="U3131">
        <f>YEAR(S:S)</f>
        <v>2017</v>
      </c>
    </row>
    <row r="3132" spans="1:21" ht="32" x14ac:dyDescent="0.2">
      <c r="A3132">
        <v>3130</v>
      </c>
      <c r="B3132" s="8" t="s">
        <v>2</v>
      </c>
      <c r="C3132" s="3" t="s">
        <v>3137</v>
      </c>
      <c r="D3132" s="5">
        <v>10000</v>
      </c>
      <c r="E3132" s="7">
        <v>100</v>
      </c>
      <c r="F3132" t="s">
        <v>4118</v>
      </c>
      <c r="G3132" s="1" t="s">
        <v>4119</v>
      </c>
      <c r="H3132" t="s">
        <v>4121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" t="s">
        <v>4181</v>
      </c>
      <c r="O3132">
        <f>ROUND(E3132/D3132*100,0)</f>
        <v>1</v>
      </c>
      <c r="P3132">
        <f>ROUND(E3132/L3132,2)</f>
        <v>25</v>
      </c>
      <c r="Q3132" s="9" t="s">
        <v>4181</v>
      </c>
      <c r="R3132" t="s">
        <v>4190</v>
      </c>
      <c r="S3132">
        <f>(((J3132/60)/60)/24)+DATE(1970,1,1)</f>
        <v>42808.640231481477</v>
      </c>
      <c r="T3132">
        <f>(((I3132/60)/60)/24)+DATE(1970,1,1)</f>
        <v>42839.207638888889</v>
      </c>
      <c r="U3132">
        <f>YEAR(S:S)</f>
        <v>2017</v>
      </c>
    </row>
    <row r="3133" spans="1:21" ht="32" x14ac:dyDescent="0.2">
      <c r="A3133">
        <v>3131</v>
      </c>
      <c r="B3133" s="8" t="s">
        <v>2</v>
      </c>
      <c r="C3133" s="3" t="s">
        <v>3138</v>
      </c>
      <c r="D3133" s="5">
        <v>4100</v>
      </c>
      <c r="E3133" s="7">
        <v>100</v>
      </c>
      <c r="F3133" t="s">
        <v>4118</v>
      </c>
      <c r="G3133" s="1" t="s">
        <v>4119</v>
      </c>
      <c r="H3133" t="s">
        <v>4121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" t="s">
        <v>4181</v>
      </c>
      <c r="O3133">
        <f>ROUND(E3133/D3133*100,0)</f>
        <v>2</v>
      </c>
      <c r="P3133">
        <f>ROUND(E3133/L3133,2)</f>
        <v>8.33</v>
      </c>
      <c r="Q3133" s="9" t="s">
        <v>4181</v>
      </c>
      <c r="R3133" t="s">
        <v>4190</v>
      </c>
      <c r="S3133">
        <f>(((J3133/60)/60)/24)+DATE(1970,1,1)</f>
        <v>42803.579224537039</v>
      </c>
      <c r="T3133">
        <f>(((I3133/60)/60)/24)+DATE(1970,1,1)</f>
        <v>42833.537557870368</v>
      </c>
      <c r="U3133">
        <f>YEAR(S:S)</f>
        <v>2017</v>
      </c>
    </row>
    <row r="3134" spans="1:21" ht="32" x14ac:dyDescent="0.2">
      <c r="A3134">
        <v>3132</v>
      </c>
      <c r="B3134" s="8" t="s">
        <v>2</v>
      </c>
      <c r="C3134" s="3" t="s">
        <v>3139</v>
      </c>
      <c r="D3134" s="5">
        <v>30000</v>
      </c>
      <c r="E3134" s="7">
        <v>100</v>
      </c>
      <c r="F3134" t="s">
        <v>4118</v>
      </c>
      <c r="G3134" s="1" t="s">
        <v>4119</v>
      </c>
      <c r="H3134" t="s">
        <v>4121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" t="s">
        <v>4181</v>
      </c>
      <c r="O3134">
        <f>ROUND(E3134/D3134*100,0)</f>
        <v>0</v>
      </c>
      <c r="P3134">
        <f>ROUND(E3134/L3134,2)</f>
        <v>100</v>
      </c>
      <c r="Q3134" s="9" t="s">
        <v>4181</v>
      </c>
      <c r="R3134" t="s">
        <v>4190</v>
      </c>
      <c r="S3134">
        <f>(((J3134/60)/60)/24)+DATE(1970,1,1)</f>
        <v>42786.350231481483</v>
      </c>
      <c r="T3134">
        <f>(((I3134/60)/60)/24)+DATE(1970,1,1)</f>
        <v>42846.308564814812</v>
      </c>
      <c r="U3134">
        <f>YEAR(S:S)</f>
        <v>2017</v>
      </c>
    </row>
    <row r="3135" spans="1:21" ht="48" x14ac:dyDescent="0.2">
      <c r="A3135">
        <v>3133</v>
      </c>
      <c r="B3135" s="8" t="s">
        <v>2</v>
      </c>
      <c r="C3135" s="3" t="s">
        <v>3140</v>
      </c>
      <c r="D3135" s="5">
        <v>500</v>
      </c>
      <c r="E3135" s="7">
        <v>100</v>
      </c>
      <c r="F3135" t="s">
        <v>4118</v>
      </c>
      <c r="G3135" s="1" t="s">
        <v>4119</v>
      </c>
      <c r="H3135" t="s">
        <v>4122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" t="s">
        <v>4181</v>
      </c>
      <c r="O3135">
        <f>ROUND(E3135/D3135*100,0)</f>
        <v>20</v>
      </c>
      <c r="P3135">
        <f>ROUND(E3135/L3135,2)</f>
        <v>6.25</v>
      </c>
      <c r="Q3135" s="9" t="s">
        <v>4181</v>
      </c>
      <c r="R3135" t="s">
        <v>4190</v>
      </c>
      <c r="S3135">
        <f>(((J3135/60)/60)/24)+DATE(1970,1,1)</f>
        <v>42788.565208333333</v>
      </c>
      <c r="T3135">
        <f>(((I3135/60)/60)/24)+DATE(1970,1,1)</f>
        <v>42818.523541666669</v>
      </c>
      <c r="U3135">
        <f>YEAR(S:S)</f>
        <v>2017</v>
      </c>
    </row>
    <row r="3136" spans="1:21" ht="48" x14ac:dyDescent="0.2">
      <c r="A3136">
        <v>3134</v>
      </c>
      <c r="B3136" s="8" t="s">
        <v>2</v>
      </c>
      <c r="C3136" s="3" t="s">
        <v>3141</v>
      </c>
      <c r="D3136" s="5">
        <v>1000</v>
      </c>
      <c r="E3136" s="7">
        <v>100</v>
      </c>
      <c r="F3136" t="s">
        <v>4118</v>
      </c>
      <c r="G3136" s="1" t="s">
        <v>4119</v>
      </c>
      <c r="H3136" t="s">
        <v>4122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" t="s">
        <v>4181</v>
      </c>
      <c r="O3136">
        <f>ROUND(E3136/D3136*100,0)</f>
        <v>10</v>
      </c>
      <c r="P3136">
        <f>ROUND(E3136/L3136,2)</f>
        <v>8.33</v>
      </c>
      <c r="Q3136" s="9" t="s">
        <v>4181</v>
      </c>
      <c r="R3136" t="s">
        <v>4190</v>
      </c>
      <c r="S3136">
        <f>(((J3136/60)/60)/24)+DATE(1970,1,1)</f>
        <v>42800.720127314817</v>
      </c>
      <c r="T3136">
        <f>(((I3136/60)/60)/24)+DATE(1970,1,1)</f>
        <v>42821.678460648152</v>
      </c>
      <c r="U3136">
        <f>YEAR(S:S)</f>
        <v>2017</v>
      </c>
    </row>
    <row r="3137" spans="1:21" ht="48" x14ac:dyDescent="0.2">
      <c r="A3137">
        <v>3135</v>
      </c>
      <c r="B3137" s="8" t="s">
        <v>2</v>
      </c>
      <c r="C3137" s="3" t="s">
        <v>3142</v>
      </c>
      <c r="D3137" s="5">
        <v>777</v>
      </c>
      <c r="E3137" s="7">
        <v>100</v>
      </c>
      <c r="F3137" t="s">
        <v>4118</v>
      </c>
      <c r="G3137" s="1" t="s">
        <v>4119</v>
      </c>
      <c r="H3137" t="s">
        <v>4121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" t="s">
        <v>4181</v>
      </c>
      <c r="O3137">
        <f>ROUND(E3137/D3137*100,0)</f>
        <v>13</v>
      </c>
      <c r="P3137">
        <f>ROUND(E3137/L3137,2)</f>
        <v>14.29</v>
      </c>
      <c r="Q3137" s="9" t="s">
        <v>4181</v>
      </c>
      <c r="R3137" t="s">
        <v>4190</v>
      </c>
      <c r="S3137">
        <f>(((J3137/60)/60)/24)+DATE(1970,1,1)</f>
        <v>42807.151863425926</v>
      </c>
      <c r="T3137">
        <f>(((I3137/60)/60)/24)+DATE(1970,1,1)</f>
        <v>42829.151863425926</v>
      </c>
      <c r="U3137">
        <f>YEAR(S:S)</f>
        <v>2017</v>
      </c>
    </row>
    <row r="3138" spans="1:21" ht="48" x14ac:dyDescent="0.2">
      <c r="A3138">
        <v>3136</v>
      </c>
      <c r="B3138" s="8" t="s">
        <v>2</v>
      </c>
      <c r="C3138" s="3" t="s">
        <v>3143</v>
      </c>
      <c r="D3138" s="5">
        <v>500</v>
      </c>
      <c r="E3138" s="7">
        <v>100</v>
      </c>
      <c r="F3138" t="s">
        <v>4118</v>
      </c>
      <c r="G3138" s="1" t="s">
        <v>4119</v>
      </c>
      <c r="H3138" t="s">
        <v>4122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" t="s">
        <v>4181</v>
      </c>
      <c r="O3138">
        <f>ROUND(E3138/D3138*100,0)</f>
        <v>20</v>
      </c>
      <c r="P3138">
        <f>ROUND(E3138/L3138,2)</f>
        <v>4.55</v>
      </c>
      <c r="Q3138" s="9" t="s">
        <v>4181</v>
      </c>
      <c r="R3138" t="s">
        <v>4190</v>
      </c>
      <c r="S3138">
        <f>(((J3138/60)/60)/24)+DATE(1970,1,1)</f>
        <v>42789.462430555555</v>
      </c>
      <c r="T3138">
        <f>(((I3138/60)/60)/24)+DATE(1970,1,1)</f>
        <v>42825.957638888889</v>
      </c>
      <c r="U3138">
        <f>YEAR(S:S)</f>
        <v>2017</v>
      </c>
    </row>
    <row r="3139" spans="1:21" ht="32" x14ac:dyDescent="0.2">
      <c r="A3139">
        <v>3137</v>
      </c>
      <c r="B3139" s="8" t="s">
        <v>2</v>
      </c>
      <c r="C3139" s="3" t="s">
        <v>3144</v>
      </c>
      <c r="D3139" s="5">
        <v>1500</v>
      </c>
      <c r="E3139" s="7">
        <v>100</v>
      </c>
      <c r="F3139" t="s">
        <v>4118</v>
      </c>
      <c r="G3139" s="1" t="s">
        <v>4119</v>
      </c>
      <c r="H3139" t="s">
        <v>4121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" t="s">
        <v>4181</v>
      </c>
      <c r="O3139">
        <f>ROUND(E3139/D3139*100,0)</f>
        <v>7</v>
      </c>
      <c r="P3139">
        <f>ROUND(E3139/L3139,2)</f>
        <v>100</v>
      </c>
      <c r="Q3139" s="9" t="s">
        <v>4181</v>
      </c>
      <c r="R3139" t="s">
        <v>4190</v>
      </c>
      <c r="S3139">
        <f>(((J3139/60)/60)/24)+DATE(1970,1,1)</f>
        <v>42807.885057870371</v>
      </c>
      <c r="T3139">
        <f>(((I3139/60)/60)/24)+DATE(1970,1,1)</f>
        <v>42858.8</v>
      </c>
      <c r="U3139">
        <f>YEAR(S:S)</f>
        <v>2017</v>
      </c>
    </row>
    <row r="3140" spans="1:21" ht="64" x14ac:dyDescent="0.2">
      <c r="A3140">
        <v>3138</v>
      </c>
      <c r="B3140" s="8" t="s">
        <v>2</v>
      </c>
      <c r="C3140" s="3" t="s">
        <v>3145</v>
      </c>
      <c r="D3140" s="5">
        <v>200</v>
      </c>
      <c r="E3140" s="7">
        <v>100</v>
      </c>
      <c r="F3140" t="s">
        <v>4118</v>
      </c>
      <c r="G3140" s="1" t="s">
        <v>4119</v>
      </c>
      <c r="H3140" t="s">
        <v>4122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" t="s">
        <v>4181</v>
      </c>
      <c r="O3140">
        <f>ROUND(E3140/D3140*100,0)</f>
        <v>50</v>
      </c>
      <c r="P3140" t="e">
        <f>ROUND(E3140/L3140,2)</f>
        <v>#DIV/0!</v>
      </c>
      <c r="Q3140" s="9" t="s">
        <v>4181</v>
      </c>
      <c r="R3140" t="s">
        <v>4190</v>
      </c>
      <c r="S3140">
        <f>(((J3140/60)/60)/24)+DATE(1970,1,1)</f>
        <v>42809.645914351851</v>
      </c>
      <c r="T3140">
        <f>(((I3140/60)/60)/24)+DATE(1970,1,1)</f>
        <v>42828.645914351851</v>
      </c>
      <c r="U3140">
        <f>YEAR(S:S)</f>
        <v>2017</v>
      </c>
    </row>
    <row r="3141" spans="1:21" ht="48" x14ac:dyDescent="0.2">
      <c r="A3141">
        <v>3139</v>
      </c>
      <c r="B3141" s="8" t="s">
        <v>2</v>
      </c>
      <c r="C3141" s="3" t="s">
        <v>3146</v>
      </c>
      <c r="D3141" s="5">
        <v>50000</v>
      </c>
      <c r="E3141" s="7">
        <v>100</v>
      </c>
      <c r="F3141" t="s">
        <v>4118</v>
      </c>
      <c r="G3141" s="1" t="s">
        <v>4119</v>
      </c>
      <c r="H3141" t="s">
        <v>4131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" t="s">
        <v>4181</v>
      </c>
      <c r="O3141">
        <f>ROUND(E3141/D3141*100,0)</f>
        <v>0</v>
      </c>
      <c r="P3141">
        <f>ROUND(E3141/L3141,2)</f>
        <v>16.670000000000002</v>
      </c>
      <c r="Q3141" s="9" t="s">
        <v>4181</v>
      </c>
      <c r="R3141" t="s">
        <v>4190</v>
      </c>
      <c r="S3141">
        <f>(((J3141/60)/60)/24)+DATE(1970,1,1)</f>
        <v>42785.270370370374</v>
      </c>
      <c r="T3141">
        <f>(((I3141/60)/60)/24)+DATE(1970,1,1)</f>
        <v>42819.189583333333</v>
      </c>
      <c r="U3141">
        <f>YEAR(S:S)</f>
        <v>2017</v>
      </c>
    </row>
    <row r="3142" spans="1:21" ht="48" x14ac:dyDescent="0.2">
      <c r="A3142">
        <v>3140</v>
      </c>
      <c r="B3142" s="8" t="s">
        <v>2</v>
      </c>
      <c r="C3142" s="3" t="s">
        <v>3147</v>
      </c>
      <c r="D3142" s="5">
        <v>10000</v>
      </c>
      <c r="E3142" s="7">
        <v>100</v>
      </c>
      <c r="F3142" t="s">
        <v>4118</v>
      </c>
      <c r="G3142" s="1" t="s">
        <v>4119</v>
      </c>
      <c r="H3142" t="s">
        <v>4124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" t="s">
        <v>4181</v>
      </c>
      <c r="O3142">
        <f>ROUND(E3142/D3142*100,0)</f>
        <v>1</v>
      </c>
      <c r="P3142">
        <f>ROUND(E3142/L3142,2)</f>
        <v>25</v>
      </c>
      <c r="Q3142" s="9" t="s">
        <v>4181</v>
      </c>
      <c r="R3142" t="s">
        <v>4190</v>
      </c>
      <c r="S3142">
        <f>(((J3142/60)/60)/24)+DATE(1970,1,1)</f>
        <v>42802.718784722223</v>
      </c>
      <c r="T3142">
        <f>(((I3142/60)/60)/24)+DATE(1970,1,1)</f>
        <v>42832.677118055552</v>
      </c>
      <c r="U3142">
        <f>YEAR(S:S)</f>
        <v>2017</v>
      </c>
    </row>
    <row r="3143" spans="1:21" ht="64" x14ac:dyDescent="0.2">
      <c r="A3143">
        <v>3141</v>
      </c>
      <c r="B3143" s="8" t="s">
        <v>2</v>
      </c>
      <c r="C3143" s="3" t="s">
        <v>3148</v>
      </c>
      <c r="D3143" s="5">
        <v>500</v>
      </c>
      <c r="E3143" s="7">
        <v>100</v>
      </c>
      <c r="F3143" t="s">
        <v>4118</v>
      </c>
      <c r="G3143" s="1" t="s">
        <v>4119</v>
      </c>
      <c r="H3143" t="s">
        <v>4124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" t="s">
        <v>4181</v>
      </c>
      <c r="O3143">
        <f>ROUND(E3143/D3143*100,0)</f>
        <v>20</v>
      </c>
      <c r="P3143">
        <f>ROUND(E3143/L3143,2)</f>
        <v>12.5</v>
      </c>
      <c r="Q3143" s="9" t="s">
        <v>4181</v>
      </c>
      <c r="R3143" t="s">
        <v>4190</v>
      </c>
      <c r="S3143">
        <f>(((J3143/60)/60)/24)+DATE(1970,1,1)</f>
        <v>42800.753333333334</v>
      </c>
      <c r="T3143">
        <f>(((I3143/60)/60)/24)+DATE(1970,1,1)</f>
        <v>42841.833333333328</v>
      </c>
      <c r="U3143">
        <f>YEAR(S:S)</f>
        <v>2017</v>
      </c>
    </row>
    <row r="3144" spans="1:21" ht="48" x14ac:dyDescent="0.2">
      <c r="A3144">
        <v>3142</v>
      </c>
      <c r="B3144" s="8" t="s">
        <v>2</v>
      </c>
      <c r="C3144" s="3" t="s">
        <v>3149</v>
      </c>
      <c r="D3144" s="5">
        <v>2750</v>
      </c>
      <c r="E3144" s="7">
        <v>100</v>
      </c>
      <c r="F3144" t="s">
        <v>4118</v>
      </c>
      <c r="G3144" s="1" t="s">
        <v>4119</v>
      </c>
      <c r="H3144" t="s">
        <v>4122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" t="s">
        <v>4181</v>
      </c>
      <c r="O3144">
        <f>ROUND(E3144/D3144*100,0)</f>
        <v>4</v>
      </c>
      <c r="P3144">
        <f>ROUND(E3144/L3144,2)</f>
        <v>33.33</v>
      </c>
      <c r="Q3144" s="9" t="s">
        <v>4181</v>
      </c>
      <c r="R3144" t="s">
        <v>4190</v>
      </c>
      <c r="S3144">
        <f>(((J3144/60)/60)/24)+DATE(1970,1,1)</f>
        <v>42783.513182870374</v>
      </c>
      <c r="T3144">
        <f>(((I3144/60)/60)/24)+DATE(1970,1,1)</f>
        <v>42813.471516203703</v>
      </c>
      <c r="U3144">
        <f>YEAR(S:S)</f>
        <v>2017</v>
      </c>
    </row>
    <row r="3145" spans="1:21" ht="64" x14ac:dyDescent="0.2">
      <c r="A3145">
        <v>3143</v>
      </c>
      <c r="B3145" s="8" t="s">
        <v>2</v>
      </c>
      <c r="C3145" s="3" t="s">
        <v>3150</v>
      </c>
      <c r="D3145" s="5">
        <v>700</v>
      </c>
      <c r="E3145" s="7">
        <v>100</v>
      </c>
      <c r="F3145" t="s">
        <v>4118</v>
      </c>
      <c r="G3145" s="1" t="s">
        <v>4119</v>
      </c>
      <c r="H3145" t="s">
        <v>4122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" t="s">
        <v>4181</v>
      </c>
      <c r="O3145">
        <f>ROUND(E3145/D3145*100,0)</f>
        <v>14</v>
      </c>
      <c r="P3145" t="e">
        <f>ROUND(E3145/L3145,2)</f>
        <v>#DIV/0!</v>
      </c>
      <c r="Q3145" s="9" t="s">
        <v>4181</v>
      </c>
      <c r="R3145" t="s">
        <v>4190</v>
      </c>
      <c r="S3145">
        <f>(((J3145/60)/60)/24)+DATE(1970,1,1)</f>
        <v>42808.358287037037</v>
      </c>
      <c r="T3145">
        <f>(((I3145/60)/60)/24)+DATE(1970,1,1)</f>
        <v>42834.358287037037</v>
      </c>
      <c r="U3145">
        <f>YEAR(S:S)</f>
        <v>2017</v>
      </c>
    </row>
    <row r="3146" spans="1:21" ht="64" x14ac:dyDescent="0.2">
      <c r="A3146">
        <v>3144</v>
      </c>
      <c r="B3146" s="8" t="s">
        <v>2</v>
      </c>
      <c r="C3146" s="3" t="s">
        <v>3151</v>
      </c>
      <c r="D3146" s="5">
        <v>10000</v>
      </c>
      <c r="E3146" s="7">
        <v>100</v>
      </c>
      <c r="F3146" t="s">
        <v>4118</v>
      </c>
      <c r="G3146" s="1" t="s">
        <v>4119</v>
      </c>
      <c r="H3146" t="s">
        <v>4121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" t="s">
        <v>4181</v>
      </c>
      <c r="O3146">
        <f>ROUND(E3146/D3146*100,0)</f>
        <v>1</v>
      </c>
      <c r="P3146">
        <f>ROUND(E3146/L3146,2)</f>
        <v>3.33</v>
      </c>
      <c r="Q3146" s="9" t="s">
        <v>4181</v>
      </c>
      <c r="R3146" t="s">
        <v>4190</v>
      </c>
      <c r="S3146">
        <f>(((J3146/60)/60)/24)+DATE(1970,1,1)</f>
        <v>42796.538275462968</v>
      </c>
      <c r="T3146">
        <f>(((I3146/60)/60)/24)+DATE(1970,1,1)</f>
        <v>42813.25</v>
      </c>
      <c r="U3146">
        <f>YEAR(S:S)</f>
        <v>2017</v>
      </c>
    </row>
    <row r="3147" spans="1:21" ht="32" x14ac:dyDescent="0.2">
      <c r="A3147">
        <v>3145</v>
      </c>
      <c r="B3147" s="8" t="s">
        <v>2</v>
      </c>
      <c r="C3147" s="3" t="s">
        <v>3152</v>
      </c>
      <c r="D3147" s="5">
        <v>25000</v>
      </c>
      <c r="E3147" s="7">
        <v>100</v>
      </c>
      <c r="F3147" t="s">
        <v>4118</v>
      </c>
      <c r="G3147" s="1" t="s">
        <v>4119</v>
      </c>
      <c r="H3147" t="s">
        <v>4121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" t="s">
        <v>4181</v>
      </c>
      <c r="O3147">
        <f>ROUND(E3147/D3147*100,0)</f>
        <v>0</v>
      </c>
      <c r="P3147" t="e">
        <f>ROUND(E3147/L3147,2)</f>
        <v>#DIV/0!</v>
      </c>
      <c r="Q3147" s="9" t="s">
        <v>4181</v>
      </c>
      <c r="R3147" t="s">
        <v>4190</v>
      </c>
      <c r="S3147">
        <f>(((J3147/60)/60)/24)+DATE(1970,1,1)</f>
        <v>42762.040902777779</v>
      </c>
      <c r="T3147">
        <f>(((I3147/60)/60)/24)+DATE(1970,1,1)</f>
        <v>42821.999236111107</v>
      </c>
      <c r="U3147">
        <f>YEAR(S:S)</f>
        <v>2017</v>
      </c>
    </row>
    <row r="3148" spans="1:21" ht="32" x14ac:dyDescent="0.2">
      <c r="A3148">
        <v>3146</v>
      </c>
      <c r="B3148" s="8" t="s">
        <v>2</v>
      </c>
      <c r="C3148" s="3" t="s">
        <v>3153</v>
      </c>
      <c r="D3148" s="5">
        <v>50000</v>
      </c>
      <c r="E3148" s="7">
        <v>100</v>
      </c>
      <c r="F3148" t="s">
        <v>4118</v>
      </c>
      <c r="G3148" s="1" t="s">
        <v>4119</v>
      </c>
      <c r="H3148" t="s">
        <v>4131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" t="s">
        <v>4181</v>
      </c>
      <c r="O3148">
        <f>ROUND(E3148/D3148*100,0)</f>
        <v>0</v>
      </c>
      <c r="P3148">
        <f>ROUND(E3148/L3148,2)</f>
        <v>8.33</v>
      </c>
      <c r="Q3148" s="9" t="s">
        <v>4181</v>
      </c>
      <c r="R3148" t="s">
        <v>4190</v>
      </c>
      <c r="S3148">
        <f>(((J3148/60)/60)/24)+DATE(1970,1,1)</f>
        <v>42796.682476851856</v>
      </c>
      <c r="T3148">
        <f>(((I3148/60)/60)/24)+DATE(1970,1,1)</f>
        <v>42841.640810185185</v>
      </c>
      <c r="U3148">
        <f>YEAR(S:S)</f>
        <v>2017</v>
      </c>
    </row>
    <row r="3149" spans="1:21" ht="48" x14ac:dyDescent="0.2">
      <c r="A3149">
        <v>3147</v>
      </c>
      <c r="B3149" s="8" t="s">
        <v>2</v>
      </c>
      <c r="C3149" s="3" t="s">
        <v>3154</v>
      </c>
      <c r="D3149" s="5">
        <v>20000</v>
      </c>
      <c r="E3149" s="7">
        <v>100</v>
      </c>
      <c r="F3149" t="s">
        <v>4115</v>
      </c>
      <c r="G3149" s="1" t="s">
        <v>4119</v>
      </c>
      <c r="H3149" t="s">
        <v>4121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" t="s">
        <v>4181</v>
      </c>
      <c r="O3149">
        <f>ROUND(E3149/D3149*100,0)</f>
        <v>1</v>
      </c>
      <c r="P3149">
        <f>ROUND(E3149/L3149,2)</f>
        <v>0.47</v>
      </c>
      <c r="Q3149" s="9" t="s">
        <v>4181</v>
      </c>
      <c r="R3149" t="s">
        <v>4190</v>
      </c>
      <c r="S3149">
        <f>(((J3149/60)/60)/24)+DATE(1970,1,1)</f>
        <v>41909.969386574077</v>
      </c>
      <c r="T3149">
        <f>(((I3149/60)/60)/24)+DATE(1970,1,1)</f>
        <v>41950.011053240742</v>
      </c>
      <c r="U3149">
        <f>YEAR(S:S)</f>
        <v>2014</v>
      </c>
    </row>
    <row r="3150" spans="1:21" ht="32" x14ac:dyDescent="0.2">
      <c r="A3150">
        <v>3148</v>
      </c>
      <c r="B3150" s="8" t="s">
        <v>2</v>
      </c>
      <c r="C3150" s="3" t="s">
        <v>3155</v>
      </c>
      <c r="D3150" s="5">
        <v>1800</v>
      </c>
      <c r="E3150" s="7">
        <v>100</v>
      </c>
      <c r="F3150" t="s">
        <v>4115</v>
      </c>
      <c r="G3150" s="1" t="s">
        <v>4119</v>
      </c>
      <c r="H3150" t="s">
        <v>4121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" t="s">
        <v>4181</v>
      </c>
      <c r="O3150">
        <f>ROUND(E3150/D3150*100,0)</f>
        <v>6</v>
      </c>
      <c r="P3150">
        <f>ROUND(E3150/L3150,2)</f>
        <v>1.75</v>
      </c>
      <c r="Q3150" s="9" t="s">
        <v>4181</v>
      </c>
      <c r="R3150" t="s">
        <v>4190</v>
      </c>
      <c r="S3150">
        <f>(((J3150/60)/60)/24)+DATE(1970,1,1)</f>
        <v>41891.665324074071</v>
      </c>
      <c r="T3150">
        <f>(((I3150/60)/60)/24)+DATE(1970,1,1)</f>
        <v>41913.166666666664</v>
      </c>
      <c r="U3150">
        <f>YEAR(S:S)</f>
        <v>2014</v>
      </c>
    </row>
    <row r="3151" spans="1:21" ht="48" x14ac:dyDescent="0.2">
      <c r="A3151">
        <v>3149</v>
      </c>
      <c r="B3151" s="8" t="s">
        <v>2</v>
      </c>
      <c r="C3151" s="3" t="s">
        <v>3156</v>
      </c>
      <c r="D3151" s="5">
        <v>1250</v>
      </c>
      <c r="E3151" s="7">
        <v>100</v>
      </c>
      <c r="F3151" t="s">
        <v>4115</v>
      </c>
      <c r="G3151" s="1" t="s">
        <v>4119</v>
      </c>
      <c r="H3151" t="s">
        <v>4121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" t="s">
        <v>4181</v>
      </c>
      <c r="O3151">
        <f>ROUND(E3151/D3151*100,0)</f>
        <v>8</v>
      </c>
      <c r="P3151">
        <f>ROUND(E3151/L3151,2)</f>
        <v>4</v>
      </c>
      <c r="Q3151" s="9" t="s">
        <v>4181</v>
      </c>
      <c r="R3151" t="s">
        <v>4190</v>
      </c>
      <c r="S3151">
        <f>(((J3151/60)/60)/24)+DATE(1970,1,1)</f>
        <v>41226.017361111109</v>
      </c>
      <c r="T3151">
        <f>(((I3151/60)/60)/24)+DATE(1970,1,1)</f>
        <v>41250.083333333336</v>
      </c>
      <c r="U3151">
        <f>YEAR(S:S)</f>
        <v>2012</v>
      </c>
    </row>
    <row r="3152" spans="1:21" ht="64" x14ac:dyDescent="0.2">
      <c r="A3152">
        <v>3150</v>
      </c>
      <c r="B3152" s="8" t="s">
        <v>2</v>
      </c>
      <c r="C3152" s="3" t="s">
        <v>3157</v>
      </c>
      <c r="D3152" s="5">
        <v>3500</v>
      </c>
      <c r="E3152" s="7">
        <v>96</v>
      </c>
      <c r="F3152" t="s">
        <v>4115</v>
      </c>
      <c r="G3152" s="1" t="s">
        <v>4119</v>
      </c>
      <c r="H3152" t="s">
        <v>4121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" t="s">
        <v>4181</v>
      </c>
      <c r="O3152">
        <f>ROUND(E3152/D3152*100,0)</f>
        <v>3</v>
      </c>
      <c r="P3152">
        <f>ROUND(E3152/L3152,2)</f>
        <v>0.92</v>
      </c>
      <c r="Q3152" s="9" t="s">
        <v>4181</v>
      </c>
      <c r="R3152" t="s">
        <v>4190</v>
      </c>
      <c r="S3152">
        <f>(((J3152/60)/60)/24)+DATE(1970,1,1)</f>
        <v>40478.263923611114</v>
      </c>
      <c r="T3152">
        <f>(((I3152/60)/60)/24)+DATE(1970,1,1)</f>
        <v>40568.166666666664</v>
      </c>
      <c r="U3152">
        <f>YEAR(S:S)</f>
        <v>2010</v>
      </c>
    </row>
    <row r="3153" spans="1:21" ht="32" x14ac:dyDescent="0.2">
      <c r="A3153">
        <v>3151</v>
      </c>
      <c r="B3153" s="8" t="s">
        <v>2</v>
      </c>
      <c r="C3153" s="3" t="s">
        <v>3158</v>
      </c>
      <c r="D3153" s="5">
        <v>3500</v>
      </c>
      <c r="E3153" s="7">
        <v>95</v>
      </c>
      <c r="F3153" t="s">
        <v>4115</v>
      </c>
      <c r="G3153" s="1" t="s">
        <v>4119</v>
      </c>
      <c r="H3153" t="s">
        <v>4121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" t="s">
        <v>4181</v>
      </c>
      <c r="O3153">
        <f>ROUND(E3153/D3153*100,0)</f>
        <v>3</v>
      </c>
      <c r="P3153">
        <f>ROUND(E3153/L3153,2)</f>
        <v>2.79</v>
      </c>
      <c r="Q3153" s="9" t="s">
        <v>4181</v>
      </c>
      <c r="R3153" t="s">
        <v>4190</v>
      </c>
      <c r="S3153">
        <f>(((J3153/60)/60)/24)+DATE(1970,1,1)</f>
        <v>41862.83997685185</v>
      </c>
      <c r="T3153">
        <f>(((I3153/60)/60)/24)+DATE(1970,1,1)</f>
        <v>41892.83997685185</v>
      </c>
      <c r="U3153">
        <f>YEAR(S:S)</f>
        <v>2014</v>
      </c>
    </row>
    <row r="3154" spans="1:21" ht="48" x14ac:dyDescent="0.2">
      <c r="A3154">
        <v>3152</v>
      </c>
      <c r="B3154" s="8" t="s">
        <v>2</v>
      </c>
      <c r="C3154" s="3" t="s">
        <v>3159</v>
      </c>
      <c r="D3154" s="5">
        <v>2200</v>
      </c>
      <c r="E3154" s="7">
        <v>95</v>
      </c>
      <c r="F3154" t="s">
        <v>4115</v>
      </c>
      <c r="G3154" s="1" t="s">
        <v>4119</v>
      </c>
      <c r="H3154" t="s">
        <v>4122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" t="s">
        <v>4181</v>
      </c>
      <c r="O3154">
        <f>ROUND(E3154/D3154*100,0)</f>
        <v>4</v>
      </c>
      <c r="P3154">
        <f>ROUND(E3154/L3154,2)</f>
        <v>1.42</v>
      </c>
      <c r="Q3154" s="9" t="s">
        <v>4181</v>
      </c>
      <c r="R3154" t="s">
        <v>4190</v>
      </c>
      <c r="S3154">
        <f>(((J3154/60)/60)/24)+DATE(1970,1,1)</f>
        <v>41550.867673611108</v>
      </c>
      <c r="T3154">
        <f>(((I3154/60)/60)/24)+DATE(1970,1,1)</f>
        <v>41580.867673611108</v>
      </c>
      <c r="U3154">
        <f>YEAR(S:S)</f>
        <v>2013</v>
      </c>
    </row>
    <row r="3155" spans="1:21" ht="48" x14ac:dyDescent="0.2">
      <c r="A3155">
        <v>3153</v>
      </c>
      <c r="B3155" s="8" t="s">
        <v>2</v>
      </c>
      <c r="C3155" s="3" t="s">
        <v>3160</v>
      </c>
      <c r="D3155" s="5">
        <v>3000</v>
      </c>
      <c r="E3155" s="7">
        <v>95</v>
      </c>
      <c r="F3155" t="s">
        <v>4115</v>
      </c>
      <c r="G3155" s="1" t="s">
        <v>4119</v>
      </c>
      <c r="H3155" t="s">
        <v>4121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" t="s">
        <v>4181</v>
      </c>
      <c r="O3155">
        <f>ROUND(E3155/D3155*100,0)</f>
        <v>3</v>
      </c>
      <c r="P3155">
        <f>ROUND(E3155/L3155,2)</f>
        <v>0.39</v>
      </c>
      <c r="Q3155" s="9" t="s">
        <v>4181</v>
      </c>
      <c r="R3155" t="s">
        <v>4190</v>
      </c>
      <c r="S3155">
        <f>(((J3155/60)/60)/24)+DATE(1970,1,1)</f>
        <v>40633.154363425929</v>
      </c>
      <c r="T3155">
        <f>(((I3155/60)/60)/24)+DATE(1970,1,1)</f>
        <v>40664.207638888889</v>
      </c>
      <c r="U3155">
        <f>YEAR(S:S)</f>
        <v>2011</v>
      </c>
    </row>
    <row r="3156" spans="1:21" ht="48" x14ac:dyDescent="0.2">
      <c r="A3156">
        <v>3154</v>
      </c>
      <c r="B3156" s="8" t="s">
        <v>2</v>
      </c>
      <c r="C3156" s="3" t="s">
        <v>3161</v>
      </c>
      <c r="D3156" s="5">
        <v>7000</v>
      </c>
      <c r="E3156" s="7">
        <v>95</v>
      </c>
      <c r="F3156" t="s">
        <v>4115</v>
      </c>
      <c r="G3156" s="1" t="s">
        <v>4119</v>
      </c>
      <c r="H3156" t="s">
        <v>4121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" t="s">
        <v>4181</v>
      </c>
      <c r="O3156">
        <f>ROUND(E3156/D3156*100,0)</f>
        <v>1</v>
      </c>
      <c r="P3156">
        <f>ROUND(E3156/L3156,2)</f>
        <v>0.77</v>
      </c>
      <c r="Q3156" s="9" t="s">
        <v>4181</v>
      </c>
      <c r="R3156" t="s">
        <v>4190</v>
      </c>
      <c r="S3156">
        <f>(((J3156/60)/60)/24)+DATE(1970,1,1)</f>
        <v>40970.875671296293</v>
      </c>
      <c r="T3156">
        <f>(((I3156/60)/60)/24)+DATE(1970,1,1)</f>
        <v>41000.834004629629</v>
      </c>
      <c r="U3156">
        <f>YEAR(S:S)</f>
        <v>2012</v>
      </c>
    </row>
    <row r="3157" spans="1:21" ht="48" x14ac:dyDescent="0.2">
      <c r="A3157">
        <v>3155</v>
      </c>
      <c r="B3157" s="8" t="s">
        <v>2</v>
      </c>
      <c r="C3157" s="3" t="s">
        <v>3162</v>
      </c>
      <c r="D3157" s="5">
        <v>5000</v>
      </c>
      <c r="E3157" s="7">
        <v>94</v>
      </c>
      <c r="F3157" t="s">
        <v>4115</v>
      </c>
      <c r="G3157" s="1" t="s">
        <v>4119</v>
      </c>
      <c r="H3157" t="s">
        <v>4122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" t="s">
        <v>4181</v>
      </c>
      <c r="O3157">
        <f>ROUND(E3157/D3157*100,0)</f>
        <v>2</v>
      </c>
      <c r="P3157">
        <f>ROUND(E3157/L3157,2)</f>
        <v>0.31</v>
      </c>
      <c r="Q3157" s="9" t="s">
        <v>4181</v>
      </c>
      <c r="R3157" t="s">
        <v>4190</v>
      </c>
      <c r="S3157">
        <f>(((J3157/60)/60)/24)+DATE(1970,1,1)</f>
        <v>41233.499131944445</v>
      </c>
      <c r="T3157">
        <f>(((I3157/60)/60)/24)+DATE(1970,1,1)</f>
        <v>41263.499131944445</v>
      </c>
      <c r="U3157">
        <f>YEAR(S:S)</f>
        <v>2012</v>
      </c>
    </row>
    <row r="3158" spans="1:21" ht="48" x14ac:dyDescent="0.2">
      <c r="A3158">
        <v>3156</v>
      </c>
      <c r="B3158" s="8" t="s">
        <v>2</v>
      </c>
      <c r="C3158" s="3" t="s">
        <v>3163</v>
      </c>
      <c r="D3158" s="5">
        <v>5500</v>
      </c>
      <c r="E3158" s="7">
        <v>94</v>
      </c>
      <c r="F3158" t="s">
        <v>4115</v>
      </c>
      <c r="G3158" s="1" t="s">
        <v>4119</v>
      </c>
      <c r="H3158" t="s">
        <v>4121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" t="s">
        <v>4181</v>
      </c>
      <c r="O3158">
        <f>ROUND(E3158/D3158*100,0)</f>
        <v>2</v>
      </c>
      <c r="P3158">
        <f>ROUND(E3158/L3158,2)</f>
        <v>1.06</v>
      </c>
      <c r="Q3158" s="9" t="s">
        <v>4181</v>
      </c>
      <c r="R3158" t="s">
        <v>4190</v>
      </c>
      <c r="S3158">
        <f>(((J3158/60)/60)/24)+DATE(1970,1,1)</f>
        <v>41026.953055555554</v>
      </c>
      <c r="T3158">
        <f>(((I3158/60)/60)/24)+DATE(1970,1,1)</f>
        <v>41061.953055555554</v>
      </c>
      <c r="U3158">
        <f>YEAR(S:S)</f>
        <v>2012</v>
      </c>
    </row>
    <row r="3159" spans="1:21" ht="32" x14ac:dyDescent="0.2">
      <c r="A3159">
        <v>3157</v>
      </c>
      <c r="B3159" s="8" t="s">
        <v>2</v>
      </c>
      <c r="C3159" s="3" t="s">
        <v>3164</v>
      </c>
      <c r="D3159" s="5">
        <v>4000</v>
      </c>
      <c r="E3159" s="7">
        <v>93</v>
      </c>
      <c r="F3159" t="s">
        <v>4115</v>
      </c>
      <c r="G3159" s="1" t="s">
        <v>4119</v>
      </c>
      <c r="H3159" t="s">
        <v>4121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" t="s">
        <v>4181</v>
      </c>
      <c r="O3159">
        <f>ROUND(E3159/D3159*100,0)</f>
        <v>2</v>
      </c>
      <c r="P3159">
        <f>ROUND(E3159/L3159,2)</f>
        <v>2.27</v>
      </c>
      <c r="Q3159" s="9" t="s">
        <v>4181</v>
      </c>
      <c r="R3159" t="s">
        <v>4190</v>
      </c>
      <c r="S3159">
        <f>(((J3159/60)/60)/24)+DATE(1970,1,1)</f>
        <v>41829.788252314815</v>
      </c>
      <c r="T3159">
        <f>(((I3159/60)/60)/24)+DATE(1970,1,1)</f>
        <v>41839.208333333336</v>
      </c>
      <c r="U3159">
        <f>YEAR(S:S)</f>
        <v>2014</v>
      </c>
    </row>
    <row r="3160" spans="1:21" ht="32" x14ac:dyDescent="0.2">
      <c r="A3160">
        <v>3158</v>
      </c>
      <c r="B3160" s="8" t="s">
        <v>2</v>
      </c>
      <c r="C3160" s="3" t="s">
        <v>3165</v>
      </c>
      <c r="D3160" s="5">
        <v>5000</v>
      </c>
      <c r="E3160" s="7">
        <v>92</v>
      </c>
      <c r="F3160" t="s">
        <v>4115</v>
      </c>
      <c r="G3160" s="1" t="s">
        <v>4119</v>
      </c>
      <c r="H3160" t="s">
        <v>4121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" t="s">
        <v>4181</v>
      </c>
      <c r="O3160">
        <f>ROUND(E3160/D3160*100,0)</f>
        <v>2</v>
      </c>
      <c r="P3160">
        <f>ROUND(E3160/L3160,2)</f>
        <v>1.33</v>
      </c>
      <c r="Q3160" s="9" t="s">
        <v>4181</v>
      </c>
      <c r="R3160" t="s">
        <v>4190</v>
      </c>
      <c r="S3160">
        <f>(((J3160/60)/60)/24)+DATE(1970,1,1)</f>
        <v>41447.839722222219</v>
      </c>
      <c r="T3160">
        <f>(((I3160/60)/60)/24)+DATE(1970,1,1)</f>
        <v>41477.839722222219</v>
      </c>
      <c r="U3160">
        <f>YEAR(S:S)</f>
        <v>2013</v>
      </c>
    </row>
    <row r="3161" spans="1:21" ht="32" x14ac:dyDescent="0.2">
      <c r="A3161">
        <v>3159</v>
      </c>
      <c r="B3161" s="8" t="s">
        <v>2</v>
      </c>
      <c r="C3161" s="3" t="s">
        <v>3166</v>
      </c>
      <c r="D3161" s="5">
        <v>1500</v>
      </c>
      <c r="E3161" s="7">
        <v>91</v>
      </c>
      <c r="F3161" t="s">
        <v>4115</v>
      </c>
      <c r="G3161" s="1" t="s">
        <v>4119</v>
      </c>
      <c r="H3161" t="s">
        <v>4121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" t="s">
        <v>4181</v>
      </c>
      <c r="O3161">
        <f>ROUND(E3161/D3161*100,0)</f>
        <v>6</v>
      </c>
      <c r="P3161">
        <f>ROUND(E3161/L3161,2)</f>
        <v>1.75</v>
      </c>
      <c r="Q3161" s="9" t="s">
        <v>4181</v>
      </c>
      <c r="R3161" t="s">
        <v>4190</v>
      </c>
      <c r="S3161">
        <f>(((J3161/60)/60)/24)+DATE(1970,1,1)</f>
        <v>40884.066678240742</v>
      </c>
      <c r="T3161">
        <f>(((I3161/60)/60)/24)+DATE(1970,1,1)</f>
        <v>40926.958333333336</v>
      </c>
      <c r="U3161">
        <f>YEAR(S:S)</f>
        <v>2011</v>
      </c>
    </row>
    <row r="3162" spans="1:21" ht="48" x14ac:dyDescent="0.2">
      <c r="A3162">
        <v>3160</v>
      </c>
      <c r="B3162" s="8" t="s">
        <v>2</v>
      </c>
      <c r="C3162" s="3" t="s">
        <v>3167</v>
      </c>
      <c r="D3162" s="5">
        <v>4500</v>
      </c>
      <c r="E3162" s="7">
        <v>90</v>
      </c>
      <c r="F3162" t="s">
        <v>4115</v>
      </c>
      <c r="G3162" s="1" t="s">
        <v>4119</v>
      </c>
      <c r="H3162" t="s">
        <v>4121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" t="s">
        <v>4181</v>
      </c>
      <c r="O3162">
        <f>ROUND(E3162/D3162*100,0)</f>
        <v>2</v>
      </c>
      <c r="P3162">
        <f>ROUND(E3162/L3162,2)</f>
        <v>1.58</v>
      </c>
      <c r="Q3162" s="9" t="s">
        <v>4181</v>
      </c>
      <c r="R3162" t="s">
        <v>4190</v>
      </c>
      <c r="S3162">
        <f>(((J3162/60)/60)/24)+DATE(1970,1,1)</f>
        <v>41841.26489583333</v>
      </c>
      <c r="T3162">
        <f>(((I3162/60)/60)/24)+DATE(1970,1,1)</f>
        <v>41864.207638888889</v>
      </c>
      <c r="U3162">
        <f>YEAR(S:S)</f>
        <v>2014</v>
      </c>
    </row>
    <row r="3163" spans="1:21" ht="48" x14ac:dyDescent="0.2">
      <c r="A3163">
        <v>3161</v>
      </c>
      <c r="B3163" s="8" t="s">
        <v>2</v>
      </c>
      <c r="C3163" s="3" t="s">
        <v>3168</v>
      </c>
      <c r="D3163" s="5">
        <v>2000</v>
      </c>
      <c r="E3163" s="7">
        <v>90</v>
      </c>
      <c r="F3163" t="s">
        <v>4115</v>
      </c>
      <c r="G3163" s="1" t="s">
        <v>4119</v>
      </c>
      <c r="H3163" t="s">
        <v>4122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" t="s">
        <v>4181</v>
      </c>
      <c r="O3163">
        <f>ROUND(E3163/D3163*100,0)</f>
        <v>5</v>
      </c>
      <c r="P3163">
        <f>ROUND(E3163/L3163,2)</f>
        <v>1.22</v>
      </c>
      <c r="Q3163" s="9" t="s">
        <v>4181</v>
      </c>
      <c r="R3163" t="s">
        <v>4190</v>
      </c>
      <c r="S3163">
        <f>(((J3163/60)/60)/24)+DATE(1970,1,1)</f>
        <v>41897.536134259259</v>
      </c>
      <c r="T3163">
        <f>(((I3163/60)/60)/24)+DATE(1970,1,1)</f>
        <v>41927.536134259259</v>
      </c>
      <c r="U3163">
        <f>YEAR(S:S)</f>
        <v>2014</v>
      </c>
    </row>
    <row r="3164" spans="1:21" ht="48" x14ac:dyDescent="0.2">
      <c r="A3164">
        <v>3162</v>
      </c>
      <c r="B3164" s="8" t="s">
        <v>2</v>
      </c>
      <c r="C3164" s="3" t="s">
        <v>3169</v>
      </c>
      <c r="D3164" s="5">
        <v>4000</v>
      </c>
      <c r="E3164" s="7">
        <v>90</v>
      </c>
      <c r="F3164" t="s">
        <v>4115</v>
      </c>
      <c r="G3164" s="1" t="s">
        <v>4119</v>
      </c>
      <c r="H3164" t="s">
        <v>4121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" t="s">
        <v>4181</v>
      </c>
      <c r="O3164">
        <f>ROUND(E3164/D3164*100,0)</f>
        <v>2</v>
      </c>
      <c r="P3164">
        <f>ROUND(E3164/L3164,2)</f>
        <v>1.43</v>
      </c>
      <c r="Q3164" s="9" t="s">
        <v>4181</v>
      </c>
      <c r="R3164" t="s">
        <v>4190</v>
      </c>
      <c r="S3164">
        <f>(((J3164/60)/60)/24)+DATE(1970,1,1)</f>
        <v>41799.685902777775</v>
      </c>
      <c r="T3164">
        <f>(((I3164/60)/60)/24)+DATE(1970,1,1)</f>
        <v>41827.083333333336</v>
      </c>
      <c r="U3164">
        <f>YEAR(S:S)</f>
        <v>2014</v>
      </c>
    </row>
    <row r="3165" spans="1:21" ht="48" x14ac:dyDescent="0.2">
      <c r="A3165">
        <v>3163</v>
      </c>
      <c r="B3165" s="8" t="s">
        <v>2</v>
      </c>
      <c r="C3165" s="3" t="s">
        <v>3170</v>
      </c>
      <c r="D3165" s="5">
        <v>13000</v>
      </c>
      <c r="E3165" s="7">
        <v>90</v>
      </c>
      <c r="F3165" t="s">
        <v>4115</v>
      </c>
      <c r="G3165" s="1" t="s">
        <v>4119</v>
      </c>
      <c r="H3165" t="s">
        <v>4121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" t="s">
        <v>4181</v>
      </c>
      <c r="O3165">
        <f>ROUND(E3165/D3165*100,0)</f>
        <v>1</v>
      </c>
      <c r="P3165">
        <f>ROUND(E3165/L3165,2)</f>
        <v>1.25</v>
      </c>
      <c r="Q3165" s="9" t="s">
        <v>4181</v>
      </c>
      <c r="R3165" t="s">
        <v>4190</v>
      </c>
      <c r="S3165">
        <f>(((J3165/60)/60)/24)+DATE(1970,1,1)</f>
        <v>41775.753761574073</v>
      </c>
      <c r="T3165">
        <f>(((I3165/60)/60)/24)+DATE(1970,1,1)</f>
        <v>41805.753761574073</v>
      </c>
      <c r="U3165">
        <f>YEAR(S:S)</f>
        <v>2014</v>
      </c>
    </row>
    <row r="3166" spans="1:21" ht="48" x14ac:dyDescent="0.2">
      <c r="A3166">
        <v>3164</v>
      </c>
      <c r="B3166" s="8" t="s">
        <v>2</v>
      </c>
      <c r="C3166" s="3" t="s">
        <v>3171</v>
      </c>
      <c r="D3166" s="5">
        <v>2500</v>
      </c>
      <c r="E3166" s="7">
        <v>90</v>
      </c>
      <c r="F3166" t="s">
        <v>4115</v>
      </c>
      <c r="G3166" s="1" t="s">
        <v>4119</v>
      </c>
      <c r="H3166" t="s">
        <v>4121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" t="s">
        <v>4181</v>
      </c>
      <c r="O3166">
        <f>ROUND(E3166/D3166*100,0)</f>
        <v>4</v>
      </c>
      <c r="P3166">
        <f>ROUND(E3166/L3166,2)</f>
        <v>1.27</v>
      </c>
      <c r="Q3166" s="9" t="s">
        <v>4181</v>
      </c>
      <c r="R3166" t="s">
        <v>4190</v>
      </c>
      <c r="S3166">
        <f>(((J3166/60)/60)/24)+DATE(1970,1,1)</f>
        <v>41766.80572916667</v>
      </c>
      <c r="T3166">
        <f>(((I3166/60)/60)/24)+DATE(1970,1,1)</f>
        <v>41799.80572916667</v>
      </c>
      <c r="U3166">
        <f>YEAR(S:S)</f>
        <v>2014</v>
      </c>
    </row>
    <row r="3167" spans="1:21" ht="48" x14ac:dyDescent="0.2">
      <c r="A3167">
        <v>3165</v>
      </c>
      <c r="B3167" s="8" t="s">
        <v>2</v>
      </c>
      <c r="C3167" s="3" t="s">
        <v>3172</v>
      </c>
      <c r="D3167" s="5">
        <v>750</v>
      </c>
      <c r="E3167" s="7">
        <v>90</v>
      </c>
      <c r="F3167" t="s">
        <v>4115</v>
      </c>
      <c r="G3167" s="1" t="s">
        <v>4119</v>
      </c>
      <c r="H3167" t="s">
        <v>4121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" t="s">
        <v>4181</v>
      </c>
      <c r="O3167">
        <f>ROUND(E3167/D3167*100,0)</f>
        <v>12</v>
      </c>
      <c r="P3167">
        <f>ROUND(E3167/L3167,2)</f>
        <v>4.29</v>
      </c>
      <c r="Q3167" s="9" t="s">
        <v>4181</v>
      </c>
      <c r="R3167" t="s">
        <v>4190</v>
      </c>
      <c r="S3167">
        <f>(((J3167/60)/60)/24)+DATE(1970,1,1)</f>
        <v>40644.159259259257</v>
      </c>
      <c r="T3167">
        <f>(((I3167/60)/60)/24)+DATE(1970,1,1)</f>
        <v>40666.165972222225</v>
      </c>
      <c r="U3167">
        <f>YEAR(S:S)</f>
        <v>2011</v>
      </c>
    </row>
    <row r="3168" spans="1:21" ht="48" x14ac:dyDescent="0.2">
      <c r="A3168">
        <v>3166</v>
      </c>
      <c r="B3168" s="8" t="s">
        <v>2</v>
      </c>
      <c r="C3168" s="3" t="s">
        <v>3173</v>
      </c>
      <c r="D3168" s="5">
        <v>35000</v>
      </c>
      <c r="E3168" s="7">
        <v>90</v>
      </c>
      <c r="F3168" t="s">
        <v>4115</v>
      </c>
      <c r="G3168" s="1" t="s">
        <v>4119</v>
      </c>
      <c r="H3168" t="s">
        <v>4121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" t="s">
        <v>4181</v>
      </c>
      <c r="O3168">
        <f>ROUND(E3168/D3168*100,0)</f>
        <v>0</v>
      </c>
      <c r="P3168">
        <f>ROUND(E3168/L3168,2)</f>
        <v>0.1</v>
      </c>
      <c r="Q3168" s="9" t="s">
        <v>4181</v>
      </c>
      <c r="R3168" t="s">
        <v>4190</v>
      </c>
      <c r="S3168">
        <f>(((J3168/60)/60)/24)+DATE(1970,1,1)</f>
        <v>41940.69158564815</v>
      </c>
      <c r="T3168">
        <f>(((I3168/60)/60)/24)+DATE(1970,1,1)</f>
        <v>41969.332638888889</v>
      </c>
      <c r="U3168">
        <f>YEAR(S:S)</f>
        <v>2014</v>
      </c>
    </row>
    <row r="3169" spans="1:21" ht="32" x14ac:dyDescent="0.2">
      <c r="A3169">
        <v>3167</v>
      </c>
      <c r="B3169" s="8" t="s">
        <v>2</v>
      </c>
      <c r="C3169" s="3" t="s">
        <v>3174</v>
      </c>
      <c r="D3169" s="5">
        <v>3000</v>
      </c>
      <c r="E3169" s="7">
        <v>86</v>
      </c>
      <c r="F3169" t="s">
        <v>4115</v>
      </c>
      <c r="G3169" s="1" t="s">
        <v>4119</v>
      </c>
      <c r="H3169" t="s">
        <v>4121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" t="s">
        <v>4181</v>
      </c>
      <c r="O3169">
        <f>ROUND(E3169/D3169*100,0)</f>
        <v>3</v>
      </c>
      <c r="P3169">
        <f>ROUND(E3169/L3169,2)</f>
        <v>1.56</v>
      </c>
      <c r="Q3169" s="9" t="s">
        <v>4181</v>
      </c>
      <c r="R3169" t="s">
        <v>4190</v>
      </c>
      <c r="S3169">
        <f>(((J3169/60)/60)/24)+DATE(1970,1,1)</f>
        <v>41839.175706018519</v>
      </c>
      <c r="T3169">
        <f>(((I3169/60)/60)/24)+DATE(1970,1,1)</f>
        <v>41853.175706018519</v>
      </c>
      <c r="U3169">
        <f>YEAR(S:S)</f>
        <v>2014</v>
      </c>
    </row>
    <row r="3170" spans="1:21" ht="48" x14ac:dyDescent="0.2">
      <c r="A3170">
        <v>3168</v>
      </c>
      <c r="B3170" s="8" t="s">
        <v>2</v>
      </c>
      <c r="C3170" s="3" t="s">
        <v>3175</v>
      </c>
      <c r="D3170" s="5">
        <v>2500</v>
      </c>
      <c r="E3170" s="7">
        <v>86</v>
      </c>
      <c r="F3170" t="s">
        <v>4115</v>
      </c>
      <c r="G3170" s="1" t="s">
        <v>4119</v>
      </c>
      <c r="H3170" t="s">
        <v>4121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" t="s">
        <v>4181</v>
      </c>
      <c r="O3170">
        <f>ROUND(E3170/D3170*100,0)</f>
        <v>3</v>
      </c>
      <c r="P3170">
        <f>ROUND(E3170/L3170,2)</f>
        <v>1.41</v>
      </c>
      <c r="Q3170" s="9" t="s">
        <v>4181</v>
      </c>
      <c r="R3170" t="s">
        <v>4190</v>
      </c>
      <c r="S3170">
        <f>(((J3170/60)/60)/24)+DATE(1970,1,1)</f>
        <v>41772.105937500004</v>
      </c>
      <c r="T3170">
        <f>(((I3170/60)/60)/24)+DATE(1970,1,1)</f>
        <v>41803.916666666664</v>
      </c>
      <c r="U3170">
        <f>YEAR(S:S)</f>
        <v>2014</v>
      </c>
    </row>
    <row r="3171" spans="1:21" ht="32" x14ac:dyDescent="0.2">
      <c r="A3171">
        <v>3169</v>
      </c>
      <c r="B3171" s="8" t="s">
        <v>2</v>
      </c>
      <c r="C3171" s="3" t="s">
        <v>3176</v>
      </c>
      <c r="D3171" s="5">
        <v>8000</v>
      </c>
      <c r="E3171" s="7">
        <v>85</v>
      </c>
      <c r="F3171" t="s">
        <v>4115</v>
      </c>
      <c r="G3171" s="1" t="s">
        <v>4119</v>
      </c>
      <c r="H3171" t="s">
        <v>4121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" t="s">
        <v>4181</v>
      </c>
      <c r="O3171">
        <f>ROUND(E3171/D3171*100,0)</f>
        <v>1</v>
      </c>
      <c r="P3171">
        <f>ROUND(E3171/L3171,2)</f>
        <v>1.04</v>
      </c>
      <c r="Q3171" s="9" t="s">
        <v>4181</v>
      </c>
      <c r="R3171" t="s">
        <v>4190</v>
      </c>
      <c r="S3171">
        <f>(((J3171/60)/60)/24)+DATE(1970,1,1)</f>
        <v>41591.737974537034</v>
      </c>
      <c r="T3171">
        <f>(((I3171/60)/60)/24)+DATE(1970,1,1)</f>
        <v>41621.207638888889</v>
      </c>
      <c r="U3171">
        <f>YEAR(S:S)</f>
        <v>2013</v>
      </c>
    </row>
    <row r="3172" spans="1:21" ht="32" x14ac:dyDescent="0.2">
      <c r="A3172">
        <v>3170</v>
      </c>
      <c r="B3172" s="8" t="s">
        <v>2</v>
      </c>
      <c r="C3172" s="3" t="s">
        <v>3177</v>
      </c>
      <c r="D3172" s="5">
        <v>2000</v>
      </c>
      <c r="E3172" s="7">
        <v>85</v>
      </c>
      <c r="F3172" t="s">
        <v>4115</v>
      </c>
      <c r="G3172" s="1" t="s">
        <v>4119</v>
      </c>
      <c r="H3172" t="s">
        <v>4121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" t="s">
        <v>4181</v>
      </c>
      <c r="O3172">
        <f>ROUND(E3172/D3172*100,0)</f>
        <v>4</v>
      </c>
      <c r="P3172">
        <f>ROUND(E3172/L3172,2)</f>
        <v>1.2</v>
      </c>
      <c r="Q3172" s="9" t="s">
        <v>4181</v>
      </c>
      <c r="R3172" t="s">
        <v>4190</v>
      </c>
      <c r="S3172">
        <f>(((J3172/60)/60)/24)+DATE(1970,1,1)</f>
        <v>41789.080370370371</v>
      </c>
      <c r="T3172">
        <f>(((I3172/60)/60)/24)+DATE(1970,1,1)</f>
        <v>41822.166666666664</v>
      </c>
      <c r="U3172">
        <f>YEAR(S:S)</f>
        <v>2014</v>
      </c>
    </row>
    <row r="3173" spans="1:21" ht="48" x14ac:dyDescent="0.2">
      <c r="A3173">
        <v>3171</v>
      </c>
      <c r="B3173" s="8" t="s">
        <v>2</v>
      </c>
      <c r="C3173" s="3" t="s">
        <v>3178</v>
      </c>
      <c r="D3173" s="5">
        <v>7000</v>
      </c>
      <c r="E3173" s="7">
        <v>85</v>
      </c>
      <c r="F3173" t="s">
        <v>4115</v>
      </c>
      <c r="G3173" s="1" t="s">
        <v>4119</v>
      </c>
      <c r="H3173" t="s">
        <v>4122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" t="s">
        <v>4181</v>
      </c>
      <c r="O3173">
        <f>ROUND(E3173/D3173*100,0)</f>
        <v>1</v>
      </c>
      <c r="P3173">
        <f>ROUND(E3173/L3173,2)</f>
        <v>0.73</v>
      </c>
      <c r="Q3173" s="9" t="s">
        <v>4181</v>
      </c>
      <c r="R3173" t="s">
        <v>4190</v>
      </c>
      <c r="S3173">
        <f>(((J3173/60)/60)/24)+DATE(1970,1,1)</f>
        <v>42466.608310185184</v>
      </c>
      <c r="T3173">
        <f>(((I3173/60)/60)/24)+DATE(1970,1,1)</f>
        <v>42496.608310185184</v>
      </c>
      <c r="U3173">
        <f>YEAR(S:S)</f>
        <v>2016</v>
      </c>
    </row>
    <row r="3174" spans="1:21" ht="48" x14ac:dyDescent="0.2">
      <c r="A3174">
        <v>3172</v>
      </c>
      <c r="B3174" s="8" t="s">
        <v>2</v>
      </c>
      <c r="C3174" s="3" t="s">
        <v>3179</v>
      </c>
      <c r="D3174" s="5">
        <v>2000</v>
      </c>
      <c r="E3174" s="7">
        <v>85</v>
      </c>
      <c r="F3174" t="s">
        <v>4115</v>
      </c>
      <c r="G3174" s="1" t="s">
        <v>4119</v>
      </c>
      <c r="H3174" t="s">
        <v>4121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" t="s">
        <v>4181</v>
      </c>
      <c r="O3174">
        <f>ROUND(E3174/D3174*100,0)</f>
        <v>4</v>
      </c>
      <c r="P3174">
        <f>ROUND(E3174/L3174,2)</f>
        <v>2.93</v>
      </c>
      <c r="Q3174" s="9" t="s">
        <v>4181</v>
      </c>
      <c r="R3174" t="s">
        <v>4190</v>
      </c>
      <c r="S3174">
        <f>(((J3174/60)/60)/24)+DATE(1970,1,1)</f>
        <v>40923.729953703703</v>
      </c>
      <c r="T3174">
        <f>(((I3174/60)/60)/24)+DATE(1970,1,1)</f>
        <v>40953.729953703703</v>
      </c>
      <c r="U3174">
        <f>YEAR(S:S)</f>
        <v>2012</v>
      </c>
    </row>
    <row r="3175" spans="1:21" ht="48" x14ac:dyDescent="0.2">
      <c r="A3175">
        <v>3173</v>
      </c>
      <c r="B3175" s="8" t="s">
        <v>2</v>
      </c>
      <c r="C3175" s="3" t="s">
        <v>3180</v>
      </c>
      <c r="D3175" s="5">
        <v>10000</v>
      </c>
      <c r="E3175" s="7">
        <v>85</v>
      </c>
      <c r="F3175" t="s">
        <v>4115</v>
      </c>
      <c r="G3175" s="1" t="s">
        <v>4119</v>
      </c>
      <c r="H3175" t="s">
        <v>4121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" t="s">
        <v>4181</v>
      </c>
      <c r="O3175">
        <f>ROUND(E3175/D3175*100,0)</f>
        <v>1</v>
      </c>
      <c r="P3175">
        <f>ROUND(E3175/L3175,2)</f>
        <v>1.1499999999999999</v>
      </c>
      <c r="Q3175" s="9" t="s">
        <v>4181</v>
      </c>
      <c r="R3175" t="s">
        <v>4190</v>
      </c>
      <c r="S3175">
        <f>(((J3175/60)/60)/24)+DATE(1970,1,1)</f>
        <v>41878.878379629627</v>
      </c>
      <c r="T3175">
        <f>(((I3175/60)/60)/24)+DATE(1970,1,1)</f>
        <v>41908.878379629627</v>
      </c>
      <c r="U3175">
        <f>YEAR(S:S)</f>
        <v>2014</v>
      </c>
    </row>
    <row r="3176" spans="1:21" ht="48" x14ac:dyDescent="0.2">
      <c r="A3176">
        <v>3174</v>
      </c>
      <c r="B3176" s="8" t="s">
        <v>2</v>
      </c>
      <c r="C3176" s="3" t="s">
        <v>3181</v>
      </c>
      <c r="D3176" s="5">
        <v>3000</v>
      </c>
      <c r="E3176" s="7">
        <v>85</v>
      </c>
      <c r="F3176" t="s">
        <v>4115</v>
      </c>
      <c r="G3176" s="1" t="s">
        <v>4119</v>
      </c>
      <c r="H3176" t="s">
        <v>4121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" t="s">
        <v>4181</v>
      </c>
      <c r="O3176">
        <f>ROUND(E3176/D3176*100,0)</f>
        <v>3</v>
      </c>
      <c r="P3176">
        <f>ROUND(E3176/L3176,2)</f>
        <v>3.7</v>
      </c>
      <c r="Q3176" s="9" t="s">
        <v>4181</v>
      </c>
      <c r="R3176" t="s">
        <v>4190</v>
      </c>
      <c r="S3176">
        <f>(((J3176/60)/60)/24)+DATE(1970,1,1)</f>
        <v>41862.864675925928</v>
      </c>
      <c r="T3176">
        <f>(((I3176/60)/60)/24)+DATE(1970,1,1)</f>
        <v>41876.864675925928</v>
      </c>
      <c r="U3176">
        <f>YEAR(S:S)</f>
        <v>2014</v>
      </c>
    </row>
    <row r="3177" spans="1:21" ht="48" x14ac:dyDescent="0.2">
      <c r="A3177">
        <v>3175</v>
      </c>
      <c r="B3177" s="8" t="s">
        <v>2</v>
      </c>
      <c r="C3177" s="3" t="s">
        <v>3182</v>
      </c>
      <c r="D3177" s="5">
        <v>5000</v>
      </c>
      <c r="E3177" s="7">
        <v>85</v>
      </c>
      <c r="F3177" t="s">
        <v>4115</v>
      </c>
      <c r="G3177" s="1" t="s">
        <v>4119</v>
      </c>
      <c r="H3177" t="s">
        <v>4121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" t="s">
        <v>4181</v>
      </c>
      <c r="O3177">
        <f>ROUND(E3177/D3177*100,0)</f>
        <v>2</v>
      </c>
      <c r="P3177">
        <f>ROUND(E3177/L3177,2)</f>
        <v>1.42</v>
      </c>
      <c r="Q3177" s="9" t="s">
        <v>4181</v>
      </c>
      <c r="R3177" t="s">
        <v>4190</v>
      </c>
      <c r="S3177">
        <f>(((J3177/60)/60)/24)+DATE(1970,1,1)</f>
        <v>40531.886886574073</v>
      </c>
      <c r="T3177">
        <f>(((I3177/60)/60)/24)+DATE(1970,1,1)</f>
        <v>40591.886886574073</v>
      </c>
      <c r="U3177">
        <f>YEAR(S:S)</f>
        <v>2010</v>
      </c>
    </row>
    <row r="3178" spans="1:21" ht="48" x14ac:dyDescent="0.2">
      <c r="A3178">
        <v>3176</v>
      </c>
      <c r="B3178" s="8" t="s">
        <v>2</v>
      </c>
      <c r="C3178" s="3" t="s">
        <v>3183</v>
      </c>
      <c r="D3178" s="5">
        <v>1900</v>
      </c>
      <c r="E3178" s="7">
        <v>83</v>
      </c>
      <c r="F3178" t="s">
        <v>4115</v>
      </c>
      <c r="G3178" s="1" t="s">
        <v>4119</v>
      </c>
      <c r="H3178" t="s">
        <v>4121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" t="s">
        <v>4181</v>
      </c>
      <c r="O3178">
        <f>ROUND(E3178/D3178*100,0)</f>
        <v>4</v>
      </c>
      <c r="P3178">
        <f>ROUND(E3178/L3178,2)</f>
        <v>1.51</v>
      </c>
      <c r="Q3178" s="9" t="s">
        <v>4181</v>
      </c>
      <c r="R3178" t="s">
        <v>4190</v>
      </c>
      <c r="S3178">
        <f>(((J3178/60)/60)/24)+DATE(1970,1,1)</f>
        <v>41477.930914351848</v>
      </c>
      <c r="T3178">
        <f>(((I3178/60)/60)/24)+DATE(1970,1,1)</f>
        <v>41504.625</v>
      </c>
      <c r="U3178">
        <f>YEAR(S:S)</f>
        <v>2013</v>
      </c>
    </row>
    <row r="3179" spans="1:21" ht="48" x14ac:dyDescent="0.2">
      <c r="A3179">
        <v>3177</v>
      </c>
      <c r="B3179" s="8" t="s">
        <v>2</v>
      </c>
      <c r="C3179" s="3" t="s">
        <v>3184</v>
      </c>
      <c r="D3179" s="5">
        <v>2500</v>
      </c>
      <c r="E3179" s="7">
        <v>82.01</v>
      </c>
      <c r="F3179" t="s">
        <v>4115</v>
      </c>
      <c r="G3179" s="1" t="s">
        <v>4119</v>
      </c>
      <c r="H3179" t="s">
        <v>4121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" t="s">
        <v>4181</v>
      </c>
      <c r="O3179">
        <f>ROUND(E3179/D3179*100,0)</f>
        <v>3</v>
      </c>
      <c r="P3179">
        <f>ROUND(E3179/L3179,2)</f>
        <v>1.61</v>
      </c>
      <c r="Q3179" s="9" t="s">
        <v>4181</v>
      </c>
      <c r="R3179" t="s">
        <v>4190</v>
      </c>
      <c r="S3179">
        <f>(((J3179/60)/60)/24)+DATE(1970,1,1)</f>
        <v>41781.666770833333</v>
      </c>
      <c r="T3179">
        <f>(((I3179/60)/60)/24)+DATE(1970,1,1)</f>
        <v>41811.666770833333</v>
      </c>
      <c r="U3179">
        <f>YEAR(S:S)</f>
        <v>2014</v>
      </c>
    </row>
    <row r="3180" spans="1:21" ht="48" x14ac:dyDescent="0.2">
      <c r="A3180">
        <v>3178</v>
      </c>
      <c r="B3180" s="8" t="s">
        <v>2</v>
      </c>
      <c r="C3180" s="3" t="s">
        <v>3185</v>
      </c>
      <c r="D3180" s="5">
        <v>1500</v>
      </c>
      <c r="E3180" s="7">
        <v>82</v>
      </c>
      <c r="F3180" t="s">
        <v>4115</v>
      </c>
      <c r="G3180" s="1" t="s">
        <v>4119</v>
      </c>
      <c r="H3180" t="s">
        <v>4122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" t="s">
        <v>4181</v>
      </c>
      <c r="O3180">
        <f>ROUND(E3180/D3180*100,0)</f>
        <v>5</v>
      </c>
      <c r="P3180">
        <f>ROUND(E3180/L3180,2)</f>
        <v>1.05</v>
      </c>
      <c r="Q3180" s="9" t="s">
        <v>4181</v>
      </c>
      <c r="R3180" t="s">
        <v>4190</v>
      </c>
      <c r="S3180">
        <f>(((J3180/60)/60)/24)+DATE(1970,1,1)</f>
        <v>41806.605034722219</v>
      </c>
      <c r="T3180">
        <f>(((I3180/60)/60)/24)+DATE(1970,1,1)</f>
        <v>41836.605034722219</v>
      </c>
      <c r="U3180">
        <f>YEAR(S:S)</f>
        <v>2014</v>
      </c>
    </row>
    <row r="3181" spans="1:21" ht="32" x14ac:dyDescent="0.2">
      <c r="A3181">
        <v>3179</v>
      </c>
      <c r="B3181" s="8" t="s">
        <v>2</v>
      </c>
      <c r="C3181" s="3" t="s">
        <v>3186</v>
      </c>
      <c r="D3181" s="5">
        <v>4200</v>
      </c>
      <c r="E3181" s="7">
        <v>82</v>
      </c>
      <c r="F3181" t="s">
        <v>4115</v>
      </c>
      <c r="G3181" s="1" t="s">
        <v>4119</v>
      </c>
      <c r="H3181" t="s">
        <v>4121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" t="s">
        <v>4181</v>
      </c>
      <c r="O3181">
        <f>ROUND(E3181/D3181*100,0)</f>
        <v>2</v>
      </c>
      <c r="P3181">
        <f>ROUND(E3181/L3181,2)</f>
        <v>1.32</v>
      </c>
      <c r="Q3181" s="9" t="s">
        <v>4181</v>
      </c>
      <c r="R3181" t="s">
        <v>4190</v>
      </c>
      <c r="S3181">
        <f>(((J3181/60)/60)/24)+DATE(1970,1,1)</f>
        <v>41375.702210648145</v>
      </c>
      <c r="T3181">
        <f>(((I3181/60)/60)/24)+DATE(1970,1,1)</f>
        <v>41400.702210648145</v>
      </c>
      <c r="U3181">
        <f>YEAR(S:S)</f>
        <v>2013</v>
      </c>
    </row>
    <row r="3182" spans="1:21" ht="48" x14ac:dyDescent="0.2">
      <c r="A3182">
        <v>3180</v>
      </c>
      <c r="B3182" s="8" t="s">
        <v>2</v>
      </c>
      <c r="C3182" s="3" t="s">
        <v>3187</v>
      </c>
      <c r="D3182" s="5">
        <v>1200</v>
      </c>
      <c r="E3182" s="7">
        <v>81</v>
      </c>
      <c r="F3182" t="s">
        <v>4115</v>
      </c>
      <c r="G3182" s="1" t="s">
        <v>4119</v>
      </c>
      <c r="H3182" t="s">
        <v>4122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" t="s">
        <v>4181</v>
      </c>
      <c r="O3182">
        <f>ROUND(E3182/D3182*100,0)</f>
        <v>7</v>
      </c>
      <c r="P3182">
        <f>ROUND(E3182/L3182,2)</f>
        <v>1.8</v>
      </c>
      <c r="Q3182" s="9" t="s">
        <v>4181</v>
      </c>
      <c r="R3182" t="s">
        <v>4190</v>
      </c>
      <c r="S3182">
        <f>(((J3182/60)/60)/24)+DATE(1970,1,1)</f>
        <v>41780.412604166668</v>
      </c>
      <c r="T3182">
        <f>(((I3182/60)/60)/24)+DATE(1970,1,1)</f>
        <v>41810.412604166668</v>
      </c>
      <c r="U3182">
        <f>YEAR(S:S)</f>
        <v>2014</v>
      </c>
    </row>
    <row r="3183" spans="1:21" ht="48" x14ac:dyDescent="0.2">
      <c r="A3183">
        <v>3181</v>
      </c>
      <c r="B3183" s="8" t="s">
        <v>2</v>
      </c>
      <c r="C3183" s="3" t="s">
        <v>3188</v>
      </c>
      <c r="D3183" s="5">
        <v>500</v>
      </c>
      <c r="E3183" s="7">
        <v>81</v>
      </c>
      <c r="F3183" t="s">
        <v>4115</v>
      </c>
      <c r="G3183" s="1" t="s">
        <v>4119</v>
      </c>
      <c r="H3183" t="s">
        <v>4122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" t="s">
        <v>4181</v>
      </c>
      <c r="O3183">
        <f>ROUND(E3183/D3183*100,0)</f>
        <v>16</v>
      </c>
      <c r="P3183">
        <f>ROUND(E3183/L3183,2)</f>
        <v>5.4</v>
      </c>
      <c r="Q3183" s="9" t="s">
        <v>4181</v>
      </c>
      <c r="R3183" t="s">
        <v>4190</v>
      </c>
      <c r="S3183">
        <f>(((J3183/60)/60)/24)+DATE(1970,1,1)</f>
        <v>41779.310034722221</v>
      </c>
      <c r="T3183">
        <f>(((I3183/60)/60)/24)+DATE(1970,1,1)</f>
        <v>41805.666666666664</v>
      </c>
      <c r="U3183">
        <f>YEAR(S:S)</f>
        <v>2014</v>
      </c>
    </row>
    <row r="3184" spans="1:21" ht="64" x14ac:dyDescent="0.2">
      <c r="A3184">
        <v>3182</v>
      </c>
      <c r="B3184" s="8" t="s">
        <v>2</v>
      </c>
      <c r="C3184" s="3" t="s">
        <v>3189</v>
      </c>
      <c r="D3184" s="5">
        <v>7000</v>
      </c>
      <c r="E3184" s="7">
        <v>80</v>
      </c>
      <c r="F3184" t="s">
        <v>4115</v>
      </c>
      <c r="G3184" s="1" t="s">
        <v>4119</v>
      </c>
      <c r="H3184" t="s">
        <v>4121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" t="s">
        <v>4181</v>
      </c>
      <c r="O3184">
        <f>ROUND(E3184/D3184*100,0)</f>
        <v>1</v>
      </c>
      <c r="P3184">
        <f>ROUND(E3184/L3184,2)</f>
        <v>0.53</v>
      </c>
      <c r="Q3184" s="9" t="s">
        <v>4181</v>
      </c>
      <c r="R3184" t="s">
        <v>4190</v>
      </c>
      <c r="S3184">
        <f>(((J3184/60)/60)/24)+DATE(1970,1,1)</f>
        <v>40883.949317129627</v>
      </c>
      <c r="T3184">
        <f>(((I3184/60)/60)/24)+DATE(1970,1,1)</f>
        <v>40939.708333333336</v>
      </c>
      <c r="U3184">
        <f>YEAR(S:S)</f>
        <v>2011</v>
      </c>
    </row>
    <row r="3185" spans="1:21" ht="48" x14ac:dyDescent="0.2">
      <c r="A3185">
        <v>3183</v>
      </c>
      <c r="B3185" s="8" t="s">
        <v>2</v>
      </c>
      <c r="C3185" s="3" t="s">
        <v>3190</v>
      </c>
      <c r="D3185" s="5">
        <v>2500</v>
      </c>
      <c r="E3185" s="7">
        <v>80</v>
      </c>
      <c r="F3185" t="s">
        <v>4115</v>
      </c>
      <c r="G3185" s="1" t="s">
        <v>4119</v>
      </c>
      <c r="H3185" t="s">
        <v>4121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" t="s">
        <v>4181</v>
      </c>
      <c r="O3185">
        <f>ROUND(E3185/D3185*100,0)</f>
        <v>3</v>
      </c>
      <c r="P3185">
        <f>ROUND(E3185/L3185,2)</f>
        <v>1.18</v>
      </c>
      <c r="Q3185" s="9" t="s">
        <v>4181</v>
      </c>
      <c r="R3185" t="s">
        <v>4190</v>
      </c>
      <c r="S3185">
        <f>(((J3185/60)/60)/24)+DATE(1970,1,1)</f>
        <v>41491.79478009259</v>
      </c>
      <c r="T3185">
        <f>(((I3185/60)/60)/24)+DATE(1970,1,1)</f>
        <v>41509.79478009259</v>
      </c>
      <c r="U3185">
        <f>YEAR(S:S)</f>
        <v>2013</v>
      </c>
    </row>
    <row r="3186" spans="1:21" ht="48" x14ac:dyDescent="0.2">
      <c r="A3186">
        <v>3184</v>
      </c>
      <c r="B3186" s="8" t="s">
        <v>2</v>
      </c>
      <c r="C3186" s="3" t="s">
        <v>3191</v>
      </c>
      <c r="D3186" s="5">
        <v>4300</v>
      </c>
      <c r="E3186" s="7">
        <v>80</v>
      </c>
      <c r="F3186" t="s">
        <v>4115</v>
      </c>
      <c r="G3186" s="1" t="s">
        <v>4119</v>
      </c>
      <c r="H3186" t="s">
        <v>4121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" t="s">
        <v>4181</v>
      </c>
      <c r="O3186">
        <f>ROUND(E3186/D3186*100,0)</f>
        <v>2</v>
      </c>
      <c r="P3186">
        <f>ROUND(E3186/L3186,2)</f>
        <v>1.74</v>
      </c>
      <c r="Q3186" s="9" t="s">
        <v>4181</v>
      </c>
      <c r="R3186" t="s">
        <v>4190</v>
      </c>
      <c r="S3186">
        <f>(((J3186/60)/60)/24)+DATE(1970,1,1)</f>
        <v>41791.993414351848</v>
      </c>
      <c r="T3186">
        <f>(((I3186/60)/60)/24)+DATE(1970,1,1)</f>
        <v>41821.993414351848</v>
      </c>
      <c r="U3186">
        <f>YEAR(S:S)</f>
        <v>2014</v>
      </c>
    </row>
    <row r="3187" spans="1:21" ht="48" x14ac:dyDescent="0.2">
      <c r="A3187">
        <v>3185</v>
      </c>
      <c r="B3187" s="8" t="s">
        <v>2</v>
      </c>
      <c r="C3187" s="3" t="s">
        <v>3192</v>
      </c>
      <c r="D3187" s="5">
        <v>1000</v>
      </c>
      <c r="E3187" s="7">
        <v>80</v>
      </c>
      <c r="F3187" t="s">
        <v>4115</v>
      </c>
      <c r="G3187" s="1" t="s">
        <v>4119</v>
      </c>
      <c r="H3187" t="s">
        <v>4122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" t="s">
        <v>4181</v>
      </c>
      <c r="O3187">
        <f>ROUND(E3187/D3187*100,0)</f>
        <v>8</v>
      </c>
      <c r="P3187">
        <f>ROUND(E3187/L3187,2)</f>
        <v>3.33</v>
      </c>
      <c r="Q3187" s="9" t="s">
        <v>4181</v>
      </c>
      <c r="R3187" t="s">
        <v>4190</v>
      </c>
      <c r="S3187">
        <f>(((J3187/60)/60)/24)+DATE(1970,1,1)</f>
        <v>41829.977326388893</v>
      </c>
      <c r="T3187">
        <f>(((I3187/60)/60)/24)+DATE(1970,1,1)</f>
        <v>41836.977326388893</v>
      </c>
      <c r="U3187">
        <f>YEAR(S:S)</f>
        <v>2014</v>
      </c>
    </row>
    <row r="3188" spans="1:21" ht="48" x14ac:dyDescent="0.2">
      <c r="A3188">
        <v>3186</v>
      </c>
      <c r="B3188" s="8" t="s">
        <v>2</v>
      </c>
      <c r="C3188" s="3" t="s">
        <v>3193</v>
      </c>
      <c r="D3188" s="5">
        <v>3200</v>
      </c>
      <c r="E3188" s="7">
        <v>80</v>
      </c>
      <c r="F3188" t="s">
        <v>4115</v>
      </c>
      <c r="G3188" s="1" t="s">
        <v>4119</v>
      </c>
      <c r="H3188" t="s">
        <v>4122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" t="s">
        <v>4181</v>
      </c>
      <c r="O3188">
        <f>ROUND(E3188/D3188*100,0)</f>
        <v>3</v>
      </c>
      <c r="P3188">
        <f>ROUND(E3188/L3188,2)</f>
        <v>1.1399999999999999</v>
      </c>
      <c r="Q3188" s="9" t="s">
        <v>4181</v>
      </c>
      <c r="R3188" t="s">
        <v>4190</v>
      </c>
      <c r="S3188">
        <f>(((J3188/60)/60)/24)+DATE(1970,1,1)</f>
        <v>41868.924050925925</v>
      </c>
      <c r="T3188">
        <f>(((I3188/60)/60)/24)+DATE(1970,1,1)</f>
        <v>41898.875</v>
      </c>
      <c r="U3188">
        <f>YEAR(S:S)</f>
        <v>2014</v>
      </c>
    </row>
    <row r="3189" spans="1:21" ht="48" x14ac:dyDescent="0.2">
      <c r="A3189">
        <v>3187</v>
      </c>
      <c r="B3189" s="8" t="s">
        <v>2</v>
      </c>
      <c r="C3189" s="3" t="s">
        <v>3194</v>
      </c>
      <c r="D3189" s="5">
        <v>15000</v>
      </c>
      <c r="E3189" s="7">
        <v>78</v>
      </c>
      <c r="F3189" t="s">
        <v>4115</v>
      </c>
      <c r="G3189" s="1" t="s">
        <v>4119</v>
      </c>
      <c r="H3189" t="s">
        <v>4121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" t="s">
        <v>4181</v>
      </c>
      <c r="O3189">
        <f>ROUND(E3189/D3189*100,0)</f>
        <v>1</v>
      </c>
      <c r="P3189">
        <f>ROUND(E3189/L3189,2)</f>
        <v>0.32</v>
      </c>
      <c r="Q3189" s="9" t="s">
        <v>4181</v>
      </c>
      <c r="R3189" t="s">
        <v>4190</v>
      </c>
      <c r="S3189">
        <f>(((J3189/60)/60)/24)+DATE(1970,1,1)</f>
        <v>41835.666354166664</v>
      </c>
      <c r="T3189">
        <f>(((I3189/60)/60)/24)+DATE(1970,1,1)</f>
        <v>41855.666354166664</v>
      </c>
      <c r="U3189">
        <f>YEAR(S:S)</f>
        <v>2014</v>
      </c>
    </row>
    <row r="3190" spans="1:21" ht="48" x14ac:dyDescent="0.2">
      <c r="A3190">
        <v>3188</v>
      </c>
      <c r="B3190" s="8" t="s">
        <v>2</v>
      </c>
      <c r="C3190" s="3" t="s">
        <v>3195</v>
      </c>
      <c r="D3190" s="5">
        <v>200</v>
      </c>
      <c r="E3190" s="7">
        <v>77</v>
      </c>
      <c r="F3190" t="s">
        <v>4117</v>
      </c>
      <c r="G3190" s="1" t="s">
        <v>4119</v>
      </c>
      <c r="H3190" t="s">
        <v>4122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" t="s">
        <v>4181</v>
      </c>
      <c r="O3190">
        <f>ROUND(E3190/D3190*100,0)</f>
        <v>39</v>
      </c>
      <c r="P3190">
        <f>ROUND(E3190/L3190,2)</f>
        <v>8.56</v>
      </c>
      <c r="Q3190" s="9" t="s">
        <v>4181</v>
      </c>
      <c r="R3190" t="s">
        <v>4224</v>
      </c>
      <c r="S3190">
        <f>(((J3190/60)/60)/24)+DATE(1970,1,1)</f>
        <v>42144.415532407409</v>
      </c>
      <c r="T3190">
        <f>(((I3190/60)/60)/24)+DATE(1970,1,1)</f>
        <v>42165.415532407409</v>
      </c>
      <c r="U3190">
        <f>YEAR(S:S)</f>
        <v>2015</v>
      </c>
    </row>
    <row r="3191" spans="1:21" ht="48" x14ac:dyDescent="0.2">
      <c r="A3191">
        <v>3189</v>
      </c>
      <c r="B3191" s="8" t="s">
        <v>2</v>
      </c>
      <c r="C3191" s="3" t="s">
        <v>3196</v>
      </c>
      <c r="D3191" s="5">
        <v>55000</v>
      </c>
      <c r="E3191" s="7">
        <v>76</v>
      </c>
      <c r="F3191" t="s">
        <v>4117</v>
      </c>
      <c r="G3191" s="1" t="s">
        <v>4119</v>
      </c>
      <c r="H3191" t="s">
        <v>4130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" t="s">
        <v>4181</v>
      </c>
      <c r="O3191">
        <f>ROUND(E3191/D3191*100,0)</f>
        <v>0</v>
      </c>
      <c r="P3191">
        <f>ROUND(E3191/L3191,2)</f>
        <v>4</v>
      </c>
      <c r="Q3191" s="9" t="s">
        <v>4181</v>
      </c>
      <c r="R3191" t="s">
        <v>4224</v>
      </c>
      <c r="S3191">
        <f>(((J3191/60)/60)/24)+DATE(1970,1,1)</f>
        <v>42118.346435185187</v>
      </c>
      <c r="T3191">
        <f>(((I3191/60)/60)/24)+DATE(1970,1,1)</f>
        <v>42148.346435185187</v>
      </c>
      <c r="U3191">
        <f>YEAR(S:S)</f>
        <v>2015</v>
      </c>
    </row>
    <row r="3192" spans="1:21" ht="48" x14ac:dyDescent="0.2">
      <c r="A3192">
        <v>3190</v>
      </c>
      <c r="B3192" s="8" t="s">
        <v>2</v>
      </c>
      <c r="C3192" s="3" t="s">
        <v>3197</v>
      </c>
      <c r="D3192" s="5">
        <v>4000</v>
      </c>
      <c r="E3192" s="7">
        <v>76</v>
      </c>
      <c r="F3192" t="s">
        <v>4117</v>
      </c>
      <c r="G3192" s="1" t="s">
        <v>4119</v>
      </c>
      <c r="H3192" t="s">
        <v>4126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" t="s">
        <v>4181</v>
      </c>
      <c r="O3192">
        <f>ROUND(E3192/D3192*100,0)</f>
        <v>2</v>
      </c>
      <c r="P3192" t="e">
        <f>ROUND(E3192/L3192,2)</f>
        <v>#DIV/0!</v>
      </c>
      <c r="Q3192" s="9" t="s">
        <v>4181</v>
      </c>
      <c r="R3192" t="s">
        <v>4224</v>
      </c>
      <c r="S3192">
        <f>(((J3192/60)/60)/24)+DATE(1970,1,1)</f>
        <v>42683.151331018518</v>
      </c>
      <c r="T3192">
        <f>(((I3192/60)/60)/24)+DATE(1970,1,1)</f>
        <v>42713.192997685182</v>
      </c>
      <c r="U3192">
        <f>YEAR(S:S)</f>
        <v>2016</v>
      </c>
    </row>
    <row r="3193" spans="1:21" ht="48" x14ac:dyDescent="0.2">
      <c r="A3193">
        <v>3191</v>
      </c>
      <c r="B3193" s="8" t="s">
        <v>2</v>
      </c>
      <c r="C3193" s="3" t="s">
        <v>3198</v>
      </c>
      <c r="D3193" s="5">
        <v>3750</v>
      </c>
      <c r="E3193" s="7">
        <v>75</v>
      </c>
      <c r="F3193" t="s">
        <v>4117</v>
      </c>
      <c r="G3193" s="1" t="s">
        <v>4119</v>
      </c>
      <c r="H3193" t="s">
        <v>4121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" t="s">
        <v>4181</v>
      </c>
      <c r="O3193">
        <f>ROUND(E3193/D3193*100,0)</f>
        <v>2</v>
      </c>
      <c r="P3193">
        <f>ROUND(E3193/L3193,2)</f>
        <v>18.75</v>
      </c>
      <c r="Q3193" s="9" t="s">
        <v>4181</v>
      </c>
      <c r="R3193" t="s">
        <v>4224</v>
      </c>
      <c r="S3193">
        <f>(((J3193/60)/60)/24)+DATE(1970,1,1)</f>
        <v>42538.755428240736</v>
      </c>
      <c r="T3193">
        <f>(((I3193/60)/60)/24)+DATE(1970,1,1)</f>
        <v>42598.755428240736</v>
      </c>
      <c r="U3193">
        <f>YEAR(S:S)</f>
        <v>2016</v>
      </c>
    </row>
    <row r="3194" spans="1:21" ht="48" x14ac:dyDescent="0.2">
      <c r="A3194">
        <v>3192</v>
      </c>
      <c r="B3194" s="8" t="s">
        <v>2</v>
      </c>
      <c r="C3194" s="3" t="s">
        <v>3199</v>
      </c>
      <c r="D3194" s="5">
        <v>10000</v>
      </c>
      <c r="E3194" s="7">
        <v>75</v>
      </c>
      <c r="F3194" t="s">
        <v>4117</v>
      </c>
      <c r="G3194" s="1" t="s">
        <v>4119</v>
      </c>
      <c r="H3194" t="s">
        <v>4122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" t="s">
        <v>4181</v>
      </c>
      <c r="O3194">
        <f>ROUND(E3194/D3194*100,0)</f>
        <v>1</v>
      </c>
      <c r="P3194">
        <f>ROUND(E3194/L3194,2)</f>
        <v>9.3800000000000008</v>
      </c>
      <c r="Q3194" s="9" t="s">
        <v>4181</v>
      </c>
      <c r="R3194" t="s">
        <v>4224</v>
      </c>
      <c r="S3194">
        <f>(((J3194/60)/60)/24)+DATE(1970,1,1)</f>
        <v>42018.94049768518</v>
      </c>
      <c r="T3194">
        <f>(((I3194/60)/60)/24)+DATE(1970,1,1)</f>
        <v>42063.916666666672</v>
      </c>
      <c r="U3194">
        <f>YEAR(S:S)</f>
        <v>2015</v>
      </c>
    </row>
    <row r="3195" spans="1:21" ht="48" x14ac:dyDescent="0.2">
      <c r="A3195">
        <v>3193</v>
      </c>
      <c r="B3195" s="8" t="s">
        <v>2</v>
      </c>
      <c r="C3195" s="3" t="s">
        <v>3200</v>
      </c>
      <c r="D3195" s="5">
        <v>5000</v>
      </c>
      <c r="E3195" s="7">
        <v>75</v>
      </c>
      <c r="F3195" t="s">
        <v>4117</v>
      </c>
      <c r="G3195" s="1" t="s">
        <v>4119</v>
      </c>
      <c r="H3195" t="s">
        <v>4122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" t="s">
        <v>4181</v>
      </c>
      <c r="O3195">
        <f>ROUND(E3195/D3195*100,0)</f>
        <v>2</v>
      </c>
      <c r="P3195">
        <f>ROUND(E3195/L3195,2)</f>
        <v>3.13</v>
      </c>
      <c r="Q3195" s="9" t="s">
        <v>4181</v>
      </c>
      <c r="R3195" t="s">
        <v>4224</v>
      </c>
      <c r="S3195">
        <f>(((J3195/60)/60)/24)+DATE(1970,1,1)</f>
        <v>42010.968240740738</v>
      </c>
      <c r="T3195">
        <f>(((I3195/60)/60)/24)+DATE(1970,1,1)</f>
        <v>42055.968240740738</v>
      </c>
      <c r="U3195">
        <f>YEAR(S:S)</f>
        <v>2015</v>
      </c>
    </row>
    <row r="3196" spans="1:21" ht="48" x14ac:dyDescent="0.2">
      <c r="A3196">
        <v>3194</v>
      </c>
      <c r="B3196" s="8" t="s">
        <v>2</v>
      </c>
      <c r="C3196" s="3" t="s">
        <v>3201</v>
      </c>
      <c r="D3196" s="5">
        <v>11000</v>
      </c>
      <c r="E3196" s="7">
        <v>75</v>
      </c>
      <c r="F3196" t="s">
        <v>4117</v>
      </c>
      <c r="G3196" s="1" t="s">
        <v>4119</v>
      </c>
      <c r="H3196" t="s">
        <v>4121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" t="s">
        <v>4181</v>
      </c>
      <c r="O3196">
        <f>ROUND(E3196/D3196*100,0)</f>
        <v>1</v>
      </c>
      <c r="P3196" t="e">
        <f>ROUND(E3196/L3196,2)</f>
        <v>#DIV/0!</v>
      </c>
      <c r="Q3196" s="9" t="s">
        <v>4181</v>
      </c>
      <c r="R3196" t="s">
        <v>4224</v>
      </c>
      <c r="S3196">
        <f>(((J3196/60)/60)/24)+DATE(1970,1,1)</f>
        <v>42182.062476851846</v>
      </c>
      <c r="T3196">
        <f>(((I3196/60)/60)/24)+DATE(1970,1,1)</f>
        <v>42212.062476851846</v>
      </c>
      <c r="U3196">
        <f>YEAR(S:S)</f>
        <v>2015</v>
      </c>
    </row>
    <row r="3197" spans="1:21" ht="48" x14ac:dyDescent="0.2">
      <c r="A3197">
        <v>3195</v>
      </c>
      <c r="B3197" s="8" t="s">
        <v>2</v>
      </c>
      <c r="C3197" s="3" t="s">
        <v>3202</v>
      </c>
      <c r="D3197" s="5">
        <v>3500</v>
      </c>
      <c r="E3197" s="7">
        <v>75</v>
      </c>
      <c r="F3197" t="s">
        <v>4117</v>
      </c>
      <c r="G3197" s="1" t="s">
        <v>4119</v>
      </c>
      <c r="H3197" t="s">
        <v>4121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" t="s">
        <v>4181</v>
      </c>
      <c r="O3197">
        <f>ROUND(E3197/D3197*100,0)</f>
        <v>2</v>
      </c>
      <c r="P3197">
        <f>ROUND(E3197/L3197,2)</f>
        <v>1.92</v>
      </c>
      <c r="Q3197" s="9" t="s">
        <v>4181</v>
      </c>
      <c r="R3197" t="s">
        <v>4224</v>
      </c>
      <c r="S3197">
        <f>(((J3197/60)/60)/24)+DATE(1970,1,1)</f>
        <v>42017.594236111108</v>
      </c>
      <c r="T3197">
        <f>(((I3197/60)/60)/24)+DATE(1970,1,1)</f>
        <v>42047.594236111108</v>
      </c>
      <c r="U3197">
        <f>YEAR(S:S)</f>
        <v>2015</v>
      </c>
    </row>
    <row r="3198" spans="1:21" ht="48" x14ac:dyDescent="0.2">
      <c r="A3198">
        <v>3196</v>
      </c>
      <c r="B3198" s="8" t="s">
        <v>2</v>
      </c>
      <c r="C3198" s="3" t="s">
        <v>3203</v>
      </c>
      <c r="D3198" s="5">
        <v>3000000</v>
      </c>
      <c r="E3198" s="7">
        <v>75</v>
      </c>
      <c r="F3198" t="s">
        <v>4117</v>
      </c>
      <c r="G3198" s="1" t="s">
        <v>4119</v>
      </c>
      <c r="H3198" t="s">
        <v>4121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" t="s">
        <v>4181</v>
      </c>
      <c r="O3198">
        <f>ROUND(E3198/D3198*100,0)</f>
        <v>0</v>
      </c>
      <c r="P3198">
        <f>ROUND(E3198/L3198,2)</f>
        <v>12.5</v>
      </c>
      <c r="Q3198" s="9" t="s">
        <v>4181</v>
      </c>
      <c r="R3198" t="s">
        <v>4224</v>
      </c>
      <c r="S3198">
        <f>(((J3198/60)/60)/24)+DATE(1970,1,1)</f>
        <v>42157.598090277781</v>
      </c>
      <c r="T3198">
        <f>(((I3198/60)/60)/24)+DATE(1970,1,1)</f>
        <v>42217.583333333328</v>
      </c>
      <c r="U3198">
        <f>YEAR(S:S)</f>
        <v>2015</v>
      </c>
    </row>
    <row r="3199" spans="1:21" ht="32" x14ac:dyDescent="0.2">
      <c r="A3199">
        <v>3197</v>
      </c>
      <c r="B3199" s="8" t="s">
        <v>2</v>
      </c>
      <c r="C3199" s="3" t="s">
        <v>3204</v>
      </c>
      <c r="D3199" s="5">
        <v>10000</v>
      </c>
      <c r="E3199" s="7">
        <v>75</v>
      </c>
      <c r="F3199" t="s">
        <v>4117</v>
      </c>
      <c r="G3199" s="1" t="s">
        <v>4119</v>
      </c>
      <c r="H3199" t="s">
        <v>4129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" t="s">
        <v>4181</v>
      </c>
      <c r="O3199">
        <f>ROUND(E3199/D3199*100,0)</f>
        <v>1</v>
      </c>
      <c r="P3199">
        <f>ROUND(E3199/L3199,2)</f>
        <v>18.75</v>
      </c>
      <c r="Q3199" s="9" t="s">
        <v>4181</v>
      </c>
      <c r="R3199" t="s">
        <v>4224</v>
      </c>
      <c r="S3199">
        <f>(((J3199/60)/60)/24)+DATE(1970,1,1)</f>
        <v>42009.493263888886</v>
      </c>
      <c r="T3199">
        <f>(((I3199/60)/60)/24)+DATE(1970,1,1)</f>
        <v>42039.493263888886</v>
      </c>
      <c r="U3199">
        <f>YEAR(S:S)</f>
        <v>2015</v>
      </c>
    </row>
    <row r="3200" spans="1:21" ht="48" x14ac:dyDescent="0.2">
      <c r="A3200">
        <v>3198</v>
      </c>
      <c r="B3200" s="8" t="s">
        <v>2</v>
      </c>
      <c r="C3200" s="3" t="s">
        <v>3205</v>
      </c>
      <c r="D3200" s="5">
        <v>30000</v>
      </c>
      <c r="E3200" s="7">
        <v>75</v>
      </c>
      <c r="F3200" t="s">
        <v>4117</v>
      </c>
      <c r="G3200" s="1" t="s">
        <v>4119</v>
      </c>
      <c r="H3200" t="s">
        <v>4128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" t="s">
        <v>4181</v>
      </c>
      <c r="O3200">
        <f>ROUND(E3200/D3200*100,0)</f>
        <v>0</v>
      </c>
      <c r="P3200">
        <f>ROUND(E3200/L3200,2)</f>
        <v>25</v>
      </c>
      <c r="Q3200" s="9" t="s">
        <v>4181</v>
      </c>
      <c r="R3200" t="s">
        <v>4224</v>
      </c>
      <c r="S3200">
        <f>(((J3200/60)/60)/24)+DATE(1970,1,1)</f>
        <v>42013.424502314811</v>
      </c>
      <c r="T3200">
        <f>(((I3200/60)/60)/24)+DATE(1970,1,1)</f>
        <v>42051.424502314811</v>
      </c>
      <c r="U3200">
        <f>YEAR(S:S)</f>
        <v>2015</v>
      </c>
    </row>
    <row r="3201" spans="1:21" ht="48" x14ac:dyDescent="0.2">
      <c r="A3201">
        <v>3199</v>
      </c>
      <c r="B3201" s="8" t="s">
        <v>2</v>
      </c>
      <c r="C3201" s="3" t="s">
        <v>3206</v>
      </c>
      <c r="D3201" s="5">
        <v>5000</v>
      </c>
      <c r="E3201" s="7">
        <v>75</v>
      </c>
      <c r="F3201" t="s">
        <v>4117</v>
      </c>
      <c r="G3201" s="1" t="s">
        <v>4119</v>
      </c>
      <c r="H3201" t="s">
        <v>4121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" t="s">
        <v>4181</v>
      </c>
      <c r="O3201">
        <f>ROUND(E3201/D3201*100,0)</f>
        <v>2</v>
      </c>
      <c r="P3201">
        <f>ROUND(E3201/L3201,2)</f>
        <v>1.42</v>
      </c>
      <c r="Q3201" s="9" t="s">
        <v>4181</v>
      </c>
      <c r="R3201" t="s">
        <v>4224</v>
      </c>
      <c r="S3201">
        <f>(((J3201/60)/60)/24)+DATE(1970,1,1)</f>
        <v>41858.761782407404</v>
      </c>
      <c r="T3201">
        <f>(((I3201/60)/60)/24)+DATE(1970,1,1)</f>
        <v>41888.875</v>
      </c>
      <c r="U3201">
        <f>YEAR(S:S)</f>
        <v>2014</v>
      </c>
    </row>
    <row r="3202" spans="1:21" ht="48" x14ac:dyDescent="0.2">
      <c r="A3202">
        <v>3200</v>
      </c>
      <c r="B3202" s="8" t="s">
        <v>2</v>
      </c>
      <c r="C3202" s="3" t="s">
        <v>3207</v>
      </c>
      <c r="D3202" s="5">
        <v>50000</v>
      </c>
      <c r="E3202" s="7">
        <v>75</v>
      </c>
      <c r="F3202" t="s">
        <v>4117</v>
      </c>
      <c r="G3202" s="1" t="s">
        <v>4119</v>
      </c>
      <c r="H3202" t="s">
        <v>4121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" t="s">
        <v>4181</v>
      </c>
      <c r="O3202">
        <f>ROUND(E3202/D3202*100,0)</f>
        <v>0</v>
      </c>
      <c r="P3202">
        <f>ROUND(E3202/L3202,2)</f>
        <v>75</v>
      </c>
      <c r="Q3202" s="9" t="s">
        <v>4181</v>
      </c>
      <c r="R3202" t="s">
        <v>4224</v>
      </c>
      <c r="S3202">
        <f>(((J3202/60)/60)/24)+DATE(1970,1,1)</f>
        <v>42460.320613425924</v>
      </c>
      <c r="T3202">
        <f>(((I3202/60)/60)/24)+DATE(1970,1,1)</f>
        <v>42490.231944444444</v>
      </c>
      <c r="U3202">
        <f>YEAR(S:S)</f>
        <v>2016</v>
      </c>
    </row>
    <row r="3203" spans="1:21" ht="48" x14ac:dyDescent="0.2">
      <c r="A3203">
        <v>3201</v>
      </c>
      <c r="B3203" s="8" t="s">
        <v>2</v>
      </c>
      <c r="C3203" s="3" t="s">
        <v>3208</v>
      </c>
      <c r="D3203" s="5">
        <v>2000</v>
      </c>
      <c r="E3203" s="7">
        <v>75</v>
      </c>
      <c r="F3203" t="s">
        <v>4117</v>
      </c>
      <c r="G3203" s="1" t="s">
        <v>4119</v>
      </c>
      <c r="H3203" t="s">
        <v>4122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" t="s">
        <v>4181</v>
      </c>
      <c r="O3203">
        <f>ROUND(E3203/D3203*100,0)</f>
        <v>4</v>
      </c>
      <c r="P3203">
        <f>ROUND(E3203/L3203,2)</f>
        <v>37.5</v>
      </c>
      <c r="Q3203" s="9" t="s">
        <v>4181</v>
      </c>
      <c r="R3203" t="s">
        <v>4224</v>
      </c>
      <c r="S3203">
        <f>(((J3203/60)/60)/24)+DATE(1970,1,1)</f>
        <v>41861.767094907409</v>
      </c>
      <c r="T3203">
        <f>(((I3203/60)/60)/24)+DATE(1970,1,1)</f>
        <v>41882.767094907409</v>
      </c>
      <c r="U3203">
        <f>YEAR(S:S)</f>
        <v>2014</v>
      </c>
    </row>
    <row r="3204" spans="1:21" ht="48" x14ac:dyDescent="0.2">
      <c r="A3204">
        <v>3202</v>
      </c>
      <c r="B3204" s="8" t="s">
        <v>2</v>
      </c>
      <c r="C3204" s="3" t="s">
        <v>3209</v>
      </c>
      <c r="D3204" s="5">
        <v>5000</v>
      </c>
      <c r="E3204" s="7">
        <v>75</v>
      </c>
      <c r="F3204" t="s">
        <v>4117</v>
      </c>
      <c r="G3204" s="1" t="s">
        <v>4119</v>
      </c>
      <c r="H3204" t="s">
        <v>4121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" t="s">
        <v>4181</v>
      </c>
      <c r="O3204">
        <f>ROUND(E3204/D3204*100,0)</f>
        <v>2</v>
      </c>
      <c r="P3204">
        <f>ROUND(E3204/L3204,2)</f>
        <v>3</v>
      </c>
      <c r="Q3204" s="9" t="s">
        <v>4181</v>
      </c>
      <c r="R3204" t="s">
        <v>4224</v>
      </c>
      <c r="S3204">
        <f>(((J3204/60)/60)/24)+DATE(1970,1,1)</f>
        <v>42293.853541666671</v>
      </c>
      <c r="T3204">
        <f>(((I3204/60)/60)/24)+DATE(1970,1,1)</f>
        <v>42352.249305555553</v>
      </c>
      <c r="U3204">
        <f>YEAR(S:S)</f>
        <v>2015</v>
      </c>
    </row>
    <row r="3205" spans="1:21" ht="32" x14ac:dyDescent="0.2">
      <c r="A3205">
        <v>3203</v>
      </c>
      <c r="B3205" s="8" t="s">
        <v>2</v>
      </c>
      <c r="C3205" s="3" t="s">
        <v>3210</v>
      </c>
      <c r="D3205" s="5">
        <v>1000</v>
      </c>
      <c r="E3205" s="7">
        <v>74</v>
      </c>
      <c r="F3205" t="s">
        <v>4117</v>
      </c>
      <c r="G3205" s="1" t="s">
        <v>4119</v>
      </c>
      <c r="H3205" t="s">
        <v>4121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" t="s">
        <v>4181</v>
      </c>
      <c r="O3205">
        <f>ROUND(E3205/D3205*100,0)</f>
        <v>7</v>
      </c>
      <c r="P3205">
        <f>ROUND(E3205/L3205,2)</f>
        <v>12.33</v>
      </c>
      <c r="Q3205" s="9" t="s">
        <v>4181</v>
      </c>
      <c r="R3205" t="s">
        <v>4224</v>
      </c>
      <c r="S3205">
        <f>(((J3205/60)/60)/24)+DATE(1970,1,1)</f>
        <v>42242.988680555558</v>
      </c>
      <c r="T3205">
        <f>(((I3205/60)/60)/24)+DATE(1970,1,1)</f>
        <v>42272.988680555558</v>
      </c>
      <c r="U3205">
        <f>YEAR(S:S)</f>
        <v>2015</v>
      </c>
    </row>
    <row r="3206" spans="1:21" ht="48" x14ac:dyDescent="0.2">
      <c r="A3206">
        <v>3204</v>
      </c>
      <c r="B3206" s="8" t="s">
        <v>2</v>
      </c>
      <c r="C3206" s="3" t="s">
        <v>3211</v>
      </c>
      <c r="D3206" s="5">
        <v>500</v>
      </c>
      <c r="E3206" s="7">
        <v>73</v>
      </c>
      <c r="F3206" t="s">
        <v>4117</v>
      </c>
      <c r="G3206" s="1" t="s">
        <v>4119</v>
      </c>
      <c r="H3206" t="s">
        <v>4121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" t="s">
        <v>4181</v>
      </c>
      <c r="O3206">
        <f>ROUND(E3206/D3206*100,0)</f>
        <v>15</v>
      </c>
      <c r="P3206" t="e">
        <f>ROUND(E3206/L3206,2)</f>
        <v>#DIV/0!</v>
      </c>
      <c r="Q3206" s="9" t="s">
        <v>4181</v>
      </c>
      <c r="R3206" t="s">
        <v>4224</v>
      </c>
      <c r="S3206">
        <f>(((J3206/60)/60)/24)+DATE(1970,1,1)</f>
        <v>42172.686099537037</v>
      </c>
      <c r="T3206">
        <f>(((I3206/60)/60)/24)+DATE(1970,1,1)</f>
        <v>42202.676388888889</v>
      </c>
      <c r="U3206">
        <f>YEAR(S:S)</f>
        <v>2015</v>
      </c>
    </row>
    <row r="3207" spans="1:21" ht="48" x14ac:dyDescent="0.2">
      <c r="A3207">
        <v>3205</v>
      </c>
      <c r="B3207" s="8" t="s">
        <v>2</v>
      </c>
      <c r="C3207" s="3" t="s">
        <v>3212</v>
      </c>
      <c r="D3207" s="5">
        <v>8000</v>
      </c>
      <c r="E3207" s="7">
        <v>72</v>
      </c>
      <c r="F3207" t="s">
        <v>4117</v>
      </c>
      <c r="G3207" s="1" t="s">
        <v>4119</v>
      </c>
      <c r="H3207" t="s">
        <v>4122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" t="s">
        <v>4181</v>
      </c>
      <c r="O3207">
        <f>ROUND(E3207/D3207*100,0)</f>
        <v>1</v>
      </c>
      <c r="P3207">
        <f>ROUND(E3207/L3207,2)</f>
        <v>6</v>
      </c>
      <c r="Q3207" s="9" t="s">
        <v>4181</v>
      </c>
      <c r="R3207" t="s">
        <v>4224</v>
      </c>
      <c r="S3207">
        <f>(((J3207/60)/60)/24)+DATE(1970,1,1)</f>
        <v>42095.374675925923</v>
      </c>
      <c r="T3207">
        <f>(((I3207/60)/60)/24)+DATE(1970,1,1)</f>
        <v>42125.374675925923</v>
      </c>
      <c r="U3207">
        <f>YEAR(S:S)</f>
        <v>2015</v>
      </c>
    </row>
    <row r="3208" spans="1:21" ht="48" x14ac:dyDescent="0.2">
      <c r="A3208">
        <v>3206</v>
      </c>
      <c r="B3208" s="8" t="s">
        <v>2</v>
      </c>
      <c r="C3208" s="3" t="s">
        <v>3213</v>
      </c>
      <c r="D3208" s="5">
        <v>5000</v>
      </c>
      <c r="E3208" s="7">
        <v>72</v>
      </c>
      <c r="F3208" t="s">
        <v>4117</v>
      </c>
      <c r="G3208" s="1" t="s">
        <v>4119</v>
      </c>
      <c r="H3208" t="s">
        <v>4121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" t="s">
        <v>4181</v>
      </c>
      <c r="O3208">
        <f>ROUND(E3208/D3208*100,0)</f>
        <v>1</v>
      </c>
      <c r="P3208" t="e">
        <f>ROUND(E3208/L3208,2)</f>
        <v>#DIV/0!</v>
      </c>
      <c r="Q3208" s="9" t="s">
        <v>4181</v>
      </c>
      <c r="R3208" t="s">
        <v>4224</v>
      </c>
      <c r="S3208">
        <f>(((J3208/60)/60)/24)+DATE(1970,1,1)</f>
        <v>42236.276053240741</v>
      </c>
      <c r="T3208">
        <f>(((I3208/60)/60)/24)+DATE(1970,1,1)</f>
        <v>42266.276053240741</v>
      </c>
      <c r="U3208">
        <f>YEAR(S:S)</f>
        <v>2015</v>
      </c>
    </row>
    <row r="3209" spans="1:21" ht="48" x14ac:dyDescent="0.2">
      <c r="A3209">
        <v>3207</v>
      </c>
      <c r="B3209" s="8" t="s">
        <v>2</v>
      </c>
      <c r="C3209" s="3" t="s">
        <v>3214</v>
      </c>
      <c r="D3209" s="5">
        <v>5500</v>
      </c>
      <c r="E3209" s="7">
        <v>71</v>
      </c>
      <c r="F3209" t="s">
        <v>4117</v>
      </c>
      <c r="G3209" s="1" t="s">
        <v>4119</v>
      </c>
      <c r="H3209" t="s">
        <v>4121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" t="s">
        <v>4181</v>
      </c>
      <c r="O3209">
        <f>ROUND(E3209/D3209*100,0)</f>
        <v>1</v>
      </c>
      <c r="P3209">
        <f>ROUND(E3209/L3209,2)</f>
        <v>1.97</v>
      </c>
      <c r="Q3209" s="9" t="s">
        <v>4181</v>
      </c>
      <c r="R3209" t="s">
        <v>4224</v>
      </c>
      <c r="S3209">
        <f>(((J3209/60)/60)/24)+DATE(1970,1,1)</f>
        <v>42057.277858796297</v>
      </c>
      <c r="T3209">
        <f>(((I3209/60)/60)/24)+DATE(1970,1,1)</f>
        <v>42117.236192129625</v>
      </c>
      <c r="U3209">
        <f>YEAR(S:S)</f>
        <v>2015</v>
      </c>
    </row>
    <row r="3210" spans="1:21" ht="48" x14ac:dyDescent="0.2">
      <c r="A3210">
        <v>3208</v>
      </c>
      <c r="B3210" s="8" t="s">
        <v>2</v>
      </c>
      <c r="C3210" s="3" t="s">
        <v>3215</v>
      </c>
      <c r="D3210" s="5">
        <v>5000</v>
      </c>
      <c r="E3210" s="7">
        <v>71</v>
      </c>
      <c r="F3210" t="s">
        <v>4115</v>
      </c>
      <c r="G3210" s="1" t="s">
        <v>4119</v>
      </c>
      <c r="H3210" t="s">
        <v>4121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" t="s">
        <v>4181</v>
      </c>
      <c r="O3210">
        <f>ROUND(E3210/D3210*100,0)</f>
        <v>1</v>
      </c>
      <c r="P3210">
        <f>ROUND(E3210/L3210,2)</f>
        <v>0.87</v>
      </c>
      <c r="Q3210" s="9" t="s">
        <v>4181</v>
      </c>
      <c r="R3210" t="s">
        <v>4190</v>
      </c>
      <c r="S3210">
        <f>(((J3210/60)/60)/24)+DATE(1970,1,1)</f>
        <v>41827.605057870373</v>
      </c>
      <c r="T3210">
        <f>(((I3210/60)/60)/24)+DATE(1970,1,1)</f>
        <v>41848.605057870373</v>
      </c>
      <c r="U3210">
        <f>YEAR(S:S)</f>
        <v>2014</v>
      </c>
    </row>
    <row r="3211" spans="1:21" ht="48" x14ac:dyDescent="0.2">
      <c r="A3211">
        <v>3209</v>
      </c>
      <c r="B3211" s="8" t="s">
        <v>2</v>
      </c>
      <c r="C3211" s="3" t="s">
        <v>3216</v>
      </c>
      <c r="D3211" s="5">
        <v>9500</v>
      </c>
      <c r="E3211" s="7">
        <v>70</v>
      </c>
      <c r="F3211" t="s">
        <v>4115</v>
      </c>
      <c r="G3211" s="1" t="s">
        <v>4119</v>
      </c>
      <c r="H3211" t="s">
        <v>4121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" t="s">
        <v>4181</v>
      </c>
      <c r="O3211">
        <f>ROUND(E3211/D3211*100,0)</f>
        <v>1</v>
      </c>
      <c r="P3211">
        <f>ROUND(E3211/L3211,2)</f>
        <v>0.31</v>
      </c>
      <c r="Q3211" s="9" t="s">
        <v>4181</v>
      </c>
      <c r="R3211" t="s">
        <v>4190</v>
      </c>
      <c r="S3211">
        <f>(((J3211/60)/60)/24)+DATE(1970,1,1)</f>
        <v>41778.637245370373</v>
      </c>
      <c r="T3211">
        <f>(((I3211/60)/60)/24)+DATE(1970,1,1)</f>
        <v>41810.958333333336</v>
      </c>
      <c r="U3211">
        <f>YEAR(S:S)</f>
        <v>2014</v>
      </c>
    </row>
    <row r="3212" spans="1:21" ht="48" x14ac:dyDescent="0.2">
      <c r="A3212">
        <v>3210</v>
      </c>
      <c r="B3212" s="8" t="s">
        <v>2</v>
      </c>
      <c r="C3212" s="3" t="s">
        <v>3217</v>
      </c>
      <c r="D3212" s="5">
        <v>3000</v>
      </c>
      <c r="E3212" s="7">
        <v>70</v>
      </c>
      <c r="F3212" t="s">
        <v>4115</v>
      </c>
      <c r="G3212" s="1" t="s">
        <v>4119</v>
      </c>
      <c r="H3212" t="s">
        <v>4121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" t="s">
        <v>4181</v>
      </c>
      <c r="O3212">
        <f>ROUND(E3212/D3212*100,0)</f>
        <v>2</v>
      </c>
      <c r="P3212">
        <f>ROUND(E3212/L3212,2)</f>
        <v>1.17</v>
      </c>
      <c r="Q3212" s="9" t="s">
        <v>4181</v>
      </c>
      <c r="R3212" t="s">
        <v>4190</v>
      </c>
      <c r="S3212">
        <f>(((J3212/60)/60)/24)+DATE(1970,1,1)</f>
        <v>41013.936562499999</v>
      </c>
      <c r="T3212">
        <f>(((I3212/60)/60)/24)+DATE(1970,1,1)</f>
        <v>41061.165972222225</v>
      </c>
      <c r="U3212">
        <f>YEAR(S:S)</f>
        <v>2012</v>
      </c>
    </row>
    <row r="3213" spans="1:21" ht="48" x14ac:dyDescent="0.2">
      <c r="A3213">
        <v>3211</v>
      </c>
      <c r="B3213" s="8" t="s">
        <v>2</v>
      </c>
      <c r="C3213" s="3" t="s">
        <v>3218</v>
      </c>
      <c r="D3213" s="5">
        <v>23000</v>
      </c>
      <c r="E3213" s="7">
        <v>70</v>
      </c>
      <c r="F3213" t="s">
        <v>4115</v>
      </c>
      <c r="G3213" s="1" t="s">
        <v>4119</v>
      </c>
      <c r="H3213" t="s">
        <v>4121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" t="s">
        <v>4181</v>
      </c>
      <c r="O3213">
        <f>ROUND(E3213/D3213*100,0)</f>
        <v>0</v>
      </c>
      <c r="P3213">
        <f>ROUND(E3213/L3213,2)</f>
        <v>0.22</v>
      </c>
      <c r="Q3213" s="9" t="s">
        <v>4181</v>
      </c>
      <c r="R3213" t="s">
        <v>4190</v>
      </c>
      <c r="S3213">
        <f>(((J3213/60)/60)/24)+DATE(1970,1,1)</f>
        <v>41834.586574074077</v>
      </c>
      <c r="T3213">
        <f>(((I3213/60)/60)/24)+DATE(1970,1,1)</f>
        <v>41866.083333333336</v>
      </c>
      <c r="U3213">
        <f>YEAR(S:S)</f>
        <v>2014</v>
      </c>
    </row>
    <row r="3214" spans="1:21" ht="32" x14ac:dyDescent="0.2">
      <c r="A3214">
        <v>3212</v>
      </c>
      <c r="B3214" s="8" t="s">
        <v>2</v>
      </c>
      <c r="C3214" s="3" t="s">
        <v>3219</v>
      </c>
      <c r="D3214" s="5">
        <v>4000</v>
      </c>
      <c r="E3214" s="7">
        <v>70</v>
      </c>
      <c r="F3214" t="s">
        <v>4115</v>
      </c>
      <c r="G3214" s="1" t="s">
        <v>4119</v>
      </c>
      <c r="H3214" t="s">
        <v>4121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" t="s">
        <v>4181</v>
      </c>
      <c r="O3214">
        <f>ROUND(E3214/D3214*100,0)</f>
        <v>2</v>
      </c>
      <c r="P3214">
        <f>ROUND(E3214/L3214,2)</f>
        <v>0.74</v>
      </c>
      <c r="Q3214" s="9" t="s">
        <v>4181</v>
      </c>
      <c r="R3214" t="s">
        <v>4190</v>
      </c>
      <c r="S3214">
        <f>(((J3214/60)/60)/24)+DATE(1970,1,1)</f>
        <v>41829.795729166668</v>
      </c>
      <c r="T3214">
        <f>(((I3214/60)/60)/24)+DATE(1970,1,1)</f>
        <v>41859.795729166668</v>
      </c>
      <c r="U3214">
        <f>YEAR(S:S)</f>
        <v>2014</v>
      </c>
    </row>
    <row r="3215" spans="1:21" ht="48" x14ac:dyDescent="0.2">
      <c r="A3215">
        <v>3213</v>
      </c>
      <c r="B3215" s="8" t="s">
        <v>2</v>
      </c>
      <c r="C3215" s="3" t="s">
        <v>3220</v>
      </c>
      <c r="D3215" s="5">
        <v>6000</v>
      </c>
      <c r="E3215" s="7">
        <v>70</v>
      </c>
      <c r="F3215" t="s">
        <v>4115</v>
      </c>
      <c r="G3215" s="1" t="s">
        <v>4119</v>
      </c>
      <c r="H3215" t="s">
        <v>4122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" t="s">
        <v>4181</v>
      </c>
      <c r="O3215">
        <f>ROUND(E3215/D3215*100,0)</f>
        <v>1</v>
      </c>
      <c r="P3215">
        <f>ROUND(E3215/L3215,2)</f>
        <v>1.49</v>
      </c>
      <c r="Q3215" s="9" t="s">
        <v>4181</v>
      </c>
      <c r="R3215" t="s">
        <v>4190</v>
      </c>
      <c r="S3215">
        <f>(((J3215/60)/60)/24)+DATE(1970,1,1)</f>
        <v>42171.763414351852</v>
      </c>
      <c r="T3215">
        <f>(((I3215/60)/60)/24)+DATE(1970,1,1)</f>
        <v>42211.763414351852</v>
      </c>
      <c r="U3215">
        <f>YEAR(S:S)</f>
        <v>2015</v>
      </c>
    </row>
    <row r="3216" spans="1:21" ht="48" x14ac:dyDescent="0.2">
      <c r="A3216">
        <v>3214</v>
      </c>
      <c r="B3216" s="8" t="s">
        <v>2</v>
      </c>
      <c r="C3216" s="3" t="s">
        <v>3221</v>
      </c>
      <c r="D3216" s="5">
        <v>12000</v>
      </c>
      <c r="E3216" s="7">
        <v>70</v>
      </c>
      <c r="F3216" t="s">
        <v>4115</v>
      </c>
      <c r="G3216" s="1" t="s">
        <v>4119</v>
      </c>
      <c r="H3216" t="s">
        <v>4122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" t="s">
        <v>4181</v>
      </c>
      <c r="O3216">
        <f>ROUND(E3216/D3216*100,0)</f>
        <v>1</v>
      </c>
      <c r="P3216">
        <f>ROUND(E3216/L3216,2)</f>
        <v>0.61</v>
      </c>
      <c r="Q3216" s="9" t="s">
        <v>4181</v>
      </c>
      <c r="R3216" t="s">
        <v>4190</v>
      </c>
      <c r="S3216">
        <f>(((J3216/60)/60)/24)+DATE(1970,1,1)</f>
        <v>42337.792511574073</v>
      </c>
      <c r="T3216">
        <f>(((I3216/60)/60)/24)+DATE(1970,1,1)</f>
        <v>42374.996527777781</v>
      </c>
      <c r="U3216">
        <f>YEAR(S:S)</f>
        <v>2015</v>
      </c>
    </row>
    <row r="3217" spans="1:21" ht="64" x14ac:dyDescent="0.2">
      <c r="A3217">
        <v>3215</v>
      </c>
      <c r="B3217" s="8" t="s">
        <v>2</v>
      </c>
      <c r="C3217" s="3" t="s">
        <v>3222</v>
      </c>
      <c r="D3217" s="5">
        <v>35000</v>
      </c>
      <c r="E3217" s="7">
        <v>70</v>
      </c>
      <c r="F3217" t="s">
        <v>4115</v>
      </c>
      <c r="G3217" s="1" t="s">
        <v>4119</v>
      </c>
      <c r="H3217" t="s">
        <v>4121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" t="s">
        <v>4181</v>
      </c>
      <c r="O3217">
        <f>ROUND(E3217/D3217*100,0)</f>
        <v>0</v>
      </c>
      <c r="P3217">
        <f>ROUND(E3217/L3217,2)</f>
        <v>0.52</v>
      </c>
      <c r="Q3217" s="9" t="s">
        <v>4181</v>
      </c>
      <c r="R3217" t="s">
        <v>4190</v>
      </c>
      <c r="S3217">
        <f>(((J3217/60)/60)/24)+DATE(1970,1,1)</f>
        <v>42219.665173611109</v>
      </c>
      <c r="T3217">
        <f>(((I3217/60)/60)/24)+DATE(1970,1,1)</f>
        <v>42257.165972222225</v>
      </c>
      <c r="U3217">
        <f>YEAR(S:S)</f>
        <v>2015</v>
      </c>
    </row>
    <row r="3218" spans="1:21" ht="48" x14ac:dyDescent="0.2">
      <c r="A3218">
        <v>3216</v>
      </c>
      <c r="B3218" s="8" t="s">
        <v>2</v>
      </c>
      <c r="C3218" s="3" t="s">
        <v>3223</v>
      </c>
      <c r="D3218" s="5">
        <v>2000</v>
      </c>
      <c r="E3218" s="7">
        <v>70</v>
      </c>
      <c r="F3218" t="s">
        <v>4115</v>
      </c>
      <c r="G3218" s="1" t="s">
        <v>4119</v>
      </c>
      <c r="H3218" t="s">
        <v>4122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" t="s">
        <v>4181</v>
      </c>
      <c r="O3218">
        <f>ROUND(E3218/D3218*100,0)</f>
        <v>4</v>
      </c>
      <c r="P3218">
        <f>ROUND(E3218/L3218,2)</f>
        <v>2</v>
      </c>
      <c r="Q3218" s="9" t="s">
        <v>4181</v>
      </c>
      <c r="R3218" t="s">
        <v>4190</v>
      </c>
      <c r="S3218">
        <f>(((J3218/60)/60)/24)+DATE(1970,1,1)</f>
        <v>42165.462627314817</v>
      </c>
      <c r="T3218">
        <f>(((I3218/60)/60)/24)+DATE(1970,1,1)</f>
        <v>42196.604166666672</v>
      </c>
      <c r="U3218">
        <f>YEAR(S:S)</f>
        <v>2015</v>
      </c>
    </row>
    <row r="3219" spans="1:21" ht="32" x14ac:dyDescent="0.2">
      <c r="A3219">
        <v>3217</v>
      </c>
      <c r="B3219" s="8" t="s">
        <v>2</v>
      </c>
      <c r="C3219" s="3" t="s">
        <v>3224</v>
      </c>
      <c r="D3219" s="5">
        <v>4500</v>
      </c>
      <c r="E3219" s="7">
        <v>70</v>
      </c>
      <c r="F3219" t="s">
        <v>4115</v>
      </c>
      <c r="G3219" s="1" t="s">
        <v>4119</v>
      </c>
      <c r="H3219" t="s">
        <v>4121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" t="s">
        <v>4181</v>
      </c>
      <c r="O3219">
        <f>ROUND(E3219/D3219*100,0)</f>
        <v>2</v>
      </c>
      <c r="P3219">
        <f>ROUND(E3219/L3219,2)</f>
        <v>0.67</v>
      </c>
      <c r="Q3219" s="9" t="s">
        <v>4181</v>
      </c>
      <c r="R3219" t="s">
        <v>4190</v>
      </c>
      <c r="S3219">
        <f>(((J3219/60)/60)/24)+DATE(1970,1,1)</f>
        <v>42648.546111111107</v>
      </c>
      <c r="T3219">
        <f>(((I3219/60)/60)/24)+DATE(1970,1,1)</f>
        <v>42678.546111111107</v>
      </c>
      <c r="U3219">
        <f>YEAR(S:S)</f>
        <v>2016</v>
      </c>
    </row>
    <row r="3220" spans="1:21" ht="48" x14ac:dyDescent="0.2">
      <c r="A3220">
        <v>3218</v>
      </c>
      <c r="B3220" s="8" t="s">
        <v>2</v>
      </c>
      <c r="C3220" s="3" t="s">
        <v>3225</v>
      </c>
      <c r="D3220" s="5">
        <v>12000</v>
      </c>
      <c r="E3220" s="7">
        <v>69.83</v>
      </c>
      <c r="F3220" t="s">
        <v>4115</v>
      </c>
      <c r="G3220" s="1" t="s">
        <v>4119</v>
      </c>
      <c r="H3220" t="s">
        <v>4122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" t="s">
        <v>4181</v>
      </c>
      <c r="O3220">
        <f>ROUND(E3220/D3220*100,0)</f>
        <v>1</v>
      </c>
      <c r="P3220">
        <f>ROUND(E3220/L3220,2)</f>
        <v>0.38</v>
      </c>
      <c r="Q3220" s="9" t="s">
        <v>4181</v>
      </c>
      <c r="R3220" t="s">
        <v>4190</v>
      </c>
      <c r="S3220">
        <f>(((J3220/60)/60)/24)+DATE(1970,1,1)</f>
        <v>41971.002152777779</v>
      </c>
      <c r="T3220">
        <f>(((I3220/60)/60)/24)+DATE(1970,1,1)</f>
        <v>42004</v>
      </c>
      <c r="U3220">
        <f>YEAR(S:S)</f>
        <v>2014</v>
      </c>
    </row>
    <row r="3221" spans="1:21" ht="32" x14ac:dyDescent="0.2">
      <c r="A3221">
        <v>3219</v>
      </c>
      <c r="B3221" s="8" t="s">
        <v>2</v>
      </c>
      <c r="C3221" s="3" t="s">
        <v>3226</v>
      </c>
      <c r="D3221" s="5">
        <v>20000</v>
      </c>
      <c r="E3221" s="7">
        <v>69</v>
      </c>
      <c r="F3221" t="s">
        <v>4115</v>
      </c>
      <c r="G3221" s="1" t="s">
        <v>4119</v>
      </c>
      <c r="H3221" t="s">
        <v>4121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" t="s">
        <v>4181</v>
      </c>
      <c r="O3221">
        <f>ROUND(E3221/D3221*100,0)</f>
        <v>0</v>
      </c>
      <c r="P3221">
        <f>ROUND(E3221/L3221,2)</f>
        <v>0.57999999999999996</v>
      </c>
      <c r="Q3221" s="9" t="s">
        <v>4181</v>
      </c>
      <c r="R3221" t="s">
        <v>4190</v>
      </c>
      <c r="S3221">
        <f>(((J3221/60)/60)/24)+DATE(1970,1,1)</f>
        <v>42050.983182870375</v>
      </c>
      <c r="T3221">
        <f>(((I3221/60)/60)/24)+DATE(1970,1,1)</f>
        <v>42085.941516203704</v>
      </c>
      <c r="U3221">
        <f>YEAR(S:S)</f>
        <v>2015</v>
      </c>
    </row>
    <row r="3222" spans="1:21" ht="32" x14ac:dyDescent="0.2">
      <c r="A3222">
        <v>3220</v>
      </c>
      <c r="B3222" s="8" t="s">
        <v>2</v>
      </c>
      <c r="C3222" s="3" t="s">
        <v>3227</v>
      </c>
      <c r="D3222" s="5">
        <v>15000</v>
      </c>
      <c r="E3222" s="7">
        <v>68</v>
      </c>
      <c r="F3222" t="s">
        <v>4115</v>
      </c>
      <c r="G3222" s="1" t="s">
        <v>4119</v>
      </c>
      <c r="H3222" t="s">
        <v>4121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" t="s">
        <v>4181</v>
      </c>
      <c r="O3222">
        <f>ROUND(E3222/D3222*100,0)</f>
        <v>0</v>
      </c>
      <c r="P3222">
        <f>ROUND(E3222/L3222,2)</f>
        <v>1.1499999999999999</v>
      </c>
      <c r="Q3222" s="9" t="s">
        <v>4181</v>
      </c>
      <c r="R3222" t="s">
        <v>4190</v>
      </c>
      <c r="S3222">
        <f>(((J3222/60)/60)/24)+DATE(1970,1,1)</f>
        <v>42772.833379629628</v>
      </c>
      <c r="T3222">
        <f>(((I3222/60)/60)/24)+DATE(1970,1,1)</f>
        <v>42806.875</v>
      </c>
      <c r="U3222">
        <f>YEAR(S:S)</f>
        <v>2017</v>
      </c>
    </row>
    <row r="3223" spans="1:21" ht="48" x14ac:dyDescent="0.2">
      <c r="A3223">
        <v>3221</v>
      </c>
      <c r="B3223" s="8" t="s">
        <v>2</v>
      </c>
      <c r="C3223" s="3" t="s">
        <v>3228</v>
      </c>
      <c r="D3223" s="5">
        <v>4000</v>
      </c>
      <c r="E3223" s="7">
        <v>68</v>
      </c>
      <c r="F3223" t="s">
        <v>4115</v>
      </c>
      <c r="G3223" s="1" t="s">
        <v>4119</v>
      </c>
      <c r="H3223" t="s">
        <v>4122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" t="s">
        <v>4181</v>
      </c>
      <c r="O3223">
        <f>ROUND(E3223/D3223*100,0)</f>
        <v>2</v>
      </c>
      <c r="P3223">
        <f>ROUND(E3223/L3223,2)</f>
        <v>0.6</v>
      </c>
      <c r="Q3223" s="9" t="s">
        <v>4181</v>
      </c>
      <c r="R3223" t="s">
        <v>4190</v>
      </c>
      <c r="S3223">
        <f>(((J3223/60)/60)/24)+DATE(1970,1,1)</f>
        <v>42155.696793981479</v>
      </c>
      <c r="T3223">
        <f>(((I3223/60)/60)/24)+DATE(1970,1,1)</f>
        <v>42190.696793981479</v>
      </c>
      <c r="U3223">
        <f>YEAR(S:S)</f>
        <v>2015</v>
      </c>
    </row>
    <row r="3224" spans="1:21" ht="32" x14ac:dyDescent="0.2">
      <c r="A3224">
        <v>3222</v>
      </c>
      <c r="B3224" s="8" t="s">
        <v>2</v>
      </c>
      <c r="C3224" s="3" t="s">
        <v>3229</v>
      </c>
      <c r="D3224" s="5">
        <v>2500</v>
      </c>
      <c r="E3224" s="7">
        <v>67</v>
      </c>
      <c r="F3224" t="s">
        <v>4115</v>
      </c>
      <c r="G3224" s="1" t="s">
        <v>4119</v>
      </c>
      <c r="H3224" t="s">
        <v>4121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" t="s">
        <v>4181</v>
      </c>
      <c r="O3224">
        <f>ROUND(E3224/D3224*100,0)</f>
        <v>3</v>
      </c>
      <c r="P3224">
        <f>ROUND(E3224/L3224,2)</f>
        <v>0.8</v>
      </c>
      <c r="Q3224" s="9" t="s">
        <v>4181</v>
      </c>
      <c r="R3224" t="s">
        <v>4190</v>
      </c>
      <c r="S3224">
        <f>(((J3224/60)/60)/24)+DATE(1970,1,1)</f>
        <v>42270.582141203704</v>
      </c>
      <c r="T3224">
        <f>(((I3224/60)/60)/24)+DATE(1970,1,1)</f>
        <v>42301.895138888889</v>
      </c>
      <c r="U3224">
        <f>YEAR(S:S)</f>
        <v>2015</v>
      </c>
    </row>
    <row r="3225" spans="1:21" ht="32" x14ac:dyDescent="0.2">
      <c r="A3225">
        <v>3223</v>
      </c>
      <c r="B3225" s="8" t="s">
        <v>2</v>
      </c>
      <c r="C3225" s="3" t="s">
        <v>3230</v>
      </c>
      <c r="D3225" s="5">
        <v>3100</v>
      </c>
      <c r="E3225" s="7">
        <v>65</v>
      </c>
      <c r="F3225" t="s">
        <v>4115</v>
      </c>
      <c r="G3225" s="1" t="s">
        <v>4119</v>
      </c>
      <c r="H3225" t="s">
        <v>4121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" t="s">
        <v>4181</v>
      </c>
      <c r="O3225">
        <f>ROUND(E3225/D3225*100,0)</f>
        <v>2</v>
      </c>
      <c r="P3225">
        <f>ROUND(E3225/L3225,2)</f>
        <v>0.88</v>
      </c>
      <c r="Q3225" s="9" t="s">
        <v>4181</v>
      </c>
      <c r="R3225" t="s">
        <v>4190</v>
      </c>
      <c r="S3225">
        <f>(((J3225/60)/60)/24)+DATE(1970,1,1)</f>
        <v>42206.835370370376</v>
      </c>
      <c r="T3225">
        <f>(((I3225/60)/60)/24)+DATE(1970,1,1)</f>
        <v>42236.835370370376</v>
      </c>
      <c r="U3225">
        <f>YEAR(S:S)</f>
        <v>2015</v>
      </c>
    </row>
    <row r="3226" spans="1:21" ht="48" x14ac:dyDescent="0.2">
      <c r="A3226">
        <v>3224</v>
      </c>
      <c r="B3226" s="8" t="s">
        <v>2</v>
      </c>
      <c r="C3226" s="3" t="s">
        <v>3231</v>
      </c>
      <c r="D3226" s="5">
        <v>30000</v>
      </c>
      <c r="E3226" s="7">
        <v>65</v>
      </c>
      <c r="F3226" t="s">
        <v>4115</v>
      </c>
      <c r="G3226" s="1" t="s">
        <v>4119</v>
      </c>
      <c r="H3226" t="s">
        <v>4121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" t="s">
        <v>4181</v>
      </c>
      <c r="O3226">
        <f>ROUND(E3226/D3226*100,0)</f>
        <v>0</v>
      </c>
      <c r="P3226">
        <f>ROUND(E3226/L3226,2)</f>
        <v>0.3</v>
      </c>
      <c r="Q3226" s="9" t="s">
        <v>4181</v>
      </c>
      <c r="R3226" t="s">
        <v>4190</v>
      </c>
      <c r="S3226">
        <f>(((J3226/60)/60)/24)+DATE(1970,1,1)</f>
        <v>42697.850844907407</v>
      </c>
      <c r="T3226">
        <f>(((I3226/60)/60)/24)+DATE(1970,1,1)</f>
        <v>42745.208333333328</v>
      </c>
      <c r="U3226">
        <f>YEAR(S:S)</f>
        <v>2016</v>
      </c>
    </row>
    <row r="3227" spans="1:21" ht="48" x14ac:dyDescent="0.2">
      <c r="A3227">
        <v>3225</v>
      </c>
      <c r="B3227" s="8" t="s">
        <v>2</v>
      </c>
      <c r="C3227" s="3" t="s">
        <v>3232</v>
      </c>
      <c r="D3227" s="5">
        <v>2000</v>
      </c>
      <c r="E3227" s="7">
        <v>65</v>
      </c>
      <c r="F3227" t="s">
        <v>4115</v>
      </c>
      <c r="G3227" s="1" t="s">
        <v>4119</v>
      </c>
      <c r="H3227" t="s">
        <v>4121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" t="s">
        <v>4181</v>
      </c>
      <c r="O3227">
        <f>ROUND(E3227/D3227*100,0)</f>
        <v>3</v>
      </c>
      <c r="P3227">
        <f>ROUND(E3227/L3227,2)</f>
        <v>1.67</v>
      </c>
      <c r="Q3227" s="9" t="s">
        <v>4181</v>
      </c>
      <c r="R3227" t="s">
        <v>4190</v>
      </c>
      <c r="S3227">
        <f>(((J3227/60)/60)/24)+DATE(1970,1,1)</f>
        <v>42503.559467592597</v>
      </c>
      <c r="T3227">
        <f>(((I3227/60)/60)/24)+DATE(1970,1,1)</f>
        <v>42524.875</v>
      </c>
      <c r="U3227">
        <f>YEAR(S:S)</f>
        <v>2016</v>
      </c>
    </row>
    <row r="3228" spans="1:21" ht="48" x14ac:dyDescent="0.2">
      <c r="A3228">
        <v>3226</v>
      </c>
      <c r="B3228" s="8" t="s">
        <v>2</v>
      </c>
      <c r="C3228" s="3" t="s">
        <v>3233</v>
      </c>
      <c r="D3228" s="5">
        <v>1200</v>
      </c>
      <c r="E3228" s="7">
        <v>65</v>
      </c>
      <c r="F3228" t="s">
        <v>4115</v>
      </c>
      <c r="G3228" s="1" t="s">
        <v>4119</v>
      </c>
      <c r="H3228" t="s">
        <v>4122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" t="s">
        <v>4181</v>
      </c>
      <c r="O3228">
        <f>ROUND(E3228/D3228*100,0)</f>
        <v>5</v>
      </c>
      <c r="P3228">
        <f>ROUND(E3228/L3228,2)</f>
        <v>3.1</v>
      </c>
      <c r="Q3228" s="9" t="s">
        <v>4181</v>
      </c>
      <c r="R3228" t="s">
        <v>4190</v>
      </c>
      <c r="S3228">
        <f>(((J3228/60)/60)/24)+DATE(1970,1,1)</f>
        <v>42277.583472222221</v>
      </c>
      <c r="T3228">
        <f>(((I3228/60)/60)/24)+DATE(1970,1,1)</f>
        <v>42307.583472222221</v>
      </c>
      <c r="U3228">
        <f>YEAR(S:S)</f>
        <v>2015</v>
      </c>
    </row>
    <row r="3229" spans="1:21" ht="48" x14ac:dyDescent="0.2">
      <c r="A3229">
        <v>3227</v>
      </c>
      <c r="B3229" s="8" t="s">
        <v>2</v>
      </c>
      <c r="C3229" s="3" t="s">
        <v>3234</v>
      </c>
      <c r="D3229" s="5">
        <v>1200</v>
      </c>
      <c r="E3229" s="7">
        <v>65</v>
      </c>
      <c r="F3229" t="s">
        <v>4115</v>
      </c>
      <c r="G3229" s="1" t="s">
        <v>4119</v>
      </c>
      <c r="H3229" t="s">
        <v>4122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" t="s">
        <v>4181</v>
      </c>
      <c r="O3229">
        <f>ROUND(E3229/D3229*100,0)</f>
        <v>5</v>
      </c>
      <c r="P3229">
        <f>ROUND(E3229/L3229,2)</f>
        <v>2.17</v>
      </c>
      <c r="Q3229" s="9" t="s">
        <v>4181</v>
      </c>
      <c r="R3229" t="s">
        <v>4190</v>
      </c>
      <c r="S3229">
        <f>(((J3229/60)/60)/24)+DATE(1970,1,1)</f>
        <v>42722.882361111115</v>
      </c>
      <c r="T3229">
        <f>(((I3229/60)/60)/24)+DATE(1970,1,1)</f>
        <v>42752.882361111115</v>
      </c>
      <c r="U3229">
        <f>YEAR(S:S)</f>
        <v>2016</v>
      </c>
    </row>
    <row r="3230" spans="1:21" ht="16" x14ac:dyDescent="0.2">
      <c r="A3230">
        <v>3228</v>
      </c>
      <c r="B3230" s="8" t="s">
        <v>2</v>
      </c>
      <c r="C3230" s="3" t="s">
        <v>3235</v>
      </c>
      <c r="D3230" s="5">
        <v>7000</v>
      </c>
      <c r="E3230" s="7">
        <v>65</v>
      </c>
      <c r="F3230" t="s">
        <v>4115</v>
      </c>
      <c r="G3230" s="1" t="s">
        <v>4119</v>
      </c>
      <c r="H3230" t="s">
        <v>4121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" t="s">
        <v>4181</v>
      </c>
      <c r="O3230">
        <f>ROUND(E3230/D3230*100,0)</f>
        <v>1</v>
      </c>
      <c r="P3230">
        <f>ROUND(E3230/L3230,2)</f>
        <v>1.76</v>
      </c>
      <c r="Q3230" s="9" t="s">
        <v>4181</v>
      </c>
      <c r="R3230" t="s">
        <v>4190</v>
      </c>
      <c r="S3230">
        <f>(((J3230/60)/60)/24)+DATE(1970,1,1)</f>
        <v>42323.70930555556</v>
      </c>
      <c r="T3230">
        <f>(((I3230/60)/60)/24)+DATE(1970,1,1)</f>
        <v>42355.207638888889</v>
      </c>
      <c r="U3230">
        <f>YEAR(S:S)</f>
        <v>2015</v>
      </c>
    </row>
    <row r="3231" spans="1:21" ht="48" x14ac:dyDescent="0.2">
      <c r="A3231">
        <v>3229</v>
      </c>
      <c r="B3231" s="8" t="s">
        <v>2</v>
      </c>
      <c r="C3231" s="3" t="s">
        <v>3236</v>
      </c>
      <c r="D3231" s="5">
        <v>20000</v>
      </c>
      <c r="E3231" s="7">
        <v>65</v>
      </c>
      <c r="F3231" t="s">
        <v>4115</v>
      </c>
      <c r="G3231" s="1" t="s">
        <v>4119</v>
      </c>
      <c r="H3231" t="s">
        <v>4121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" t="s">
        <v>4181</v>
      </c>
      <c r="O3231">
        <f>ROUND(E3231/D3231*100,0)</f>
        <v>0</v>
      </c>
      <c r="P3231">
        <f>ROUND(E3231/L3231,2)</f>
        <v>0.32</v>
      </c>
      <c r="Q3231" s="9" t="s">
        <v>4181</v>
      </c>
      <c r="R3231" t="s">
        <v>4190</v>
      </c>
      <c r="S3231">
        <f>(((J3231/60)/60)/24)+DATE(1970,1,1)</f>
        <v>41933.291643518518</v>
      </c>
      <c r="T3231">
        <f>(((I3231/60)/60)/24)+DATE(1970,1,1)</f>
        <v>41963.333310185189</v>
      </c>
      <c r="U3231">
        <f>YEAR(S:S)</f>
        <v>2014</v>
      </c>
    </row>
    <row r="3232" spans="1:21" ht="48" x14ac:dyDescent="0.2">
      <c r="A3232">
        <v>3230</v>
      </c>
      <c r="B3232" s="8" t="s">
        <v>2</v>
      </c>
      <c r="C3232" s="3" t="s">
        <v>3237</v>
      </c>
      <c r="D3232" s="5">
        <v>2600</v>
      </c>
      <c r="E3232" s="7">
        <v>64</v>
      </c>
      <c r="F3232" t="s">
        <v>4115</v>
      </c>
      <c r="G3232" s="1" t="s">
        <v>4119</v>
      </c>
      <c r="H3232" t="s">
        <v>4121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" t="s">
        <v>4181</v>
      </c>
      <c r="O3232">
        <f>ROUND(E3232/D3232*100,0)</f>
        <v>2</v>
      </c>
      <c r="P3232">
        <f>ROUND(E3232/L3232,2)</f>
        <v>1.73</v>
      </c>
      <c r="Q3232" s="9" t="s">
        <v>4181</v>
      </c>
      <c r="R3232" t="s">
        <v>4190</v>
      </c>
      <c r="S3232">
        <f>(((J3232/60)/60)/24)+DATE(1970,1,1)</f>
        <v>41898.168125000004</v>
      </c>
      <c r="T3232">
        <f>(((I3232/60)/60)/24)+DATE(1970,1,1)</f>
        <v>41913.165972222225</v>
      </c>
      <c r="U3232">
        <f>YEAR(S:S)</f>
        <v>2014</v>
      </c>
    </row>
    <row r="3233" spans="1:21" ht="48" x14ac:dyDescent="0.2">
      <c r="A3233">
        <v>3231</v>
      </c>
      <c r="B3233" s="8" t="s">
        <v>2</v>
      </c>
      <c r="C3233" s="3" t="s">
        <v>3238</v>
      </c>
      <c r="D3233" s="5">
        <v>1000</v>
      </c>
      <c r="E3233" s="7">
        <v>63</v>
      </c>
      <c r="F3233" t="s">
        <v>4115</v>
      </c>
      <c r="G3233" s="1" t="s">
        <v>4119</v>
      </c>
      <c r="H3233" t="s">
        <v>4121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" t="s">
        <v>4181</v>
      </c>
      <c r="O3233">
        <f>ROUND(E3233/D3233*100,0)</f>
        <v>6</v>
      </c>
      <c r="P3233">
        <f>ROUND(E3233/L3233,2)</f>
        <v>2.25</v>
      </c>
      <c r="Q3233" s="9" t="s">
        <v>4181</v>
      </c>
      <c r="R3233" t="s">
        <v>4190</v>
      </c>
      <c r="S3233">
        <f>(((J3233/60)/60)/24)+DATE(1970,1,1)</f>
        <v>42446.943831018521</v>
      </c>
      <c r="T3233">
        <f>(((I3233/60)/60)/24)+DATE(1970,1,1)</f>
        <v>42476.943831018521</v>
      </c>
      <c r="U3233">
        <f>YEAR(S:S)</f>
        <v>2016</v>
      </c>
    </row>
    <row r="3234" spans="1:21" ht="48" x14ac:dyDescent="0.2">
      <c r="A3234">
        <v>3232</v>
      </c>
      <c r="B3234" s="8" t="s">
        <v>2</v>
      </c>
      <c r="C3234" s="3" t="s">
        <v>3239</v>
      </c>
      <c r="D3234" s="5">
        <v>1000</v>
      </c>
      <c r="E3234" s="7">
        <v>62</v>
      </c>
      <c r="F3234" t="s">
        <v>4115</v>
      </c>
      <c r="G3234" s="1" t="s">
        <v>4119</v>
      </c>
      <c r="H3234" t="s">
        <v>4121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" t="s">
        <v>4181</v>
      </c>
      <c r="O3234">
        <f>ROUND(E3234/D3234*100,0)</f>
        <v>6</v>
      </c>
      <c r="P3234">
        <f>ROUND(E3234/L3234,2)</f>
        <v>2.38</v>
      </c>
      <c r="Q3234" s="9" t="s">
        <v>4181</v>
      </c>
      <c r="R3234" t="s">
        <v>4190</v>
      </c>
      <c r="S3234">
        <f>(((J3234/60)/60)/24)+DATE(1970,1,1)</f>
        <v>42463.81385416667</v>
      </c>
      <c r="T3234">
        <f>(((I3234/60)/60)/24)+DATE(1970,1,1)</f>
        <v>42494.165972222225</v>
      </c>
      <c r="U3234">
        <f>YEAR(S:S)</f>
        <v>2016</v>
      </c>
    </row>
    <row r="3235" spans="1:21" ht="48" x14ac:dyDescent="0.2">
      <c r="A3235">
        <v>3233</v>
      </c>
      <c r="B3235" s="8" t="s">
        <v>2</v>
      </c>
      <c r="C3235" s="3" t="s">
        <v>3240</v>
      </c>
      <c r="D3235" s="5">
        <v>5000</v>
      </c>
      <c r="E3235" s="7">
        <v>61</v>
      </c>
      <c r="F3235" t="s">
        <v>4115</v>
      </c>
      <c r="G3235" s="1" t="s">
        <v>4119</v>
      </c>
      <c r="H3235" t="s">
        <v>4121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" t="s">
        <v>4181</v>
      </c>
      <c r="O3235">
        <f>ROUND(E3235/D3235*100,0)</f>
        <v>1</v>
      </c>
      <c r="P3235">
        <f>ROUND(E3235/L3235,2)</f>
        <v>1</v>
      </c>
      <c r="Q3235" s="9" t="s">
        <v>4181</v>
      </c>
      <c r="R3235" t="s">
        <v>4190</v>
      </c>
      <c r="S3235">
        <f>(((J3235/60)/60)/24)+DATE(1970,1,1)</f>
        <v>42766.805034722223</v>
      </c>
      <c r="T3235">
        <f>(((I3235/60)/60)/24)+DATE(1970,1,1)</f>
        <v>42796.805034722223</v>
      </c>
      <c r="U3235">
        <f>YEAR(S:S)</f>
        <v>2017</v>
      </c>
    </row>
    <row r="3236" spans="1:21" ht="48" x14ac:dyDescent="0.2">
      <c r="A3236">
        <v>3234</v>
      </c>
      <c r="B3236" s="8" t="s">
        <v>2</v>
      </c>
      <c r="C3236" s="3" t="s">
        <v>3241</v>
      </c>
      <c r="D3236" s="5">
        <v>4000</v>
      </c>
      <c r="E3236" s="7">
        <v>61</v>
      </c>
      <c r="F3236" t="s">
        <v>4115</v>
      </c>
      <c r="G3236" s="1" t="s">
        <v>4119</v>
      </c>
      <c r="H3236" t="s">
        <v>4122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" t="s">
        <v>4181</v>
      </c>
      <c r="O3236">
        <f>ROUND(E3236/D3236*100,0)</f>
        <v>2</v>
      </c>
      <c r="P3236">
        <f>ROUND(E3236/L3236,2)</f>
        <v>0.53</v>
      </c>
      <c r="Q3236" s="9" t="s">
        <v>4181</v>
      </c>
      <c r="R3236" t="s">
        <v>4190</v>
      </c>
      <c r="S3236">
        <f>(((J3236/60)/60)/24)+DATE(1970,1,1)</f>
        <v>42734.789444444439</v>
      </c>
      <c r="T3236">
        <f>(((I3236/60)/60)/24)+DATE(1970,1,1)</f>
        <v>42767.979861111111</v>
      </c>
      <c r="U3236">
        <f>YEAR(S:S)</f>
        <v>2016</v>
      </c>
    </row>
    <row r="3237" spans="1:21" ht="48" x14ac:dyDescent="0.2">
      <c r="A3237">
        <v>3235</v>
      </c>
      <c r="B3237" s="8" t="s">
        <v>2</v>
      </c>
      <c r="C3237" s="3" t="s">
        <v>3242</v>
      </c>
      <c r="D3237" s="5">
        <v>15000</v>
      </c>
      <c r="E3237" s="7">
        <v>61</v>
      </c>
      <c r="F3237" t="s">
        <v>4115</v>
      </c>
      <c r="G3237" s="1" t="s">
        <v>4119</v>
      </c>
      <c r="H3237" t="s">
        <v>4121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" t="s">
        <v>4181</v>
      </c>
      <c r="O3237">
        <f>ROUND(E3237/D3237*100,0)</f>
        <v>0</v>
      </c>
      <c r="P3237">
        <f>ROUND(E3237/L3237,2)</f>
        <v>0.34</v>
      </c>
      <c r="Q3237" s="9" t="s">
        <v>4181</v>
      </c>
      <c r="R3237" t="s">
        <v>4190</v>
      </c>
      <c r="S3237">
        <f>(((J3237/60)/60)/24)+DATE(1970,1,1)</f>
        <v>42522.347812499997</v>
      </c>
      <c r="T3237">
        <f>(((I3237/60)/60)/24)+DATE(1970,1,1)</f>
        <v>42552.347812499997</v>
      </c>
      <c r="U3237">
        <f>YEAR(S:S)</f>
        <v>2016</v>
      </c>
    </row>
    <row r="3238" spans="1:21" ht="48" x14ac:dyDescent="0.2">
      <c r="A3238">
        <v>3236</v>
      </c>
      <c r="B3238" s="8" t="s">
        <v>2</v>
      </c>
      <c r="C3238" s="3" t="s">
        <v>3243</v>
      </c>
      <c r="D3238" s="5">
        <v>20000</v>
      </c>
      <c r="E3238" s="7">
        <v>61</v>
      </c>
      <c r="F3238" t="s">
        <v>4115</v>
      </c>
      <c r="G3238" s="1" t="s">
        <v>4119</v>
      </c>
      <c r="H3238" t="s">
        <v>4121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" t="s">
        <v>4181</v>
      </c>
      <c r="O3238">
        <f>ROUND(E3238/D3238*100,0)</f>
        <v>0</v>
      </c>
      <c r="P3238">
        <f>ROUND(E3238/L3238,2)</f>
        <v>0.55000000000000004</v>
      </c>
      <c r="Q3238" s="9" t="s">
        <v>4181</v>
      </c>
      <c r="R3238" t="s">
        <v>4190</v>
      </c>
      <c r="S3238">
        <f>(((J3238/60)/60)/24)+DATE(1970,1,1)</f>
        <v>42702.917048611111</v>
      </c>
      <c r="T3238">
        <f>(((I3238/60)/60)/24)+DATE(1970,1,1)</f>
        <v>42732.917048611111</v>
      </c>
      <c r="U3238">
        <f>YEAR(S:S)</f>
        <v>2016</v>
      </c>
    </row>
    <row r="3239" spans="1:21" ht="32" x14ac:dyDescent="0.2">
      <c r="A3239">
        <v>3237</v>
      </c>
      <c r="B3239" s="8" t="s">
        <v>2</v>
      </c>
      <c r="C3239" s="3" t="s">
        <v>3244</v>
      </c>
      <c r="D3239" s="5">
        <v>35000</v>
      </c>
      <c r="E3239" s="7">
        <v>60</v>
      </c>
      <c r="F3239" t="s">
        <v>4115</v>
      </c>
      <c r="G3239" s="1" t="s">
        <v>4119</v>
      </c>
      <c r="H3239" t="s">
        <v>4121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" t="s">
        <v>4181</v>
      </c>
      <c r="O3239">
        <f>ROUND(E3239/D3239*100,0)</f>
        <v>0</v>
      </c>
      <c r="P3239">
        <f>ROUND(E3239/L3239,2)</f>
        <v>0.22</v>
      </c>
      <c r="Q3239" s="9" t="s">
        <v>4181</v>
      </c>
      <c r="R3239" t="s">
        <v>4190</v>
      </c>
      <c r="S3239">
        <f>(((J3239/60)/60)/24)+DATE(1970,1,1)</f>
        <v>42252.474351851852</v>
      </c>
      <c r="T3239">
        <f>(((I3239/60)/60)/24)+DATE(1970,1,1)</f>
        <v>42276.165972222225</v>
      </c>
      <c r="U3239">
        <f>YEAR(S:S)</f>
        <v>2015</v>
      </c>
    </row>
    <row r="3240" spans="1:21" ht="48" x14ac:dyDescent="0.2">
      <c r="A3240">
        <v>3238</v>
      </c>
      <c r="B3240" s="8" t="s">
        <v>2</v>
      </c>
      <c r="C3240" s="3" t="s">
        <v>3245</v>
      </c>
      <c r="D3240" s="5">
        <v>2800</v>
      </c>
      <c r="E3240" s="7">
        <v>60</v>
      </c>
      <c r="F3240" t="s">
        <v>4115</v>
      </c>
      <c r="G3240" s="1" t="s">
        <v>4119</v>
      </c>
      <c r="H3240" t="s">
        <v>4122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" t="s">
        <v>4181</v>
      </c>
      <c r="O3240">
        <f>ROUND(E3240/D3240*100,0)</f>
        <v>2</v>
      </c>
      <c r="P3240">
        <f>ROUND(E3240/L3240,2)</f>
        <v>0.76</v>
      </c>
      <c r="Q3240" s="9" t="s">
        <v>4181</v>
      </c>
      <c r="R3240" t="s">
        <v>4190</v>
      </c>
      <c r="S3240">
        <f>(((J3240/60)/60)/24)+DATE(1970,1,1)</f>
        <v>42156.510393518518</v>
      </c>
      <c r="T3240">
        <f>(((I3240/60)/60)/24)+DATE(1970,1,1)</f>
        <v>42186.510393518518</v>
      </c>
      <c r="U3240">
        <f>YEAR(S:S)</f>
        <v>2015</v>
      </c>
    </row>
    <row r="3241" spans="1:21" ht="48" x14ac:dyDescent="0.2">
      <c r="A3241">
        <v>3239</v>
      </c>
      <c r="B3241" s="8" t="s">
        <v>2</v>
      </c>
      <c r="C3241" s="3" t="s">
        <v>3246</v>
      </c>
      <c r="D3241" s="5">
        <v>5862</v>
      </c>
      <c r="E3241" s="7">
        <v>60</v>
      </c>
      <c r="F3241" t="s">
        <v>4115</v>
      </c>
      <c r="G3241" s="1" t="s">
        <v>4119</v>
      </c>
      <c r="H3241" t="s">
        <v>4122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" t="s">
        <v>4181</v>
      </c>
      <c r="O3241">
        <f>ROUND(E3241/D3241*100,0)</f>
        <v>1</v>
      </c>
      <c r="P3241">
        <f>ROUND(E3241/L3241,2)</f>
        <v>0.57999999999999996</v>
      </c>
      <c r="Q3241" s="9" t="s">
        <v>4181</v>
      </c>
      <c r="R3241" t="s">
        <v>4190</v>
      </c>
      <c r="S3241">
        <f>(((J3241/60)/60)/24)+DATE(1970,1,1)</f>
        <v>42278.089039351849</v>
      </c>
      <c r="T3241">
        <f>(((I3241/60)/60)/24)+DATE(1970,1,1)</f>
        <v>42302.999305555553</v>
      </c>
      <c r="U3241">
        <f>YEAR(S:S)</f>
        <v>2015</v>
      </c>
    </row>
    <row r="3242" spans="1:21" ht="48" x14ac:dyDescent="0.2">
      <c r="A3242">
        <v>3240</v>
      </c>
      <c r="B3242" s="8" t="s">
        <v>2</v>
      </c>
      <c r="C3242" s="3" t="s">
        <v>3247</v>
      </c>
      <c r="D3242" s="5">
        <v>3000</v>
      </c>
      <c r="E3242" s="7">
        <v>60</v>
      </c>
      <c r="F3242" t="s">
        <v>4115</v>
      </c>
      <c r="G3242" s="1" t="s">
        <v>4119</v>
      </c>
      <c r="H3242" t="s">
        <v>4122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" t="s">
        <v>4181</v>
      </c>
      <c r="O3242">
        <f>ROUND(E3242/D3242*100,0)</f>
        <v>2</v>
      </c>
      <c r="P3242">
        <f>ROUND(E3242/L3242,2)</f>
        <v>1.76</v>
      </c>
      <c r="Q3242" s="9" t="s">
        <v>4181</v>
      </c>
      <c r="R3242" t="s">
        <v>4190</v>
      </c>
      <c r="S3242">
        <f>(((J3242/60)/60)/24)+DATE(1970,1,1)</f>
        <v>42754.693842592591</v>
      </c>
      <c r="T3242">
        <f>(((I3242/60)/60)/24)+DATE(1970,1,1)</f>
        <v>42782.958333333328</v>
      </c>
      <c r="U3242">
        <f>YEAR(S:S)</f>
        <v>2017</v>
      </c>
    </row>
    <row r="3243" spans="1:21" ht="64" x14ac:dyDescent="0.2">
      <c r="A3243">
        <v>3241</v>
      </c>
      <c r="B3243" s="8" t="s">
        <v>2</v>
      </c>
      <c r="C3243" s="3" t="s">
        <v>3248</v>
      </c>
      <c r="D3243" s="5">
        <v>8500</v>
      </c>
      <c r="E3243" s="7">
        <v>60</v>
      </c>
      <c r="F3243" t="s">
        <v>4115</v>
      </c>
      <c r="G3243" s="1" t="s">
        <v>4119</v>
      </c>
      <c r="H3243" t="s">
        <v>4121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" t="s">
        <v>4181</v>
      </c>
      <c r="O3243">
        <f>ROUND(E3243/D3243*100,0)</f>
        <v>1</v>
      </c>
      <c r="P3243">
        <f>ROUND(E3243/L3243,2)</f>
        <v>0.36</v>
      </c>
      <c r="Q3243" s="9" t="s">
        <v>4181</v>
      </c>
      <c r="R3243" t="s">
        <v>4190</v>
      </c>
      <c r="S3243">
        <f>(((J3243/60)/60)/24)+DATE(1970,1,1)</f>
        <v>41893.324884259258</v>
      </c>
      <c r="T3243">
        <f>(((I3243/60)/60)/24)+DATE(1970,1,1)</f>
        <v>41926.290972222225</v>
      </c>
      <c r="U3243">
        <f>YEAR(S:S)</f>
        <v>2014</v>
      </c>
    </row>
    <row r="3244" spans="1:21" ht="32" x14ac:dyDescent="0.2">
      <c r="A3244">
        <v>3242</v>
      </c>
      <c r="B3244" s="8" t="s">
        <v>2</v>
      </c>
      <c r="C3244" s="3" t="s">
        <v>3249</v>
      </c>
      <c r="D3244" s="5">
        <v>10000</v>
      </c>
      <c r="E3244" s="7">
        <v>60</v>
      </c>
      <c r="F3244" t="s">
        <v>4115</v>
      </c>
      <c r="G3244" s="1" t="s">
        <v>4119</v>
      </c>
      <c r="H3244" t="s">
        <v>4121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" t="s">
        <v>4181</v>
      </c>
      <c r="O3244">
        <f>ROUND(E3244/D3244*100,0)</f>
        <v>1</v>
      </c>
      <c r="P3244">
        <f>ROUND(E3244/L3244,2)</f>
        <v>0.33</v>
      </c>
      <c r="Q3244" s="9" t="s">
        <v>4181</v>
      </c>
      <c r="R3244" t="s">
        <v>4190</v>
      </c>
      <c r="S3244">
        <f>(((J3244/60)/60)/24)+DATE(1970,1,1)</f>
        <v>41871.755694444444</v>
      </c>
      <c r="T3244">
        <f>(((I3244/60)/60)/24)+DATE(1970,1,1)</f>
        <v>41901.755694444444</v>
      </c>
      <c r="U3244">
        <f>YEAR(S:S)</f>
        <v>2014</v>
      </c>
    </row>
    <row r="3245" spans="1:21" ht="48" x14ac:dyDescent="0.2">
      <c r="A3245">
        <v>3243</v>
      </c>
      <c r="B3245" s="8" t="s">
        <v>2</v>
      </c>
      <c r="C3245" s="3" t="s">
        <v>3250</v>
      </c>
      <c r="D3245" s="5">
        <v>8000</v>
      </c>
      <c r="E3245" s="7">
        <v>60</v>
      </c>
      <c r="F3245" t="s">
        <v>4115</v>
      </c>
      <c r="G3245" s="1" t="s">
        <v>4119</v>
      </c>
      <c r="H3245" t="s">
        <v>4121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" t="s">
        <v>4181</v>
      </c>
      <c r="O3245">
        <f>ROUND(E3245/D3245*100,0)</f>
        <v>1</v>
      </c>
      <c r="P3245">
        <f>ROUND(E3245/L3245,2)</f>
        <v>0.85</v>
      </c>
      <c r="Q3245" s="9" t="s">
        <v>4181</v>
      </c>
      <c r="R3245" t="s">
        <v>4190</v>
      </c>
      <c r="S3245">
        <f>(((J3245/60)/60)/24)+DATE(1970,1,1)</f>
        <v>42262.096782407403</v>
      </c>
      <c r="T3245">
        <f>(((I3245/60)/60)/24)+DATE(1970,1,1)</f>
        <v>42286</v>
      </c>
      <c r="U3245">
        <f>YEAR(S:S)</f>
        <v>2015</v>
      </c>
    </row>
    <row r="3246" spans="1:21" ht="48" x14ac:dyDescent="0.2">
      <c r="A3246">
        <v>3244</v>
      </c>
      <c r="B3246" s="8" t="s">
        <v>2</v>
      </c>
      <c r="C3246" s="3" t="s">
        <v>3251</v>
      </c>
      <c r="D3246" s="5">
        <v>1600</v>
      </c>
      <c r="E3246" s="7">
        <v>59</v>
      </c>
      <c r="F3246" t="s">
        <v>4115</v>
      </c>
      <c r="G3246" s="1" t="s">
        <v>4119</v>
      </c>
      <c r="H3246" t="s">
        <v>4122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" t="s">
        <v>4181</v>
      </c>
      <c r="O3246">
        <f>ROUND(E3246/D3246*100,0)</f>
        <v>4</v>
      </c>
      <c r="P3246">
        <f>ROUND(E3246/L3246,2)</f>
        <v>0.86</v>
      </c>
      <c r="Q3246" s="9" t="s">
        <v>4181</v>
      </c>
      <c r="R3246" t="s">
        <v>4190</v>
      </c>
      <c r="S3246">
        <f>(((J3246/60)/60)/24)+DATE(1970,1,1)</f>
        <v>42675.694236111114</v>
      </c>
      <c r="T3246">
        <f>(((I3246/60)/60)/24)+DATE(1970,1,1)</f>
        <v>42705.735902777778</v>
      </c>
      <c r="U3246">
        <f>YEAR(S:S)</f>
        <v>2016</v>
      </c>
    </row>
    <row r="3247" spans="1:21" ht="48" x14ac:dyDescent="0.2">
      <c r="A3247">
        <v>3245</v>
      </c>
      <c r="B3247" s="8" t="s">
        <v>2</v>
      </c>
      <c r="C3247" s="3" t="s">
        <v>3252</v>
      </c>
      <c r="D3247" s="5">
        <v>21000</v>
      </c>
      <c r="E3247" s="7">
        <v>59</v>
      </c>
      <c r="F3247" t="s">
        <v>4115</v>
      </c>
      <c r="G3247" s="1" t="s">
        <v>4119</v>
      </c>
      <c r="H3247" t="s">
        <v>4121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" t="s">
        <v>4181</v>
      </c>
      <c r="O3247">
        <f>ROUND(E3247/D3247*100,0)</f>
        <v>0</v>
      </c>
      <c r="P3247">
        <f>ROUND(E3247/L3247,2)</f>
        <v>0.22</v>
      </c>
      <c r="Q3247" s="9" t="s">
        <v>4181</v>
      </c>
      <c r="R3247" t="s">
        <v>4190</v>
      </c>
      <c r="S3247">
        <f>(((J3247/60)/60)/24)+DATE(1970,1,1)</f>
        <v>42135.60020833333</v>
      </c>
      <c r="T3247">
        <f>(((I3247/60)/60)/24)+DATE(1970,1,1)</f>
        <v>42167.083333333328</v>
      </c>
      <c r="U3247">
        <f>YEAR(S:S)</f>
        <v>2015</v>
      </c>
    </row>
    <row r="3248" spans="1:21" ht="48" x14ac:dyDescent="0.2">
      <c r="A3248">
        <v>3246</v>
      </c>
      <c r="B3248" s="8" t="s">
        <v>2</v>
      </c>
      <c r="C3248" s="3" t="s">
        <v>3253</v>
      </c>
      <c r="D3248" s="5">
        <v>10000</v>
      </c>
      <c r="E3248" s="7">
        <v>57</v>
      </c>
      <c r="F3248" t="s">
        <v>4115</v>
      </c>
      <c r="G3248" s="1" t="s">
        <v>4119</v>
      </c>
      <c r="H3248" t="s">
        <v>4121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" t="s">
        <v>4181</v>
      </c>
      <c r="O3248">
        <f>ROUND(E3248/D3248*100,0)</f>
        <v>1</v>
      </c>
      <c r="P3248">
        <f>ROUND(E3248/L3248,2)</f>
        <v>0.3</v>
      </c>
      <c r="Q3248" s="9" t="s">
        <v>4181</v>
      </c>
      <c r="R3248" t="s">
        <v>4190</v>
      </c>
      <c r="S3248">
        <f>(((J3248/60)/60)/24)+DATE(1970,1,1)</f>
        <v>42230.472222222219</v>
      </c>
      <c r="T3248">
        <f>(((I3248/60)/60)/24)+DATE(1970,1,1)</f>
        <v>42259.165972222225</v>
      </c>
      <c r="U3248">
        <f>YEAR(S:S)</f>
        <v>2015</v>
      </c>
    </row>
    <row r="3249" spans="1:21" ht="48" x14ac:dyDescent="0.2">
      <c r="A3249">
        <v>3247</v>
      </c>
      <c r="B3249" s="8" t="s">
        <v>2</v>
      </c>
      <c r="C3249" s="3" t="s">
        <v>3254</v>
      </c>
      <c r="D3249" s="5">
        <v>2500</v>
      </c>
      <c r="E3249" s="7">
        <v>56</v>
      </c>
      <c r="F3249" t="s">
        <v>4115</v>
      </c>
      <c r="G3249" s="1" t="s">
        <v>4119</v>
      </c>
      <c r="H3249" t="s">
        <v>4122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" t="s">
        <v>4181</v>
      </c>
      <c r="O3249">
        <f>ROUND(E3249/D3249*100,0)</f>
        <v>2</v>
      </c>
      <c r="P3249">
        <f>ROUND(E3249/L3249,2)</f>
        <v>0.98</v>
      </c>
      <c r="Q3249" s="9" t="s">
        <v>4181</v>
      </c>
      <c r="R3249" t="s">
        <v>4190</v>
      </c>
      <c r="S3249">
        <f>(((J3249/60)/60)/24)+DATE(1970,1,1)</f>
        <v>42167.434166666666</v>
      </c>
      <c r="T3249">
        <f>(((I3249/60)/60)/24)+DATE(1970,1,1)</f>
        <v>42197.434166666666</v>
      </c>
      <c r="U3249">
        <f>YEAR(S:S)</f>
        <v>2015</v>
      </c>
    </row>
    <row r="3250" spans="1:21" ht="32" x14ac:dyDescent="0.2">
      <c r="A3250">
        <v>3248</v>
      </c>
      <c r="B3250" s="8" t="s">
        <v>2</v>
      </c>
      <c r="C3250" s="3" t="s">
        <v>3255</v>
      </c>
      <c r="D3250" s="5">
        <v>12000</v>
      </c>
      <c r="E3250" s="7">
        <v>56</v>
      </c>
      <c r="F3250" t="s">
        <v>4115</v>
      </c>
      <c r="G3250" s="1" t="s">
        <v>4119</v>
      </c>
      <c r="H3250" t="s">
        <v>4121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" t="s">
        <v>4181</v>
      </c>
      <c r="O3250">
        <f>ROUND(E3250/D3250*100,0)</f>
        <v>0</v>
      </c>
      <c r="P3250">
        <f>ROUND(E3250/L3250,2)</f>
        <v>0.28000000000000003</v>
      </c>
      <c r="Q3250" s="9" t="s">
        <v>4181</v>
      </c>
      <c r="R3250" t="s">
        <v>4190</v>
      </c>
      <c r="S3250">
        <f>(((J3250/60)/60)/24)+DATE(1970,1,1)</f>
        <v>42068.888391203705</v>
      </c>
      <c r="T3250">
        <f>(((I3250/60)/60)/24)+DATE(1970,1,1)</f>
        <v>42098.846724537041</v>
      </c>
      <c r="U3250">
        <f>YEAR(S:S)</f>
        <v>2015</v>
      </c>
    </row>
    <row r="3251" spans="1:21" ht="48" x14ac:dyDescent="0.2">
      <c r="A3251">
        <v>3249</v>
      </c>
      <c r="B3251" s="8" t="s">
        <v>2</v>
      </c>
      <c r="C3251" s="3" t="s">
        <v>3256</v>
      </c>
      <c r="D3251" s="5">
        <v>5500</v>
      </c>
      <c r="E3251" s="7">
        <v>56</v>
      </c>
      <c r="F3251" t="s">
        <v>4115</v>
      </c>
      <c r="G3251" s="1" t="s">
        <v>4119</v>
      </c>
      <c r="H3251" t="s">
        <v>4121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" t="s">
        <v>4181</v>
      </c>
      <c r="O3251">
        <f>ROUND(E3251/D3251*100,0)</f>
        <v>1</v>
      </c>
      <c r="P3251">
        <f>ROUND(E3251/L3251,2)</f>
        <v>0.64</v>
      </c>
      <c r="Q3251" s="9" t="s">
        <v>4181</v>
      </c>
      <c r="R3251" t="s">
        <v>4190</v>
      </c>
      <c r="S3251">
        <f>(((J3251/60)/60)/24)+DATE(1970,1,1)</f>
        <v>42145.746689814812</v>
      </c>
      <c r="T3251">
        <f>(((I3251/60)/60)/24)+DATE(1970,1,1)</f>
        <v>42175.746689814812</v>
      </c>
      <c r="U3251">
        <f>YEAR(S:S)</f>
        <v>2015</v>
      </c>
    </row>
    <row r="3252" spans="1:21" ht="48" x14ac:dyDescent="0.2">
      <c r="A3252">
        <v>3250</v>
      </c>
      <c r="B3252" s="8" t="s">
        <v>2</v>
      </c>
      <c r="C3252" s="3" t="s">
        <v>3257</v>
      </c>
      <c r="D3252" s="5">
        <v>25000</v>
      </c>
      <c r="E3252" s="7">
        <v>55</v>
      </c>
      <c r="F3252" t="s">
        <v>4115</v>
      </c>
      <c r="G3252" s="1" t="s">
        <v>4119</v>
      </c>
      <c r="H3252" t="s">
        <v>4121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" t="s">
        <v>4181</v>
      </c>
      <c r="O3252">
        <f>ROUND(E3252/D3252*100,0)</f>
        <v>0</v>
      </c>
      <c r="P3252">
        <f>ROUND(E3252/L3252,2)</f>
        <v>0.26</v>
      </c>
      <c r="Q3252" s="9" t="s">
        <v>4181</v>
      </c>
      <c r="R3252" t="s">
        <v>4190</v>
      </c>
      <c r="S3252">
        <f>(((J3252/60)/60)/24)+DATE(1970,1,1)</f>
        <v>41918.742175925923</v>
      </c>
      <c r="T3252">
        <f>(((I3252/60)/60)/24)+DATE(1970,1,1)</f>
        <v>41948.783842592595</v>
      </c>
      <c r="U3252">
        <f>YEAR(S:S)</f>
        <v>2014</v>
      </c>
    </row>
    <row r="3253" spans="1:21" ht="48" x14ac:dyDescent="0.2">
      <c r="A3253">
        <v>3251</v>
      </c>
      <c r="B3253" s="8" t="s">
        <v>2</v>
      </c>
      <c r="C3253" s="3" t="s">
        <v>3258</v>
      </c>
      <c r="D3253" s="5">
        <v>1500</v>
      </c>
      <c r="E3253" s="7">
        <v>55</v>
      </c>
      <c r="F3253" t="s">
        <v>4115</v>
      </c>
      <c r="G3253" s="1" t="s">
        <v>4119</v>
      </c>
      <c r="H3253" t="s">
        <v>4121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" t="s">
        <v>4181</v>
      </c>
      <c r="O3253">
        <f>ROUND(E3253/D3253*100,0)</f>
        <v>4</v>
      </c>
      <c r="P3253">
        <f>ROUND(E3253/L3253,2)</f>
        <v>2.75</v>
      </c>
      <c r="Q3253" s="9" t="s">
        <v>4181</v>
      </c>
      <c r="R3253" t="s">
        <v>4190</v>
      </c>
      <c r="S3253">
        <f>(((J3253/60)/60)/24)+DATE(1970,1,1)</f>
        <v>42146.731087962966</v>
      </c>
      <c r="T3253">
        <f>(((I3253/60)/60)/24)+DATE(1970,1,1)</f>
        <v>42176.731087962966</v>
      </c>
      <c r="U3253">
        <f>YEAR(S:S)</f>
        <v>2015</v>
      </c>
    </row>
    <row r="3254" spans="1:21" ht="32" x14ac:dyDescent="0.2">
      <c r="A3254">
        <v>3252</v>
      </c>
      <c r="B3254" s="8" t="s">
        <v>2</v>
      </c>
      <c r="C3254" s="3" t="s">
        <v>3259</v>
      </c>
      <c r="D3254" s="5">
        <v>2250</v>
      </c>
      <c r="E3254" s="7">
        <v>55</v>
      </c>
      <c r="F3254" t="s">
        <v>4115</v>
      </c>
      <c r="G3254" s="1" t="s">
        <v>4119</v>
      </c>
      <c r="H3254" t="s">
        <v>4122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" t="s">
        <v>4181</v>
      </c>
      <c r="O3254">
        <f>ROUND(E3254/D3254*100,0)</f>
        <v>2</v>
      </c>
      <c r="P3254">
        <f>ROUND(E3254/L3254,2)</f>
        <v>1.1000000000000001</v>
      </c>
      <c r="Q3254" s="9" t="s">
        <v>4181</v>
      </c>
      <c r="R3254" t="s">
        <v>4190</v>
      </c>
      <c r="S3254">
        <f>(((J3254/60)/60)/24)+DATE(1970,1,1)</f>
        <v>42590.472685185188</v>
      </c>
      <c r="T3254">
        <f>(((I3254/60)/60)/24)+DATE(1970,1,1)</f>
        <v>42620.472685185188</v>
      </c>
      <c r="U3254">
        <f>YEAR(S:S)</f>
        <v>2016</v>
      </c>
    </row>
    <row r="3255" spans="1:21" ht="48" x14ac:dyDescent="0.2">
      <c r="A3255">
        <v>3253</v>
      </c>
      <c r="B3255" s="8" t="s">
        <v>2</v>
      </c>
      <c r="C3255" s="3" t="s">
        <v>3260</v>
      </c>
      <c r="D3255" s="5">
        <v>20000</v>
      </c>
      <c r="E3255" s="7">
        <v>55</v>
      </c>
      <c r="F3255" t="s">
        <v>4115</v>
      </c>
      <c r="G3255" s="1" t="s">
        <v>4119</v>
      </c>
      <c r="H3255" t="s">
        <v>4121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" t="s">
        <v>4181</v>
      </c>
      <c r="O3255">
        <f>ROUND(E3255/D3255*100,0)</f>
        <v>0</v>
      </c>
      <c r="P3255">
        <f>ROUND(E3255/L3255,2)</f>
        <v>0.48</v>
      </c>
      <c r="Q3255" s="9" t="s">
        <v>4181</v>
      </c>
      <c r="R3255" t="s">
        <v>4190</v>
      </c>
      <c r="S3255">
        <f>(((J3255/60)/60)/24)+DATE(1970,1,1)</f>
        <v>42602.576712962968</v>
      </c>
      <c r="T3255">
        <f>(((I3255/60)/60)/24)+DATE(1970,1,1)</f>
        <v>42621.15625</v>
      </c>
      <c r="U3255">
        <f>YEAR(S:S)</f>
        <v>2016</v>
      </c>
    </row>
    <row r="3256" spans="1:21" ht="48" x14ac:dyDescent="0.2">
      <c r="A3256">
        <v>3254</v>
      </c>
      <c r="B3256" s="8" t="s">
        <v>2</v>
      </c>
      <c r="C3256" s="3" t="s">
        <v>3261</v>
      </c>
      <c r="D3256" s="5">
        <v>13000</v>
      </c>
      <c r="E3256" s="7">
        <v>55</v>
      </c>
      <c r="F3256" t="s">
        <v>4115</v>
      </c>
      <c r="G3256" s="1" t="s">
        <v>4119</v>
      </c>
      <c r="H3256" t="s">
        <v>4122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" t="s">
        <v>4181</v>
      </c>
      <c r="O3256">
        <f>ROUND(E3256/D3256*100,0)</f>
        <v>0</v>
      </c>
      <c r="P3256">
        <f>ROUND(E3256/L3256,2)</f>
        <v>0.3</v>
      </c>
      <c r="Q3256" s="9" t="s">
        <v>4181</v>
      </c>
      <c r="R3256" t="s">
        <v>4190</v>
      </c>
      <c r="S3256">
        <f>(((J3256/60)/60)/24)+DATE(1970,1,1)</f>
        <v>42059.085752314815</v>
      </c>
      <c r="T3256">
        <f>(((I3256/60)/60)/24)+DATE(1970,1,1)</f>
        <v>42089.044085648144</v>
      </c>
      <c r="U3256">
        <f>YEAR(S:S)</f>
        <v>2015</v>
      </c>
    </row>
    <row r="3257" spans="1:21" ht="48" x14ac:dyDescent="0.2">
      <c r="A3257">
        <v>3255</v>
      </c>
      <c r="B3257" s="8" t="s">
        <v>2</v>
      </c>
      <c r="C3257" s="3" t="s">
        <v>3262</v>
      </c>
      <c r="D3257" s="5">
        <v>300</v>
      </c>
      <c r="E3257" s="7">
        <v>55</v>
      </c>
      <c r="F3257" t="s">
        <v>4115</v>
      </c>
      <c r="G3257" s="1" t="s">
        <v>4119</v>
      </c>
      <c r="H3257" t="s">
        <v>4122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" t="s">
        <v>4181</v>
      </c>
      <c r="O3257">
        <f>ROUND(E3257/D3257*100,0)</f>
        <v>18</v>
      </c>
      <c r="P3257">
        <f>ROUND(E3257/L3257,2)</f>
        <v>3.06</v>
      </c>
      <c r="Q3257" s="9" t="s">
        <v>4181</v>
      </c>
      <c r="R3257" t="s">
        <v>4190</v>
      </c>
      <c r="S3257">
        <f>(((J3257/60)/60)/24)+DATE(1970,1,1)</f>
        <v>41889.768229166664</v>
      </c>
      <c r="T3257">
        <f>(((I3257/60)/60)/24)+DATE(1970,1,1)</f>
        <v>41919.768229166664</v>
      </c>
      <c r="U3257">
        <f>YEAR(S:S)</f>
        <v>2014</v>
      </c>
    </row>
    <row r="3258" spans="1:21" ht="48" x14ac:dyDescent="0.2">
      <c r="A3258">
        <v>3256</v>
      </c>
      <c r="B3258" s="8" t="s">
        <v>2</v>
      </c>
      <c r="C3258" s="3" t="s">
        <v>3263</v>
      </c>
      <c r="D3258" s="5">
        <v>10000</v>
      </c>
      <c r="E3258" s="7">
        <v>55</v>
      </c>
      <c r="F3258" t="s">
        <v>4115</v>
      </c>
      <c r="G3258" s="1" t="s">
        <v>4119</v>
      </c>
      <c r="H3258" t="s">
        <v>4121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" t="s">
        <v>4181</v>
      </c>
      <c r="O3258">
        <f>ROUND(E3258/D3258*100,0)</f>
        <v>1</v>
      </c>
      <c r="P3258">
        <f>ROUND(E3258/L3258,2)</f>
        <v>0.31</v>
      </c>
      <c r="Q3258" s="9" t="s">
        <v>4181</v>
      </c>
      <c r="R3258" t="s">
        <v>4190</v>
      </c>
      <c r="S3258">
        <f>(((J3258/60)/60)/24)+DATE(1970,1,1)</f>
        <v>42144.573807870373</v>
      </c>
      <c r="T3258">
        <f>(((I3258/60)/60)/24)+DATE(1970,1,1)</f>
        <v>42166.165972222225</v>
      </c>
      <c r="U3258">
        <f>YEAR(S:S)</f>
        <v>2015</v>
      </c>
    </row>
    <row r="3259" spans="1:21" ht="48" x14ac:dyDescent="0.2">
      <c r="A3259">
        <v>3257</v>
      </c>
      <c r="B3259" s="8" t="s">
        <v>2</v>
      </c>
      <c r="C3259" s="3" t="s">
        <v>3264</v>
      </c>
      <c r="D3259" s="5">
        <v>2000</v>
      </c>
      <c r="E3259" s="7">
        <v>55</v>
      </c>
      <c r="F3259" t="s">
        <v>4115</v>
      </c>
      <c r="G3259" s="1" t="s">
        <v>4119</v>
      </c>
      <c r="H3259" t="s">
        <v>4122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" t="s">
        <v>4181</v>
      </c>
      <c r="O3259">
        <f>ROUND(E3259/D3259*100,0)</f>
        <v>3</v>
      </c>
      <c r="P3259">
        <f>ROUND(E3259/L3259,2)</f>
        <v>1.34</v>
      </c>
      <c r="Q3259" s="9" t="s">
        <v>4181</v>
      </c>
      <c r="R3259" t="s">
        <v>4190</v>
      </c>
      <c r="S3259">
        <f>(((J3259/60)/60)/24)+DATE(1970,1,1)</f>
        <v>42758.559629629628</v>
      </c>
      <c r="T3259">
        <f>(((I3259/60)/60)/24)+DATE(1970,1,1)</f>
        <v>42788.559629629628</v>
      </c>
      <c r="U3259">
        <f>YEAR(S:S)</f>
        <v>2017</v>
      </c>
    </row>
    <row r="3260" spans="1:21" ht="32" x14ac:dyDescent="0.2">
      <c r="A3260">
        <v>3258</v>
      </c>
      <c r="B3260" s="8" t="s">
        <v>2</v>
      </c>
      <c r="C3260" s="3" t="s">
        <v>3265</v>
      </c>
      <c r="D3260" s="5">
        <v>7000</v>
      </c>
      <c r="E3260" s="7">
        <v>53</v>
      </c>
      <c r="F3260" t="s">
        <v>4115</v>
      </c>
      <c r="G3260" s="1" t="s">
        <v>4119</v>
      </c>
      <c r="H3260" t="s">
        <v>4121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" t="s">
        <v>4181</v>
      </c>
      <c r="O3260">
        <f>ROUND(E3260/D3260*100,0)</f>
        <v>1</v>
      </c>
      <c r="P3260">
        <f>ROUND(E3260/L3260,2)</f>
        <v>0.71</v>
      </c>
      <c r="Q3260" s="9" t="s">
        <v>4181</v>
      </c>
      <c r="R3260" t="s">
        <v>4190</v>
      </c>
      <c r="S3260">
        <f>(((J3260/60)/60)/24)+DATE(1970,1,1)</f>
        <v>41982.887280092589</v>
      </c>
      <c r="T3260">
        <f>(((I3260/60)/60)/24)+DATE(1970,1,1)</f>
        <v>42012.887280092589</v>
      </c>
      <c r="U3260">
        <f>YEAR(S:S)</f>
        <v>2014</v>
      </c>
    </row>
    <row r="3261" spans="1:21" ht="48" x14ac:dyDescent="0.2">
      <c r="A3261">
        <v>3259</v>
      </c>
      <c r="B3261" s="8" t="s">
        <v>2</v>
      </c>
      <c r="C3261" s="3" t="s">
        <v>3266</v>
      </c>
      <c r="D3261" s="5">
        <v>23000</v>
      </c>
      <c r="E3261" s="7">
        <v>53</v>
      </c>
      <c r="F3261" t="s">
        <v>4115</v>
      </c>
      <c r="G3261" s="1" t="s">
        <v>4119</v>
      </c>
      <c r="H3261" t="s">
        <v>4121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" t="s">
        <v>4181</v>
      </c>
      <c r="O3261">
        <f>ROUND(E3261/D3261*100,0)</f>
        <v>0</v>
      </c>
      <c r="P3261">
        <f>ROUND(E3261/L3261,2)</f>
        <v>0.55000000000000004</v>
      </c>
      <c r="Q3261" s="9" t="s">
        <v>4181</v>
      </c>
      <c r="R3261" t="s">
        <v>4190</v>
      </c>
      <c r="S3261">
        <f>(((J3261/60)/60)/24)+DATE(1970,1,1)</f>
        <v>42614.760937500003</v>
      </c>
      <c r="T3261">
        <f>(((I3261/60)/60)/24)+DATE(1970,1,1)</f>
        <v>42644.165972222225</v>
      </c>
      <c r="U3261">
        <f>YEAR(S:S)</f>
        <v>2016</v>
      </c>
    </row>
    <row r="3262" spans="1:21" ht="48" x14ac:dyDescent="0.2">
      <c r="A3262">
        <v>3260</v>
      </c>
      <c r="B3262" s="8" t="s">
        <v>2</v>
      </c>
      <c r="C3262" s="3" t="s">
        <v>3267</v>
      </c>
      <c r="D3262" s="5">
        <v>5000</v>
      </c>
      <c r="E3262" s="7">
        <v>53</v>
      </c>
      <c r="F3262" t="s">
        <v>4115</v>
      </c>
      <c r="G3262" s="1" t="s">
        <v>4119</v>
      </c>
      <c r="H3262" t="s">
        <v>4121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" t="s">
        <v>4181</v>
      </c>
      <c r="O3262">
        <f>ROUND(E3262/D3262*100,0)</f>
        <v>1</v>
      </c>
      <c r="P3262">
        <f>ROUND(E3262/L3262,2)</f>
        <v>0.73</v>
      </c>
      <c r="Q3262" s="9" t="s">
        <v>4181</v>
      </c>
      <c r="R3262" t="s">
        <v>4190</v>
      </c>
      <c r="S3262">
        <f>(((J3262/60)/60)/24)+DATE(1970,1,1)</f>
        <v>42303.672662037032</v>
      </c>
      <c r="T3262">
        <f>(((I3262/60)/60)/24)+DATE(1970,1,1)</f>
        <v>42338.714328703703</v>
      </c>
      <c r="U3262">
        <f>YEAR(S:S)</f>
        <v>2015</v>
      </c>
    </row>
    <row r="3263" spans="1:21" ht="48" x14ac:dyDescent="0.2">
      <c r="A3263">
        <v>3261</v>
      </c>
      <c r="B3263" s="8" t="s">
        <v>2</v>
      </c>
      <c r="C3263" s="3" t="s">
        <v>3268</v>
      </c>
      <c r="D3263" s="5">
        <v>3300</v>
      </c>
      <c r="E3263" s="7">
        <v>53</v>
      </c>
      <c r="F3263" t="s">
        <v>4115</v>
      </c>
      <c r="G3263" s="1" t="s">
        <v>4119</v>
      </c>
      <c r="H3263" t="s">
        <v>4121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" t="s">
        <v>4181</v>
      </c>
      <c r="O3263">
        <f>ROUND(E3263/D3263*100,0)</f>
        <v>2</v>
      </c>
      <c r="P3263">
        <f>ROUND(E3263/L3263,2)</f>
        <v>1.08</v>
      </c>
      <c r="Q3263" s="9" t="s">
        <v>4181</v>
      </c>
      <c r="R3263" t="s">
        <v>4190</v>
      </c>
      <c r="S3263">
        <f>(((J3263/60)/60)/24)+DATE(1970,1,1)</f>
        <v>42171.725416666668</v>
      </c>
      <c r="T3263">
        <f>(((I3263/60)/60)/24)+DATE(1970,1,1)</f>
        <v>42201.725416666668</v>
      </c>
      <c r="U3263">
        <f>YEAR(S:S)</f>
        <v>2015</v>
      </c>
    </row>
    <row r="3264" spans="1:21" ht="32" x14ac:dyDescent="0.2">
      <c r="A3264">
        <v>3262</v>
      </c>
      <c r="B3264" s="8" t="s">
        <v>2</v>
      </c>
      <c r="C3264" s="3" t="s">
        <v>3269</v>
      </c>
      <c r="D3264" s="5">
        <v>12200</v>
      </c>
      <c r="E3264" s="7">
        <v>52</v>
      </c>
      <c r="F3264" t="s">
        <v>4115</v>
      </c>
      <c r="G3264" s="1" t="s">
        <v>4119</v>
      </c>
      <c r="H3264" t="s">
        <v>4121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" t="s">
        <v>4181</v>
      </c>
      <c r="O3264">
        <f>ROUND(E3264/D3264*100,0)</f>
        <v>0</v>
      </c>
      <c r="P3264">
        <f>ROUND(E3264/L3264,2)</f>
        <v>0.39</v>
      </c>
      <c r="Q3264" s="9" t="s">
        <v>4181</v>
      </c>
      <c r="R3264" t="s">
        <v>4190</v>
      </c>
      <c r="S3264">
        <f>(((J3264/60)/60)/24)+DATE(1970,1,1)</f>
        <v>41964.315532407403</v>
      </c>
      <c r="T3264">
        <f>(((I3264/60)/60)/24)+DATE(1970,1,1)</f>
        <v>41995.166666666672</v>
      </c>
      <c r="U3264">
        <f>YEAR(S:S)</f>
        <v>2014</v>
      </c>
    </row>
    <row r="3265" spans="1:21" ht="32" x14ac:dyDescent="0.2">
      <c r="A3265">
        <v>3263</v>
      </c>
      <c r="B3265" s="8" t="s">
        <v>2</v>
      </c>
      <c r="C3265" s="3" t="s">
        <v>3270</v>
      </c>
      <c r="D3265" s="5">
        <v>2500</v>
      </c>
      <c r="E3265" s="7">
        <v>52</v>
      </c>
      <c r="F3265" t="s">
        <v>4115</v>
      </c>
      <c r="G3265" s="1" t="s">
        <v>4119</v>
      </c>
      <c r="H3265" t="s">
        <v>4121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" t="s">
        <v>4181</v>
      </c>
      <c r="O3265">
        <f>ROUND(E3265/D3265*100,0)</f>
        <v>2</v>
      </c>
      <c r="P3265">
        <f>ROUND(E3265/L3265,2)</f>
        <v>0.76</v>
      </c>
      <c r="Q3265" s="9" t="s">
        <v>4181</v>
      </c>
      <c r="R3265" t="s">
        <v>4190</v>
      </c>
      <c r="S3265">
        <f>(((J3265/60)/60)/24)+DATE(1970,1,1)</f>
        <v>42284.516064814816</v>
      </c>
      <c r="T3265">
        <f>(((I3265/60)/60)/24)+DATE(1970,1,1)</f>
        <v>42307.875</v>
      </c>
      <c r="U3265">
        <f>YEAR(S:S)</f>
        <v>2015</v>
      </c>
    </row>
    <row r="3266" spans="1:21" ht="32" x14ac:dyDescent="0.2">
      <c r="A3266">
        <v>3264</v>
      </c>
      <c r="B3266" s="8" t="s">
        <v>2</v>
      </c>
      <c r="C3266" s="3" t="s">
        <v>3271</v>
      </c>
      <c r="D3266" s="5">
        <v>2500</v>
      </c>
      <c r="E3266" s="7">
        <v>52</v>
      </c>
      <c r="F3266" t="s">
        <v>4115</v>
      </c>
      <c r="G3266" s="1" t="s">
        <v>4119</v>
      </c>
      <c r="H3266" t="s">
        <v>4121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" t="s">
        <v>4181</v>
      </c>
      <c r="O3266">
        <f>ROUND(E3266/D3266*100,0)</f>
        <v>2</v>
      </c>
      <c r="P3266">
        <f>ROUND(E3266/L3266,2)</f>
        <v>1.06</v>
      </c>
      <c r="Q3266" s="9" t="s">
        <v>4181</v>
      </c>
      <c r="R3266" t="s">
        <v>4190</v>
      </c>
      <c r="S3266">
        <f>(((J3266/60)/60)/24)+DATE(1970,1,1)</f>
        <v>42016.800208333334</v>
      </c>
      <c r="T3266">
        <f>(((I3266/60)/60)/24)+DATE(1970,1,1)</f>
        <v>42032.916666666672</v>
      </c>
      <c r="U3266">
        <f>YEAR(S:S)</f>
        <v>2015</v>
      </c>
    </row>
    <row r="3267" spans="1:21" ht="48" x14ac:dyDescent="0.2">
      <c r="A3267">
        <v>3265</v>
      </c>
      <c r="B3267" s="8" t="s">
        <v>2</v>
      </c>
      <c r="C3267" s="3" t="s">
        <v>3272</v>
      </c>
      <c r="D3267" s="5">
        <v>2700</v>
      </c>
      <c r="E3267" s="7">
        <v>51</v>
      </c>
      <c r="F3267" t="s">
        <v>4115</v>
      </c>
      <c r="G3267" s="1" t="s">
        <v>4119</v>
      </c>
      <c r="H3267" t="s">
        <v>4124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" t="s">
        <v>4181</v>
      </c>
      <c r="O3267">
        <f>ROUND(E3267/D3267*100,0)</f>
        <v>2</v>
      </c>
      <c r="P3267">
        <f>ROUND(E3267/L3267,2)</f>
        <v>0.81</v>
      </c>
      <c r="Q3267" s="9" t="s">
        <v>4181</v>
      </c>
      <c r="R3267" t="s">
        <v>4190</v>
      </c>
      <c r="S3267">
        <f>(((J3267/60)/60)/24)+DATE(1970,1,1)</f>
        <v>42311.711979166663</v>
      </c>
      <c r="T3267">
        <f>(((I3267/60)/60)/24)+DATE(1970,1,1)</f>
        <v>42341.708333333328</v>
      </c>
      <c r="U3267">
        <f>YEAR(S:S)</f>
        <v>2015</v>
      </c>
    </row>
    <row r="3268" spans="1:21" ht="48" x14ac:dyDescent="0.2">
      <c r="A3268">
        <v>3266</v>
      </c>
      <c r="B3268" s="8" t="s">
        <v>2</v>
      </c>
      <c r="C3268" s="3" t="s">
        <v>3273</v>
      </c>
      <c r="D3268" s="5">
        <v>6000</v>
      </c>
      <c r="E3268" s="7">
        <v>51</v>
      </c>
      <c r="F3268" t="s">
        <v>4115</v>
      </c>
      <c r="G3268" s="1" t="s">
        <v>4119</v>
      </c>
      <c r="H3268" t="s">
        <v>4121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" t="s">
        <v>4181</v>
      </c>
      <c r="O3268">
        <f>ROUND(E3268/D3268*100,0)</f>
        <v>1</v>
      </c>
      <c r="P3268">
        <f>ROUND(E3268/L3268,2)</f>
        <v>0.31</v>
      </c>
      <c r="Q3268" s="9" t="s">
        <v>4181</v>
      </c>
      <c r="R3268" t="s">
        <v>4190</v>
      </c>
      <c r="S3268">
        <f>(((J3268/60)/60)/24)+DATE(1970,1,1)</f>
        <v>42136.536134259266</v>
      </c>
      <c r="T3268">
        <f>(((I3268/60)/60)/24)+DATE(1970,1,1)</f>
        <v>42167.875</v>
      </c>
      <c r="U3268">
        <f>YEAR(S:S)</f>
        <v>2015</v>
      </c>
    </row>
    <row r="3269" spans="1:21" ht="48" x14ac:dyDescent="0.2">
      <c r="A3269">
        <v>3267</v>
      </c>
      <c r="B3269" s="8" t="s">
        <v>2</v>
      </c>
      <c r="C3269" s="3" t="s">
        <v>3274</v>
      </c>
      <c r="D3269" s="5">
        <v>15000</v>
      </c>
      <c r="E3269" s="7">
        <v>51</v>
      </c>
      <c r="F3269" t="s">
        <v>4115</v>
      </c>
      <c r="G3269" s="1" t="s">
        <v>4119</v>
      </c>
      <c r="H3269" t="s">
        <v>4121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" t="s">
        <v>4181</v>
      </c>
      <c r="O3269">
        <f>ROUND(E3269/D3269*100,0)</f>
        <v>0</v>
      </c>
      <c r="P3269">
        <f>ROUND(E3269/L3269,2)</f>
        <v>0.18</v>
      </c>
      <c r="Q3269" s="9" t="s">
        <v>4181</v>
      </c>
      <c r="R3269" t="s">
        <v>4190</v>
      </c>
      <c r="S3269">
        <f>(((J3269/60)/60)/24)+DATE(1970,1,1)</f>
        <v>42172.757638888885</v>
      </c>
      <c r="T3269">
        <f>(((I3269/60)/60)/24)+DATE(1970,1,1)</f>
        <v>42202.757638888885</v>
      </c>
      <c r="U3269">
        <f>YEAR(S:S)</f>
        <v>2015</v>
      </c>
    </row>
    <row r="3270" spans="1:21" ht="48" x14ac:dyDescent="0.2">
      <c r="A3270">
        <v>3268</v>
      </c>
      <c r="B3270" s="8" t="s">
        <v>2</v>
      </c>
      <c r="C3270" s="3" t="s">
        <v>3275</v>
      </c>
      <c r="D3270" s="5">
        <v>2000</v>
      </c>
      <c r="E3270" s="7">
        <v>51</v>
      </c>
      <c r="F3270" t="s">
        <v>4115</v>
      </c>
      <c r="G3270" s="1" t="s">
        <v>4119</v>
      </c>
      <c r="H3270" t="s">
        <v>4121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" t="s">
        <v>4181</v>
      </c>
      <c r="O3270">
        <f>ROUND(E3270/D3270*100,0)</f>
        <v>3</v>
      </c>
      <c r="P3270">
        <f>ROUND(E3270/L3270,2)</f>
        <v>1.21</v>
      </c>
      <c r="Q3270" s="9" t="s">
        <v>4181</v>
      </c>
      <c r="R3270" t="s">
        <v>4190</v>
      </c>
      <c r="S3270">
        <f>(((J3270/60)/60)/24)+DATE(1970,1,1)</f>
        <v>42590.90425925926</v>
      </c>
      <c r="T3270">
        <f>(((I3270/60)/60)/24)+DATE(1970,1,1)</f>
        <v>42606.90425925926</v>
      </c>
      <c r="U3270">
        <f>YEAR(S:S)</f>
        <v>2016</v>
      </c>
    </row>
    <row r="3271" spans="1:21" ht="48" x14ac:dyDescent="0.2">
      <c r="A3271">
        <v>3269</v>
      </c>
      <c r="B3271" s="8" t="s">
        <v>2</v>
      </c>
      <c r="C3271" s="3" t="s">
        <v>3276</v>
      </c>
      <c r="D3271" s="5">
        <v>8000</v>
      </c>
      <c r="E3271" s="7">
        <v>51</v>
      </c>
      <c r="F3271" t="s">
        <v>4115</v>
      </c>
      <c r="G3271" s="1" t="s">
        <v>4119</v>
      </c>
      <c r="H3271" t="s">
        <v>4122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" t="s">
        <v>4181</v>
      </c>
      <c r="O3271">
        <f>ROUND(E3271/D3271*100,0)</f>
        <v>1</v>
      </c>
      <c r="P3271">
        <f>ROUND(E3271/L3271,2)</f>
        <v>0.73</v>
      </c>
      <c r="Q3271" s="9" t="s">
        <v>4181</v>
      </c>
      <c r="R3271" t="s">
        <v>4190</v>
      </c>
      <c r="S3271">
        <f>(((J3271/60)/60)/24)+DATE(1970,1,1)</f>
        <v>42137.395798611105</v>
      </c>
      <c r="T3271">
        <f>(((I3271/60)/60)/24)+DATE(1970,1,1)</f>
        <v>42171.458333333328</v>
      </c>
      <c r="U3271">
        <f>YEAR(S:S)</f>
        <v>2015</v>
      </c>
    </row>
    <row r="3272" spans="1:21" ht="48" x14ac:dyDescent="0.2">
      <c r="A3272">
        <v>3270</v>
      </c>
      <c r="B3272" s="8" t="s">
        <v>2</v>
      </c>
      <c r="C3272" s="3" t="s">
        <v>3277</v>
      </c>
      <c r="D3272" s="5">
        <v>1800</v>
      </c>
      <c r="E3272" s="7">
        <v>51</v>
      </c>
      <c r="F3272" t="s">
        <v>4115</v>
      </c>
      <c r="G3272" s="1" t="s">
        <v>4119</v>
      </c>
      <c r="H3272" t="s">
        <v>4122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" t="s">
        <v>4181</v>
      </c>
      <c r="O3272">
        <f>ROUND(E3272/D3272*100,0)</f>
        <v>3</v>
      </c>
      <c r="P3272">
        <f>ROUND(E3272/L3272,2)</f>
        <v>1.7</v>
      </c>
      <c r="Q3272" s="9" t="s">
        <v>4181</v>
      </c>
      <c r="R3272" t="s">
        <v>4190</v>
      </c>
      <c r="S3272">
        <f>(((J3272/60)/60)/24)+DATE(1970,1,1)</f>
        <v>42167.533159722225</v>
      </c>
      <c r="T3272">
        <f>(((I3272/60)/60)/24)+DATE(1970,1,1)</f>
        <v>42197.533159722225</v>
      </c>
      <c r="U3272">
        <f>YEAR(S:S)</f>
        <v>2015</v>
      </c>
    </row>
    <row r="3273" spans="1:21" ht="16" x14ac:dyDescent="0.2">
      <c r="A3273">
        <v>3271</v>
      </c>
      <c r="B3273" s="8" t="s">
        <v>2</v>
      </c>
      <c r="C3273" s="3" t="s">
        <v>3278</v>
      </c>
      <c r="D3273" s="5">
        <v>1500</v>
      </c>
      <c r="E3273" s="7">
        <v>51</v>
      </c>
      <c r="F3273" t="s">
        <v>4115</v>
      </c>
      <c r="G3273" s="1" t="s">
        <v>4119</v>
      </c>
      <c r="H3273" t="s">
        <v>4122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" t="s">
        <v>4181</v>
      </c>
      <c r="O3273">
        <f>ROUND(E3273/D3273*100,0)</f>
        <v>3</v>
      </c>
      <c r="P3273">
        <f>ROUND(E3273/L3273,2)</f>
        <v>1</v>
      </c>
      <c r="Q3273" s="9" t="s">
        <v>4181</v>
      </c>
      <c r="R3273" t="s">
        <v>4190</v>
      </c>
      <c r="S3273">
        <f>(((J3273/60)/60)/24)+DATE(1970,1,1)</f>
        <v>41915.437210648146</v>
      </c>
      <c r="T3273">
        <f>(((I3273/60)/60)/24)+DATE(1970,1,1)</f>
        <v>41945.478877314818</v>
      </c>
      <c r="U3273">
        <f>YEAR(S:S)</f>
        <v>2014</v>
      </c>
    </row>
    <row r="3274" spans="1:21" ht="48" x14ac:dyDescent="0.2">
      <c r="A3274">
        <v>3272</v>
      </c>
      <c r="B3274" s="8" t="s">
        <v>2</v>
      </c>
      <c r="C3274" s="3" t="s">
        <v>3279</v>
      </c>
      <c r="D3274" s="5">
        <v>10000</v>
      </c>
      <c r="E3274" s="7">
        <v>51</v>
      </c>
      <c r="F3274" t="s">
        <v>4115</v>
      </c>
      <c r="G3274" s="1" t="s">
        <v>4119</v>
      </c>
      <c r="H3274" t="s">
        <v>4121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" t="s">
        <v>4181</v>
      </c>
      <c r="O3274">
        <f>ROUND(E3274/D3274*100,0)</f>
        <v>1</v>
      </c>
      <c r="P3274">
        <f>ROUND(E3274/L3274,2)</f>
        <v>0.35</v>
      </c>
      <c r="Q3274" s="9" t="s">
        <v>4181</v>
      </c>
      <c r="R3274" t="s">
        <v>4190</v>
      </c>
      <c r="S3274">
        <f>(((J3274/60)/60)/24)+DATE(1970,1,1)</f>
        <v>42284.500104166669</v>
      </c>
      <c r="T3274">
        <f>(((I3274/60)/60)/24)+DATE(1970,1,1)</f>
        <v>42314.541770833333</v>
      </c>
      <c r="U3274">
        <f>YEAR(S:S)</f>
        <v>2015</v>
      </c>
    </row>
    <row r="3275" spans="1:21" ht="48" x14ac:dyDescent="0.2">
      <c r="A3275">
        <v>3273</v>
      </c>
      <c r="B3275" s="8" t="s">
        <v>2</v>
      </c>
      <c r="C3275" s="3" t="s">
        <v>3280</v>
      </c>
      <c r="D3275" s="5">
        <v>4000</v>
      </c>
      <c r="E3275" s="7">
        <v>51</v>
      </c>
      <c r="F3275" t="s">
        <v>4115</v>
      </c>
      <c r="G3275" s="1" t="s">
        <v>4119</v>
      </c>
      <c r="H3275" t="s">
        <v>4121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" t="s">
        <v>4181</v>
      </c>
      <c r="O3275">
        <f>ROUND(E3275/D3275*100,0)</f>
        <v>1</v>
      </c>
      <c r="P3275">
        <f>ROUND(E3275/L3275,2)</f>
        <v>2.4300000000000002</v>
      </c>
      <c r="Q3275" s="9" t="s">
        <v>4181</v>
      </c>
      <c r="R3275" t="s">
        <v>4190</v>
      </c>
      <c r="S3275">
        <f>(((J3275/60)/60)/24)+DATE(1970,1,1)</f>
        <v>42611.801412037035</v>
      </c>
      <c r="T3275">
        <f>(((I3275/60)/60)/24)+DATE(1970,1,1)</f>
        <v>42627.791666666672</v>
      </c>
      <c r="U3275">
        <f>YEAR(S:S)</f>
        <v>2016</v>
      </c>
    </row>
    <row r="3276" spans="1:21" ht="48" x14ac:dyDescent="0.2">
      <c r="A3276">
        <v>3274</v>
      </c>
      <c r="B3276" s="8" t="s">
        <v>2</v>
      </c>
      <c r="C3276" s="3" t="s">
        <v>3281</v>
      </c>
      <c r="D3276" s="5">
        <v>15500</v>
      </c>
      <c r="E3276" s="7">
        <v>50</v>
      </c>
      <c r="F3276" t="s">
        <v>4115</v>
      </c>
      <c r="G3276" s="1" t="s">
        <v>4119</v>
      </c>
      <c r="H3276" t="s">
        <v>4121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" t="s">
        <v>4181</v>
      </c>
      <c r="O3276">
        <f>ROUND(E3276/D3276*100,0)</f>
        <v>0</v>
      </c>
      <c r="P3276">
        <f>ROUND(E3276/L3276,2)</f>
        <v>0.17</v>
      </c>
      <c r="Q3276" s="9" t="s">
        <v>4181</v>
      </c>
      <c r="R3276" t="s">
        <v>4190</v>
      </c>
      <c r="S3276">
        <f>(((J3276/60)/60)/24)+DATE(1970,1,1)</f>
        <v>42400.704537037032</v>
      </c>
      <c r="T3276">
        <f>(((I3276/60)/60)/24)+DATE(1970,1,1)</f>
        <v>42444.875</v>
      </c>
      <c r="U3276">
        <f>YEAR(S:S)</f>
        <v>2016</v>
      </c>
    </row>
    <row r="3277" spans="1:21" ht="48" x14ac:dyDescent="0.2">
      <c r="A3277">
        <v>3275</v>
      </c>
      <c r="B3277" s="8" t="s">
        <v>2</v>
      </c>
      <c r="C3277" s="3" t="s">
        <v>3282</v>
      </c>
      <c r="D3277" s="5">
        <v>1800</v>
      </c>
      <c r="E3277" s="7">
        <v>50</v>
      </c>
      <c r="F3277" t="s">
        <v>4115</v>
      </c>
      <c r="G3277" s="1" t="s">
        <v>4119</v>
      </c>
      <c r="H3277" t="s">
        <v>4121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" t="s">
        <v>4181</v>
      </c>
      <c r="O3277">
        <f>ROUND(E3277/D3277*100,0)</f>
        <v>3</v>
      </c>
      <c r="P3277">
        <f>ROUND(E3277/L3277,2)</f>
        <v>4.17</v>
      </c>
      <c r="Q3277" s="9" t="s">
        <v>4181</v>
      </c>
      <c r="R3277" t="s">
        <v>4190</v>
      </c>
      <c r="S3277">
        <f>(((J3277/60)/60)/24)+DATE(1970,1,1)</f>
        <v>42017.88045138889</v>
      </c>
      <c r="T3277">
        <f>(((I3277/60)/60)/24)+DATE(1970,1,1)</f>
        <v>42044.1875</v>
      </c>
      <c r="U3277">
        <f>YEAR(S:S)</f>
        <v>2015</v>
      </c>
    </row>
    <row r="3278" spans="1:21" ht="48" x14ac:dyDescent="0.2">
      <c r="A3278">
        <v>3276</v>
      </c>
      <c r="B3278" s="8" t="s">
        <v>2</v>
      </c>
      <c r="C3278" s="3" t="s">
        <v>3283</v>
      </c>
      <c r="D3278" s="5">
        <v>4500</v>
      </c>
      <c r="E3278" s="7">
        <v>50</v>
      </c>
      <c r="F3278" t="s">
        <v>4115</v>
      </c>
      <c r="G3278" s="1" t="s">
        <v>4119</v>
      </c>
      <c r="H3278" t="s">
        <v>4126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" t="s">
        <v>4181</v>
      </c>
      <c r="O3278">
        <f>ROUND(E3278/D3278*100,0)</f>
        <v>1</v>
      </c>
      <c r="P3278">
        <f>ROUND(E3278/L3278,2)</f>
        <v>0.5</v>
      </c>
      <c r="Q3278" s="9" t="s">
        <v>4181</v>
      </c>
      <c r="R3278" t="s">
        <v>4190</v>
      </c>
      <c r="S3278">
        <f>(((J3278/60)/60)/24)+DATE(1970,1,1)</f>
        <v>42426.949988425928</v>
      </c>
      <c r="T3278">
        <f>(((I3278/60)/60)/24)+DATE(1970,1,1)</f>
        <v>42461.165972222225</v>
      </c>
      <c r="U3278">
        <f>YEAR(S:S)</f>
        <v>2016</v>
      </c>
    </row>
    <row r="3279" spans="1:21" ht="48" x14ac:dyDescent="0.2">
      <c r="A3279">
        <v>3277</v>
      </c>
      <c r="B3279" s="8" t="s">
        <v>2</v>
      </c>
      <c r="C3279" s="3" t="s">
        <v>3284</v>
      </c>
      <c r="D3279" s="5">
        <v>5000</v>
      </c>
      <c r="E3279" s="7">
        <v>50</v>
      </c>
      <c r="F3279" t="s">
        <v>4115</v>
      </c>
      <c r="G3279" s="1" t="s">
        <v>4119</v>
      </c>
      <c r="H3279" t="s">
        <v>4122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" t="s">
        <v>4181</v>
      </c>
      <c r="O3279">
        <f>ROUND(E3279/D3279*100,0)</f>
        <v>1</v>
      </c>
      <c r="P3279">
        <f>ROUND(E3279/L3279,2)</f>
        <v>0.5</v>
      </c>
      <c r="Q3279" s="9" t="s">
        <v>4181</v>
      </c>
      <c r="R3279" t="s">
        <v>4190</v>
      </c>
      <c r="S3279">
        <f>(((J3279/60)/60)/24)+DATE(1970,1,1)</f>
        <v>41931.682939814818</v>
      </c>
      <c r="T3279">
        <f>(((I3279/60)/60)/24)+DATE(1970,1,1)</f>
        <v>41961.724606481483</v>
      </c>
      <c r="U3279">
        <f>YEAR(S:S)</f>
        <v>2014</v>
      </c>
    </row>
    <row r="3280" spans="1:21" ht="48" x14ac:dyDescent="0.2">
      <c r="A3280">
        <v>3278</v>
      </c>
      <c r="B3280" s="8" t="s">
        <v>2</v>
      </c>
      <c r="C3280" s="3" t="s">
        <v>3285</v>
      </c>
      <c r="D3280" s="5">
        <v>2500</v>
      </c>
      <c r="E3280" s="7">
        <v>50</v>
      </c>
      <c r="F3280" t="s">
        <v>4115</v>
      </c>
      <c r="G3280" s="1" t="s">
        <v>4119</v>
      </c>
      <c r="H3280" t="s">
        <v>4122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" t="s">
        <v>4181</v>
      </c>
      <c r="O3280">
        <f>ROUND(E3280/D3280*100,0)</f>
        <v>2</v>
      </c>
      <c r="P3280">
        <f>ROUND(E3280/L3280,2)</f>
        <v>1.47</v>
      </c>
      <c r="Q3280" s="9" t="s">
        <v>4181</v>
      </c>
      <c r="R3280" t="s">
        <v>4190</v>
      </c>
      <c r="S3280">
        <f>(((J3280/60)/60)/24)+DATE(1970,1,1)</f>
        <v>42124.848414351851</v>
      </c>
      <c r="T3280">
        <f>(((I3280/60)/60)/24)+DATE(1970,1,1)</f>
        <v>42154.848414351851</v>
      </c>
      <c r="U3280">
        <f>YEAR(S:S)</f>
        <v>2015</v>
      </c>
    </row>
    <row r="3281" spans="1:21" ht="48" x14ac:dyDescent="0.2">
      <c r="A3281">
        <v>3279</v>
      </c>
      <c r="B3281" s="8" t="s">
        <v>2</v>
      </c>
      <c r="C3281" s="3" t="s">
        <v>3286</v>
      </c>
      <c r="D3281" s="5">
        <v>5800</v>
      </c>
      <c r="E3281" s="7">
        <v>50</v>
      </c>
      <c r="F3281" t="s">
        <v>4115</v>
      </c>
      <c r="G3281" s="1" t="s">
        <v>4119</v>
      </c>
      <c r="H3281" t="s">
        <v>4121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" t="s">
        <v>4181</v>
      </c>
      <c r="O3281">
        <f>ROUND(E3281/D3281*100,0)</f>
        <v>1</v>
      </c>
      <c r="P3281">
        <f>ROUND(E3281/L3281,2)</f>
        <v>0.79</v>
      </c>
      <c r="Q3281" s="9" t="s">
        <v>4181</v>
      </c>
      <c r="R3281" t="s">
        <v>4190</v>
      </c>
      <c r="S3281">
        <f>(((J3281/60)/60)/24)+DATE(1970,1,1)</f>
        <v>42431.102534722217</v>
      </c>
      <c r="T3281">
        <f>(((I3281/60)/60)/24)+DATE(1970,1,1)</f>
        <v>42461.06086805556</v>
      </c>
      <c r="U3281">
        <f>YEAR(S:S)</f>
        <v>2016</v>
      </c>
    </row>
    <row r="3282" spans="1:21" ht="48" x14ac:dyDescent="0.2">
      <c r="A3282">
        <v>3280</v>
      </c>
      <c r="B3282" s="8" t="s">
        <v>2</v>
      </c>
      <c r="C3282" s="3" t="s">
        <v>3287</v>
      </c>
      <c r="D3282" s="5">
        <v>2000</v>
      </c>
      <c r="E3282" s="7">
        <v>50</v>
      </c>
      <c r="F3282" t="s">
        <v>4115</v>
      </c>
      <c r="G3282" s="1" t="s">
        <v>4119</v>
      </c>
      <c r="H3282" t="s">
        <v>4121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" t="s">
        <v>4181</v>
      </c>
      <c r="O3282">
        <f>ROUND(E3282/D3282*100,0)</f>
        <v>3</v>
      </c>
      <c r="P3282">
        <f>ROUND(E3282/L3282,2)</f>
        <v>1.67</v>
      </c>
      <c r="Q3282" s="9" t="s">
        <v>4181</v>
      </c>
      <c r="R3282" t="s">
        <v>4190</v>
      </c>
      <c r="S3282">
        <f>(((J3282/60)/60)/24)+DATE(1970,1,1)</f>
        <v>42121.756921296299</v>
      </c>
      <c r="T3282">
        <f>(((I3282/60)/60)/24)+DATE(1970,1,1)</f>
        <v>42156.208333333328</v>
      </c>
      <c r="U3282">
        <f>YEAR(S:S)</f>
        <v>2015</v>
      </c>
    </row>
    <row r="3283" spans="1:21" ht="32" x14ac:dyDescent="0.2">
      <c r="A3283">
        <v>3281</v>
      </c>
      <c r="B3283" s="8" t="s">
        <v>2</v>
      </c>
      <c r="C3283" s="3" t="s">
        <v>3288</v>
      </c>
      <c r="D3283" s="5">
        <v>5000</v>
      </c>
      <c r="E3283" s="7">
        <v>50</v>
      </c>
      <c r="F3283" t="s">
        <v>4115</v>
      </c>
      <c r="G3283" s="1" t="s">
        <v>4119</v>
      </c>
      <c r="H3283" t="s">
        <v>4121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" t="s">
        <v>4181</v>
      </c>
      <c r="O3283">
        <f>ROUND(E3283/D3283*100,0)</f>
        <v>1</v>
      </c>
      <c r="P3283">
        <f>ROUND(E3283/L3283,2)</f>
        <v>1.06</v>
      </c>
      <c r="Q3283" s="9" t="s">
        <v>4181</v>
      </c>
      <c r="R3283" t="s">
        <v>4190</v>
      </c>
      <c r="S3283">
        <f>(((J3283/60)/60)/24)+DATE(1970,1,1)</f>
        <v>42219.019733796296</v>
      </c>
      <c r="T3283">
        <f>(((I3283/60)/60)/24)+DATE(1970,1,1)</f>
        <v>42249.019733796296</v>
      </c>
      <c r="U3283">
        <f>YEAR(S:S)</f>
        <v>2015</v>
      </c>
    </row>
    <row r="3284" spans="1:21" ht="48" x14ac:dyDescent="0.2">
      <c r="A3284">
        <v>3282</v>
      </c>
      <c r="B3284" s="8" t="s">
        <v>2</v>
      </c>
      <c r="C3284" s="3" t="s">
        <v>3289</v>
      </c>
      <c r="D3284" s="5">
        <v>31000</v>
      </c>
      <c r="E3284" s="7">
        <v>50</v>
      </c>
      <c r="F3284" t="s">
        <v>4115</v>
      </c>
      <c r="G3284" s="1" t="s">
        <v>4119</v>
      </c>
      <c r="H3284" t="s">
        <v>4121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" t="s">
        <v>4181</v>
      </c>
      <c r="O3284">
        <f>ROUND(E3284/D3284*100,0)</f>
        <v>0</v>
      </c>
      <c r="P3284">
        <f>ROUND(E3284/L3284,2)</f>
        <v>0.21</v>
      </c>
      <c r="Q3284" s="9" t="s">
        <v>4181</v>
      </c>
      <c r="R3284" t="s">
        <v>4190</v>
      </c>
      <c r="S3284">
        <f>(((J3284/60)/60)/24)+DATE(1970,1,1)</f>
        <v>42445.19430555556</v>
      </c>
      <c r="T3284">
        <f>(((I3284/60)/60)/24)+DATE(1970,1,1)</f>
        <v>42489.19430555556</v>
      </c>
      <c r="U3284">
        <f>YEAR(S:S)</f>
        <v>2016</v>
      </c>
    </row>
    <row r="3285" spans="1:21" ht="48" x14ac:dyDescent="0.2">
      <c r="A3285">
        <v>3283</v>
      </c>
      <c r="B3285" s="8" t="s">
        <v>2</v>
      </c>
      <c r="C3285" s="3" t="s">
        <v>3290</v>
      </c>
      <c r="D3285" s="5">
        <v>800</v>
      </c>
      <c r="E3285" s="7">
        <v>50</v>
      </c>
      <c r="F3285" t="s">
        <v>4115</v>
      </c>
      <c r="G3285" s="1" t="s">
        <v>4119</v>
      </c>
      <c r="H3285" t="s">
        <v>4122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" t="s">
        <v>4181</v>
      </c>
      <c r="O3285">
        <f>ROUND(E3285/D3285*100,0)</f>
        <v>6</v>
      </c>
      <c r="P3285">
        <f>ROUND(E3285/L3285,2)</f>
        <v>1.06</v>
      </c>
      <c r="Q3285" s="9" t="s">
        <v>4181</v>
      </c>
      <c r="R3285" t="s">
        <v>4190</v>
      </c>
      <c r="S3285">
        <f>(((J3285/60)/60)/24)+DATE(1970,1,1)</f>
        <v>42379.74418981481</v>
      </c>
      <c r="T3285">
        <f>(((I3285/60)/60)/24)+DATE(1970,1,1)</f>
        <v>42410.875</v>
      </c>
      <c r="U3285">
        <f>YEAR(S:S)</f>
        <v>2016</v>
      </c>
    </row>
    <row r="3286" spans="1:21" ht="48" x14ac:dyDescent="0.2">
      <c r="A3286">
        <v>3284</v>
      </c>
      <c r="B3286" s="8" t="s">
        <v>2</v>
      </c>
      <c r="C3286" s="3" t="s">
        <v>3291</v>
      </c>
      <c r="D3286" s="5">
        <v>3000</v>
      </c>
      <c r="E3286" s="7">
        <v>50</v>
      </c>
      <c r="F3286" t="s">
        <v>4115</v>
      </c>
      <c r="G3286" s="1" t="s">
        <v>4119</v>
      </c>
      <c r="H3286" t="s">
        <v>4121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" t="s">
        <v>4181</v>
      </c>
      <c r="O3286">
        <f>ROUND(E3286/D3286*100,0)</f>
        <v>2</v>
      </c>
      <c r="P3286">
        <f>ROUND(E3286/L3286,2)</f>
        <v>3.33</v>
      </c>
      <c r="Q3286" s="9" t="s">
        <v>4181</v>
      </c>
      <c r="R3286" t="s">
        <v>4190</v>
      </c>
      <c r="S3286">
        <f>(((J3286/60)/60)/24)+DATE(1970,1,1)</f>
        <v>42380.884872685187</v>
      </c>
      <c r="T3286">
        <f>(((I3286/60)/60)/24)+DATE(1970,1,1)</f>
        <v>42398.249305555553</v>
      </c>
      <c r="U3286">
        <f>YEAR(S:S)</f>
        <v>2016</v>
      </c>
    </row>
    <row r="3287" spans="1:21" ht="16" x14ac:dyDescent="0.2">
      <c r="A3287">
        <v>3285</v>
      </c>
      <c r="B3287" s="8" t="s">
        <v>2</v>
      </c>
      <c r="C3287" s="3" t="s">
        <v>3292</v>
      </c>
      <c r="D3287" s="5">
        <v>4999</v>
      </c>
      <c r="E3287" s="7">
        <v>50</v>
      </c>
      <c r="F3287" t="s">
        <v>4115</v>
      </c>
      <c r="G3287" s="1" t="s">
        <v>4119</v>
      </c>
      <c r="H3287" t="s">
        <v>4121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" t="s">
        <v>4181</v>
      </c>
      <c r="O3287">
        <f>ROUND(E3287/D3287*100,0)</f>
        <v>1</v>
      </c>
      <c r="P3287">
        <f>ROUND(E3287/L3287,2)</f>
        <v>0.62</v>
      </c>
      <c r="Q3287" s="9" t="s">
        <v>4181</v>
      </c>
      <c r="R3287" t="s">
        <v>4190</v>
      </c>
      <c r="S3287">
        <f>(((J3287/60)/60)/24)+DATE(1970,1,1)</f>
        <v>42762.942430555559</v>
      </c>
      <c r="T3287">
        <f>(((I3287/60)/60)/24)+DATE(1970,1,1)</f>
        <v>42794.208333333328</v>
      </c>
      <c r="U3287">
        <f>YEAR(S:S)</f>
        <v>2017</v>
      </c>
    </row>
    <row r="3288" spans="1:21" ht="48" x14ac:dyDescent="0.2">
      <c r="A3288">
        <v>3286</v>
      </c>
      <c r="B3288" s="8" t="s">
        <v>2</v>
      </c>
      <c r="C3288" s="3" t="s">
        <v>3293</v>
      </c>
      <c r="D3288" s="5">
        <v>15000</v>
      </c>
      <c r="E3288" s="7">
        <v>50</v>
      </c>
      <c r="F3288" t="s">
        <v>4115</v>
      </c>
      <c r="G3288" s="1" t="s">
        <v>4119</v>
      </c>
      <c r="H3288" t="s">
        <v>4121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" t="s">
        <v>4181</v>
      </c>
      <c r="O3288">
        <f>ROUND(E3288/D3288*100,0)</f>
        <v>0</v>
      </c>
      <c r="P3288">
        <f>ROUND(E3288/L3288,2)</f>
        <v>0.41</v>
      </c>
      <c r="Q3288" s="9" t="s">
        <v>4181</v>
      </c>
      <c r="R3288" t="s">
        <v>4190</v>
      </c>
      <c r="S3288">
        <f>(((J3288/60)/60)/24)+DATE(1970,1,1)</f>
        <v>42567.840069444443</v>
      </c>
      <c r="T3288">
        <f>(((I3288/60)/60)/24)+DATE(1970,1,1)</f>
        <v>42597.840069444443</v>
      </c>
      <c r="U3288">
        <f>YEAR(S:S)</f>
        <v>2016</v>
      </c>
    </row>
    <row r="3289" spans="1:21" ht="32" x14ac:dyDescent="0.2">
      <c r="A3289">
        <v>3287</v>
      </c>
      <c r="B3289" s="8" t="s">
        <v>2</v>
      </c>
      <c r="C3289" s="3" t="s">
        <v>3294</v>
      </c>
      <c r="D3289" s="5">
        <v>2500</v>
      </c>
      <c r="E3289" s="7">
        <v>50</v>
      </c>
      <c r="F3289" t="s">
        <v>4115</v>
      </c>
      <c r="G3289" s="1" t="s">
        <v>4119</v>
      </c>
      <c r="H3289" t="s">
        <v>4126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" t="s">
        <v>4181</v>
      </c>
      <c r="O3289">
        <f>ROUND(E3289/D3289*100,0)</f>
        <v>2</v>
      </c>
      <c r="P3289">
        <f>ROUND(E3289/L3289,2)</f>
        <v>1.47</v>
      </c>
      <c r="Q3289" s="9" t="s">
        <v>4181</v>
      </c>
      <c r="R3289" t="s">
        <v>4190</v>
      </c>
      <c r="S3289">
        <f>(((J3289/60)/60)/24)+DATE(1970,1,1)</f>
        <v>42311.750324074077</v>
      </c>
      <c r="T3289">
        <f>(((I3289/60)/60)/24)+DATE(1970,1,1)</f>
        <v>42336.750324074077</v>
      </c>
      <c r="U3289">
        <f>YEAR(S:S)</f>
        <v>2015</v>
      </c>
    </row>
    <row r="3290" spans="1:21" ht="48" x14ac:dyDescent="0.2">
      <c r="A3290">
        <v>3288</v>
      </c>
      <c r="B3290" s="8" t="s">
        <v>2</v>
      </c>
      <c r="C3290" s="3" t="s">
        <v>3295</v>
      </c>
      <c r="D3290" s="5">
        <v>10000</v>
      </c>
      <c r="E3290" s="7">
        <v>50</v>
      </c>
      <c r="F3290" t="s">
        <v>4115</v>
      </c>
      <c r="G3290" s="1" t="s">
        <v>4119</v>
      </c>
      <c r="H3290" t="s">
        <v>4122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" t="s">
        <v>4181</v>
      </c>
      <c r="O3290">
        <f>ROUND(E3290/D3290*100,0)</f>
        <v>1</v>
      </c>
      <c r="P3290">
        <f>ROUND(E3290/L3290,2)</f>
        <v>0.24</v>
      </c>
      <c r="Q3290" s="9" t="s">
        <v>4181</v>
      </c>
      <c r="R3290" t="s">
        <v>4190</v>
      </c>
      <c r="S3290">
        <f>(((J3290/60)/60)/24)+DATE(1970,1,1)</f>
        <v>42505.774479166663</v>
      </c>
      <c r="T3290">
        <f>(((I3290/60)/60)/24)+DATE(1970,1,1)</f>
        <v>42541.958333333328</v>
      </c>
      <c r="U3290">
        <f>YEAR(S:S)</f>
        <v>2016</v>
      </c>
    </row>
    <row r="3291" spans="1:21" ht="48" x14ac:dyDescent="0.2">
      <c r="A3291">
        <v>3289</v>
      </c>
      <c r="B3291" s="8" t="s">
        <v>2</v>
      </c>
      <c r="C3291" s="3" t="s">
        <v>3296</v>
      </c>
      <c r="D3291" s="5">
        <v>500</v>
      </c>
      <c r="E3291" s="7">
        <v>50</v>
      </c>
      <c r="F3291" t="s">
        <v>4115</v>
      </c>
      <c r="G3291" s="1" t="s">
        <v>4119</v>
      </c>
      <c r="H3291" t="s">
        <v>4122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" t="s">
        <v>4181</v>
      </c>
      <c r="O3291">
        <f>ROUND(E3291/D3291*100,0)</f>
        <v>10</v>
      </c>
      <c r="P3291">
        <f>ROUND(E3291/L3291,2)</f>
        <v>2</v>
      </c>
      <c r="Q3291" s="9" t="s">
        <v>4181</v>
      </c>
      <c r="R3291" t="s">
        <v>4190</v>
      </c>
      <c r="S3291">
        <f>(((J3291/60)/60)/24)+DATE(1970,1,1)</f>
        <v>42758.368078703701</v>
      </c>
      <c r="T3291">
        <f>(((I3291/60)/60)/24)+DATE(1970,1,1)</f>
        <v>42786.368078703701</v>
      </c>
      <c r="U3291">
        <f>YEAR(S:S)</f>
        <v>2017</v>
      </c>
    </row>
    <row r="3292" spans="1:21" ht="80" x14ac:dyDescent="0.2">
      <c r="A3292">
        <v>3290</v>
      </c>
      <c r="B3292" s="8" t="s">
        <v>2</v>
      </c>
      <c r="C3292" s="3" t="s">
        <v>3297</v>
      </c>
      <c r="D3292" s="5">
        <v>2000</v>
      </c>
      <c r="E3292" s="7">
        <v>50</v>
      </c>
      <c r="F3292" t="s">
        <v>4115</v>
      </c>
      <c r="G3292" s="1" t="s">
        <v>4119</v>
      </c>
      <c r="H3292" t="s">
        <v>4122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" t="s">
        <v>4181</v>
      </c>
      <c r="O3292">
        <f>ROUND(E3292/D3292*100,0)</f>
        <v>3</v>
      </c>
      <c r="P3292">
        <f>ROUND(E3292/L3292,2)</f>
        <v>0.69</v>
      </c>
      <c r="Q3292" s="9" t="s">
        <v>4181</v>
      </c>
      <c r="R3292" t="s">
        <v>4190</v>
      </c>
      <c r="S3292">
        <f>(((J3292/60)/60)/24)+DATE(1970,1,1)</f>
        <v>42775.51494212963</v>
      </c>
      <c r="T3292">
        <f>(((I3292/60)/60)/24)+DATE(1970,1,1)</f>
        <v>42805.51494212963</v>
      </c>
      <c r="U3292">
        <f>YEAR(S:S)</f>
        <v>2017</v>
      </c>
    </row>
    <row r="3293" spans="1:21" ht="48" x14ac:dyDescent="0.2">
      <c r="A3293">
        <v>3291</v>
      </c>
      <c r="B3293" s="8" t="s">
        <v>2</v>
      </c>
      <c r="C3293" s="3" t="s">
        <v>3298</v>
      </c>
      <c r="D3293" s="5">
        <v>500</v>
      </c>
      <c r="E3293" s="7">
        <v>50</v>
      </c>
      <c r="F3293" t="s">
        <v>4115</v>
      </c>
      <c r="G3293" s="1" t="s">
        <v>4119</v>
      </c>
      <c r="H3293" t="s">
        <v>4121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" t="s">
        <v>4181</v>
      </c>
      <c r="O3293">
        <f>ROUND(E3293/D3293*100,0)</f>
        <v>10</v>
      </c>
      <c r="P3293">
        <f>ROUND(E3293/L3293,2)</f>
        <v>3.57</v>
      </c>
      <c r="Q3293" s="9" t="s">
        <v>4181</v>
      </c>
      <c r="R3293" t="s">
        <v>4190</v>
      </c>
      <c r="S3293">
        <f>(((J3293/60)/60)/24)+DATE(1970,1,1)</f>
        <v>42232.702546296292</v>
      </c>
      <c r="T3293">
        <f>(((I3293/60)/60)/24)+DATE(1970,1,1)</f>
        <v>42264.165972222225</v>
      </c>
      <c r="U3293">
        <f>YEAR(S:S)</f>
        <v>2015</v>
      </c>
    </row>
    <row r="3294" spans="1:21" ht="48" x14ac:dyDescent="0.2">
      <c r="A3294">
        <v>3292</v>
      </c>
      <c r="B3294" s="8" t="s">
        <v>2</v>
      </c>
      <c r="C3294" s="3" t="s">
        <v>3299</v>
      </c>
      <c r="D3294" s="5">
        <v>101</v>
      </c>
      <c r="E3294" s="7">
        <v>50</v>
      </c>
      <c r="F3294" t="s">
        <v>4115</v>
      </c>
      <c r="G3294" s="1" t="s">
        <v>4119</v>
      </c>
      <c r="H3294" t="s">
        <v>4122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" t="s">
        <v>4181</v>
      </c>
      <c r="O3294">
        <f>ROUND(E3294/D3294*100,0)</f>
        <v>50</v>
      </c>
      <c r="P3294">
        <f>ROUND(E3294/L3294,2)</f>
        <v>3.33</v>
      </c>
      <c r="Q3294" s="9" t="s">
        <v>4181</v>
      </c>
      <c r="R3294" t="s">
        <v>4190</v>
      </c>
      <c r="S3294">
        <f>(((J3294/60)/60)/24)+DATE(1970,1,1)</f>
        <v>42282.770231481481</v>
      </c>
      <c r="T3294">
        <f>(((I3294/60)/60)/24)+DATE(1970,1,1)</f>
        <v>42342.811898148153</v>
      </c>
      <c r="U3294">
        <f>YEAR(S:S)</f>
        <v>2015</v>
      </c>
    </row>
    <row r="3295" spans="1:21" ht="48" x14ac:dyDescent="0.2">
      <c r="A3295">
        <v>3293</v>
      </c>
      <c r="B3295" s="8" t="s">
        <v>2</v>
      </c>
      <c r="C3295" s="3" t="s">
        <v>3300</v>
      </c>
      <c r="D3295" s="5">
        <v>4500</v>
      </c>
      <c r="E3295" s="7">
        <v>50</v>
      </c>
      <c r="F3295" t="s">
        <v>4115</v>
      </c>
      <c r="G3295" s="1" t="s">
        <v>4119</v>
      </c>
      <c r="H3295" t="s">
        <v>4125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" t="s">
        <v>4181</v>
      </c>
      <c r="O3295">
        <f>ROUND(E3295/D3295*100,0)</f>
        <v>1</v>
      </c>
      <c r="P3295">
        <f>ROUND(E3295/L3295,2)</f>
        <v>0.55000000000000004</v>
      </c>
      <c r="Q3295" s="9" t="s">
        <v>4181</v>
      </c>
      <c r="R3295" t="s">
        <v>4190</v>
      </c>
      <c r="S3295">
        <f>(((J3295/60)/60)/24)+DATE(1970,1,1)</f>
        <v>42768.425370370373</v>
      </c>
      <c r="T3295">
        <f>(((I3295/60)/60)/24)+DATE(1970,1,1)</f>
        <v>42798.425370370373</v>
      </c>
      <c r="U3295">
        <f>YEAR(S:S)</f>
        <v>2017</v>
      </c>
    </row>
    <row r="3296" spans="1:21" ht="48" x14ac:dyDescent="0.2">
      <c r="A3296">
        <v>3294</v>
      </c>
      <c r="B3296" s="8" t="s">
        <v>2</v>
      </c>
      <c r="C3296" s="3" t="s">
        <v>3301</v>
      </c>
      <c r="D3296" s="5">
        <v>600</v>
      </c>
      <c r="E3296" s="7">
        <v>50</v>
      </c>
      <c r="F3296" t="s">
        <v>4115</v>
      </c>
      <c r="G3296" s="1" t="s">
        <v>4119</v>
      </c>
      <c r="H3296" t="s">
        <v>4122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" t="s">
        <v>4181</v>
      </c>
      <c r="O3296">
        <f>ROUND(E3296/D3296*100,0)</f>
        <v>8</v>
      </c>
      <c r="P3296">
        <f>ROUND(E3296/L3296,2)</f>
        <v>2.08</v>
      </c>
      <c r="Q3296" s="9" t="s">
        <v>4181</v>
      </c>
      <c r="R3296" t="s">
        <v>4190</v>
      </c>
      <c r="S3296">
        <f>(((J3296/60)/60)/24)+DATE(1970,1,1)</f>
        <v>42141.541134259256</v>
      </c>
      <c r="T3296">
        <f>(((I3296/60)/60)/24)+DATE(1970,1,1)</f>
        <v>42171.541134259256</v>
      </c>
      <c r="U3296">
        <f>YEAR(S:S)</f>
        <v>2015</v>
      </c>
    </row>
    <row r="3297" spans="1:21" ht="48" x14ac:dyDescent="0.2">
      <c r="A3297">
        <v>3295</v>
      </c>
      <c r="B3297" s="8" t="s">
        <v>2</v>
      </c>
      <c r="C3297" s="3" t="s">
        <v>3302</v>
      </c>
      <c r="D3297" s="5">
        <v>700</v>
      </c>
      <c r="E3297" s="7">
        <v>50</v>
      </c>
      <c r="F3297" t="s">
        <v>4115</v>
      </c>
      <c r="G3297" s="1" t="s">
        <v>4119</v>
      </c>
      <c r="H3297" t="s">
        <v>4122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" t="s">
        <v>4181</v>
      </c>
      <c r="O3297">
        <f>ROUND(E3297/D3297*100,0)</f>
        <v>7</v>
      </c>
      <c r="P3297">
        <f>ROUND(E3297/L3297,2)</f>
        <v>1.85</v>
      </c>
      <c r="Q3297" s="9" t="s">
        <v>4181</v>
      </c>
      <c r="R3297" t="s">
        <v>4190</v>
      </c>
      <c r="S3297">
        <f>(((J3297/60)/60)/24)+DATE(1970,1,1)</f>
        <v>42609.442465277782</v>
      </c>
      <c r="T3297">
        <f>(((I3297/60)/60)/24)+DATE(1970,1,1)</f>
        <v>42639.442465277782</v>
      </c>
      <c r="U3297">
        <f>YEAR(S:S)</f>
        <v>2016</v>
      </c>
    </row>
    <row r="3298" spans="1:21" ht="48" x14ac:dyDescent="0.2">
      <c r="A3298">
        <v>3296</v>
      </c>
      <c r="B3298" s="8" t="s">
        <v>2</v>
      </c>
      <c r="C3298" s="3" t="s">
        <v>3303</v>
      </c>
      <c r="D3298" s="5">
        <v>1500</v>
      </c>
      <c r="E3298" s="7">
        <v>50</v>
      </c>
      <c r="F3298" t="s">
        <v>4115</v>
      </c>
      <c r="G3298" s="1" t="s">
        <v>4119</v>
      </c>
      <c r="H3298" t="s">
        <v>4122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" t="s">
        <v>4181</v>
      </c>
      <c r="O3298">
        <f>ROUND(E3298/D3298*100,0)</f>
        <v>3</v>
      </c>
      <c r="P3298">
        <f>ROUND(E3298/L3298,2)</f>
        <v>1.06</v>
      </c>
      <c r="Q3298" s="9" t="s">
        <v>4181</v>
      </c>
      <c r="R3298" t="s">
        <v>4190</v>
      </c>
      <c r="S3298">
        <f>(((J3298/60)/60)/24)+DATE(1970,1,1)</f>
        <v>42309.756620370375</v>
      </c>
      <c r="T3298">
        <f>(((I3298/60)/60)/24)+DATE(1970,1,1)</f>
        <v>42330.916666666672</v>
      </c>
      <c r="U3298">
        <f>YEAR(S:S)</f>
        <v>2015</v>
      </c>
    </row>
    <row r="3299" spans="1:21" ht="48" x14ac:dyDescent="0.2">
      <c r="A3299">
        <v>3297</v>
      </c>
      <c r="B3299" s="8" t="s">
        <v>2</v>
      </c>
      <c r="C3299" s="3" t="s">
        <v>3304</v>
      </c>
      <c r="D3299" s="5">
        <v>5500</v>
      </c>
      <c r="E3299" s="7">
        <v>50</v>
      </c>
      <c r="F3299" t="s">
        <v>4115</v>
      </c>
      <c r="G3299" s="1" t="s">
        <v>4119</v>
      </c>
      <c r="H3299" t="s">
        <v>4122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" t="s">
        <v>4181</v>
      </c>
      <c r="O3299">
        <f>ROUND(E3299/D3299*100,0)</f>
        <v>1</v>
      </c>
      <c r="P3299">
        <f>ROUND(E3299/L3299,2)</f>
        <v>1.1399999999999999</v>
      </c>
      <c r="Q3299" s="9" t="s">
        <v>4181</v>
      </c>
      <c r="R3299" t="s">
        <v>4190</v>
      </c>
      <c r="S3299">
        <f>(((J3299/60)/60)/24)+DATE(1970,1,1)</f>
        <v>42193.771481481483</v>
      </c>
      <c r="T3299">
        <f>(((I3299/60)/60)/24)+DATE(1970,1,1)</f>
        <v>42212.957638888889</v>
      </c>
      <c r="U3299">
        <f>YEAR(S:S)</f>
        <v>2015</v>
      </c>
    </row>
    <row r="3300" spans="1:21" ht="48" x14ac:dyDescent="0.2">
      <c r="A3300">
        <v>3298</v>
      </c>
      <c r="B3300" s="8" t="s">
        <v>2</v>
      </c>
      <c r="C3300" s="3" t="s">
        <v>3305</v>
      </c>
      <c r="D3300" s="5">
        <v>10000</v>
      </c>
      <c r="E3300" s="7">
        <v>50</v>
      </c>
      <c r="F3300" t="s">
        <v>4115</v>
      </c>
      <c r="G3300" s="1" t="s">
        <v>4119</v>
      </c>
      <c r="H3300" t="s">
        <v>4121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" t="s">
        <v>4181</v>
      </c>
      <c r="O3300">
        <f>ROUND(E3300/D3300*100,0)</f>
        <v>1</v>
      </c>
      <c r="P3300">
        <f>ROUND(E3300/L3300,2)</f>
        <v>0.69</v>
      </c>
      <c r="Q3300" s="9" t="s">
        <v>4181</v>
      </c>
      <c r="R3300" t="s">
        <v>4190</v>
      </c>
      <c r="S3300">
        <f>(((J3300/60)/60)/24)+DATE(1970,1,1)</f>
        <v>42239.957962962959</v>
      </c>
      <c r="T3300">
        <f>(((I3300/60)/60)/24)+DATE(1970,1,1)</f>
        <v>42260</v>
      </c>
      <c r="U3300">
        <f>YEAR(S:S)</f>
        <v>2015</v>
      </c>
    </row>
    <row r="3301" spans="1:21" ht="48" x14ac:dyDescent="0.2">
      <c r="A3301">
        <v>3299</v>
      </c>
      <c r="B3301" s="8" t="s">
        <v>2</v>
      </c>
      <c r="C3301" s="3" t="s">
        <v>3306</v>
      </c>
      <c r="D3301" s="5">
        <v>3000</v>
      </c>
      <c r="E3301" s="7">
        <v>50</v>
      </c>
      <c r="F3301" t="s">
        <v>4115</v>
      </c>
      <c r="G3301" s="1" t="s">
        <v>4119</v>
      </c>
      <c r="H3301" t="s">
        <v>4121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" t="s">
        <v>4181</v>
      </c>
      <c r="O3301">
        <f>ROUND(E3301/D3301*100,0)</f>
        <v>2</v>
      </c>
      <c r="P3301">
        <f>ROUND(E3301/L3301,2)</f>
        <v>0.79</v>
      </c>
      <c r="Q3301" s="9" t="s">
        <v>4181</v>
      </c>
      <c r="R3301" t="s">
        <v>4190</v>
      </c>
      <c r="S3301">
        <f>(((J3301/60)/60)/24)+DATE(1970,1,1)</f>
        <v>42261.917395833334</v>
      </c>
      <c r="T3301">
        <f>(((I3301/60)/60)/24)+DATE(1970,1,1)</f>
        <v>42291.917395833334</v>
      </c>
      <c r="U3301">
        <f>YEAR(S:S)</f>
        <v>2015</v>
      </c>
    </row>
    <row r="3302" spans="1:21" ht="48" x14ac:dyDescent="0.2">
      <c r="A3302">
        <v>3300</v>
      </c>
      <c r="B3302" s="8" t="s">
        <v>2</v>
      </c>
      <c r="C3302" s="3" t="s">
        <v>3307</v>
      </c>
      <c r="D3302" s="5">
        <v>3000</v>
      </c>
      <c r="E3302" s="7">
        <v>50</v>
      </c>
      <c r="F3302" t="s">
        <v>4115</v>
      </c>
      <c r="G3302" s="1" t="s">
        <v>4119</v>
      </c>
      <c r="H3302" t="s">
        <v>4121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" t="s">
        <v>4181</v>
      </c>
      <c r="O3302">
        <f>ROUND(E3302/D3302*100,0)</f>
        <v>2</v>
      </c>
      <c r="P3302">
        <f>ROUND(E3302/L3302,2)</f>
        <v>0.56999999999999995</v>
      </c>
      <c r="Q3302" s="9" t="s">
        <v>4181</v>
      </c>
      <c r="R3302" t="s">
        <v>4190</v>
      </c>
      <c r="S3302">
        <f>(((J3302/60)/60)/24)+DATE(1970,1,1)</f>
        <v>42102.743773148148</v>
      </c>
      <c r="T3302">
        <f>(((I3302/60)/60)/24)+DATE(1970,1,1)</f>
        <v>42123.743773148148</v>
      </c>
      <c r="U3302">
        <f>YEAR(S:S)</f>
        <v>2015</v>
      </c>
    </row>
    <row r="3303" spans="1:21" ht="48" x14ac:dyDescent="0.2">
      <c r="A3303">
        <v>3301</v>
      </c>
      <c r="B3303" s="8" t="s">
        <v>2</v>
      </c>
      <c r="C3303" s="3" t="s">
        <v>3308</v>
      </c>
      <c r="D3303" s="5">
        <v>3000</v>
      </c>
      <c r="E3303" s="7">
        <v>50</v>
      </c>
      <c r="F3303" t="s">
        <v>4115</v>
      </c>
      <c r="G3303" s="1" t="s">
        <v>4119</v>
      </c>
      <c r="H3303" t="s">
        <v>4121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" t="s">
        <v>4181</v>
      </c>
      <c r="O3303">
        <f>ROUND(E3303/D3303*100,0)</f>
        <v>2</v>
      </c>
      <c r="P3303">
        <f>ROUND(E3303/L3303,2)</f>
        <v>0.71</v>
      </c>
      <c r="Q3303" s="9" t="s">
        <v>4181</v>
      </c>
      <c r="R3303" t="s">
        <v>4190</v>
      </c>
      <c r="S3303">
        <f>(((J3303/60)/60)/24)+DATE(1970,1,1)</f>
        <v>42538.73583333334</v>
      </c>
      <c r="T3303">
        <f>(((I3303/60)/60)/24)+DATE(1970,1,1)</f>
        <v>42583.290972222225</v>
      </c>
      <c r="U3303">
        <f>YEAR(S:S)</f>
        <v>2016</v>
      </c>
    </row>
    <row r="3304" spans="1:21" ht="16" x14ac:dyDescent="0.2">
      <c r="A3304">
        <v>3302</v>
      </c>
      <c r="B3304" s="8" t="s">
        <v>2</v>
      </c>
      <c r="C3304" s="3" t="s">
        <v>3309</v>
      </c>
      <c r="D3304" s="5">
        <v>8400</v>
      </c>
      <c r="E3304" s="7">
        <v>50</v>
      </c>
      <c r="F3304" t="s">
        <v>4115</v>
      </c>
      <c r="G3304" s="1" t="s">
        <v>4119</v>
      </c>
      <c r="H3304" t="s">
        <v>4124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" t="s">
        <v>4181</v>
      </c>
      <c r="O3304">
        <f>ROUND(E3304/D3304*100,0)</f>
        <v>1</v>
      </c>
      <c r="P3304">
        <f>ROUND(E3304/L3304,2)</f>
        <v>1</v>
      </c>
      <c r="Q3304" s="9" t="s">
        <v>4181</v>
      </c>
      <c r="R3304" t="s">
        <v>4190</v>
      </c>
      <c r="S3304">
        <f>(((J3304/60)/60)/24)+DATE(1970,1,1)</f>
        <v>42681.35157407407</v>
      </c>
      <c r="T3304">
        <f>(((I3304/60)/60)/24)+DATE(1970,1,1)</f>
        <v>42711.35157407407</v>
      </c>
      <c r="U3304">
        <f>YEAR(S:S)</f>
        <v>2016</v>
      </c>
    </row>
    <row r="3305" spans="1:21" ht="48" x14ac:dyDescent="0.2">
      <c r="A3305">
        <v>3303</v>
      </c>
      <c r="B3305" s="8" t="s">
        <v>2</v>
      </c>
      <c r="C3305" s="3" t="s">
        <v>3310</v>
      </c>
      <c r="D3305" s="5">
        <v>1800</v>
      </c>
      <c r="E3305" s="7">
        <v>50</v>
      </c>
      <c r="F3305" t="s">
        <v>4115</v>
      </c>
      <c r="G3305" s="1" t="s">
        <v>4119</v>
      </c>
      <c r="H3305" t="s">
        <v>4121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" t="s">
        <v>4181</v>
      </c>
      <c r="O3305">
        <f>ROUND(E3305/D3305*100,0)</f>
        <v>3</v>
      </c>
      <c r="P3305">
        <f>ROUND(E3305/L3305,2)</f>
        <v>1.43</v>
      </c>
      <c r="Q3305" s="9" t="s">
        <v>4181</v>
      </c>
      <c r="R3305" t="s">
        <v>4190</v>
      </c>
      <c r="S3305">
        <f>(((J3305/60)/60)/24)+DATE(1970,1,1)</f>
        <v>42056.65143518518</v>
      </c>
      <c r="T3305">
        <f>(((I3305/60)/60)/24)+DATE(1970,1,1)</f>
        <v>42091.609768518523</v>
      </c>
      <c r="U3305">
        <f>YEAR(S:S)</f>
        <v>2015</v>
      </c>
    </row>
    <row r="3306" spans="1:21" ht="48" x14ac:dyDescent="0.2">
      <c r="A3306">
        <v>3304</v>
      </c>
      <c r="B3306" s="8" t="s">
        <v>2</v>
      </c>
      <c r="C3306" s="3" t="s">
        <v>3311</v>
      </c>
      <c r="D3306" s="5">
        <v>15000</v>
      </c>
      <c r="E3306" s="7">
        <v>50</v>
      </c>
      <c r="F3306" t="s">
        <v>4115</v>
      </c>
      <c r="G3306" s="1" t="s">
        <v>4119</v>
      </c>
      <c r="H3306" t="s">
        <v>4121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" t="s">
        <v>4181</v>
      </c>
      <c r="O3306">
        <f>ROUND(E3306/D3306*100,0)</f>
        <v>0</v>
      </c>
      <c r="P3306">
        <f>ROUND(E3306/L3306,2)</f>
        <v>0.28999999999999998</v>
      </c>
      <c r="Q3306" s="9" t="s">
        <v>4181</v>
      </c>
      <c r="R3306" t="s">
        <v>4190</v>
      </c>
      <c r="S3306">
        <f>(((J3306/60)/60)/24)+DATE(1970,1,1)</f>
        <v>42696.624444444446</v>
      </c>
      <c r="T3306">
        <f>(((I3306/60)/60)/24)+DATE(1970,1,1)</f>
        <v>42726.624444444446</v>
      </c>
      <c r="U3306">
        <f>YEAR(S:S)</f>
        <v>2016</v>
      </c>
    </row>
    <row r="3307" spans="1:21" ht="48" x14ac:dyDescent="0.2">
      <c r="A3307">
        <v>3305</v>
      </c>
      <c r="B3307" s="8" t="s">
        <v>2</v>
      </c>
      <c r="C3307" s="3" t="s">
        <v>3312</v>
      </c>
      <c r="D3307" s="5">
        <v>4000</v>
      </c>
      <c r="E3307" s="7">
        <v>50</v>
      </c>
      <c r="F3307" t="s">
        <v>4115</v>
      </c>
      <c r="G3307" s="1" t="s">
        <v>4119</v>
      </c>
      <c r="H3307" t="s">
        <v>4121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" t="s">
        <v>4181</v>
      </c>
      <c r="O3307">
        <f>ROUND(E3307/D3307*100,0)</f>
        <v>1</v>
      </c>
      <c r="P3307">
        <f>ROUND(E3307/L3307,2)</f>
        <v>2.5</v>
      </c>
      <c r="Q3307" s="9" t="s">
        <v>4181</v>
      </c>
      <c r="R3307" t="s">
        <v>4190</v>
      </c>
      <c r="S3307">
        <f>(((J3307/60)/60)/24)+DATE(1970,1,1)</f>
        <v>42186.855879629627</v>
      </c>
      <c r="T3307">
        <f>(((I3307/60)/60)/24)+DATE(1970,1,1)</f>
        <v>42216.855879629627</v>
      </c>
      <c r="U3307">
        <f>YEAR(S:S)</f>
        <v>2015</v>
      </c>
    </row>
    <row r="3308" spans="1:21" ht="48" x14ac:dyDescent="0.2">
      <c r="A3308">
        <v>3306</v>
      </c>
      <c r="B3308" s="8" t="s">
        <v>2</v>
      </c>
      <c r="C3308" s="3" t="s">
        <v>3313</v>
      </c>
      <c r="D3308" s="5">
        <v>1500</v>
      </c>
      <c r="E3308" s="7">
        <v>48</v>
      </c>
      <c r="F3308" t="s">
        <v>4115</v>
      </c>
      <c r="G3308" s="1" t="s">
        <v>4119</v>
      </c>
      <c r="H3308" t="s">
        <v>4121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" t="s">
        <v>4181</v>
      </c>
      <c r="O3308">
        <f>ROUND(E3308/D3308*100,0)</f>
        <v>3</v>
      </c>
      <c r="P3308">
        <f>ROUND(E3308/L3308,2)</f>
        <v>0.89</v>
      </c>
      <c r="Q3308" s="9" t="s">
        <v>4181</v>
      </c>
      <c r="R3308" t="s">
        <v>4190</v>
      </c>
      <c r="S3308">
        <f>(((J3308/60)/60)/24)+DATE(1970,1,1)</f>
        <v>42493.219236111108</v>
      </c>
      <c r="T3308">
        <f>(((I3308/60)/60)/24)+DATE(1970,1,1)</f>
        <v>42531.125</v>
      </c>
      <c r="U3308">
        <f>YEAR(S:S)</f>
        <v>2016</v>
      </c>
    </row>
    <row r="3309" spans="1:21" ht="48" x14ac:dyDescent="0.2">
      <c r="A3309">
        <v>3307</v>
      </c>
      <c r="B3309" s="8" t="s">
        <v>2</v>
      </c>
      <c r="C3309" s="3" t="s">
        <v>3314</v>
      </c>
      <c r="D3309" s="5">
        <v>1000</v>
      </c>
      <c r="E3309" s="7">
        <v>47.69</v>
      </c>
      <c r="F3309" t="s">
        <v>4115</v>
      </c>
      <c r="G3309" s="1" t="s">
        <v>4119</v>
      </c>
      <c r="H3309" t="s">
        <v>4121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" t="s">
        <v>4181</v>
      </c>
      <c r="O3309">
        <f>ROUND(E3309/D3309*100,0)</f>
        <v>5</v>
      </c>
      <c r="P3309">
        <f>ROUND(E3309/L3309,2)</f>
        <v>2.38</v>
      </c>
      <c r="Q3309" s="9" t="s">
        <v>4181</v>
      </c>
      <c r="R3309" t="s">
        <v>4190</v>
      </c>
      <c r="S3309">
        <f>(((J3309/60)/60)/24)+DATE(1970,1,1)</f>
        <v>42475.057164351849</v>
      </c>
      <c r="T3309">
        <f>(((I3309/60)/60)/24)+DATE(1970,1,1)</f>
        <v>42505.057164351849</v>
      </c>
      <c r="U3309">
        <f>YEAR(S:S)</f>
        <v>2016</v>
      </c>
    </row>
    <row r="3310" spans="1:21" ht="48" x14ac:dyDescent="0.2">
      <c r="A3310">
        <v>3308</v>
      </c>
      <c r="B3310" s="8" t="s">
        <v>2</v>
      </c>
      <c r="C3310" s="3" t="s">
        <v>3315</v>
      </c>
      <c r="D3310" s="5">
        <v>3500</v>
      </c>
      <c r="E3310" s="7">
        <v>47</v>
      </c>
      <c r="F3310" t="s">
        <v>4115</v>
      </c>
      <c r="G3310" s="1" t="s">
        <v>4119</v>
      </c>
      <c r="H3310" t="s">
        <v>4121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" t="s">
        <v>4181</v>
      </c>
      <c r="O3310">
        <f>ROUND(E3310/D3310*100,0)</f>
        <v>1</v>
      </c>
      <c r="P3310">
        <f>ROUND(E3310/L3310,2)</f>
        <v>0.82</v>
      </c>
      <c r="Q3310" s="9" t="s">
        <v>4181</v>
      </c>
      <c r="R3310" t="s">
        <v>4190</v>
      </c>
      <c r="S3310">
        <f>(((J3310/60)/60)/24)+DATE(1970,1,1)</f>
        <v>42452.876909722225</v>
      </c>
      <c r="T3310">
        <f>(((I3310/60)/60)/24)+DATE(1970,1,1)</f>
        <v>42473.876909722225</v>
      </c>
      <c r="U3310">
        <f>YEAR(S:S)</f>
        <v>2016</v>
      </c>
    </row>
    <row r="3311" spans="1:21" ht="32" x14ac:dyDescent="0.2">
      <c r="A3311">
        <v>3309</v>
      </c>
      <c r="B3311" s="8" t="s">
        <v>2</v>
      </c>
      <c r="C3311" s="3" t="s">
        <v>3316</v>
      </c>
      <c r="D3311" s="5">
        <v>350</v>
      </c>
      <c r="E3311" s="7">
        <v>47</v>
      </c>
      <c r="F3311" t="s">
        <v>4115</v>
      </c>
      <c r="G3311" s="1" t="s">
        <v>4119</v>
      </c>
      <c r="H3311" t="s">
        <v>4122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" t="s">
        <v>4181</v>
      </c>
      <c r="O3311">
        <f>ROUND(E3311/D3311*100,0)</f>
        <v>13</v>
      </c>
      <c r="P3311">
        <f>ROUND(E3311/L3311,2)</f>
        <v>1.52</v>
      </c>
      <c r="Q3311" s="9" t="s">
        <v>4181</v>
      </c>
      <c r="R3311" t="s">
        <v>4190</v>
      </c>
      <c r="S3311">
        <f>(((J3311/60)/60)/24)+DATE(1970,1,1)</f>
        <v>42628.650208333333</v>
      </c>
      <c r="T3311">
        <f>(((I3311/60)/60)/24)+DATE(1970,1,1)</f>
        <v>42659.650208333333</v>
      </c>
      <c r="U3311">
        <f>YEAR(S:S)</f>
        <v>2016</v>
      </c>
    </row>
    <row r="3312" spans="1:21" ht="32" x14ac:dyDescent="0.2">
      <c r="A3312">
        <v>3310</v>
      </c>
      <c r="B3312" s="8" t="s">
        <v>2</v>
      </c>
      <c r="C3312" s="3" t="s">
        <v>3317</v>
      </c>
      <c r="D3312" s="5">
        <v>6500</v>
      </c>
      <c r="E3312" s="7">
        <v>45</v>
      </c>
      <c r="F3312" t="s">
        <v>4115</v>
      </c>
      <c r="G3312" s="1" t="s">
        <v>4119</v>
      </c>
      <c r="H3312" t="s">
        <v>4121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" t="s">
        <v>4181</v>
      </c>
      <c r="O3312">
        <f>ROUND(E3312/D3312*100,0)</f>
        <v>1</v>
      </c>
      <c r="P3312">
        <f>ROUND(E3312/L3312,2)</f>
        <v>1.45</v>
      </c>
      <c r="Q3312" s="9" t="s">
        <v>4181</v>
      </c>
      <c r="R3312" t="s">
        <v>4190</v>
      </c>
      <c r="S3312">
        <f>(((J3312/60)/60)/24)+DATE(1970,1,1)</f>
        <v>42253.928530092591</v>
      </c>
      <c r="T3312">
        <f>(((I3312/60)/60)/24)+DATE(1970,1,1)</f>
        <v>42283.928530092591</v>
      </c>
      <c r="U3312">
        <f>YEAR(S:S)</f>
        <v>2015</v>
      </c>
    </row>
    <row r="3313" spans="1:21" ht="48" x14ac:dyDescent="0.2">
      <c r="A3313">
        <v>3311</v>
      </c>
      <c r="B3313" s="8" t="s">
        <v>2</v>
      </c>
      <c r="C3313" s="3" t="s">
        <v>3318</v>
      </c>
      <c r="D3313" s="5">
        <v>2500</v>
      </c>
      <c r="E3313" s="7">
        <v>45</v>
      </c>
      <c r="F3313" t="s">
        <v>4115</v>
      </c>
      <c r="G3313" s="1" t="s">
        <v>4119</v>
      </c>
      <c r="H3313" t="s">
        <v>4121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" t="s">
        <v>4181</v>
      </c>
      <c r="O3313">
        <f>ROUND(E3313/D3313*100,0)</f>
        <v>2</v>
      </c>
      <c r="P3313">
        <f>ROUND(E3313/L3313,2)</f>
        <v>1</v>
      </c>
      <c r="Q3313" s="9" t="s">
        <v>4181</v>
      </c>
      <c r="R3313" t="s">
        <v>4190</v>
      </c>
      <c r="S3313">
        <f>(((J3313/60)/60)/24)+DATE(1970,1,1)</f>
        <v>42264.29178240741</v>
      </c>
      <c r="T3313">
        <f>(((I3313/60)/60)/24)+DATE(1970,1,1)</f>
        <v>42294.29178240741</v>
      </c>
      <c r="U3313">
        <f>YEAR(S:S)</f>
        <v>2015</v>
      </c>
    </row>
    <row r="3314" spans="1:21" ht="48" x14ac:dyDescent="0.2">
      <c r="A3314">
        <v>3312</v>
      </c>
      <c r="B3314" s="8" t="s">
        <v>2</v>
      </c>
      <c r="C3314" s="3" t="s">
        <v>3319</v>
      </c>
      <c r="D3314" s="5">
        <v>2500</v>
      </c>
      <c r="E3314" s="7">
        <v>45</v>
      </c>
      <c r="F3314" t="s">
        <v>4115</v>
      </c>
      <c r="G3314" s="1" t="s">
        <v>4119</v>
      </c>
      <c r="H3314" t="s">
        <v>4121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" t="s">
        <v>4181</v>
      </c>
      <c r="O3314">
        <f>ROUND(E3314/D3314*100,0)</f>
        <v>2</v>
      </c>
      <c r="P3314">
        <f>ROUND(E3314/L3314,2)</f>
        <v>1.1000000000000001</v>
      </c>
      <c r="Q3314" s="9" t="s">
        <v>4181</v>
      </c>
      <c r="R3314" t="s">
        <v>4190</v>
      </c>
      <c r="S3314">
        <f>(((J3314/60)/60)/24)+DATE(1970,1,1)</f>
        <v>42664.809560185182</v>
      </c>
      <c r="T3314">
        <f>(((I3314/60)/60)/24)+DATE(1970,1,1)</f>
        <v>42685.916666666672</v>
      </c>
      <c r="U3314">
        <f>YEAR(S:S)</f>
        <v>2016</v>
      </c>
    </row>
    <row r="3315" spans="1:21" ht="48" x14ac:dyDescent="0.2">
      <c r="A3315">
        <v>3313</v>
      </c>
      <c r="B3315" s="8" t="s">
        <v>2</v>
      </c>
      <c r="C3315" s="3" t="s">
        <v>3320</v>
      </c>
      <c r="D3315" s="5">
        <v>2000</v>
      </c>
      <c r="E3315" s="7">
        <v>45</v>
      </c>
      <c r="F3315" t="s">
        <v>4115</v>
      </c>
      <c r="G3315" s="1" t="s">
        <v>4119</v>
      </c>
      <c r="H3315" t="s">
        <v>4121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" t="s">
        <v>4181</v>
      </c>
      <c r="O3315">
        <f>ROUND(E3315/D3315*100,0)</f>
        <v>2</v>
      </c>
      <c r="P3315">
        <f>ROUND(E3315/L3315,2)</f>
        <v>1.55</v>
      </c>
      <c r="Q3315" s="9" t="s">
        <v>4181</v>
      </c>
      <c r="R3315" t="s">
        <v>4190</v>
      </c>
      <c r="S3315">
        <f>(((J3315/60)/60)/24)+DATE(1970,1,1)</f>
        <v>42382.244409722218</v>
      </c>
      <c r="T3315">
        <f>(((I3315/60)/60)/24)+DATE(1970,1,1)</f>
        <v>42396.041666666672</v>
      </c>
      <c r="U3315">
        <f>YEAR(S:S)</f>
        <v>2016</v>
      </c>
    </row>
    <row r="3316" spans="1:21" ht="48" x14ac:dyDescent="0.2">
      <c r="A3316">
        <v>3314</v>
      </c>
      <c r="B3316" s="8" t="s">
        <v>2</v>
      </c>
      <c r="C3316" s="3" t="s">
        <v>3321</v>
      </c>
      <c r="D3316" s="5">
        <v>800</v>
      </c>
      <c r="E3316" s="7">
        <v>45</v>
      </c>
      <c r="F3316" t="s">
        <v>4115</v>
      </c>
      <c r="G3316" s="1" t="s">
        <v>4119</v>
      </c>
      <c r="H3316" t="s">
        <v>4122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" t="s">
        <v>4181</v>
      </c>
      <c r="O3316">
        <f>ROUND(E3316/D3316*100,0)</f>
        <v>6</v>
      </c>
      <c r="P3316">
        <f>ROUND(E3316/L3316,2)</f>
        <v>0.78</v>
      </c>
      <c r="Q3316" s="9" t="s">
        <v>4181</v>
      </c>
      <c r="R3316" t="s">
        <v>4190</v>
      </c>
      <c r="S3316">
        <f>(((J3316/60)/60)/24)+DATE(1970,1,1)</f>
        <v>42105.267488425925</v>
      </c>
      <c r="T3316">
        <f>(((I3316/60)/60)/24)+DATE(1970,1,1)</f>
        <v>42132.836805555555</v>
      </c>
      <c r="U3316">
        <f>YEAR(S:S)</f>
        <v>2015</v>
      </c>
    </row>
    <row r="3317" spans="1:21" ht="48" x14ac:dyDescent="0.2">
      <c r="A3317">
        <v>3315</v>
      </c>
      <c r="B3317" s="8" t="s">
        <v>2</v>
      </c>
      <c r="C3317" s="3" t="s">
        <v>3322</v>
      </c>
      <c r="D3317" s="5">
        <v>4000</v>
      </c>
      <c r="E3317" s="7">
        <v>45</v>
      </c>
      <c r="F3317" t="s">
        <v>4115</v>
      </c>
      <c r="G3317" s="1" t="s">
        <v>4119</v>
      </c>
      <c r="H3317" t="s">
        <v>4122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" t="s">
        <v>4181</v>
      </c>
      <c r="O3317">
        <f>ROUND(E3317/D3317*100,0)</f>
        <v>1</v>
      </c>
      <c r="P3317">
        <f>ROUND(E3317/L3317,2)</f>
        <v>0.51</v>
      </c>
      <c r="Q3317" s="9" t="s">
        <v>4181</v>
      </c>
      <c r="R3317" t="s">
        <v>4190</v>
      </c>
      <c r="S3317">
        <f>(((J3317/60)/60)/24)+DATE(1970,1,1)</f>
        <v>42466.303715277783</v>
      </c>
      <c r="T3317">
        <f>(((I3317/60)/60)/24)+DATE(1970,1,1)</f>
        <v>42496.303715277783</v>
      </c>
      <c r="U3317">
        <f>YEAR(S:S)</f>
        <v>2016</v>
      </c>
    </row>
    <row r="3318" spans="1:21" ht="80" x14ac:dyDescent="0.2">
      <c r="A3318">
        <v>3316</v>
      </c>
      <c r="B3318" s="8" t="s">
        <v>2</v>
      </c>
      <c r="C3318" s="3" t="s">
        <v>3323</v>
      </c>
      <c r="D3318" s="5">
        <v>11737</v>
      </c>
      <c r="E3318" s="7">
        <v>45</v>
      </c>
      <c r="F3318" t="s">
        <v>4115</v>
      </c>
      <c r="G3318" s="1" t="s">
        <v>4119</v>
      </c>
      <c r="H3318" t="s">
        <v>4121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" t="s">
        <v>4181</v>
      </c>
      <c r="O3318">
        <f>ROUND(E3318/D3318*100,0)</f>
        <v>0</v>
      </c>
      <c r="P3318">
        <f>ROUND(E3318/L3318,2)</f>
        <v>0.36</v>
      </c>
      <c r="Q3318" s="9" t="s">
        <v>4181</v>
      </c>
      <c r="R3318" t="s">
        <v>4190</v>
      </c>
      <c r="S3318">
        <f>(((J3318/60)/60)/24)+DATE(1970,1,1)</f>
        <v>41826.871238425927</v>
      </c>
      <c r="T3318">
        <f>(((I3318/60)/60)/24)+DATE(1970,1,1)</f>
        <v>41859.57916666667</v>
      </c>
      <c r="U3318">
        <f>YEAR(S:S)</f>
        <v>2014</v>
      </c>
    </row>
    <row r="3319" spans="1:21" ht="48" x14ac:dyDescent="0.2">
      <c r="A3319">
        <v>3317</v>
      </c>
      <c r="B3319" s="8" t="s">
        <v>2</v>
      </c>
      <c r="C3319" s="3" t="s">
        <v>3324</v>
      </c>
      <c r="D3319" s="5">
        <v>1050</v>
      </c>
      <c r="E3319" s="7">
        <v>45</v>
      </c>
      <c r="F3319" t="s">
        <v>4115</v>
      </c>
      <c r="G3319" s="1" t="s">
        <v>4119</v>
      </c>
      <c r="H3319" t="s">
        <v>4121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" t="s">
        <v>4181</v>
      </c>
      <c r="O3319">
        <f>ROUND(E3319/D3319*100,0)</f>
        <v>4</v>
      </c>
      <c r="P3319">
        <f>ROUND(E3319/L3319,2)</f>
        <v>2.5</v>
      </c>
      <c r="Q3319" s="9" t="s">
        <v>4181</v>
      </c>
      <c r="R3319" t="s">
        <v>4190</v>
      </c>
      <c r="S3319">
        <f>(((J3319/60)/60)/24)+DATE(1970,1,1)</f>
        <v>42499.039629629624</v>
      </c>
      <c r="T3319">
        <f>(((I3319/60)/60)/24)+DATE(1970,1,1)</f>
        <v>42529.039629629624</v>
      </c>
      <c r="U3319">
        <f>YEAR(S:S)</f>
        <v>2016</v>
      </c>
    </row>
    <row r="3320" spans="1:21" ht="32" x14ac:dyDescent="0.2">
      <c r="A3320">
        <v>3318</v>
      </c>
      <c r="B3320" s="8" t="s">
        <v>2</v>
      </c>
      <c r="C3320" s="3" t="s">
        <v>3325</v>
      </c>
      <c r="D3320" s="5">
        <v>2000</v>
      </c>
      <c r="E3320" s="7">
        <v>45</v>
      </c>
      <c r="F3320" t="s">
        <v>4115</v>
      </c>
      <c r="G3320" s="1" t="s">
        <v>4119</v>
      </c>
      <c r="H3320" t="s">
        <v>4126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" t="s">
        <v>4181</v>
      </c>
      <c r="O3320">
        <f>ROUND(E3320/D3320*100,0)</f>
        <v>2</v>
      </c>
      <c r="P3320">
        <f>ROUND(E3320/L3320,2)</f>
        <v>1.41</v>
      </c>
      <c r="Q3320" s="9" t="s">
        <v>4181</v>
      </c>
      <c r="R3320" t="s">
        <v>4190</v>
      </c>
      <c r="S3320">
        <f>(((J3320/60)/60)/24)+DATE(1970,1,1)</f>
        <v>42431.302002314813</v>
      </c>
      <c r="T3320">
        <f>(((I3320/60)/60)/24)+DATE(1970,1,1)</f>
        <v>42471.104166666672</v>
      </c>
      <c r="U3320">
        <f>YEAR(S:S)</f>
        <v>2016</v>
      </c>
    </row>
    <row r="3321" spans="1:21" ht="48" x14ac:dyDescent="0.2">
      <c r="A3321">
        <v>3319</v>
      </c>
      <c r="B3321" s="8" t="s">
        <v>2</v>
      </c>
      <c r="C3321" s="3" t="s">
        <v>3326</v>
      </c>
      <c r="D3321" s="5">
        <v>500</v>
      </c>
      <c r="E3321" s="7">
        <v>45</v>
      </c>
      <c r="F3321" t="s">
        <v>4115</v>
      </c>
      <c r="G3321" s="1" t="s">
        <v>4119</v>
      </c>
      <c r="H3321" t="s">
        <v>4122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" t="s">
        <v>4181</v>
      </c>
      <c r="O3321">
        <f>ROUND(E3321/D3321*100,0)</f>
        <v>9</v>
      </c>
      <c r="P3321">
        <f>ROUND(E3321/L3321,2)</f>
        <v>2.81</v>
      </c>
      <c r="Q3321" s="9" t="s">
        <v>4181</v>
      </c>
      <c r="R3321" t="s">
        <v>4190</v>
      </c>
      <c r="S3321">
        <f>(((J3321/60)/60)/24)+DATE(1970,1,1)</f>
        <v>41990.585486111115</v>
      </c>
      <c r="T3321">
        <f>(((I3321/60)/60)/24)+DATE(1970,1,1)</f>
        <v>42035.585486111115</v>
      </c>
      <c r="U3321">
        <f>YEAR(S:S)</f>
        <v>2014</v>
      </c>
    </row>
    <row r="3322" spans="1:21" ht="48" x14ac:dyDescent="0.2">
      <c r="A3322">
        <v>3320</v>
      </c>
      <c r="B3322" s="8" t="s">
        <v>2</v>
      </c>
      <c r="C3322" s="3" t="s">
        <v>3327</v>
      </c>
      <c r="D3322" s="5">
        <v>2500</v>
      </c>
      <c r="E3322" s="7">
        <v>45</v>
      </c>
      <c r="F3322" t="s">
        <v>4115</v>
      </c>
      <c r="G3322" s="1" t="s">
        <v>4119</v>
      </c>
      <c r="H3322" t="s">
        <v>4121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" t="s">
        <v>4181</v>
      </c>
      <c r="O3322">
        <f>ROUND(E3322/D3322*100,0)</f>
        <v>2</v>
      </c>
      <c r="P3322">
        <f>ROUND(E3322/L3322,2)</f>
        <v>1.18</v>
      </c>
      <c r="Q3322" s="9" t="s">
        <v>4181</v>
      </c>
      <c r="R3322" t="s">
        <v>4190</v>
      </c>
      <c r="S3322">
        <f>(((J3322/60)/60)/24)+DATE(1970,1,1)</f>
        <v>42513.045798611114</v>
      </c>
      <c r="T3322">
        <f>(((I3322/60)/60)/24)+DATE(1970,1,1)</f>
        <v>42543.045798611114</v>
      </c>
      <c r="U3322">
        <f>YEAR(S:S)</f>
        <v>2016</v>
      </c>
    </row>
    <row r="3323" spans="1:21" ht="48" x14ac:dyDescent="0.2">
      <c r="A3323">
        <v>3321</v>
      </c>
      <c r="B3323" s="8" t="s">
        <v>2</v>
      </c>
      <c r="C3323" s="3" t="s">
        <v>3328</v>
      </c>
      <c r="D3323" s="5">
        <v>500</v>
      </c>
      <c r="E3323" s="7">
        <v>45</v>
      </c>
      <c r="F3323" t="s">
        <v>4115</v>
      </c>
      <c r="G3323" s="1" t="s">
        <v>4119</v>
      </c>
      <c r="H3323" t="s">
        <v>4121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" t="s">
        <v>4181</v>
      </c>
      <c r="O3323">
        <f>ROUND(E3323/D3323*100,0)</f>
        <v>9</v>
      </c>
      <c r="P3323">
        <f>ROUND(E3323/L3323,2)</f>
        <v>3</v>
      </c>
      <c r="Q3323" s="9" t="s">
        <v>4181</v>
      </c>
      <c r="R3323" t="s">
        <v>4190</v>
      </c>
      <c r="S3323">
        <f>(((J3323/60)/60)/24)+DATE(1970,1,1)</f>
        <v>41914.100289351853</v>
      </c>
      <c r="T3323">
        <f>(((I3323/60)/60)/24)+DATE(1970,1,1)</f>
        <v>41928.165972222225</v>
      </c>
      <c r="U3323">
        <f>YEAR(S:S)</f>
        <v>2014</v>
      </c>
    </row>
    <row r="3324" spans="1:21" ht="48" x14ac:dyDescent="0.2">
      <c r="A3324">
        <v>3322</v>
      </c>
      <c r="B3324" s="8" t="s">
        <v>2</v>
      </c>
      <c r="C3324" s="3" t="s">
        <v>3329</v>
      </c>
      <c r="D3324" s="5">
        <v>3300</v>
      </c>
      <c r="E3324" s="7">
        <v>45</v>
      </c>
      <c r="F3324" t="s">
        <v>4115</v>
      </c>
      <c r="G3324" s="1" t="s">
        <v>4119</v>
      </c>
      <c r="H3324" t="s">
        <v>4121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" t="s">
        <v>4181</v>
      </c>
      <c r="O3324">
        <f>ROUND(E3324/D3324*100,0)</f>
        <v>1</v>
      </c>
      <c r="P3324">
        <f>ROUND(E3324/L3324,2)</f>
        <v>1.96</v>
      </c>
      <c r="Q3324" s="9" t="s">
        <v>4181</v>
      </c>
      <c r="R3324" t="s">
        <v>4190</v>
      </c>
      <c r="S3324">
        <f>(((J3324/60)/60)/24)+DATE(1970,1,1)</f>
        <v>42521.010370370372</v>
      </c>
      <c r="T3324">
        <f>(((I3324/60)/60)/24)+DATE(1970,1,1)</f>
        <v>42543.163194444445</v>
      </c>
      <c r="U3324">
        <f>YEAR(S:S)</f>
        <v>2016</v>
      </c>
    </row>
    <row r="3325" spans="1:21" ht="48" x14ac:dyDescent="0.2">
      <c r="A3325">
        <v>3323</v>
      </c>
      <c r="B3325" s="8" t="s">
        <v>2</v>
      </c>
      <c r="C3325" s="3" t="s">
        <v>3330</v>
      </c>
      <c r="D3325" s="5">
        <v>1000</v>
      </c>
      <c r="E3325" s="7">
        <v>45</v>
      </c>
      <c r="F3325" t="s">
        <v>4115</v>
      </c>
      <c r="G3325" s="1" t="s">
        <v>4119</v>
      </c>
      <c r="H3325" t="s">
        <v>4122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" t="s">
        <v>4181</v>
      </c>
      <c r="O3325">
        <f>ROUND(E3325/D3325*100,0)</f>
        <v>5</v>
      </c>
      <c r="P3325">
        <f>ROUND(E3325/L3325,2)</f>
        <v>0.92</v>
      </c>
      <c r="Q3325" s="9" t="s">
        <v>4181</v>
      </c>
      <c r="R3325" t="s">
        <v>4190</v>
      </c>
      <c r="S3325">
        <f>(((J3325/60)/60)/24)+DATE(1970,1,1)</f>
        <v>42608.36583333333</v>
      </c>
      <c r="T3325">
        <f>(((I3325/60)/60)/24)+DATE(1970,1,1)</f>
        <v>42638.36583333333</v>
      </c>
      <c r="U3325">
        <f>YEAR(S:S)</f>
        <v>2016</v>
      </c>
    </row>
    <row r="3326" spans="1:21" ht="32" x14ac:dyDescent="0.2">
      <c r="A3326">
        <v>3324</v>
      </c>
      <c r="B3326" s="8" t="s">
        <v>2</v>
      </c>
      <c r="C3326" s="3" t="s">
        <v>3331</v>
      </c>
      <c r="D3326" s="5">
        <v>1500</v>
      </c>
      <c r="E3326" s="7">
        <v>45</v>
      </c>
      <c r="F3326" t="s">
        <v>4115</v>
      </c>
      <c r="G3326" s="1" t="s">
        <v>4119</v>
      </c>
      <c r="H3326" t="s">
        <v>4124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" t="s">
        <v>4181</v>
      </c>
      <c r="O3326">
        <f>ROUND(E3326/D3326*100,0)</f>
        <v>3</v>
      </c>
      <c r="P3326">
        <f>ROUND(E3326/L3326,2)</f>
        <v>4.5</v>
      </c>
      <c r="Q3326" s="9" t="s">
        <v>4181</v>
      </c>
      <c r="R3326" t="s">
        <v>4190</v>
      </c>
      <c r="S3326">
        <f>(((J3326/60)/60)/24)+DATE(1970,1,1)</f>
        <v>42512.58321759259</v>
      </c>
      <c r="T3326">
        <f>(((I3326/60)/60)/24)+DATE(1970,1,1)</f>
        <v>42526.58321759259</v>
      </c>
      <c r="U3326">
        <f>YEAR(S:S)</f>
        <v>2016</v>
      </c>
    </row>
    <row r="3327" spans="1:21" ht="48" x14ac:dyDescent="0.2">
      <c r="A3327">
        <v>3325</v>
      </c>
      <c r="B3327" s="8" t="s">
        <v>2</v>
      </c>
      <c r="C3327" s="3" t="s">
        <v>3332</v>
      </c>
      <c r="D3327" s="5">
        <v>400</v>
      </c>
      <c r="E3327" s="7">
        <v>45</v>
      </c>
      <c r="F3327" t="s">
        <v>4115</v>
      </c>
      <c r="G3327" s="1" t="s">
        <v>4119</v>
      </c>
      <c r="H3327" t="s">
        <v>4122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" t="s">
        <v>4181</v>
      </c>
      <c r="O3327">
        <f>ROUND(E3327/D3327*100,0)</f>
        <v>11</v>
      </c>
      <c r="P3327">
        <f>ROUND(E3327/L3327,2)</f>
        <v>3</v>
      </c>
      <c r="Q3327" s="9" t="s">
        <v>4181</v>
      </c>
      <c r="R3327" t="s">
        <v>4190</v>
      </c>
      <c r="S3327">
        <f>(((J3327/60)/60)/24)+DATE(1970,1,1)</f>
        <v>42064.785613425927</v>
      </c>
      <c r="T3327">
        <f>(((I3327/60)/60)/24)+DATE(1970,1,1)</f>
        <v>42099.743946759263</v>
      </c>
      <c r="U3327">
        <f>YEAR(S:S)</f>
        <v>2015</v>
      </c>
    </row>
    <row r="3328" spans="1:21" ht="48" x14ac:dyDescent="0.2">
      <c r="A3328">
        <v>3326</v>
      </c>
      <c r="B3328" s="8" t="s">
        <v>2</v>
      </c>
      <c r="C3328" s="3" t="s">
        <v>3333</v>
      </c>
      <c r="D3328" s="5">
        <v>8000</v>
      </c>
      <c r="E3328" s="7">
        <v>42.25</v>
      </c>
      <c r="F3328" t="s">
        <v>4115</v>
      </c>
      <c r="G3328" s="1" t="s">
        <v>4119</v>
      </c>
      <c r="H3328" t="s">
        <v>4121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" t="s">
        <v>4181</v>
      </c>
      <c r="O3328">
        <f>ROUND(E3328/D3328*100,0)</f>
        <v>1</v>
      </c>
      <c r="P3328">
        <f>ROUND(E3328/L3328,2)</f>
        <v>0.74</v>
      </c>
      <c r="Q3328" s="9" t="s">
        <v>4181</v>
      </c>
      <c r="R3328" t="s">
        <v>4190</v>
      </c>
      <c r="S3328">
        <f>(((J3328/60)/60)/24)+DATE(1970,1,1)</f>
        <v>42041.714178240742</v>
      </c>
      <c r="T3328">
        <f>(((I3328/60)/60)/24)+DATE(1970,1,1)</f>
        <v>42071.67251157407</v>
      </c>
      <c r="U3328">
        <f>YEAR(S:S)</f>
        <v>2015</v>
      </c>
    </row>
    <row r="3329" spans="1:21" ht="48" x14ac:dyDescent="0.2">
      <c r="A3329">
        <v>3327</v>
      </c>
      <c r="B3329" s="8" t="s">
        <v>2</v>
      </c>
      <c r="C3329" s="3" t="s">
        <v>3334</v>
      </c>
      <c r="D3329" s="5">
        <v>800</v>
      </c>
      <c r="E3329" s="7">
        <v>42</v>
      </c>
      <c r="F3329" t="s">
        <v>4115</v>
      </c>
      <c r="G3329" s="1" t="s">
        <v>4119</v>
      </c>
      <c r="H3329" t="s">
        <v>4122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" t="s">
        <v>4181</v>
      </c>
      <c r="O3329">
        <f>ROUND(E3329/D3329*100,0)</f>
        <v>5</v>
      </c>
      <c r="P3329">
        <f>ROUND(E3329/L3329,2)</f>
        <v>1.27</v>
      </c>
      <c r="Q3329" s="9" t="s">
        <v>4181</v>
      </c>
      <c r="R3329" t="s">
        <v>4190</v>
      </c>
      <c r="S3329">
        <f>(((J3329/60)/60)/24)+DATE(1970,1,1)</f>
        <v>42468.374606481477</v>
      </c>
      <c r="T3329">
        <f>(((I3329/60)/60)/24)+DATE(1970,1,1)</f>
        <v>42498.374606481477</v>
      </c>
      <c r="U3329">
        <f>YEAR(S:S)</f>
        <v>2016</v>
      </c>
    </row>
    <row r="3330" spans="1:21" ht="48" x14ac:dyDescent="0.2">
      <c r="A3330">
        <v>3328</v>
      </c>
      <c r="B3330" s="8" t="s">
        <v>2</v>
      </c>
      <c r="C3330" s="3" t="s">
        <v>3335</v>
      </c>
      <c r="D3330" s="5">
        <v>1800</v>
      </c>
      <c r="E3330" s="7">
        <v>42</v>
      </c>
      <c r="F3330" t="s">
        <v>4115</v>
      </c>
      <c r="G3330" s="1" t="s">
        <v>4119</v>
      </c>
      <c r="H3330" t="s">
        <v>4121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" t="s">
        <v>4181</v>
      </c>
      <c r="O3330">
        <f>ROUND(E3330/D3330*100,0)</f>
        <v>2</v>
      </c>
      <c r="P3330">
        <f>ROUND(E3330/L3330,2)</f>
        <v>4.67</v>
      </c>
      <c r="Q3330" s="9" t="s">
        <v>4181</v>
      </c>
      <c r="R3330" t="s">
        <v>4190</v>
      </c>
      <c r="S3330">
        <f>(((J3330/60)/60)/24)+DATE(1970,1,1)</f>
        <v>41822.57503472222</v>
      </c>
      <c r="T3330">
        <f>(((I3330/60)/60)/24)+DATE(1970,1,1)</f>
        <v>41825.041666666664</v>
      </c>
      <c r="U3330">
        <f>YEAR(S:S)</f>
        <v>2014</v>
      </c>
    </row>
    <row r="3331" spans="1:21" ht="48" x14ac:dyDescent="0.2">
      <c r="A3331">
        <v>3329</v>
      </c>
      <c r="B3331" s="8" t="s">
        <v>2</v>
      </c>
      <c r="C3331" s="3" t="s">
        <v>3336</v>
      </c>
      <c r="D3331" s="5">
        <v>1000</v>
      </c>
      <c r="E3331" s="7">
        <v>41</v>
      </c>
      <c r="F3331" t="s">
        <v>4115</v>
      </c>
      <c r="G3331" s="1" t="s">
        <v>4119</v>
      </c>
      <c r="H3331" t="s">
        <v>4122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" t="s">
        <v>4181</v>
      </c>
      <c r="O3331">
        <f>ROUND(E3331/D3331*100,0)</f>
        <v>4</v>
      </c>
      <c r="P3331">
        <f>ROUND(E3331/L3331,2)</f>
        <v>1.58</v>
      </c>
      <c r="Q3331" s="9" t="s">
        <v>4181</v>
      </c>
      <c r="R3331" t="s">
        <v>4190</v>
      </c>
      <c r="S3331">
        <f>(((J3331/60)/60)/24)+DATE(1970,1,1)</f>
        <v>41837.323009259257</v>
      </c>
      <c r="T3331">
        <f>(((I3331/60)/60)/24)+DATE(1970,1,1)</f>
        <v>41847.958333333336</v>
      </c>
      <c r="U3331">
        <f>YEAR(S:S)</f>
        <v>2014</v>
      </c>
    </row>
    <row r="3332" spans="1:21" ht="48" x14ac:dyDescent="0.2">
      <c r="A3332">
        <v>3330</v>
      </c>
      <c r="B3332" s="8" t="s">
        <v>2</v>
      </c>
      <c r="C3332" s="3" t="s">
        <v>3337</v>
      </c>
      <c r="D3332" s="5">
        <v>1500</v>
      </c>
      <c r="E3332" s="7">
        <v>41</v>
      </c>
      <c r="F3332" t="s">
        <v>4115</v>
      </c>
      <c r="G3332" s="1" t="s">
        <v>4119</v>
      </c>
      <c r="H3332" t="s">
        <v>4122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" t="s">
        <v>4181</v>
      </c>
      <c r="O3332">
        <f>ROUND(E3332/D3332*100,0)</f>
        <v>3</v>
      </c>
      <c r="P3332">
        <f>ROUND(E3332/L3332,2)</f>
        <v>0.59</v>
      </c>
      <c r="Q3332" s="9" t="s">
        <v>4181</v>
      </c>
      <c r="R3332" t="s">
        <v>4190</v>
      </c>
      <c r="S3332">
        <f>(((J3332/60)/60)/24)+DATE(1970,1,1)</f>
        <v>42065.887361111112</v>
      </c>
      <c r="T3332">
        <f>(((I3332/60)/60)/24)+DATE(1970,1,1)</f>
        <v>42095.845694444448</v>
      </c>
      <c r="U3332">
        <f>YEAR(S:S)</f>
        <v>2015</v>
      </c>
    </row>
    <row r="3333" spans="1:21" ht="48" x14ac:dyDescent="0.2">
      <c r="A3333">
        <v>3331</v>
      </c>
      <c r="B3333" s="8" t="s">
        <v>2</v>
      </c>
      <c r="C3333" s="3" t="s">
        <v>3338</v>
      </c>
      <c r="D3333" s="5">
        <v>5000</v>
      </c>
      <c r="E3333" s="7">
        <v>41</v>
      </c>
      <c r="F3333" t="s">
        <v>4115</v>
      </c>
      <c r="G3333" s="1" t="s">
        <v>4119</v>
      </c>
      <c r="H3333" t="s">
        <v>4121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" t="s">
        <v>4181</v>
      </c>
      <c r="O3333">
        <f>ROUND(E3333/D3333*100,0)</f>
        <v>1</v>
      </c>
      <c r="P3333">
        <f>ROUND(E3333/L3333,2)</f>
        <v>0.63</v>
      </c>
      <c r="Q3333" s="9" t="s">
        <v>4181</v>
      </c>
      <c r="R3333" t="s">
        <v>4190</v>
      </c>
      <c r="S3333">
        <f>(((J3333/60)/60)/24)+DATE(1970,1,1)</f>
        <v>42248.697754629626</v>
      </c>
      <c r="T3333">
        <f>(((I3333/60)/60)/24)+DATE(1970,1,1)</f>
        <v>42283.697754629626</v>
      </c>
      <c r="U3333">
        <f>YEAR(S:S)</f>
        <v>2015</v>
      </c>
    </row>
    <row r="3334" spans="1:21" ht="48" x14ac:dyDescent="0.2">
      <c r="A3334">
        <v>3332</v>
      </c>
      <c r="B3334" s="8" t="s">
        <v>2</v>
      </c>
      <c r="C3334" s="3" t="s">
        <v>3339</v>
      </c>
      <c r="D3334" s="5">
        <v>6000</v>
      </c>
      <c r="E3334" s="7">
        <v>40</v>
      </c>
      <c r="F3334" t="s">
        <v>4115</v>
      </c>
      <c r="G3334" s="1" t="s">
        <v>4119</v>
      </c>
      <c r="H3334" t="s">
        <v>4121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" t="s">
        <v>4181</v>
      </c>
      <c r="O3334">
        <f>ROUND(E3334/D3334*100,0)</f>
        <v>1</v>
      </c>
      <c r="P3334">
        <f>ROUND(E3334/L3334,2)</f>
        <v>0.48</v>
      </c>
      <c r="Q3334" s="9" t="s">
        <v>4181</v>
      </c>
      <c r="R3334" t="s">
        <v>4190</v>
      </c>
      <c r="S3334">
        <f>(((J3334/60)/60)/24)+DATE(1970,1,1)</f>
        <v>41809.860300925924</v>
      </c>
      <c r="T3334">
        <f>(((I3334/60)/60)/24)+DATE(1970,1,1)</f>
        <v>41839.860300925924</v>
      </c>
      <c r="U3334">
        <f>YEAR(S:S)</f>
        <v>2014</v>
      </c>
    </row>
    <row r="3335" spans="1:21" ht="48" x14ac:dyDescent="0.2">
      <c r="A3335">
        <v>3333</v>
      </c>
      <c r="B3335" s="8" t="s">
        <v>2</v>
      </c>
      <c r="C3335" s="3" t="s">
        <v>3340</v>
      </c>
      <c r="D3335" s="5">
        <v>3500</v>
      </c>
      <c r="E3335" s="7">
        <v>40</v>
      </c>
      <c r="F3335" t="s">
        <v>4115</v>
      </c>
      <c r="G3335" s="1" t="s">
        <v>4119</v>
      </c>
      <c r="H3335" t="s">
        <v>4121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" t="s">
        <v>4181</v>
      </c>
      <c r="O3335">
        <f>ROUND(E3335/D3335*100,0)</f>
        <v>1</v>
      </c>
      <c r="P3335">
        <f>ROUND(E3335/L3335,2)</f>
        <v>0.36</v>
      </c>
      <c r="Q3335" s="9" t="s">
        <v>4181</v>
      </c>
      <c r="R3335" t="s">
        <v>4190</v>
      </c>
      <c r="S3335">
        <f>(((J3335/60)/60)/24)+DATE(1970,1,1)</f>
        <v>42148.676851851851</v>
      </c>
      <c r="T3335">
        <f>(((I3335/60)/60)/24)+DATE(1970,1,1)</f>
        <v>42170.676851851851</v>
      </c>
      <c r="U3335">
        <f>YEAR(S:S)</f>
        <v>2015</v>
      </c>
    </row>
    <row r="3336" spans="1:21" ht="32" x14ac:dyDescent="0.2">
      <c r="A3336">
        <v>3334</v>
      </c>
      <c r="B3336" s="8" t="s">
        <v>2</v>
      </c>
      <c r="C3336" s="3" t="s">
        <v>3341</v>
      </c>
      <c r="D3336" s="5">
        <v>3871</v>
      </c>
      <c r="E3336" s="7">
        <v>40</v>
      </c>
      <c r="F3336" t="s">
        <v>4115</v>
      </c>
      <c r="G3336" s="1" t="s">
        <v>4119</v>
      </c>
      <c r="H3336" t="s">
        <v>4121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" t="s">
        <v>4181</v>
      </c>
      <c r="O3336">
        <f>ROUND(E3336/D3336*100,0)</f>
        <v>1</v>
      </c>
      <c r="P3336">
        <f>ROUND(E3336/L3336,2)</f>
        <v>0.87</v>
      </c>
      <c r="Q3336" s="9" t="s">
        <v>4181</v>
      </c>
      <c r="R3336" t="s">
        <v>4190</v>
      </c>
      <c r="S3336">
        <f>(((J3336/60)/60)/24)+DATE(1970,1,1)</f>
        <v>42185.521087962959</v>
      </c>
      <c r="T3336">
        <f>(((I3336/60)/60)/24)+DATE(1970,1,1)</f>
        <v>42215.521087962959</v>
      </c>
      <c r="U3336">
        <f>YEAR(S:S)</f>
        <v>2015</v>
      </c>
    </row>
    <row r="3337" spans="1:21" ht="48" x14ac:dyDescent="0.2">
      <c r="A3337">
        <v>3335</v>
      </c>
      <c r="B3337" s="8" t="s">
        <v>2</v>
      </c>
      <c r="C3337" s="3" t="s">
        <v>3342</v>
      </c>
      <c r="D3337" s="5">
        <v>5000</v>
      </c>
      <c r="E3337" s="7">
        <v>40</v>
      </c>
      <c r="F3337" t="s">
        <v>4115</v>
      </c>
      <c r="G3337" s="1" t="s">
        <v>4119</v>
      </c>
      <c r="H3337" t="s">
        <v>4122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" t="s">
        <v>4181</v>
      </c>
      <c r="O3337">
        <f>ROUND(E3337/D3337*100,0)</f>
        <v>1</v>
      </c>
      <c r="P3337">
        <f>ROUND(E3337/L3337,2)</f>
        <v>0.63</v>
      </c>
      <c r="Q3337" s="9" t="s">
        <v>4181</v>
      </c>
      <c r="R3337" t="s">
        <v>4190</v>
      </c>
      <c r="S3337">
        <f>(((J3337/60)/60)/24)+DATE(1970,1,1)</f>
        <v>41827.674143518518</v>
      </c>
      <c r="T3337">
        <f>(((I3337/60)/60)/24)+DATE(1970,1,1)</f>
        <v>41854.958333333336</v>
      </c>
      <c r="U3337">
        <f>YEAR(S:S)</f>
        <v>2014</v>
      </c>
    </row>
    <row r="3338" spans="1:21" ht="48" x14ac:dyDescent="0.2">
      <c r="A3338">
        <v>3336</v>
      </c>
      <c r="B3338" s="8" t="s">
        <v>2</v>
      </c>
      <c r="C3338" s="3" t="s">
        <v>3343</v>
      </c>
      <c r="D3338" s="5">
        <v>250</v>
      </c>
      <c r="E3338" s="7">
        <v>40</v>
      </c>
      <c r="F3338" t="s">
        <v>4115</v>
      </c>
      <c r="G3338" s="1" t="s">
        <v>4119</v>
      </c>
      <c r="H3338" t="s">
        <v>4122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" t="s">
        <v>4181</v>
      </c>
      <c r="O3338">
        <f>ROUND(E3338/D3338*100,0)</f>
        <v>16</v>
      </c>
      <c r="P3338">
        <f>ROUND(E3338/L3338,2)</f>
        <v>4.4400000000000004</v>
      </c>
      <c r="Q3338" s="9" t="s">
        <v>4181</v>
      </c>
      <c r="R3338" t="s">
        <v>4190</v>
      </c>
      <c r="S3338">
        <f>(((J3338/60)/60)/24)+DATE(1970,1,1)</f>
        <v>42437.398680555561</v>
      </c>
      <c r="T3338">
        <f>(((I3338/60)/60)/24)+DATE(1970,1,1)</f>
        <v>42465.35701388889</v>
      </c>
      <c r="U3338">
        <f>YEAR(S:S)</f>
        <v>2016</v>
      </c>
    </row>
    <row r="3339" spans="1:21" ht="48" x14ac:dyDescent="0.2">
      <c r="A3339">
        <v>3337</v>
      </c>
      <c r="B3339" s="8" t="s">
        <v>2</v>
      </c>
      <c r="C3339" s="3" t="s">
        <v>3344</v>
      </c>
      <c r="D3339" s="5">
        <v>2500</v>
      </c>
      <c r="E3339" s="7">
        <v>40</v>
      </c>
      <c r="F3339" t="s">
        <v>4115</v>
      </c>
      <c r="G3339" s="1" t="s">
        <v>4119</v>
      </c>
      <c r="H3339" t="s">
        <v>4122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" t="s">
        <v>4181</v>
      </c>
      <c r="O3339">
        <f>ROUND(E3339/D3339*100,0)</f>
        <v>2</v>
      </c>
      <c r="P3339">
        <f>ROUND(E3339/L3339,2)</f>
        <v>1.18</v>
      </c>
      <c r="Q3339" s="9" t="s">
        <v>4181</v>
      </c>
      <c r="R3339" t="s">
        <v>4190</v>
      </c>
      <c r="S3339">
        <f>(((J3339/60)/60)/24)+DATE(1970,1,1)</f>
        <v>41901.282025462962</v>
      </c>
      <c r="T3339">
        <f>(((I3339/60)/60)/24)+DATE(1970,1,1)</f>
        <v>41922.875</v>
      </c>
      <c r="U3339">
        <f>YEAR(S:S)</f>
        <v>2014</v>
      </c>
    </row>
    <row r="3340" spans="1:21" ht="32" x14ac:dyDescent="0.2">
      <c r="A3340">
        <v>3338</v>
      </c>
      <c r="B3340" s="8" t="s">
        <v>2</v>
      </c>
      <c r="C3340" s="3" t="s">
        <v>3345</v>
      </c>
      <c r="D3340" s="5">
        <v>15000</v>
      </c>
      <c r="E3340" s="7">
        <v>40</v>
      </c>
      <c r="F3340" t="s">
        <v>4115</v>
      </c>
      <c r="G3340" s="1" t="s">
        <v>4119</v>
      </c>
      <c r="H3340" t="s">
        <v>4121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" t="s">
        <v>4181</v>
      </c>
      <c r="O3340">
        <f>ROUND(E3340/D3340*100,0)</f>
        <v>0</v>
      </c>
      <c r="P3340">
        <f>ROUND(E3340/L3340,2)</f>
        <v>0.36</v>
      </c>
      <c r="Q3340" s="9" t="s">
        <v>4181</v>
      </c>
      <c r="R3340" t="s">
        <v>4190</v>
      </c>
      <c r="S3340">
        <f>(((J3340/60)/60)/24)+DATE(1970,1,1)</f>
        <v>42769.574999999997</v>
      </c>
      <c r="T3340">
        <f>(((I3340/60)/60)/24)+DATE(1970,1,1)</f>
        <v>42790.574999999997</v>
      </c>
      <c r="U3340">
        <f>YEAR(S:S)</f>
        <v>2017</v>
      </c>
    </row>
    <row r="3341" spans="1:21" ht="32" x14ac:dyDescent="0.2">
      <c r="A3341">
        <v>3339</v>
      </c>
      <c r="B3341" s="8" t="s">
        <v>2</v>
      </c>
      <c r="C3341" s="3" t="s">
        <v>3346</v>
      </c>
      <c r="D3341" s="5">
        <v>8000</v>
      </c>
      <c r="E3341" s="7">
        <v>40</v>
      </c>
      <c r="F3341" t="s">
        <v>4115</v>
      </c>
      <c r="G3341" s="1" t="s">
        <v>4119</v>
      </c>
      <c r="H3341" t="s">
        <v>4121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" t="s">
        <v>4181</v>
      </c>
      <c r="O3341">
        <f>ROUND(E3341/D3341*100,0)</f>
        <v>1</v>
      </c>
      <c r="P3341">
        <f>ROUND(E3341/L3341,2)</f>
        <v>0.85</v>
      </c>
      <c r="Q3341" s="9" t="s">
        <v>4181</v>
      </c>
      <c r="R3341" t="s">
        <v>4190</v>
      </c>
      <c r="S3341">
        <f>(((J3341/60)/60)/24)+DATE(1970,1,1)</f>
        <v>42549.665717592594</v>
      </c>
      <c r="T3341">
        <f>(((I3341/60)/60)/24)+DATE(1970,1,1)</f>
        <v>42579.665717592594</v>
      </c>
      <c r="U3341">
        <f>YEAR(S:S)</f>
        <v>2016</v>
      </c>
    </row>
    <row r="3342" spans="1:21" ht="48" x14ac:dyDescent="0.2">
      <c r="A3342">
        <v>3340</v>
      </c>
      <c r="B3342" s="8" t="s">
        <v>2</v>
      </c>
      <c r="C3342" s="3" t="s">
        <v>3347</v>
      </c>
      <c r="D3342" s="5">
        <v>3000</v>
      </c>
      <c r="E3342" s="7">
        <v>40</v>
      </c>
      <c r="F3342" t="s">
        <v>4115</v>
      </c>
      <c r="G3342" s="1" t="s">
        <v>4119</v>
      </c>
      <c r="H3342" t="s">
        <v>4121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" t="s">
        <v>4181</v>
      </c>
      <c r="O3342">
        <f>ROUND(E3342/D3342*100,0)</f>
        <v>1</v>
      </c>
      <c r="P3342">
        <f>ROUND(E3342/L3342,2)</f>
        <v>1.05</v>
      </c>
      <c r="Q3342" s="9" t="s">
        <v>4181</v>
      </c>
      <c r="R3342" t="s">
        <v>4190</v>
      </c>
      <c r="S3342">
        <f>(((J3342/60)/60)/24)+DATE(1970,1,1)</f>
        <v>42685.974004629628</v>
      </c>
      <c r="T3342">
        <f>(((I3342/60)/60)/24)+DATE(1970,1,1)</f>
        <v>42710.974004629628</v>
      </c>
      <c r="U3342">
        <f>YEAR(S:S)</f>
        <v>2016</v>
      </c>
    </row>
    <row r="3343" spans="1:21" ht="48" x14ac:dyDescent="0.2">
      <c r="A3343">
        <v>3341</v>
      </c>
      <c r="B3343" s="8" t="s">
        <v>2</v>
      </c>
      <c r="C3343" s="3" t="s">
        <v>3348</v>
      </c>
      <c r="D3343" s="5">
        <v>3350</v>
      </c>
      <c r="E3343" s="7">
        <v>40</v>
      </c>
      <c r="F3343" t="s">
        <v>4115</v>
      </c>
      <c r="G3343" s="1" t="s">
        <v>4119</v>
      </c>
      <c r="H3343" t="s">
        <v>4122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" t="s">
        <v>4181</v>
      </c>
      <c r="O3343">
        <f>ROUND(E3343/D3343*100,0)</f>
        <v>1</v>
      </c>
      <c r="P3343">
        <f>ROUND(E3343/L3343,2)</f>
        <v>1.43</v>
      </c>
      <c r="Q3343" s="9" t="s">
        <v>4181</v>
      </c>
      <c r="R3343" t="s">
        <v>4190</v>
      </c>
      <c r="S3343">
        <f>(((J3343/60)/60)/24)+DATE(1970,1,1)</f>
        <v>42510.798854166671</v>
      </c>
      <c r="T3343">
        <f>(((I3343/60)/60)/24)+DATE(1970,1,1)</f>
        <v>42533.708333333328</v>
      </c>
      <c r="U3343">
        <f>YEAR(S:S)</f>
        <v>2016</v>
      </c>
    </row>
    <row r="3344" spans="1:21" ht="32" x14ac:dyDescent="0.2">
      <c r="A3344">
        <v>3342</v>
      </c>
      <c r="B3344" s="8" t="s">
        <v>2</v>
      </c>
      <c r="C3344" s="3" t="s">
        <v>3349</v>
      </c>
      <c r="D3344" s="5">
        <v>6000</v>
      </c>
      <c r="E3344" s="7">
        <v>40</v>
      </c>
      <c r="F3344" t="s">
        <v>4115</v>
      </c>
      <c r="G3344" s="1" t="s">
        <v>4119</v>
      </c>
      <c r="H3344" t="s">
        <v>4121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" t="s">
        <v>4181</v>
      </c>
      <c r="O3344">
        <f>ROUND(E3344/D3344*100,0)</f>
        <v>1</v>
      </c>
      <c r="P3344">
        <f>ROUND(E3344/L3344,2)</f>
        <v>0.51</v>
      </c>
      <c r="Q3344" s="9" t="s">
        <v>4181</v>
      </c>
      <c r="R3344" t="s">
        <v>4190</v>
      </c>
      <c r="S3344">
        <f>(((J3344/60)/60)/24)+DATE(1970,1,1)</f>
        <v>42062.296412037031</v>
      </c>
      <c r="T3344">
        <f>(((I3344/60)/60)/24)+DATE(1970,1,1)</f>
        <v>42095.207638888889</v>
      </c>
      <c r="U3344">
        <f>YEAR(S:S)</f>
        <v>2015</v>
      </c>
    </row>
    <row r="3345" spans="1:21" ht="48" x14ac:dyDescent="0.2">
      <c r="A3345">
        <v>3343</v>
      </c>
      <c r="B3345" s="8" t="s">
        <v>2</v>
      </c>
      <c r="C3345" s="3" t="s">
        <v>3350</v>
      </c>
      <c r="D3345" s="5">
        <v>700</v>
      </c>
      <c r="E3345" s="7">
        <v>40</v>
      </c>
      <c r="F3345" t="s">
        <v>4115</v>
      </c>
      <c r="G3345" s="1" t="s">
        <v>4119</v>
      </c>
      <c r="H3345" t="s">
        <v>4122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" t="s">
        <v>4181</v>
      </c>
      <c r="O3345">
        <f>ROUND(E3345/D3345*100,0)</f>
        <v>6</v>
      </c>
      <c r="P3345">
        <f>ROUND(E3345/L3345,2)</f>
        <v>1.74</v>
      </c>
      <c r="Q3345" s="9" t="s">
        <v>4181</v>
      </c>
      <c r="R3345" t="s">
        <v>4190</v>
      </c>
      <c r="S3345">
        <f>(((J3345/60)/60)/24)+DATE(1970,1,1)</f>
        <v>42452.916481481487</v>
      </c>
      <c r="T3345">
        <f>(((I3345/60)/60)/24)+DATE(1970,1,1)</f>
        <v>42473.554166666669</v>
      </c>
      <c r="U3345">
        <f>YEAR(S:S)</f>
        <v>2016</v>
      </c>
    </row>
    <row r="3346" spans="1:21" ht="48" x14ac:dyDescent="0.2">
      <c r="A3346">
        <v>3344</v>
      </c>
      <c r="B3346" s="8" t="s">
        <v>2</v>
      </c>
      <c r="C3346" s="3" t="s">
        <v>3351</v>
      </c>
      <c r="D3346" s="5">
        <v>4500</v>
      </c>
      <c r="E3346" s="7">
        <v>40</v>
      </c>
      <c r="F3346" t="s">
        <v>4115</v>
      </c>
      <c r="G3346" s="1" t="s">
        <v>4119</v>
      </c>
      <c r="H3346" t="s">
        <v>4121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" t="s">
        <v>4181</v>
      </c>
      <c r="O3346">
        <f>ROUND(E3346/D3346*100,0)</f>
        <v>1</v>
      </c>
      <c r="P3346">
        <f>ROUND(E3346/L3346,2)</f>
        <v>1</v>
      </c>
      <c r="Q3346" s="9" t="s">
        <v>4181</v>
      </c>
      <c r="R3346" t="s">
        <v>4190</v>
      </c>
      <c r="S3346">
        <f>(((J3346/60)/60)/24)+DATE(1970,1,1)</f>
        <v>41851.200150462959</v>
      </c>
      <c r="T3346">
        <f>(((I3346/60)/60)/24)+DATE(1970,1,1)</f>
        <v>41881.200150462959</v>
      </c>
      <c r="U3346">
        <f>YEAR(S:S)</f>
        <v>2014</v>
      </c>
    </row>
    <row r="3347" spans="1:21" ht="48" x14ac:dyDescent="0.2">
      <c r="A3347">
        <v>3345</v>
      </c>
      <c r="B3347" s="8" t="s">
        <v>2</v>
      </c>
      <c r="C3347" s="3" t="s">
        <v>3352</v>
      </c>
      <c r="D3347" s="5">
        <v>500</v>
      </c>
      <c r="E3347" s="7">
        <v>39</v>
      </c>
      <c r="F3347" t="s">
        <v>4115</v>
      </c>
      <c r="G3347" s="1" t="s">
        <v>4119</v>
      </c>
      <c r="H3347" t="s">
        <v>4121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" t="s">
        <v>4181</v>
      </c>
      <c r="O3347">
        <f>ROUND(E3347/D3347*100,0)</f>
        <v>8</v>
      </c>
      <c r="P3347">
        <f>ROUND(E3347/L3347,2)</f>
        <v>3</v>
      </c>
      <c r="Q3347" s="9" t="s">
        <v>4181</v>
      </c>
      <c r="R3347" t="s">
        <v>4190</v>
      </c>
      <c r="S3347">
        <f>(((J3347/60)/60)/24)+DATE(1970,1,1)</f>
        <v>42053.106111111112</v>
      </c>
      <c r="T3347">
        <f>(((I3347/60)/60)/24)+DATE(1970,1,1)</f>
        <v>42112.025694444441</v>
      </c>
      <c r="U3347">
        <f>YEAR(S:S)</f>
        <v>2015</v>
      </c>
    </row>
    <row r="3348" spans="1:21" ht="48" x14ac:dyDescent="0.2">
      <c r="A3348">
        <v>3346</v>
      </c>
      <c r="B3348" s="8" t="s">
        <v>2</v>
      </c>
      <c r="C3348" s="3" t="s">
        <v>3353</v>
      </c>
      <c r="D3348" s="5">
        <v>1500</v>
      </c>
      <c r="E3348" s="7">
        <v>39</v>
      </c>
      <c r="F3348" t="s">
        <v>4115</v>
      </c>
      <c r="G3348" s="1" t="s">
        <v>4119</v>
      </c>
      <c r="H3348" t="s">
        <v>4121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" t="s">
        <v>4181</v>
      </c>
      <c r="O3348">
        <f>ROUND(E3348/D3348*100,0)</f>
        <v>3</v>
      </c>
      <c r="P3348">
        <f>ROUND(E3348/L3348,2)</f>
        <v>2.17</v>
      </c>
      <c r="Q3348" s="9" t="s">
        <v>4181</v>
      </c>
      <c r="R3348" t="s">
        <v>4190</v>
      </c>
      <c r="S3348">
        <f>(((J3348/60)/60)/24)+DATE(1970,1,1)</f>
        <v>42054.024421296301</v>
      </c>
      <c r="T3348">
        <f>(((I3348/60)/60)/24)+DATE(1970,1,1)</f>
        <v>42061.024421296301</v>
      </c>
      <c r="U3348">
        <f>YEAR(S:S)</f>
        <v>2015</v>
      </c>
    </row>
    <row r="3349" spans="1:21" ht="48" x14ac:dyDescent="0.2">
      <c r="A3349">
        <v>3347</v>
      </c>
      <c r="B3349" s="8" t="s">
        <v>2</v>
      </c>
      <c r="C3349" s="3" t="s">
        <v>3354</v>
      </c>
      <c r="D3349" s="5">
        <v>2000</v>
      </c>
      <c r="E3349" s="7">
        <v>38</v>
      </c>
      <c r="F3349" t="s">
        <v>4115</v>
      </c>
      <c r="G3349" s="1" t="s">
        <v>4119</v>
      </c>
      <c r="H3349" t="s">
        <v>4122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" t="s">
        <v>4181</v>
      </c>
      <c r="O3349">
        <f>ROUND(E3349/D3349*100,0)</f>
        <v>2</v>
      </c>
      <c r="P3349">
        <f>ROUND(E3349/L3349,2)</f>
        <v>1.73</v>
      </c>
      <c r="Q3349" s="9" t="s">
        <v>4181</v>
      </c>
      <c r="R3349" t="s">
        <v>4190</v>
      </c>
      <c r="S3349">
        <f>(((J3349/60)/60)/24)+DATE(1970,1,1)</f>
        <v>42484.551550925928</v>
      </c>
      <c r="T3349">
        <f>(((I3349/60)/60)/24)+DATE(1970,1,1)</f>
        <v>42498.875</v>
      </c>
      <c r="U3349">
        <f>YEAR(S:S)</f>
        <v>2016</v>
      </c>
    </row>
    <row r="3350" spans="1:21" ht="48" x14ac:dyDescent="0.2">
      <c r="A3350">
        <v>3348</v>
      </c>
      <c r="B3350" s="8" t="s">
        <v>2</v>
      </c>
      <c r="C3350" s="3" t="s">
        <v>3355</v>
      </c>
      <c r="D3350" s="5">
        <v>5500</v>
      </c>
      <c r="E3350" s="7">
        <v>37</v>
      </c>
      <c r="F3350" t="s">
        <v>4115</v>
      </c>
      <c r="G3350" s="1" t="s">
        <v>4119</v>
      </c>
      <c r="H3350" t="s">
        <v>4121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" t="s">
        <v>4181</v>
      </c>
      <c r="O3350">
        <f>ROUND(E3350/D3350*100,0)</f>
        <v>1</v>
      </c>
      <c r="P3350">
        <f>ROUND(E3350/L3350,2)</f>
        <v>0.47</v>
      </c>
      <c r="Q3350" s="9" t="s">
        <v>4181</v>
      </c>
      <c r="R3350" t="s">
        <v>4190</v>
      </c>
      <c r="S3350">
        <f>(((J3350/60)/60)/24)+DATE(1970,1,1)</f>
        <v>42466.558796296296</v>
      </c>
      <c r="T3350">
        <f>(((I3350/60)/60)/24)+DATE(1970,1,1)</f>
        <v>42490.165972222225</v>
      </c>
      <c r="U3350">
        <f>YEAR(S:S)</f>
        <v>2016</v>
      </c>
    </row>
    <row r="3351" spans="1:21" ht="48" x14ac:dyDescent="0.2">
      <c r="A3351">
        <v>3349</v>
      </c>
      <c r="B3351" s="8" t="s">
        <v>2</v>
      </c>
      <c r="C3351" s="3" t="s">
        <v>3356</v>
      </c>
      <c r="D3351" s="5">
        <v>1000</v>
      </c>
      <c r="E3351" s="7">
        <v>36</v>
      </c>
      <c r="F3351" t="s">
        <v>4115</v>
      </c>
      <c r="G3351" s="1" t="s">
        <v>4119</v>
      </c>
      <c r="H3351" t="s">
        <v>4121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" t="s">
        <v>4181</v>
      </c>
      <c r="O3351">
        <f>ROUND(E3351/D3351*100,0)</f>
        <v>4</v>
      </c>
      <c r="P3351">
        <f>ROUND(E3351/L3351,2)</f>
        <v>2.57</v>
      </c>
      <c r="Q3351" s="9" t="s">
        <v>4181</v>
      </c>
      <c r="R3351" t="s">
        <v>4190</v>
      </c>
      <c r="S3351">
        <f>(((J3351/60)/60)/24)+DATE(1970,1,1)</f>
        <v>42513.110787037032</v>
      </c>
      <c r="T3351">
        <f>(((I3351/60)/60)/24)+DATE(1970,1,1)</f>
        <v>42534.708333333328</v>
      </c>
      <c r="U3351">
        <f>YEAR(S:S)</f>
        <v>2016</v>
      </c>
    </row>
    <row r="3352" spans="1:21" ht="48" x14ac:dyDescent="0.2">
      <c r="A3352">
        <v>3350</v>
      </c>
      <c r="B3352" s="8" t="s">
        <v>2</v>
      </c>
      <c r="C3352" s="3" t="s">
        <v>3357</v>
      </c>
      <c r="D3352" s="5">
        <v>3500</v>
      </c>
      <c r="E3352" s="7">
        <v>36</v>
      </c>
      <c r="F3352" t="s">
        <v>4115</v>
      </c>
      <c r="G3352" s="1" t="s">
        <v>4119</v>
      </c>
      <c r="H3352" t="s">
        <v>4124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" t="s">
        <v>4181</v>
      </c>
      <c r="O3352">
        <f>ROUND(E3352/D3352*100,0)</f>
        <v>1</v>
      </c>
      <c r="P3352">
        <f>ROUND(E3352/L3352,2)</f>
        <v>0.71</v>
      </c>
      <c r="Q3352" s="9" t="s">
        <v>4181</v>
      </c>
      <c r="R3352" t="s">
        <v>4190</v>
      </c>
      <c r="S3352">
        <f>(((J3352/60)/60)/24)+DATE(1970,1,1)</f>
        <v>42302.701516203699</v>
      </c>
      <c r="T3352">
        <f>(((I3352/60)/60)/24)+DATE(1970,1,1)</f>
        <v>42337.958333333328</v>
      </c>
      <c r="U3352">
        <f>YEAR(S:S)</f>
        <v>2015</v>
      </c>
    </row>
    <row r="3353" spans="1:21" ht="48" x14ac:dyDescent="0.2">
      <c r="A3353">
        <v>3351</v>
      </c>
      <c r="B3353" s="8" t="s">
        <v>2</v>
      </c>
      <c r="C3353" s="3" t="s">
        <v>3358</v>
      </c>
      <c r="D3353" s="5">
        <v>5000</v>
      </c>
      <c r="E3353" s="7">
        <v>36</v>
      </c>
      <c r="F3353" t="s">
        <v>4115</v>
      </c>
      <c r="G3353" s="1" t="s">
        <v>4119</v>
      </c>
      <c r="H3353" t="s">
        <v>4122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" t="s">
        <v>4181</v>
      </c>
      <c r="O3353">
        <f>ROUND(E3353/D3353*100,0)</f>
        <v>1</v>
      </c>
      <c r="P3353">
        <f>ROUND(E3353/L3353,2)</f>
        <v>0.67</v>
      </c>
      <c r="Q3353" s="9" t="s">
        <v>4181</v>
      </c>
      <c r="R3353" t="s">
        <v>4190</v>
      </c>
      <c r="S3353">
        <f>(((J3353/60)/60)/24)+DATE(1970,1,1)</f>
        <v>41806.395428240743</v>
      </c>
      <c r="T3353">
        <f>(((I3353/60)/60)/24)+DATE(1970,1,1)</f>
        <v>41843.458333333336</v>
      </c>
      <c r="U3353">
        <f>YEAR(S:S)</f>
        <v>2014</v>
      </c>
    </row>
    <row r="3354" spans="1:21" ht="48" x14ac:dyDescent="0.2">
      <c r="A3354">
        <v>3352</v>
      </c>
      <c r="B3354" s="8" t="s">
        <v>2</v>
      </c>
      <c r="C3354" s="3" t="s">
        <v>3359</v>
      </c>
      <c r="D3354" s="5">
        <v>5000</v>
      </c>
      <c r="E3354" s="7">
        <v>36</v>
      </c>
      <c r="F3354" t="s">
        <v>4115</v>
      </c>
      <c r="G3354" s="1" t="s">
        <v>4119</v>
      </c>
      <c r="H3354" t="s">
        <v>4122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" t="s">
        <v>4181</v>
      </c>
      <c r="O3354">
        <f>ROUND(E3354/D3354*100,0)</f>
        <v>1</v>
      </c>
      <c r="P3354">
        <f>ROUND(E3354/L3354,2)</f>
        <v>0.51</v>
      </c>
      <c r="Q3354" s="9" t="s">
        <v>4181</v>
      </c>
      <c r="R3354" t="s">
        <v>4190</v>
      </c>
      <c r="S3354">
        <f>(((J3354/60)/60)/24)+DATE(1970,1,1)</f>
        <v>42495.992800925931</v>
      </c>
      <c r="T3354">
        <f>(((I3354/60)/60)/24)+DATE(1970,1,1)</f>
        <v>42552.958333333328</v>
      </c>
      <c r="U3354">
        <f>YEAR(S:S)</f>
        <v>2016</v>
      </c>
    </row>
    <row r="3355" spans="1:21" ht="48" x14ac:dyDescent="0.2">
      <c r="A3355">
        <v>3353</v>
      </c>
      <c r="B3355" s="8" t="s">
        <v>2</v>
      </c>
      <c r="C3355" s="3" t="s">
        <v>3360</v>
      </c>
      <c r="D3355" s="5">
        <v>500</v>
      </c>
      <c r="E3355" s="7">
        <v>35</v>
      </c>
      <c r="F3355" t="s">
        <v>4115</v>
      </c>
      <c r="G3355" s="1" t="s">
        <v>4119</v>
      </c>
      <c r="H3355" t="s">
        <v>4122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" t="s">
        <v>4181</v>
      </c>
      <c r="O3355">
        <f>ROUND(E3355/D3355*100,0)</f>
        <v>7</v>
      </c>
      <c r="P3355">
        <f>ROUND(E3355/L3355,2)</f>
        <v>0.8</v>
      </c>
      <c r="Q3355" s="9" t="s">
        <v>4181</v>
      </c>
      <c r="R3355" t="s">
        <v>4190</v>
      </c>
      <c r="S3355">
        <f>(((J3355/60)/60)/24)+DATE(1970,1,1)</f>
        <v>42479.432291666672</v>
      </c>
      <c r="T3355">
        <f>(((I3355/60)/60)/24)+DATE(1970,1,1)</f>
        <v>42492.958333333328</v>
      </c>
      <c r="U3355">
        <f>YEAR(S:S)</f>
        <v>2016</v>
      </c>
    </row>
    <row r="3356" spans="1:21" ht="32" x14ac:dyDescent="0.2">
      <c r="A3356">
        <v>3354</v>
      </c>
      <c r="B3356" s="8" t="s">
        <v>2</v>
      </c>
      <c r="C3356" s="3" t="s">
        <v>3361</v>
      </c>
      <c r="D3356" s="5">
        <v>3000</v>
      </c>
      <c r="E3356" s="7">
        <v>35</v>
      </c>
      <c r="F3356" t="s">
        <v>4115</v>
      </c>
      <c r="G3356" s="1" t="s">
        <v>4119</v>
      </c>
      <c r="H3356" t="s">
        <v>4121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" t="s">
        <v>4181</v>
      </c>
      <c r="O3356">
        <f>ROUND(E3356/D3356*100,0)</f>
        <v>1</v>
      </c>
      <c r="P3356">
        <f>ROUND(E3356/L3356,2)</f>
        <v>0.64</v>
      </c>
      <c r="Q3356" s="9" t="s">
        <v>4181</v>
      </c>
      <c r="R3356" t="s">
        <v>4190</v>
      </c>
      <c r="S3356">
        <f>(((J3356/60)/60)/24)+DATE(1970,1,1)</f>
        <v>42270.7269212963</v>
      </c>
      <c r="T3356">
        <f>(((I3356/60)/60)/24)+DATE(1970,1,1)</f>
        <v>42306.167361111111</v>
      </c>
      <c r="U3356">
        <f>YEAR(S:S)</f>
        <v>2015</v>
      </c>
    </row>
    <row r="3357" spans="1:21" ht="48" x14ac:dyDescent="0.2">
      <c r="A3357">
        <v>3355</v>
      </c>
      <c r="B3357" s="8" t="s">
        <v>2</v>
      </c>
      <c r="C3357" s="3" t="s">
        <v>3362</v>
      </c>
      <c r="D3357" s="5">
        <v>1750</v>
      </c>
      <c r="E3357" s="7">
        <v>35</v>
      </c>
      <c r="F3357" t="s">
        <v>4115</v>
      </c>
      <c r="G3357" s="1" t="s">
        <v>4119</v>
      </c>
      <c r="H3357" t="s">
        <v>4122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" t="s">
        <v>4181</v>
      </c>
      <c r="O3357">
        <f>ROUND(E3357/D3357*100,0)</f>
        <v>2</v>
      </c>
      <c r="P3357">
        <f>ROUND(E3357/L3357,2)</f>
        <v>2.33</v>
      </c>
      <c r="Q3357" s="9" t="s">
        <v>4181</v>
      </c>
      <c r="R3357" t="s">
        <v>4190</v>
      </c>
      <c r="S3357">
        <f>(((J3357/60)/60)/24)+DATE(1970,1,1)</f>
        <v>42489.619525462964</v>
      </c>
      <c r="T3357">
        <f>(((I3357/60)/60)/24)+DATE(1970,1,1)</f>
        <v>42500.470138888893</v>
      </c>
      <c r="U3357">
        <f>YEAR(S:S)</f>
        <v>2016</v>
      </c>
    </row>
    <row r="3358" spans="1:21" ht="48" x14ac:dyDescent="0.2">
      <c r="A3358">
        <v>3356</v>
      </c>
      <c r="B3358" s="8" t="s">
        <v>2</v>
      </c>
      <c r="C3358" s="3" t="s">
        <v>3363</v>
      </c>
      <c r="D3358" s="5">
        <v>1500</v>
      </c>
      <c r="E3358" s="7">
        <v>35</v>
      </c>
      <c r="F3358" t="s">
        <v>4115</v>
      </c>
      <c r="G3358" s="1" t="s">
        <v>4119</v>
      </c>
      <c r="H3358" t="s">
        <v>4122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" t="s">
        <v>4181</v>
      </c>
      <c r="O3358">
        <f>ROUND(E3358/D3358*100,0)</f>
        <v>2</v>
      </c>
      <c r="P3358">
        <f>ROUND(E3358/L3358,2)</f>
        <v>1.3</v>
      </c>
      <c r="Q3358" s="9" t="s">
        <v>4181</v>
      </c>
      <c r="R3358" t="s">
        <v>4190</v>
      </c>
      <c r="S3358">
        <f>(((J3358/60)/60)/24)+DATE(1970,1,1)</f>
        <v>42536.815648148149</v>
      </c>
      <c r="T3358">
        <f>(((I3358/60)/60)/24)+DATE(1970,1,1)</f>
        <v>42566.815648148149</v>
      </c>
      <c r="U3358">
        <f>YEAR(S:S)</f>
        <v>2016</v>
      </c>
    </row>
    <row r="3359" spans="1:21" ht="48" x14ac:dyDescent="0.2">
      <c r="A3359">
        <v>3357</v>
      </c>
      <c r="B3359" s="8" t="s">
        <v>2</v>
      </c>
      <c r="C3359" s="3" t="s">
        <v>3364</v>
      </c>
      <c r="D3359" s="5">
        <v>2000</v>
      </c>
      <c r="E3359" s="7">
        <v>35</v>
      </c>
      <c r="F3359" t="s">
        <v>4115</v>
      </c>
      <c r="G3359" s="1" t="s">
        <v>4119</v>
      </c>
      <c r="H3359" t="s">
        <v>4122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" t="s">
        <v>4181</v>
      </c>
      <c r="O3359">
        <f>ROUND(E3359/D3359*100,0)</f>
        <v>2</v>
      </c>
      <c r="P3359">
        <f>ROUND(E3359/L3359,2)</f>
        <v>1.67</v>
      </c>
      <c r="Q3359" s="9" t="s">
        <v>4181</v>
      </c>
      <c r="R3359" t="s">
        <v>4190</v>
      </c>
      <c r="S3359">
        <f>(((J3359/60)/60)/24)+DATE(1970,1,1)</f>
        <v>41822.417939814812</v>
      </c>
      <c r="T3359">
        <f>(((I3359/60)/60)/24)+DATE(1970,1,1)</f>
        <v>41852.417939814812</v>
      </c>
      <c r="U3359">
        <f>YEAR(S:S)</f>
        <v>2014</v>
      </c>
    </row>
    <row r="3360" spans="1:21" ht="48" x14ac:dyDescent="0.2">
      <c r="A3360">
        <v>3358</v>
      </c>
      <c r="B3360" s="8" t="s">
        <v>2</v>
      </c>
      <c r="C3360" s="3" t="s">
        <v>3365</v>
      </c>
      <c r="D3360" s="5">
        <v>10000</v>
      </c>
      <c r="E3360" s="7">
        <v>35</v>
      </c>
      <c r="F3360" t="s">
        <v>4115</v>
      </c>
      <c r="G3360" s="1" t="s">
        <v>4119</v>
      </c>
      <c r="H3360" t="s">
        <v>4121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" t="s">
        <v>4181</v>
      </c>
      <c r="O3360">
        <f>ROUND(E3360/D3360*100,0)</f>
        <v>0</v>
      </c>
      <c r="P3360">
        <f>ROUND(E3360/L3360,2)</f>
        <v>0.22</v>
      </c>
      <c r="Q3360" s="9" t="s">
        <v>4181</v>
      </c>
      <c r="R3360" t="s">
        <v>4190</v>
      </c>
      <c r="S3360">
        <f>(((J3360/60)/60)/24)+DATE(1970,1,1)</f>
        <v>41932.311099537037</v>
      </c>
      <c r="T3360">
        <f>(((I3360/60)/60)/24)+DATE(1970,1,1)</f>
        <v>41962.352766203709</v>
      </c>
      <c r="U3360">
        <f>YEAR(S:S)</f>
        <v>2014</v>
      </c>
    </row>
    <row r="3361" spans="1:21" ht="32" x14ac:dyDescent="0.2">
      <c r="A3361">
        <v>3359</v>
      </c>
      <c r="B3361" s="8" t="s">
        <v>2</v>
      </c>
      <c r="C3361" s="3" t="s">
        <v>3366</v>
      </c>
      <c r="D3361" s="5">
        <v>4000</v>
      </c>
      <c r="E3361" s="7">
        <v>35</v>
      </c>
      <c r="F3361" t="s">
        <v>4115</v>
      </c>
      <c r="G3361" s="1" t="s">
        <v>4119</v>
      </c>
      <c r="H3361" t="s">
        <v>4121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" t="s">
        <v>4181</v>
      </c>
      <c r="O3361">
        <f>ROUND(E3361/D3361*100,0)</f>
        <v>1</v>
      </c>
      <c r="P3361">
        <f>ROUND(E3361/L3361,2)</f>
        <v>1.52</v>
      </c>
      <c r="Q3361" s="9" t="s">
        <v>4181</v>
      </c>
      <c r="R3361" t="s">
        <v>4190</v>
      </c>
      <c r="S3361">
        <f>(((J3361/60)/60)/24)+DATE(1970,1,1)</f>
        <v>42746.057106481487</v>
      </c>
      <c r="T3361">
        <f>(((I3361/60)/60)/24)+DATE(1970,1,1)</f>
        <v>42791.057106481487</v>
      </c>
      <c r="U3361">
        <f>YEAR(S:S)</f>
        <v>2017</v>
      </c>
    </row>
    <row r="3362" spans="1:21" ht="32" x14ac:dyDescent="0.2">
      <c r="A3362">
        <v>3360</v>
      </c>
      <c r="B3362" s="8" t="s">
        <v>2</v>
      </c>
      <c r="C3362" s="3" t="s">
        <v>3367</v>
      </c>
      <c r="D3362" s="5">
        <v>9000</v>
      </c>
      <c r="E3362" s="7">
        <v>35</v>
      </c>
      <c r="F3362" t="s">
        <v>4115</v>
      </c>
      <c r="G3362" s="1" t="s">
        <v>4119</v>
      </c>
      <c r="H3362" t="s">
        <v>4133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" t="s">
        <v>4181</v>
      </c>
      <c r="O3362">
        <f>ROUND(E3362/D3362*100,0)</f>
        <v>0</v>
      </c>
      <c r="P3362">
        <f>ROUND(E3362/L3362,2)</f>
        <v>0.49</v>
      </c>
      <c r="Q3362" s="9" t="s">
        <v>4181</v>
      </c>
      <c r="R3362" t="s">
        <v>4190</v>
      </c>
      <c r="S3362">
        <f>(((J3362/60)/60)/24)+DATE(1970,1,1)</f>
        <v>42697.082673611112</v>
      </c>
      <c r="T3362">
        <f>(((I3362/60)/60)/24)+DATE(1970,1,1)</f>
        <v>42718.665972222225</v>
      </c>
      <c r="U3362">
        <f>YEAR(S:S)</f>
        <v>2016</v>
      </c>
    </row>
    <row r="3363" spans="1:21" ht="48" x14ac:dyDescent="0.2">
      <c r="A3363">
        <v>3361</v>
      </c>
      <c r="B3363" s="8" t="s">
        <v>2</v>
      </c>
      <c r="C3363" s="3" t="s">
        <v>3368</v>
      </c>
      <c r="D3363" s="5">
        <v>5000</v>
      </c>
      <c r="E3363" s="7">
        <v>35</v>
      </c>
      <c r="F3363" t="s">
        <v>4115</v>
      </c>
      <c r="G3363" s="1" t="s">
        <v>4119</v>
      </c>
      <c r="H3363" t="s">
        <v>4121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" t="s">
        <v>4181</v>
      </c>
      <c r="O3363">
        <f>ROUND(E3363/D3363*100,0)</f>
        <v>1</v>
      </c>
      <c r="P3363">
        <f>ROUND(E3363/L3363,2)</f>
        <v>0.51</v>
      </c>
      <c r="Q3363" s="9" t="s">
        <v>4181</v>
      </c>
      <c r="R3363" t="s">
        <v>4190</v>
      </c>
      <c r="S3363">
        <f>(((J3363/60)/60)/24)+DATE(1970,1,1)</f>
        <v>41866.025347222225</v>
      </c>
      <c r="T3363">
        <f>(((I3363/60)/60)/24)+DATE(1970,1,1)</f>
        <v>41883.665972222225</v>
      </c>
      <c r="U3363">
        <f>YEAR(S:S)</f>
        <v>2014</v>
      </c>
    </row>
    <row r="3364" spans="1:21" ht="48" x14ac:dyDescent="0.2">
      <c r="A3364">
        <v>3362</v>
      </c>
      <c r="B3364" s="8" t="s">
        <v>2</v>
      </c>
      <c r="C3364" s="3" t="s">
        <v>3369</v>
      </c>
      <c r="D3364" s="5">
        <v>500</v>
      </c>
      <c r="E3364" s="7">
        <v>35</v>
      </c>
      <c r="F3364" t="s">
        <v>4115</v>
      </c>
      <c r="G3364" s="1" t="s">
        <v>4119</v>
      </c>
      <c r="H3364" t="s">
        <v>4121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" t="s">
        <v>4181</v>
      </c>
      <c r="O3364">
        <f>ROUND(E3364/D3364*100,0)</f>
        <v>7</v>
      </c>
      <c r="P3364">
        <f>ROUND(E3364/L3364,2)</f>
        <v>1.75</v>
      </c>
      <c r="Q3364" s="9" t="s">
        <v>4181</v>
      </c>
      <c r="R3364" t="s">
        <v>4190</v>
      </c>
      <c r="S3364">
        <f>(((J3364/60)/60)/24)+DATE(1970,1,1)</f>
        <v>42056.091631944444</v>
      </c>
      <c r="T3364">
        <f>(((I3364/60)/60)/24)+DATE(1970,1,1)</f>
        <v>42070.204861111109</v>
      </c>
      <c r="U3364">
        <f>YEAR(S:S)</f>
        <v>2015</v>
      </c>
    </row>
    <row r="3365" spans="1:21" ht="48" x14ac:dyDescent="0.2">
      <c r="A3365">
        <v>3363</v>
      </c>
      <c r="B3365" s="8" t="s">
        <v>2</v>
      </c>
      <c r="C3365" s="3" t="s">
        <v>3370</v>
      </c>
      <c r="D3365" s="5">
        <v>7750</v>
      </c>
      <c r="E3365" s="7">
        <v>35</v>
      </c>
      <c r="F3365" t="s">
        <v>4115</v>
      </c>
      <c r="G3365" s="1" t="s">
        <v>4119</v>
      </c>
      <c r="H3365" t="s">
        <v>4121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" t="s">
        <v>4181</v>
      </c>
      <c r="O3365">
        <f>ROUND(E3365/D3365*100,0)</f>
        <v>0</v>
      </c>
      <c r="P3365">
        <f>ROUND(E3365/L3365,2)</f>
        <v>1.35</v>
      </c>
      <c r="Q3365" s="9" t="s">
        <v>4181</v>
      </c>
      <c r="R3365" t="s">
        <v>4190</v>
      </c>
      <c r="S3365">
        <f>(((J3365/60)/60)/24)+DATE(1970,1,1)</f>
        <v>41851.771354166667</v>
      </c>
      <c r="T3365">
        <f>(((I3365/60)/60)/24)+DATE(1970,1,1)</f>
        <v>41870.666666666664</v>
      </c>
      <c r="U3365">
        <f>YEAR(S:S)</f>
        <v>2014</v>
      </c>
    </row>
    <row r="3366" spans="1:21" ht="48" x14ac:dyDescent="0.2">
      <c r="A3366">
        <v>3364</v>
      </c>
      <c r="B3366" s="8" t="s">
        <v>2</v>
      </c>
      <c r="C3366" s="3" t="s">
        <v>3371</v>
      </c>
      <c r="D3366" s="5">
        <v>3000</v>
      </c>
      <c r="E3366" s="7">
        <v>34.950000000000003</v>
      </c>
      <c r="F3366" t="s">
        <v>4115</v>
      </c>
      <c r="G3366" s="1" t="s">
        <v>4119</v>
      </c>
      <c r="H3366" t="s">
        <v>4122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" t="s">
        <v>4181</v>
      </c>
      <c r="O3366">
        <f>ROUND(E3366/D3366*100,0)</f>
        <v>1</v>
      </c>
      <c r="P3366">
        <f>ROUND(E3366/L3366,2)</f>
        <v>0.49</v>
      </c>
      <c r="Q3366" s="9" t="s">
        <v>4181</v>
      </c>
      <c r="R3366" t="s">
        <v>4190</v>
      </c>
      <c r="S3366">
        <f>(((J3366/60)/60)/24)+DATE(1970,1,1)</f>
        <v>42422.977418981478</v>
      </c>
      <c r="T3366">
        <f>(((I3366/60)/60)/24)+DATE(1970,1,1)</f>
        <v>42444.875</v>
      </c>
      <c r="U3366">
        <f>YEAR(S:S)</f>
        <v>2016</v>
      </c>
    </row>
    <row r="3367" spans="1:21" ht="48" x14ac:dyDescent="0.2">
      <c r="A3367">
        <v>3365</v>
      </c>
      <c r="B3367" s="8" t="s">
        <v>2</v>
      </c>
      <c r="C3367" s="3" t="s">
        <v>3372</v>
      </c>
      <c r="D3367" s="5">
        <v>2500</v>
      </c>
      <c r="E3367" s="7">
        <v>34</v>
      </c>
      <c r="F3367" t="s">
        <v>4115</v>
      </c>
      <c r="G3367" s="1" t="s">
        <v>4119</v>
      </c>
      <c r="H3367" t="s">
        <v>4121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" t="s">
        <v>4181</v>
      </c>
      <c r="O3367">
        <f>ROUND(E3367/D3367*100,0)</f>
        <v>1</v>
      </c>
      <c r="P3367">
        <f>ROUND(E3367/L3367,2)</f>
        <v>11.33</v>
      </c>
      <c r="Q3367" s="9" t="s">
        <v>4181</v>
      </c>
      <c r="R3367" t="s">
        <v>4190</v>
      </c>
      <c r="S3367">
        <f>(((J3367/60)/60)/24)+DATE(1970,1,1)</f>
        <v>42321.101759259262</v>
      </c>
      <c r="T3367">
        <f>(((I3367/60)/60)/24)+DATE(1970,1,1)</f>
        <v>42351.101759259262</v>
      </c>
      <c r="U3367">
        <f>YEAR(S:S)</f>
        <v>2015</v>
      </c>
    </row>
    <row r="3368" spans="1:21" ht="48" x14ac:dyDescent="0.2">
      <c r="A3368">
        <v>3366</v>
      </c>
      <c r="B3368" s="8" t="s">
        <v>2</v>
      </c>
      <c r="C3368" s="3" t="s">
        <v>3373</v>
      </c>
      <c r="D3368" s="5">
        <v>500</v>
      </c>
      <c r="E3368" s="7">
        <v>34</v>
      </c>
      <c r="F3368" t="s">
        <v>4115</v>
      </c>
      <c r="G3368" s="1" t="s">
        <v>4119</v>
      </c>
      <c r="H3368" t="s">
        <v>4121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" t="s">
        <v>4181</v>
      </c>
      <c r="O3368">
        <f>ROUND(E3368/D3368*100,0)</f>
        <v>7</v>
      </c>
      <c r="P3368">
        <f>ROUND(E3368/L3368,2)</f>
        <v>1.89</v>
      </c>
      <c r="Q3368" s="9" t="s">
        <v>4181</v>
      </c>
      <c r="R3368" t="s">
        <v>4190</v>
      </c>
      <c r="S3368">
        <f>(((J3368/60)/60)/24)+DATE(1970,1,1)</f>
        <v>42107.067557870367</v>
      </c>
      <c r="T3368">
        <f>(((I3368/60)/60)/24)+DATE(1970,1,1)</f>
        <v>42137.067557870367</v>
      </c>
      <c r="U3368">
        <f>YEAR(S:S)</f>
        <v>2015</v>
      </c>
    </row>
    <row r="3369" spans="1:21" ht="48" x14ac:dyDescent="0.2">
      <c r="A3369">
        <v>3367</v>
      </c>
      <c r="B3369" s="8" t="s">
        <v>2</v>
      </c>
      <c r="C3369" s="3" t="s">
        <v>3374</v>
      </c>
      <c r="D3369" s="5">
        <v>750</v>
      </c>
      <c r="E3369" s="7">
        <v>34</v>
      </c>
      <c r="F3369" t="s">
        <v>4115</v>
      </c>
      <c r="G3369" s="1" t="s">
        <v>4119</v>
      </c>
      <c r="H3369" t="s">
        <v>4122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" t="s">
        <v>4181</v>
      </c>
      <c r="O3369">
        <f>ROUND(E3369/D3369*100,0)</f>
        <v>5</v>
      </c>
      <c r="P3369">
        <f>ROUND(E3369/L3369,2)</f>
        <v>1.1299999999999999</v>
      </c>
      <c r="Q3369" s="9" t="s">
        <v>4181</v>
      </c>
      <c r="R3369" t="s">
        <v>4190</v>
      </c>
      <c r="S3369">
        <f>(((J3369/60)/60)/24)+DATE(1970,1,1)</f>
        <v>42192.933958333335</v>
      </c>
      <c r="T3369">
        <f>(((I3369/60)/60)/24)+DATE(1970,1,1)</f>
        <v>42217.933958333335</v>
      </c>
      <c r="U3369">
        <f>YEAR(S:S)</f>
        <v>2015</v>
      </c>
    </row>
    <row r="3370" spans="1:21" ht="48" x14ac:dyDescent="0.2">
      <c r="A3370">
        <v>3368</v>
      </c>
      <c r="B3370" s="8" t="s">
        <v>2</v>
      </c>
      <c r="C3370" s="3" t="s">
        <v>3375</v>
      </c>
      <c r="D3370" s="5">
        <v>1000</v>
      </c>
      <c r="E3370" s="7">
        <v>32</v>
      </c>
      <c r="F3370" t="s">
        <v>4115</v>
      </c>
      <c r="G3370" s="1" t="s">
        <v>4119</v>
      </c>
      <c r="H3370" t="s">
        <v>4121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" t="s">
        <v>4181</v>
      </c>
      <c r="O3370">
        <f>ROUND(E3370/D3370*100,0)</f>
        <v>3</v>
      </c>
      <c r="P3370">
        <f>ROUND(E3370/L3370,2)</f>
        <v>1.39</v>
      </c>
      <c r="Q3370" s="9" t="s">
        <v>4181</v>
      </c>
      <c r="R3370" t="s">
        <v>4190</v>
      </c>
      <c r="S3370">
        <f>(((J3370/60)/60)/24)+DATE(1970,1,1)</f>
        <v>41969.199756944443</v>
      </c>
      <c r="T3370">
        <f>(((I3370/60)/60)/24)+DATE(1970,1,1)</f>
        <v>42005.208333333328</v>
      </c>
      <c r="U3370">
        <f>YEAR(S:S)</f>
        <v>2014</v>
      </c>
    </row>
    <row r="3371" spans="1:21" ht="48" x14ac:dyDescent="0.2">
      <c r="A3371">
        <v>3369</v>
      </c>
      <c r="B3371" s="8" t="s">
        <v>2</v>
      </c>
      <c r="C3371" s="3" t="s">
        <v>3376</v>
      </c>
      <c r="D3371" s="5">
        <v>5000</v>
      </c>
      <c r="E3371" s="7">
        <v>32</v>
      </c>
      <c r="F3371" t="s">
        <v>4115</v>
      </c>
      <c r="G3371" s="1" t="s">
        <v>4119</v>
      </c>
      <c r="H3371" t="s">
        <v>4124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" t="s">
        <v>4181</v>
      </c>
      <c r="O3371">
        <f>ROUND(E3371/D3371*100,0)</f>
        <v>1</v>
      </c>
      <c r="P3371">
        <f>ROUND(E3371/L3371,2)</f>
        <v>0.59</v>
      </c>
      <c r="Q3371" s="9" t="s">
        <v>4181</v>
      </c>
      <c r="R3371" t="s">
        <v>4190</v>
      </c>
      <c r="S3371">
        <f>(((J3371/60)/60)/24)+DATE(1970,1,1)</f>
        <v>42690.041435185187</v>
      </c>
      <c r="T3371">
        <f>(((I3371/60)/60)/24)+DATE(1970,1,1)</f>
        <v>42750.041435185187</v>
      </c>
      <c r="U3371">
        <f>YEAR(S:S)</f>
        <v>2016</v>
      </c>
    </row>
    <row r="3372" spans="1:21" ht="32" x14ac:dyDescent="0.2">
      <c r="A3372">
        <v>3370</v>
      </c>
      <c r="B3372" s="8" t="s">
        <v>2</v>
      </c>
      <c r="C3372" s="3" t="s">
        <v>3377</v>
      </c>
      <c r="D3372" s="5">
        <v>1500</v>
      </c>
      <c r="E3372" s="7">
        <v>32</v>
      </c>
      <c r="F3372" t="s">
        <v>4115</v>
      </c>
      <c r="G3372" s="1" t="s">
        <v>4119</v>
      </c>
      <c r="H3372" t="s">
        <v>4121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" t="s">
        <v>4181</v>
      </c>
      <c r="O3372">
        <f>ROUND(E3372/D3372*100,0)</f>
        <v>2</v>
      </c>
      <c r="P3372">
        <f>ROUND(E3372/L3372,2)</f>
        <v>1.23</v>
      </c>
      <c r="Q3372" s="9" t="s">
        <v>4181</v>
      </c>
      <c r="R3372" t="s">
        <v>4190</v>
      </c>
      <c r="S3372">
        <f>(((J3372/60)/60)/24)+DATE(1970,1,1)</f>
        <v>42690.334317129629</v>
      </c>
      <c r="T3372">
        <f>(((I3372/60)/60)/24)+DATE(1970,1,1)</f>
        <v>42721.333333333328</v>
      </c>
      <c r="U3372">
        <f>YEAR(S:S)</f>
        <v>2016</v>
      </c>
    </row>
    <row r="3373" spans="1:21" ht="32" x14ac:dyDescent="0.2">
      <c r="A3373">
        <v>3371</v>
      </c>
      <c r="B3373" s="8" t="s">
        <v>2</v>
      </c>
      <c r="C3373" s="3" t="s">
        <v>3378</v>
      </c>
      <c r="D3373" s="5">
        <v>200</v>
      </c>
      <c r="E3373" s="7">
        <v>31</v>
      </c>
      <c r="F3373" t="s">
        <v>4115</v>
      </c>
      <c r="G3373" s="1" t="s">
        <v>4119</v>
      </c>
      <c r="H3373" t="s">
        <v>4121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" t="s">
        <v>4181</v>
      </c>
      <c r="O3373">
        <f>ROUND(E3373/D3373*100,0)</f>
        <v>16</v>
      </c>
      <c r="P3373">
        <f>ROUND(E3373/L3373,2)</f>
        <v>3.44</v>
      </c>
      <c r="Q3373" s="9" t="s">
        <v>4181</v>
      </c>
      <c r="R3373" t="s">
        <v>4190</v>
      </c>
      <c r="S3373">
        <f>(((J3373/60)/60)/24)+DATE(1970,1,1)</f>
        <v>42312.874594907407</v>
      </c>
      <c r="T3373">
        <f>(((I3373/60)/60)/24)+DATE(1970,1,1)</f>
        <v>42340.874594907407</v>
      </c>
      <c r="U3373">
        <f>YEAR(S:S)</f>
        <v>2015</v>
      </c>
    </row>
    <row r="3374" spans="1:21" ht="48" x14ac:dyDescent="0.2">
      <c r="A3374">
        <v>3372</v>
      </c>
      <c r="B3374" s="8" t="s">
        <v>2</v>
      </c>
      <c r="C3374" s="3" t="s">
        <v>3379</v>
      </c>
      <c r="D3374" s="5">
        <v>1000</v>
      </c>
      <c r="E3374" s="7">
        <v>31</v>
      </c>
      <c r="F3374" t="s">
        <v>4115</v>
      </c>
      <c r="G3374" s="1" t="s">
        <v>4119</v>
      </c>
      <c r="H3374" t="s">
        <v>4121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" t="s">
        <v>4181</v>
      </c>
      <c r="O3374">
        <f>ROUND(E3374/D3374*100,0)</f>
        <v>3</v>
      </c>
      <c r="P3374">
        <f>ROUND(E3374/L3374,2)</f>
        <v>1.1499999999999999</v>
      </c>
      <c r="Q3374" s="9" t="s">
        <v>4181</v>
      </c>
      <c r="R3374" t="s">
        <v>4190</v>
      </c>
      <c r="S3374">
        <f>(((J3374/60)/60)/24)+DATE(1970,1,1)</f>
        <v>41855.548101851848</v>
      </c>
      <c r="T3374">
        <f>(((I3374/60)/60)/24)+DATE(1970,1,1)</f>
        <v>41876.207638888889</v>
      </c>
      <c r="U3374">
        <f>YEAR(S:S)</f>
        <v>2014</v>
      </c>
    </row>
    <row r="3375" spans="1:21" ht="48" x14ac:dyDescent="0.2">
      <c r="A3375">
        <v>3373</v>
      </c>
      <c r="B3375" s="8" t="s">
        <v>2</v>
      </c>
      <c r="C3375" s="3" t="s">
        <v>3380</v>
      </c>
      <c r="D3375" s="5">
        <v>2000</v>
      </c>
      <c r="E3375" s="7">
        <v>30</v>
      </c>
      <c r="F3375" t="s">
        <v>4115</v>
      </c>
      <c r="G3375" s="1" t="s">
        <v>4119</v>
      </c>
      <c r="H3375" t="s">
        <v>4122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" t="s">
        <v>4181</v>
      </c>
      <c r="O3375">
        <f>ROUND(E3375/D3375*100,0)</f>
        <v>2</v>
      </c>
      <c r="P3375">
        <f>ROUND(E3375/L3375,2)</f>
        <v>1</v>
      </c>
      <c r="Q3375" s="9" t="s">
        <v>4181</v>
      </c>
      <c r="R3375" t="s">
        <v>4190</v>
      </c>
      <c r="S3375">
        <f>(((J3375/60)/60)/24)+DATE(1970,1,1)</f>
        <v>42179.854629629626</v>
      </c>
      <c r="T3375">
        <f>(((I3375/60)/60)/24)+DATE(1970,1,1)</f>
        <v>42203.666666666672</v>
      </c>
      <c r="U3375">
        <f>YEAR(S:S)</f>
        <v>2015</v>
      </c>
    </row>
    <row r="3376" spans="1:21" ht="48" x14ac:dyDescent="0.2">
      <c r="A3376">
        <v>3374</v>
      </c>
      <c r="B3376" s="8" t="s">
        <v>2</v>
      </c>
      <c r="C3376" s="3" t="s">
        <v>3381</v>
      </c>
      <c r="D3376" s="5">
        <v>3500</v>
      </c>
      <c r="E3376" s="7">
        <v>30</v>
      </c>
      <c r="F3376" t="s">
        <v>4115</v>
      </c>
      <c r="G3376" s="1" t="s">
        <v>4119</v>
      </c>
      <c r="H3376" t="s">
        <v>4126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" t="s">
        <v>4181</v>
      </c>
      <c r="O3376">
        <f>ROUND(E3376/D3376*100,0)</f>
        <v>1</v>
      </c>
      <c r="P3376">
        <f>ROUND(E3376/L3376,2)</f>
        <v>0.57999999999999996</v>
      </c>
      <c r="Q3376" s="9" t="s">
        <v>4181</v>
      </c>
      <c r="R3376" t="s">
        <v>4190</v>
      </c>
      <c r="S3376">
        <f>(((J3376/60)/60)/24)+DATE(1970,1,1)</f>
        <v>42275.731666666667</v>
      </c>
      <c r="T3376">
        <f>(((I3376/60)/60)/24)+DATE(1970,1,1)</f>
        <v>42305.731666666667</v>
      </c>
      <c r="U3376">
        <f>YEAR(S:S)</f>
        <v>2015</v>
      </c>
    </row>
    <row r="3377" spans="1:21" ht="48" x14ac:dyDescent="0.2">
      <c r="A3377">
        <v>3375</v>
      </c>
      <c r="B3377" s="8" t="s">
        <v>2</v>
      </c>
      <c r="C3377" s="3" t="s">
        <v>3382</v>
      </c>
      <c r="D3377" s="5">
        <v>3000</v>
      </c>
      <c r="E3377" s="7">
        <v>30</v>
      </c>
      <c r="F3377" t="s">
        <v>4115</v>
      </c>
      <c r="G3377" s="1" t="s">
        <v>4119</v>
      </c>
      <c r="H3377" t="s">
        <v>4122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" t="s">
        <v>4181</v>
      </c>
      <c r="O3377">
        <f>ROUND(E3377/D3377*100,0)</f>
        <v>1</v>
      </c>
      <c r="P3377">
        <f>ROUND(E3377/L3377,2)</f>
        <v>1.76</v>
      </c>
      <c r="Q3377" s="9" t="s">
        <v>4181</v>
      </c>
      <c r="R3377" t="s">
        <v>4190</v>
      </c>
      <c r="S3377">
        <f>(((J3377/60)/60)/24)+DATE(1970,1,1)</f>
        <v>41765.610798611109</v>
      </c>
      <c r="T3377">
        <f>(((I3377/60)/60)/24)+DATE(1970,1,1)</f>
        <v>41777.610798611109</v>
      </c>
      <c r="U3377">
        <f>YEAR(S:S)</f>
        <v>2014</v>
      </c>
    </row>
    <row r="3378" spans="1:21" ht="48" x14ac:dyDescent="0.2">
      <c r="A3378">
        <v>3376</v>
      </c>
      <c r="B3378" s="8" t="s">
        <v>2</v>
      </c>
      <c r="C3378" s="3" t="s">
        <v>3383</v>
      </c>
      <c r="D3378" s="5">
        <v>8000</v>
      </c>
      <c r="E3378" s="7">
        <v>30</v>
      </c>
      <c r="F3378" t="s">
        <v>4115</v>
      </c>
      <c r="G3378" s="1" t="s">
        <v>4119</v>
      </c>
      <c r="H3378" t="s">
        <v>4121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" t="s">
        <v>4181</v>
      </c>
      <c r="O3378">
        <f>ROUND(E3378/D3378*100,0)</f>
        <v>0</v>
      </c>
      <c r="P3378">
        <f>ROUND(E3378/L3378,2)</f>
        <v>1.58</v>
      </c>
      <c r="Q3378" s="9" t="s">
        <v>4181</v>
      </c>
      <c r="R3378" t="s">
        <v>4190</v>
      </c>
      <c r="S3378">
        <f>(((J3378/60)/60)/24)+DATE(1970,1,1)</f>
        <v>42059.701319444444</v>
      </c>
      <c r="T3378">
        <f>(((I3378/60)/60)/24)+DATE(1970,1,1)</f>
        <v>42119.659652777773</v>
      </c>
      <c r="U3378">
        <f>YEAR(S:S)</f>
        <v>2015</v>
      </c>
    </row>
    <row r="3379" spans="1:21" ht="48" x14ac:dyDescent="0.2">
      <c r="A3379">
        <v>3377</v>
      </c>
      <c r="B3379" s="8" t="s">
        <v>2</v>
      </c>
      <c r="C3379" s="3" t="s">
        <v>3384</v>
      </c>
      <c r="D3379" s="5">
        <v>8000</v>
      </c>
      <c r="E3379" s="7">
        <v>30</v>
      </c>
      <c r="F3379" t="s">
        <v>4115</v>
      </c>
      <c r="G3379" s="1" t="s">
        <v>4119</v>
      </c>
      <c r="H3379" t="s">
        <v>4122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" t="s">
        <v>4181</v>
      </c>
      <c r="O3379">
        <f>ROUND(E3379/D3379*100,0)</f>
        <v>0</v>
      </c>
      <c r="P3379">
        <f>ROUND(E3379/L3379,2)</f>
        <v>0.39</v>
      </c>
      <c r="Q3379" s="9" t="s">
        <v>4181</v>
      </c>
      <c r="R3379" t="s">
        <v>4190</v>
      </c>
      <c r="S3379">
        <f>(((J3379/60)/60)/24)+DATE(1970,1,1)</f>
        <v>42053.732627314821</v>
      </c>
      <c r="T3379">
        <f>(((I3379/60)/60)/24)+DATE(1970,1,1)</f>
        <v>42083.705555555556</v>
      </c>
      <c r="U3379">
        <f>YEAR(S:S)</f>
        <v>2015</v>
      </c>
    </row>
    <row r="3380" spans="1:21" ht="48" x14ac:dyDescent="0.2">
      <c r="A3380">
        <v>3378</v>
      </c>
      <c r="B3380" s="8" t="s">
        <v>2</v>
      </c>
      <c r="C3380" s="3" t="s">
        <v>3385</v>
      </c>
      <c r="D3380" s="5">
        <v>550</v>
      </c>
      <c r="E3380" s="7">
        <v>30</v>
      </c>
      <c r="F3380" t="s">
        <v>4115</v>
      </c>
      <c r="G3380" s="1" t="s">
        <v>4119</v>
      </c>
      <c r="H3380" t="s">
        <v>4122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" t="s">
        <v>4181</v>
      </c>
      <c r="O3380">
        <f>ROUND(E3380/D3380*100,0)</f>
        <v>5</v>
      </c>
      <c r="P3380">
        <f>ROUND(E3380/L3380,2)</f>
        <v>1.43</v>
      </c>
      <c r="Q3380" s="9" t="s">
        <v>4181</v>
      </c>
      <c r="R3380" t="s">
        <v>4190</v>
      </c>
      <c r="S3380">
        <f>(((J3380/60)/60)/24)+DATE(1970,1,1)</f>
        <v>41858.355393518519</v>
      </c>
      <c r="T3380">
        <f>(((I3380/60)/60)/24)+DATE(1970,1,1)</f>
        <v>41882.547222222223</v>
      </c>
      <c r="U3380">
        <f>YEAR(S:S)</f>
        <v>2014</v>
      </c>
    </row>
    <row r="3381" spans="1:21" ht="48" x14ac:dyDescent="0.2">
      <c r="A3381">
        <v>3379</v>
      </c>
      <c r="B3381" s="8" t="s">
        <v>2</v>
      </c>
      <c r="C3381" s="3" t="s">
        <v>3386</v>
      </c>
      <c r="D3381" s="5">
        <v>2000</v>
      </c>
      <c r="E3381" s="7">
        <v>30</v>
      </c>
      <c r="F3381" t="s">
        <v>4115</v>
      </c>
      <c r="G3381" s="1" t="s">
        <v>4119</v>
      </c>
      <c r="H3381" t="s">
        <v>4122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" t="s">
        <v>4181</v>
      </c>
      <c r="O3381">
        <f>ROUND(E3381/D3381*100,0)</f>
        <v>2</v>
      </c>
      <c r="P3381">
        <f>ROUND(E3381/L3381,2)</f>
        <v>0.79</v>
      </c>
      <c r="Q3381" s="9" t="s">
        <v>4181</v>
      </c>
      <c r="R3381" t="s">
        <v>4190</v>
      </c>
      <c r="S3381">
        <f>(((J3381/60)/60)/24)+DATE(1970,1,1)</f>
        <v>42225.513888888891</v>
      </c>
      <c r="T3381">
        <f>(((I3381/60)/60)/24)+DATE(1970,1,1)</f>
        <v>42242.958333333328</v>
      </c>
      <c r="U3381">
        <f>YEAR(S:S)</f>
        <v>2015</v>
      </c>
    </row>
    <row r="3382" spans="1:21" ht="48" x14ac:dyDescent="0.2">
      <c r="A3382">
        <v>3380</v>
      </c>
      <c r="B3382" s="8" t="s">
        <v>2</v>
      </c>
      <c r="C3382" s="3" t="s">
        <v>3387</v>
      </c>
      <c r="D3382" s="5">
        <v>3000</v>
      </c>
      <c r="E3382" s="7">
        <v>30</v>
      </c>
      <c r="F3382" t="s">
        <v>4115</v>
      </c>
      <c r="G3382" s="1" t="s">
        <v>4119</v>
      </c>
      <c r="H3382" t="s">
        <v>4121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" t="s">
        <v>4181</v>
      </c>
      <c r="O3382">
        <f>ROUND(E3382/D3382*100,0)</f>
        <v>1</v>
      </c>
      <c r="P3382">
        <f>ROUND(E3382/L3382,2)</f>
        <v>1.07</v>
      </c>
      <c r="Q3382" s="9" t="s">
        <v>4181</v>
      </c>
      <c r="R3382" t="s">
        <v>4190</v>
      </c>
      <c r="S3382">
        <f>(((J3382/60)/60)/24)+DATE(1970,1,1)</f>
        <v>41937.95344907407</v>
      </c>
      <c r="T3382">
        <f>(((I3382/60)/60)/24)+DATE(1970,1,1)</f>
        <v>41972.995115740734</v>
      </c>
      <c r="U3382">
        <f>YEAR(S:S)</f>
        <v>2014</v>
      </c>
    </row>
    <row r="3383" spans="1:21" ht="48" x14ac:dyDescent="0.2">
      <c r="A3383">
        <v>3381</v>
      </c>
      <c r="B3383" s="8" t="s">
        <v>2</v>
      </c>
      <c r="C3383" s="3" t="s">
        <v>3388</v>
      </c>
      <c r="D3383" s="5">
        <v>4000</v>
      </c>
      <c r="E3383" s="7">
        <v>30</v>
      </c>
      <c r="F3383" t="s">
        <v>4115</v>
      </c>
      <c r="G3383" s="1" t="s">
        <v>4119</v>
      </c>
      <c r="H3383" t="s">
        <v>4121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" t="s">
        <v>4181</v>
      </c>
      <c r="O3383">
        <f>ROUND(E3383/D3383*100,0)</f>
        <v>1</v>
      </c>
      <c r="P3383">
        <f>ROUND(E3383/L3383,2)</f>
        <v>0.63</v>
      </c>
      <c r="Q3383" s="9" t="s">
        <v>4181</v>
      </c>
      <c r="R3383" t="s">
        <v>4190</v>
      </c>
      <c r="S3383">
        <f>(((J3383/60)/60)/24)+DATE(1970,1,1)</f>
        <v>42044.184988425928</v>
      </c>
      <c r="T3383">
        <f>(((I3383/60)/60)/24)+DATE(1970,1,1)</f>
        <v>42074.143321759257</v>
      </c>
      <c r="U3383">
        <f>YEAR(S:S)</f>
        <v>2015</v>
      </c>
    </row>
    <row r="3384" spans="1:21" ht="48" x14ac:dyDescent="0.2">
      <c r="A3384">
        <v>3382</v>
      </c>
      <c r="B3384" s="8" t="s">
        <v>2</v>
      </c>
      <c r="C3384" s="3" t="s">
        <v>3389</v>
      </c>
      <c r="D3384" s="5">
        <v>3500</v>
      </c>
      <c r="E3384" s="7">
        <v>30</v>
      </c>
      <c r="F3384" t="s">
        <v>4115</v>
      </c>
      <c r="G3384" s="1" t="s">
        <v>4119</v>
      </c>
      <c r="H3384" t="s">
        <v>4122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" t="s">
        <v>4181</v>
      </c>
      <c r="O3384">
        <f>ROUND(E3384/D3384*100,0)</f>
        <v>1</v>
      </c>
      <c r="P3384">
        <f>ROUND(E3384/L3384,2)</f>
        <v>0.65</v>
      </c>
      <c r="Q3384" s="9" t="s">
        <v>4181</v>
      </c>
      <c r="R3384" t="s">
        <v>4190</v>
      </c>
      <c r="S3384">
        <f>(((J3384/60)/60)/24)+DATE(1970,1,1)</f>
        <v>42559.431203703702</v>
      </c>
      <c r="T3384">
        <f>(((I3384/60)/60)/24)+DATE(1970,1,1)</f>
        <v>42583.957638888889</v>
      </c>
      <c r="U3384">
        <f>YEAR(S:S)</f>
        <v>2016</v>
      </c>
    </row>
    <row r="3385" spans="1:21" ht="48" x14ac:dyDescent="0.2">
      <c r="A3385">
        <v>3383</v>
      </c>
      <c r="B3385" s="8" t="s">
        <v>2</v>
      </c>
      <c r="C3385" s="3" t="s">
        <v>3390</v>
      </c>
      <c r="D3385" s="5">
        <v>1750</v>
      </c>
      <c r="E3385" s="7">
        <v>30</v>
      </c>
      <c r="F3385" t="s">
        <v>4115</v>
      </c>
      <c r="G3385" s="1" t="s">
        <v>4119</v>
      </c>
      <c r="H3385" t="s">
        <v>4121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" t="s">
        <v>4181</v>
      </c>
      <c r="O3385">
        <f>ROUND(E3385/D3385*100,0)</f>
        <v>2</v>
      </c>
      <c r="P3385">
        <f>ROUND(E3385/L3385,2)</f>
        <v>1</v>
      </c>
      <c r="Q3385" s="9" t="s">
        <v>4181</v>
      </c>
      <c r="R3385" t="s">
        <v>4190</v>
      </c>
      <c r="S3385">
        <f>(((J3385/60)/60)/24)+DATE(1970,1,1)</f>
        <v>42524.782638888893</v>
      </c>
      <c r="T3385">
        <f>(((I3385/60)/60)/24)+DATE(1970,1,1)</f>
        <v>42544.782638888893</v>
      </c>
      <c r="U3385">
        <f>YEAR(S:S)</f>
        <v>2016</v>
      </c>
    </row>
    <row r="3386" spans="1:21" ht="48" x14ac:dyDescent="0.2">
      <c r="A3386">
        <v>3384</v>
      </c>
      <c r="B3386" s="8" t="s">
        <v>2</v>
      </c>
      <c r="C3386" s="3" t="s">
        <v>3391</v>
      </c>
      <c r="D3386" s="5">
        <v>6000</v>
      </c>
      <c r="E3386" s="7">
        <v>30</v>
      </c>
      <c r="F3386" t="s">
        <v>4115</v>
      </c>
      <c r="G3386" s="1" t="s">
        <v>4119</v>
      </c>
      <c r="H3386" t="s">
        <v>4121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" t="s">
        <v>4181</v>
      </c>
      <c r="O3386">
        <f>ROUND(E3386/D3386*100,0)</f>
        <v>1</v>
      </c>
      <c r="P3386">
        <f>ROUND(E3386/L3386,2)</f>
        <v>0.47</v>
      </c>
      <c r="Q3386" s="9" t="s">
        <v>4181</v>
      </c>
      <c r="R3386" t="s">
        <v>4190</v>
      </c>
      <c r="S3386">
        <f>(((J3386/60)/60)/24)+DATE(1970,1,1)</f>
        <v>42292.087592592594</v>
      </c>
      <c r="T3386">
        <f>(((I3386/60)/60)/24)+DATE(1970,1,1)</f>
        <v>42329.125</v>
      </c>
      <c r="U3386">
        <f>YEAR(S:S)</f>
        <v>2015</v>
      </c>
    </row>
    <row r="3387" spans="1:21" ht="48" x14ac:dyDescent="0.2">
      <c r="A3387">
        <v>3385</v>
      </c>
      <c r="B3387" s="8" t="s">
        <v>2</v>
      </c>
      <c r="C3387" s="3" t="s">
        <v>3392</v>
      </c>
      <c r="D3387" s="5">
        <v>2000</v>
      </c>
      <c r="E3387" s="7">
        <v>30</v>
      </c>
      <c r="F3387" t="s">
        <v>4115</v>
      </c>
      <c r="G3387" s="1" t="s">
        <v>4119</v>
      </c>
      <c r="H3387" t="s">
        <v>4121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" t="s">
        <v>4181</v>
      </c>
      <c r="O3387">
        <f>ROUND(E3387/D3387*100,0)</f>
        <v>2</v>
      </c>
      <c r="P3387">
        <f>ROUND(E3387/L3387,2)</f>
        <v>2</v>
      </c>
      <c r="Q3387" s="9" t="s">
        <v>4181</v>
      </c>
      <c r="R3387" t="s">
        <v>4190</v>
      </c>
      <c r="S3387">
        <f>(((J3387/60)/60)/24)+DATE(1970,1,1)</f>
        <v>41953.8675</v>
      </c>
      <c r="T3387">
        <f>(((I3387/60)/60)/24)+DATE(1970,1,1)</f>
        <v>41983.8675</v>
      </c>
      <c r="U3387">
        <f>YEAR(S:S)</f>
        <v>2014</v>
      </c>
    </row>
    <row r="3388" spans="1:21" ht="48" x14ac:dyDescent="0.2">
      <c r="A3388">
        <v>3386</v>
      </c>
      <c r="B3388" s="8" t="s">
        <v>2</v>
      </c>
      <c r="C3388" s="3" t="s">
        <v>3393</v>
      </c>
      <c r="D3388" s="5">
        <v>2000</v>
      </c>
      <c r="E3388" s="7">
        <v>29</v>
      </c>
      <c r="F3388" t="s">
        <v>4115</v>
      </c>
      <c r="G3388" s="1" t="s">
        <v>4119</v>
      </c>
      <c r="H3388" t="s">
        <v>4121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" t="s">
        <v>4181</v>
      </c>
      <c r="O3388">
        <f>ROUND(E3388/D3388*100,0)</f>
        <v>1</v>
      </c>
      <c r="P3388">
        <f>ROUND(E3388/L3388,2)</f>
        <v>0.71</v>
      </c>
      <c r="Q3388" s="9" t="s">
        <v>4181</v>
      </c>
      <c r="R3388" t="s">
        <v>4190</v>
      </c>
      <c r="S3388">
        <f>(((J3388/60)/60)/24)+DATE(1970,1,1)</f>
        <v>41946.644745370373</v>
      </c>
      <c r="T3388">
        <f>(((I3388/60)/60)/24)+DATE(1970,1,1)</f>
        <v>41976.644745370373</v>
      </c>
      <c r="U3388">
        <f>YEAR(S:S)</f>
        <v>2014</v>
      </c>
    </row>
    <row r="3389" spans="1:21" ht="48" x14ac:dyDescent="0.2">
      <c r="A3389">
        <v>3387</v>
      </c>
      <c r="B3389" s="8" t="s">
        <v>2</v>
      </c>
      <c r="C3389" s="3" t="s">
        <v>3394</v>
      </c>
      <c r="D3389" s="5">
        <v>3000</v>
      </c>
      <c r="E3389" s="7">
        <v>29</v>
      </c>
      <c r="F3389" t="s">
        <v>4115</v>
      </c>
      <c r="G3389" s="1" t="s">
        <v>4119</v>
      </c>
      <c r="H3389" t="s">
        <v>4121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" t="s">
        <v>4181</v>
      </c>
      <c r="O3389">
        <f>ROUND(E3389/D3389*100,0)</f>
        <v>1</v>
      </c>
      <c r="P3389">
        <f>ROUND(E3389/L3389,2)</f>
        <v>0.83</v>
      </c>
      <c r="Q3389" s="9" t="s">
        <v>4181</v>
      </c>
      <c r="R3389" t="s">
        <v>4190</v>
      </c>
      <c r="S3389">
        <f>(((J3389/60)/60)/24)+DATE(1970,1,1)</f>
        <v>41947.762592592589</v>
      </c>
      <c r="T3389">
        <f>(((I3389/60)/60)/24)+DATE(1970,1,1)</f>
        <v>41987.762592592597</v>
      </c>
      <c r="U3389">
        <f>YEAR(S:S)</f>
        <v>2014</v>
      </c>
    </row>
    <row r="3390" spans="1:21" ht="48" x14ac:dyDescent="0.2">
      <c r="A3390">
        <v>3388</v>
      </c>
      <c r="B3390" s="8" t="s">
        <v>2</v>
      </c>
      <c r="C3390" s="3" t="s">
        <v>3395</v>
      </c>
      <c r="D3390" s="5">
        <v>1500</v>
      </c>
      <c r="E3390" s="7">
        <v>29</v>
      </c>
      <c r="F3390" t="s">
        <v>4115</v>
      </c>
      <c r="G3390" s="1" t="s">
        <v>4119</v>
      </c>
      <c r="H3390" t="s">
        <v>4122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" t="s">
        <v>4181</v>
      </c>
      <c r="O3390">
        <f>ROUND(E3390/D3390*100,0)</f>
        <v>2</v>
      </c>
      <c r="P3390">
        <f>ROUND(E3390/L3390,2)</f>
        <v>0.64</v>
      </c>
      <c r="Q3390" s="9" t="s">
        <v>4181</v>
      </c>
      <c r="R3390" t="s">
        <v>4190</v>
      </c>
      <c r="S3390">
        <f>(((J3390/60)/60)/24)+DATE(1970,1,1)</f>
        <v>42143.461122685185</v>
      </c>
      <c r="T3390">
        <f>(((I3390/60)/60)/24)+DATE(1970,1,1)</f>
        <v>42173.461122685185</v>
      </c>
      <c r="U3390">
        <f>YEAR(S:S)</f>
        <v>2015</v>
      </c>
    </row>
    <row r="3391" spans="1:21" ht="48" x14ac:dyDescent="0.2">
      <c r="A3391">
        <v>3389</v>
      </c>
      <c r="B3391" s="8" t="s">
        <v>2</v>
      </c>
      <c r="C3391" s="3" t="s">
        <v>3396</v>
      </c>
      <c r="D3391" s="5">
        <v>10000</v>
      </c>
      <c r="E3391" s="7">
        <v>29</v>
      </c>
      <c r="F3391" t="s">
        <v>4115</v>
      </c>
      <c r="G3391" s="1" t="s">
        <v>4119</v>
      </c>
      <c r="H3391" t="s">
        <v>4121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" t="s">
        <v>4181</v>
      </c>
      <c r="O3391">
        <f>ROUND(E3391/D3391*100,0)</f>
        <v>0</v>
      </c>
      <c r="P3391">
        <f>ROUND(E3391/L3391,2)</f>
        <v>0.47</v>
      </c>
      <c r="Q3391" s="9" t="s">
        <v>4181</v>
      </c>
      <c r="R3391" t="s">
        <v>4190</v>
      </c>
      <c r="S3391">
        <f>(((J3391/60)/60)/24)+DATE(1970,1,1)</f>
        <v>42494.563449074078</v>
      </c>
      <c r="T3391">
        <f>(((I3391/60)/60)/24)+DATE(1970,1,1)</f>
        <v>42524.563449074078</v>
      </c>
      <c r="U3391">
        <f>YEAR(S:S)</f>
        <v>2016</v>
      </c>
    </row>
    <row r="3392" spans="1:21" ht="48" x14ac:dyDescent="0.2">
      <c r="A3392">
        <v>3390</v>
      </c>
      <c r="B3392" s="8" t="s">
        <v>2</v>
      </c>
      <c r="C3392" s="3" t="s">
        <v>3397</v>
      </c>
      <c r="D3392" s="5">
        <v>1500</v>
      </c>
      <c r="E3392" s="7">
        <v>28</v>
      </c>
      <c r="F3392" t="s">
        <v>4115</v>
      </c>
      <c r="G3392" s="1" t="s">
        <v>4119</v>
      </c>
      <c r="H3392" t="s">
        <v>4121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" t="s">
        <v>4181</v>
      </c>
      <c r="O3392">
        <f>ROUND(E3392/D3392*100,0)</f>
        <v>2</v>
      </c>
      <c r="P3392">
        <f>ROUND(E3392/L3392,2)</f>
        <v>1.27</v>
      </c>
      <c r="Q3392" s="9" t="s">
        <v>4181</v>
      </c>
      <c r="R3392" t="s">
        <v>4190</v>
      </c>
      <c r="S3392">
        <f>(((J3392/60)/60)/24)+DATE(1970,1,1)</f>
        <v>41815.774826388886</v>
      </c>
      <c r="T3392">
        <f>(((I3392/60)/60)/24)+DATE(1970,1,1)</f>
        <v>41830.774826388886</v>
      </c>
      <c r="U3392">
        <f>YEAR(S:S)</f>
        <v>2014</v>
      </c>
    </row>
    <row r="3393" spans="1:21" ht="48" x14ac:dyDescent="0.2">
      <c r="A3393">
        <v>3391</v>
      </c>
      <c r="B3393" s="8" t="s">
        <v>2</v>
      </c>
      <c r="C3393" s="3" t="s">
        <v>3398</v>
      </c>
      <c r="D3393" s="5">
        <v>500</v>
      </c>
      <c r="E3393" s="7">
        <v>28</v>
      </c>
      <c r="F3393" t="s">
        <v>4115</v>
      </c>
      <c r="G3393" s="1" t="s">
        <v>4119</v>
      </c>
      <c r="H3393" t="s">
        <v>4121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" t="s">
        <v>4181</v>
      </c>
      <c r="O3393">
        <f>ROUND(E3393/D3393*100,0)</f>
        <v>6</v>
      </c>
      <c r="P3393">
        <f>ROUND(E3393/L3393,2)</f>
        <v>1.56</v>
      </c>
      <c r="Q3393" s="9" t="s">
        <v>4181</v>
      </c>
      <c r="R3393" t="s">
        <v>4190</v>
      </c>
      <c r="S3393">
        <f>(((J3393/60)/60)/24)+DATE(1970,1,1)</f>
        <v>41830.545694444445</v>
      </c>
      <c r="T3393">
        <f>(((I3393/60)/60)/24)+DATE(1970,1,1)</f>
        <v>41859.936111111114</v>
      </c>
      <c r="U3393">
        <f>YEAR(S:S)</f>
        <v>2014</v>
      </c>
    </row>
    <row r="3394" spans="1:21" ht="48" x14ac:dyDescent="0.2">
      <c r="A3394">
        <v>3392</v>
      </c>
      <c r="B3394" s="8" t="s">
        <v>2</v>
      </c>
      <c r="C3394" s="3" t="s">
        <v>3399</v>
      </c>
      <c r="D3394" s="5">
        <v>500</v>
      </c>
      <c r="E3394" s="7">
        <v>27</v>
      </c>
      <c r="F3394" t="s">
        <v>4115</v>
      </c>
      <c r="G3394" s="1" t="s">
        <v>4119</v>
      </c>
      <c r="H3394" t="s">
        <v>4122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" t="s">
        <v>4181</v>
      </c>
      <c r="O3394">
        <f>ROUND(E3394/D3394*100,0)</f>
        <v>5</v>
      </c>
      <c r="P3394">
        <f>ROUND(E3394/L3394,2)</f>
        <v>2.25</v>
      </c>
      <c r="Q3394" s="9" t="s">
        <v>4181</v>
      </c>
      <c r="R3394" t="s">
        <v>4190</v>
      </c>
      <c r="S3394">
        <f>(((J3394/60)/60)/24)+DATE(1970,1,1)</f>
        <v>42446.845543981486</v>
      </c>
      <c r="T3394">
        <f>(((I3394/60)/60)/24)+DATE(1970,1,1)</f>
        <v>42496.845543981486</v>
      </c>
      <c r="U3394">
        <f>YEAR(S:S)</f>
        <v>2016</v>
      </c>
    </row>
    <row r="3395" spans="1:21" ht="48" x14ac:dyDescent="0.2">
      <c r="A3395">
        <v>3393</v>
      </c>
      <c r="B3395" s="8" t="s">
        <v>2</v>
      </c>
      <c r="C3395" s="3" t="s">
        <v>3400</v>
      </c>
      <c r="D3395" s="5">
        <v>1500</v>
      </c>
      <c r="E3395" s="7">
        <v>26.01</v>
      </c>
      <c r="F3395" t="s">
        <v>4115</v>
      </c>
      <c r="G3395" s="1" t="s">
        <v>4119</v>
      </c>
      <c r="H3395" t="s">
        <v>4121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" t="s">
        <v>4181</v>
      </c>
      <c r="O3395">
        <f>ROUND(E3395/D3395*100,0)</f>
        <v>2</v>
      </c>
      <c r="P3395">
        <f>ROUND(E3395/L3395,2)</f>
        <v>0.59</v>
      </c>
      <c r="Q3395" s="9" t="s">
        <v>4181</v>
      </c>
      <c r="R3395" t="s">
        <v>4190</v>
      </c>
      <c r="S3395">
        <f>(((J3395/60)/60)/24)+DATE(1970,1,1)</f>
        <v>41923.921643518523</v>
      </c>
      <c r="T3395">
        <f>(((I3395/60)/60)/24)+DATE(1970,1,1)</f>
        <v>41949.031944444447</v>
      </c>
      <c r="U3395">
        <f>YEAR(S:S)</f>
        <v>2014</v>
      </c>
    </row>
    <row r="3396" spans="1:21" ht="48" x14ac:dyDescent="0.2">
      <c r="A3396">
        <v>3394</v>
      </c>
      <c r="B3396" s="8" t="s">
        <v>2</v>
      </c>
      <c r="C3396" s="3" t="s">
        <v>3401</v>
      </c>
      <c r="D3396" s="5">
        <v>550</v>
      </c>
      <c r="E3396" s="7">
        <v>26</v>
      </c>
      <c r="F3396" t="s">
        <v>4115</v>
      </c>
      <c r="G3396" s="1" t="s">
        <v>4119</v>
      </c>
      <c r="H3396" t="s">
        <v>4122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" t="s">
        <v>4181</v>
      </c>
      <c r="O3396">
        <f>ROUND(E3396/D3396*100,0)</f>
        <v>5</v>
      </c>
      <c r="P3396">
        <f>ROUND(E3396/L3396,2)</f>
        <v>0.96</v>
      </c>
      <c r="Q3396" s="9" t="s">
        <v>4181</v>
      </c>
      <c r="R3396" t="s">
        <v>4190</v>
      </c>
      <c r="S3396">
        <f>(((J3396/60)/60)/24)+DATE(1970,1,1)</f>
        <v>41817.59542824074</v>
      </c>
      <c r="T3396">
        <f>(((I3396/60)/60)/24)+DATE(1970,1,1)</f>
        <v>41847.59542824074</v>
      </c>
      <c r="U3396">
        <f>YEAR(S:S)</f>
        <v>2014</v>
      </c>
    </row>
    <row r="3397" spans="1:21" ht="32" x14ac:dyDescent="0.2">
      <c r="A3397">
        <v>3395</v>
      </c>
      <c r="B3397" s="8" t="s">
        <v>2</v>
      </c>
      <c r="C3397" s="3" t="s">
        <v>3402</v>
      </c>
      <c r="D3397" s="5">
        <v>500</v>
      </c>
      <c r="E3397" s="7">
        <v>26</v>
      </c>
      <c r="F3397" t="s">
        <v>4115</v>
      </c>
      <c r="G3397" s="1" t="s">
        <v>4119</v>
      </c>
      <c r="H3397" t="s">
        <v>4122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" t="s">
        <v>4181</v>
      </c>
      <c r="O3397">
        <f>ROUND(E3397/D3397*100,0)</f>
        <v>5</v>
      </c>
      <c r="P3397">
        <f>ROUND(E3397/L3397,2)</f>
        <v>0.68</v>
      </c>
      <c r="Q3397" s="9" t="s">
        <v>4181</v>
      </c>
      <c r="R3397" t="s">
        <v>4190</v>
      </c>
      <c r="S3397">
        <f>(((J3397/60)/60)/24)+DATE(1970,1,1)</f>
        <v>42140.712314814817</v>
      </c>
      <c r="T3397">
        <f>(((I3397/60)/60)/24)+DATE(1970,1,1)</f>
        <v>42154.756944444445</v>
      </c>
      <c r="U3397">
        <f>YEAR(S:S)</f>
        <v>2015</v>
      </c>
    </row>
    <row r="3398" spans="1:21" ht="48" x14ac:dyDescent="0.2">
      <c r="A3398">
        <v>3396</v>
      </c>
      <c r="B3398" s="8" t="s">
        <v>2</v>
      </c>
      <c r="C3398" s="3" t="s">
        <v>3403</v>
      </c>
      <c r="D3398" s="5">
        <v>1500</v>
      </c>
      <c r="E3398" s="7">
        <v>26</v>
      </c>
      <c r="F3398" t="s">
        <v>4115</v>
      </c>
      <c r="G3398" s="1" t="s">
        <v>4119</v>
      </c>
      <c r="H3398" t="s">
        <v>4121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" t="s">
        <v>4181</v>
      </c>
      <c r="O3398">
        <f>ROUND(E3398/D3398*100,0)</f>
        <v>2</v>
      </c>
      <c r="P3398">
        <f>ROUND(E3398/L3398,2)</f>
        <v>0.93</v>
      </c>
      <c r="Q3398" s="9" t="s">
        <v>4181</v>
      </c>
      <c r="R3398" t="s">
        <v>4190</v>
      </c>
      <c r="S3398">
        <f>(((J3398/60)/60)/24)+DATE(1970,1,1)</f>
        <v>41764.44663194444</v>
      </c>
      <c r="T3398">
        <f>(((I3398/60)/60)/24)+DATE(1970,1,1)</f>
        <v>41791.165972222225</v>
      </c>
      <c r="U3398">
        <f>YEAR(S:S)</f>
        <v>2014</v>
      </c>
    </row>
    <row r="3399" spans="1:21" ht="32" x14ac:dyDescent="0.2">
      <c r="A3399">
        <v>3397</v>
      </c>
      <c r="B3399" s="8" t="s">
        <v>2</v>
      </c>
      <c r="C3399" s="3" t="s">
        <v>3404</v>
      </c>
      <c r="D3399" s="5">
        <v>250</v>
      </c>
      <c r="E3399" s="7">
        <v>26</v>
      </c>
      <c r="F3399" t="s">
        <v>4115</v>
      </c>
      <c r="G3399" s="1" t="s">
        <v>4119</v>
      </c>
      <c r="H3399" t="s">
        <v>4122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" t="s">
        <v>4181</v>
      </c>
      <c r="O3399">
        <f>ROUND(E3399/D3399*100,0)</f>
        <v>10</v>
      </c>
      <c r="P3399">
        <f>ROUND(E3399/L3399,2)</f>
        <v>1.08</v>
      </c>
      <c r="Q3399" s="9" t="s">
        <v>4181</v>
      </c>
      <c r="R3399" t="s">
        <v>4190</v>
      </c>
      <c r="S3399">
        <f>(((J3399/60)/60)/24)+DATE(1970,1,1)</f>
        <v>42378.478344907402</v>
      </c>
      <c r="T3399">
        <f>(((I3399/60)/60)/24)+DATE(1970,1,1)</f>
        <v>42418.916666666672</v>
      </c>
      <c r="U3399">
        <f>YEAR(S:S)</f>
        <v>2016</v>
      </c>
    </row>
    <row r="3400" spans="1:21" ht="48" x14ac:dyDescent="0.2">
      <c r="A3400">
        <v>3398</v>
      </c>
      <c r="B3400" s="8" t="s">
        <v>2</v>
      </c>
      <c r="C3400" s="3" t="s">
        <v>3405</v>
      </c>
      <c r="D3400" s="5">
        <v>4000</v>
      </c>
      <c r="E3400" s="7">
        <v>26</v>
      </c>
      <c r="F3400" t="s">
        <v>4115</v>
      </c>
      <c r="G3400" s="1" t="s">
        <v>4119</v>
      </c>
      <c r="H3400" t="s">
        <v>4121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" t="s">
        <v>4181</v>
      </c>
      <c r="O3400">
        <f>ROUND(E3400/D3400*100,0)</f>
        <v>1</v>
      </c>
      <c r="P3400">
        <f>ROUND(E3400/L3400,2)</f>
        <v>0.4</v>
      </c>
      <c r="Q3400" s="9" t="s">
        <v>4181</v>
      </c>
      <c r="R3400" t="s">
        <v>4190</v>
      </c>
      <c r="S3400">
        <f>(((J3400/60)/60)/24)+DATE(1970,1,1)</f>
        <v>41941.75203703704</v>
      </c>
      <c r="T3400">
        <f>(((I3400/60)/60)/24)+DATE(1970,1,1)</f>
        <v>41964.708333333328</v>
      </c>
      <c r="U3400">
        <f>YEAR(S:S)</f>
        <v>2014</v>
      </c>
    </row>
    <row r="3401" spans="1:21" ht="48" x14ac:dyDescent="0.2">
      <c r="A3401">
        <v>3399</v>
      </c>
      <c r="B3401" s="8" t="s">
        <v>2</v>
      </c>
      <c r="C3401" s="3" t="s">
        <v>3406</v>
      </c>
      <c r="D3401" s="5">
        <v>1200</v>
      </c>
      <c r="E3401" s="7">
        <v>26</v>
      </c>
      <c r="F3401" t="s">
        <v>4115</v>
      </c>
      <c r="G3401" s="1" t="s">
        <v>4119</v>
      </c>
      <c r="H3401" t="s">
        <v>4122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" t="s">
        <v>4181</v>
      </c>
      <c r="O3401">
        <f>ROUND(E3401/D3401*100,0)</f>
        <v>2</v>
      </c>
      <c r="P3401">
        <f>ROUND(E3401/L3401,2)</f>
        <v>0.56999999999999995</v>
      </c>
      <c r="Q3401" s="9" t="s">
        <v>4181</v>
      </c>
      <c r="R3401" t="s">
        <v>4190</v>
      </c>
      <c r="S3401">
        <f>(((J3401/60)/60)/24)+DATE(1970,1,1)</f>
        <v>42026.920428240745</v>
      </c>
      <c r="T3401">
        <f>(((I3401/60)/60)/24)+DATE(1970,1,1)</f>
        <v>42056.920428240745</v>
      </c>
      <c r="U3401">
        <f>YEAR(S:S)</f>
        <v>2015</v>
      </c>
    </row>
    <row r="3402" spans="1:21" ht="48" x14ac:dyDescent="0.2">
      <c r="A3402">
        <v>3400</v>
      </c>
      <c r="B3402" s="8" t="s">
        <v>2</v>
      </c>
      <c r="C3402" s="3" t="s">
        <v>3407</v>
      </c>
      <c r="D3402" s="5">
        <v>10000</v>
      </c>
      <c r="E3402" s="7">
        <v>26</v>
      </c>
      <c r="F3402" t="s">
        <v>4115</v>
      </c>
      <c r="G3402" s="1" t="s">
        <v>4119</v>
      </c>
      <c r="H3402" t="s">
        <v>4121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" t="s">
        <v>4181</v>
      </c>
      <c r="O3402">
        <f>ROUND(E3402/D3402*100,0)</f>
        <v>0</v>
      </c>
      <c r="P3402">
        <f>ROUND(E3402/L3402,2)</f>
        <v>0.31</v>
      </c>
      <c r="Q3402" s="9" t="s">
        <v>4181</v>
      </c>
      <c r="R3402" t="s">
        <v>4190</v>
      </c>
      <c r="S3402">
        <f>(((J3402/60)/60)/24)+DATE(1970,1,1)</f>
        <v>41834.953865740739</v>
      </c>
      <c r="T3402">
        <f>(((I3402/60)/60)/24)+DATE(1970,1,1)</f>
        <v>41879.953865740739</v>
      </c>
      <c r="U3402">
        <f>YEAR(S:S)</f>
        <v>2014</v>
      </c>
    </row>
    <row r="3403" spans="1:21" ht="48" x14ac:dyDescent="0.2">
      <c r="A3403">
        <v>3401</v>
      </c>
      <c r="B3403" s="8" t="s">
        <v>2</v>
      </c>
      <c r="C3403" s="3" t="s">
        <v>3408</v>
      </c>
      <c r="D3403" s="5">
        <v>2900</v>
      </c>
      <c r="E3403" s="7">
        <v>26</v>
      </c>
      <c r="F3403" t="s">
        <v>4115</v>
      </c>
      <c r="G3403" s="1" t="s">
        <v>4119</v>
      </c>
      <c r="H3403" t="s">
        <v>4122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" t="s">
        <v>4181</v>
      </c>
      <c r="O3403">
        <f>ROUND(E3403/D3403*100,0)</f>
        <v>1</v>
      </c>
      <c r="P3403">
        <f>ROUND(E3403/L3403,2)</f>
        <v>0.39</v>
      </c>
      <c r="Q3403" s="9" t="s">
        <v>4181</v>
      </c>
      <c r="R3403" t="s">
        <v>4190</v>
      </c>
      <c r="S3403">
        <f>(((J3403/60)/60)/24)+DATE(1970,1,1)</f>
        <v>42193.723912037036</v>
      </c>
      <c r="T3403">
        <f>(((I3403/60)/60)/24)+DATE(1970,1,1)</f>
        <v>42223.723912037036</v>
      </c>
      <c r="U3403">
        <f>YEAR(S:S)</f>
        <v>2015</v>
      </c>
    </row>
    <row r="3404" spans="1:21" ht="48" x14ac:dyDescent="0.2">
      <c r="A3404">
        <v>3402</v>
      </c>
      <c r="B3404" s="8" t="s">
        <v>2</v>
      </c>
      <c r="C3404" s="3" t="s">
        <v>3409</v>
      </c>
      <c r="D3404" s="5">
        <v>15000</v>
      </c>
      <c r="E3404" s="7">
        <v>26</v>
      </c>
      <c r="F3404" t="s">
        <v>4115</v>
      </c>
      <c r="G3404" s="1" t="s">
        <v>4119</v>
      </c>
      <c r="H3404" t="s">
        <v>4121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" t="s">
        <v>4181</v>
      </c>
      <c r="O3404">
        <f>ROUND(E3404/D3404*100,0)</f>
        <v>0</v>
      </c>
      <c r="P3404">
        <f>ROUND(E3404/L3404,2)</f>
        <v>0.16</v>
      </c>
      <c r="Q3404" s="9" t="s">
        <v>4181</v>
      </c>
      <c r="R3404" t="s">
        <v>4190</v>
      </c>
      <c r="S3404">
        <f>(((J3404/60)/60)/24)+DATE(1970,1,1)</f>
        <v>42290.61855324074</v>
      </c>
      <c r="T3404">
        <f>(((I3404/60)/60)/24)+DATE(1970,1,1)</f>
        <v>42320.104861111111</v>
      </c>
      <c r="U3404">
        <f>YEAR(S:S)</f>
        <v>2015</v>
      </c>
    </row>
    <row r="3405" spans="1:21" ht="48" x14ac:dyDescent="0.2">
      <c r="A3405">
        <v>3403</v>
      </c>
      <c r="B3405" s="8" t="s">
        <v>2</v>
      </c>
      <c r="C3405" s="3" t="s">
        <v>3410</v>
      </c>
      <c r="D3405" s="5">
        <v>2000</v>
      </c>
      <c r="E3405" s="7">
        <v>26</v>
      </c>
      <c r="F3405" t="s">
        <v>4115</v>
      </c>
      <c r="G3405" s="1" t="s">
        <v>4119</v>
      </c>
      <c r="H3405" t="s">
        <v>4122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" t="s">
        <v>4181</v>
      </c>
      <c r="O3405">
        <f>ROUND(E3405/D3405*100,0)</f>
        <v>1</v>
      </c>
      <c r="P3405">
        <f>ROUND(E3405/L3405,2)</f>
        <v>1.53</v>
      </c>
      <c r="Q3405" s="9" t="s">
        <v>4181</v>
      </c>
      <c r="R3405" t="s">
        <v>4190</v>
      </c>
      <c r="S3405">
        <f>(((J3405/60)/60)/24)+DATE(1970,1,1)</f>
        <v>42150.462083333332</v>
      </c>
      <c r="T3405">
        <f>(((I3405/60)/60)/24)+DATE(1970,1,1)</f>
        <v>42180.462083333332</v>
      </c>
      <c r="U3405">
        <f>YEAR(S:S)</f>
        <v>2015</v>
      </c>
    </row>
    <row r="3406" spans="1:21" ht="48" x14ac:dyDescent="0.2">
      <c r="A3406">
        <v>3404</v>
      </c>
      <c r="B3406" s="8" t="s">
        <v>2</v>
      </c>
      <c r="C3406" s="3" t="s">
        <v>3411</v>
      </c>
      <c r="D3406" s="5">
        <v>500</v>
      </c>
      <c r="E3406" s="7">
        <v>26</v>
      </c>
      <c r="F3406" t="s">
        <v>4115</v>
      </c>
      <c r="G3406" s="1" t="s">
        <v>4119</v>
      </c>
      <c r="H3406" t="s">
        <v>4121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" t="s">
        <v>4181</v>
      </c>
      <c r="O3406">
        <f>ROUND(E3406/D3406*100,0)</f>
        <v>5</v>
      </c>
      <c r="P3406">
        <f>ROUND(E3406/L3406,2)</f>
        <v>8.67</v>
      </c>
      <c r="Q3406" s="9" t="s">
        <v>4181</v>
      </c>
      <c r="R3406" t="s">
        <v>4190</v>
      </c>
      <c r="S3406">
        <f>(((J3406/60)/60)/24)+DATE(1970,1,1)</f>
        <v>42152.503495370373</v>
      </c>
      <c r="T3406">
        <f>(((I3406/60)/60)/24)+DATE(1970,1,1)</f>
        <v>42172.503495370373</v>
      </c>
      <c r="U3406">
        <f>YEAR(S:S)</f>
        <v>2015</v>
      </c>
    </row>
    <row r="3407" spans="1:21" ht="48" x14ac:dyDescent="0.2">
      <c r="A3407">
        <v>3405</v>
      </c>
      <c r="B3407" s="8" t="s">
        <v>2</v>
      </c>
      <c r="C3407" s="3" t="s">
        <v>3412</v>
      </c>
      <c r="D3407" s="5">
        <v>350</v>
      </c>
      <c r="E3407" s="7">
        <v>26</v>
      </c>
      <c r="F3407" t="s">
        <v>4115</v>
      </c>
      <c r="G3407" s="1" t="s">
        <v>4119</v>
      </c>
      <c r="H3407" t="s">
        <v>4122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" t="s">
        <v>4181</v>
      </c>
      <c r="O3407">
        <f>ROUND(E3407/D3407*100,0)</f>
        <v>7</v>
      </c>
      <c r="P3407">
        <f>ROUND(E3407/L3407,2)</f>
        <v>1.53</v>
      </c>
      <c r="Q3407" s="9" t="s">
        <v>4181</v>
      </c>
      <c r="R3407" t="s">
        <v>4190</v>
      </c>
      <c r="S3407">
        <f>(((J3407/60)/60)/24)+DATE(1970,1,1)</f>
        <v>42410.017199074078</v>
      </c>
      <c r="T3407">
        <f>(((I3407/60)/60)/24)+DATE(1970,1,1)</f>
        <v>42430.999305555553</v>
      </c>
      <c r="U3407">
        <f>YEAR(S:S)</f>
        <v>2016</v>
      </c>
    </row>
    <row r="3408" spans="1:21" ht="32" x14ac:dyDescent="0.2">
      <c r="A3408">
        <v>3406</v>
      </c>
      <c r="B3408" s="8" t="s">
        <v>2</v>
      </c>
      <c r="C3408" s="3" t="s">
        <v>3413</v>
      </c>
      <c r="D3408" s="5">
        <v>10000</v>
      </c>
      <c r="E3408" s="7">
        <v>25</v>
      </c>
      <c r="F3408" t="s">
        <v>4115</v>
      </c>
      <c r="G3408" s="1" t="s">
        <v>4119</v>
      </c>
      <c r="H3408" t="s">
        <v>4121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" t="s">
        <v>4181</v>
      </c>
      <c r="O3408">
        <f>ROUND(E3408/D3408*100,0)</f>
        <v>0</v>
      </c>
      <c r="P3408">
        <f>ROUND(E3408/L3408,2)</f>
        <v>0.27</v>
      </c>
      <c r="Q3408" s="9" t="s">
        <v>4181</v>
      </c>
      <c r="R3408" t="s">
        <v>4190</v>
      </c>
      <c r="S3408">
        <f>(((J3408/60)/60)/24)+DATE(1970,1,1)</f>
        <v>41791.492777777778</v>
      </c>
      <c r="T3408">
        <f>(((I3408/60)/60)/24)+DATE(1970,1,1)</f>
        <v>41836.492777777778</v>
      </c>
      <c r="U3408">
        <f>YEAR(S:S)</f>
        <v>2014</v>
      </c>
    </row>
    <row r="3409" spans="1:21" ht="64" x14ac:dyDescent="0.2">
      <c r="A3409">
        <v>3407</v>
      </c>
      <c r="B3409" s="8" t="s">
        <v>2</v>
      </c>
      <c r="C3409" s="3" t="s">
        <v>3414</v>
      </c>
      <c r="D3409" s="5">
        <v>2000</v>
      </c>
      <c r="E3409" s="7">
        <v>25</v>
      </c>
      <c r="F3409" t="s">
        <v>4115</v>
      </c>
      <c r="G3409" s="1" t="s">
        <v>4119</v>
      </c>
      <c r="H3409" t="s">
        <v>4122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" t="s">
        <v>4181</v>
      </c>
      <c r="O3409">
        <f>ROUND(E3409/D3409*100,0)</f>
        <v>1</v>
      </c>
      <c r="P3409">
        <f>ROUND(E3409/L3409,2)</f>
        <v>0.37</v>
      </c>
      <c r="Q3409" s="9" t="s">
        <v>4181</v>
      </c>
      <c r="R3409" t="s">
        <v>4190</v>
      </c>
      <c r="S3409">
        <f>(((J3409/60)/60)/24)+DATE(1970,1,1)</f>
        <v>41796.422326388885</v>
      </c>
      <c r="T3409">
        <f>(((I3409/60)/60)/24)+DATE(1970,1,1)</f>
        <v>41826.422326388885</v>
      </c>
      <c r="U3409">
        <f>YEAR(S:S)</f>
        <v>2014</v>
      </c>
    </row>
    <row r="3410" spans="1:21" ht="48" x14ac:dyDescent="0.2">
      <c r="A3410">
        <v>3408</v>
      </c>
      <c r="B3410" s="8" t="s">
        <v>2</v>
      </c>
      <c r="C3410" s="3" t="s">
        <v>3415</v>
      </c>
      <c r="D3410" s="5">
        <v>500</v>
      </c>
      <c r="E3410" s="7">
        <v>25</v>
      </c>
      <c r="F3410" t="s">
        <v>4115</v>
      </c>
      <c r="G3410" s="1" t="s">
        <v>4119</v>
      </c>
      <c r="H3410" t="s">
        <v>4121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" t="s">
        <v>4181</v>
      </c>
      <c r="O3410">
        <f>ROUND(E3410/D3410*100,0)</f>
        <v>5</v>
      </c>
      <c r="P3410">
        <f>ROUND(E3410/L3410,2)</f>
        <v>1.39</v>
      </c>
      <c r="Q3410" s="9" t="s">
        <v>4181</v>
      </c>
      <c r="R3410" t="s">
        <v>4190</v>
      </c>
      <c r="S3410">
        <f>(((J3410/60)/60)/24)+DATE(1970,1,1)</f>
        <v>41808.991944444446</v>
      </c>
      <c r="T3410">
        <f>(((I3410/60)/60)/24)+DATE(1970,1,1)</f>
        <v>41838.991944444446</v>
      </c>
      <c r="U3410">
        <f>YEAR(S:S)</f>
        <v>2014</v>
      </c>
    </row>
    <row r="3411" spans="1:21" ht="48" x14ac:dyDescent="0.2">
      <c r="A3411">
        <v>3409</v>
      </c>
      <c r="B3411" s="8" t="s">
        <v>2</v>
      </c>
      <c r="C3411" s="3" t="s">
        <v>3416</v>
      </c>
      <c r="D3411" s="5">
        <v>500</v>
      </c>
      <c r="E3411" s="7">
        <v>25</v>
      </c>
      <c r="F3411" t="s">
        <v>4115</v>
      </c>
      <c r="G3411" s="1" t="s">
        <v>4119</v>
      </c>
      <c r="H3411" t="s">
        <v>4122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" t="s">
        <v>4181</v>
      </c>
      <c r="O3411">
        <f>ROUND(E3411/D3411*100,0)</f>
        <v>5</v>
      </c>
      <c r="P3411">
        <f>ROUND(E3411/L3411,2)</f>
        <v>1.19</v>
      </c>
      <c r="Q3411" s="9" t="s">
        <v>4181</v>
      </c>
      <c r="R3411" t="s">
        <v>4190</v>
      </c>
      <c r="S3411">
        <f>(((J3411/60)/60)/24)+DATE(1970,1,1)</f>
        <v>42544.814328703709</v>
      </c>
      <c r="T3411">
        <f>(((I3411/60)/60)/24)+DATE(1970,1,1)</f>
        <v>42582.873611111107</v>
      </c>
      <c r="U3411">
        <f>YEAR(S:S)</f>
        <v>2016</v>
      </c>
    </row>
    <row r="3412" spans="1:21" ht="48" x14ac:dyDescent="0.2">
      <c r="A3412">
        <v>3410</v>
      </c>
      <c r="B3412" s="8" t="s">
        <v>2</v>
      </c>
      <c r="C3412" s="3" t="s">
        <v>3417</v>
      </c>
      <c r="D3412" s="5">
        <v>3000</v>
      </c>
      <c r="E3412" s="7">
        <v>25</v>
      </c>
      <c r="F3412" t="s">
        <v>4115</v>
      </c>
      <c r="G3412" s="1" t="s">
        <v>4119</v>
      </c>
      <c r="H3412" t="s">
        <v>4121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" t="s">
        <v>4181</v>
      </c>
      <c r="O3412">
        <f>ROUND(E3412/D3412*100,0)</f>
        <v>1</v>
      </c>
      <c r="P3412">
        <f>ROUND(E3412/L3412,2)</f>
        <v>0.63</v>
      </c>
      <c r="Q3412" s="9" t="s">
        <v>4181</v>
      </c>
      <c r="R3412" t="s">
        <v>4190</v>
      </c>
      <c r="S3412">
        <f>(((J3412/60)/60)/24)+DATE(1970,1,1)</f>
        <v>42500.041550925926</v>
      </c>
      <c r="T3412">
        <f>(((I3412/60)/60)/24)+DATE(1970,1,1)</f>
        <v>42527.291666666672</v>
      </c>
      <c r="U3412">
        <f>YEAR(S:S)</f>
        <v>2016</v>
      </c>
    </row>
    <row r="3413" spans="1:21" ht="48" x14ac:dyDescent="0.2">
      <c r="A3413">
        <v>3411</v>
      </c>
      <c r="B3413" s="8" t="s">
        <v>2</v>
      </c>
      <c r="C3413" s="3" t="s">
        <v>3418</v>
      </c>
      <c r="D3413" s="5">
        <v>15000</v>
      </c>
      <c r="E3413" s="7">
        <v>25</v>
      </c>
      <c r="F3413" t="s">
        <v>4115</v>
      </c>
      <c r="G3413" s="1" t="s">
        <v>4119</v>
      </c>
      <c r="H3413" t="s">
        <v>4121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" t="s">
        <v>4181</v>
      </c>
      <c r="O3413">
        <f>ROUND(E3413/D3413*100,0)</f>
        <v>0</v>
      </c>
      <c r="P3413">
        <f>ROUND(E3413/L3413,2)</f>
        <v>0.32</v>
      </c>
      <c r="Q3413" s="9" t="s">
        <v>4181</v>
      </c>
      <c r="R3413" t="s">
        <v>4190</v>
      </c>
      <c r="S3413">
        <f>(((J3413/60)/60)/24)+DATE(1970,1,1)</f>
        <v>42265.022824074069</v>
      </c>
      <c r="T3413">
        <f>(((I3413/60)/60)/24)+DATE(1970,1,1)</f>
        <v>42285.022824074069</v>
      </c>
      <c r="U3413">
        <f>YEAR(S:S)</f>
        <v>2015</v>
      </c>
    </row>
    <row r="3414" spans="1:21" ht="48" x14ac:dyDescent="0.2">
      <c r="A3414">
        <v>3412</v>
      </c>
      <c r="B3414" s="8" t="s">
        <v>2</v>
      </c>
      <c r="C3414" s="3" t="s">
        <v>3419</v>
      </c>
      <c r="D3414" s="5">
        <v>3000</v>
      </c>
      <c r="E3414" s="7">
        <v>25</v>
      </c>
      <c r="F3414" t="s">
        <v>4115</v>
      </c>
      <c r="G3414" s="1" t="s">
        <v>4119</v>
      </c>
      <c r="H3414" t="s">
        <v>4122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" t="s">
        <v>4181</v>
      </c>
      <c r="O3414">
        <f>ROUND(E3414/D3414*100,0)</f>
        <v>1</v>
      </c>
      <c r="P3414">
        <f>ROUND(E3414/L3414,2)</f>
        <v>0.96</v>
      </c>
      <c r="Q3414" s="9" t="s">
        <v>4181</v>
      </c>
      <c r="R3414" t="s">
        <v>4190</v>
      </c>
      <c r="S3414">
        <f>(((J3414/60)/60)/24)+DATE(1970,1,1)</f>
        <v>41879.959050925929</v>
      </c>
      <c r="T3414">
        <f>(((I3414/60)/60)/24)+DATE(1970,1,1)</f>
        <v>41909.959050925929</v>
      </c>
      <c r="U3414">
        <f>YEAR(S:S)</f>
        <v>2014</v>
      </c>
    </row>
    <row r="3415" spans="1:21" ht="48" x14ac:dyDescent="0.2">
      <c r="A3415">
        <v>3413</v>
      </c>
      <c r="B3415" s="8" t="s">
        <v>2</v>
      </c>
      <c r="C3415" s="3" t="s">
        <v>3420</v>
      </c>
      <c r="D3415" s="5">
        <v>500</v>
      </c>
      <c r="E3415" s="7">
        <v>25</v>
      </c>
      <c r="F3415" t="s">
        <v>4115</v>
      </c>
      <c r="G3415" s="1" t="s">
        <v>4119</v>
      </c>
      <c r="H3415" t="s">
        <v>4121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" t="s">
        <v>4181</v>
      </c>
      <c r="O3415">
        <f>ROUND(E3415/D3415*100,0)</f>
        <v>5</v>
      </c>
      <c r="P3415">
        <f>ROUND(E3415/L3415,2)</f>
        <v>1.79</v>
      </c>
      <c r="Q3415" s="9" t="s">
        <v>4181</v>
      </c>
      <c r="R3415" t="s">
        <v>4190</v>
      </c>
      <c r="S3415">
        <f>(((J3415/60)/60)/24)+DATE(1970,1,1)</f>
        <v>42053.733078703706</v>
      </c>
      <c r="T3415">
        <f>(((I3415/60)/60)/24)+DATE(1970,1,1)</f>
        <v>42063.207638888889</v>
      </c>
      <c r="U3415">
        <f>YEAR(S:S)</f>
        <v>2015</v>
      </c>
    </row>
    <row r="3416" spans="1:21" ht="48" x14ac:dyDescent="0.2">
      <c r="A3416">
        <v>3414</v>
      </c>
      <c r="B3416" s="8" t="s">
        <v>2</v>
      </c>
      <c r="C3416" s="3" t="s">
        <v>3421</v>
      </c>
      <c r="D3416" s="5">
        <v>3000</v>
      </c>
      <c r="E3416" s="7">
        <v>25</v>
      </c>
      <c r="F3416" t="s">
        <v>4115</v>
      </c>
      <c r="G3416" s="1" t="s">
        <v>4119</v>
      </c>
      <c r="H3416" t="s">
        <v>4121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" t="s">
        <v>4181</v>
      </c>
      <c r="O3416">
        <f>ROUND(E3416/D3416*100,0)</f>
        <v>1</v>
      </c>
      <c r="P3416">
        <f>ROUND(E3416/L3416,2)</f>
        <v>0.56999999999999995</v>
      </c>
      <c r="Q3416" s="9" t="s">
        <v>4181</v>
      </c>
      <c r="R3416" t="s">
        <v>4190</v>
      </c>
      <c r="S3416">
        <f>(((J3416/60)/60)/24)+DATE(1970,1,1)</f>
        <v>42675.832465277781</v>
      </c>
      <c r="T3416">
        <f>(((I3416/60)/60)/24)+DATE(1970,1,1)</f>
        <v>42705.332638888889</v>
      </c>
      <c r="U3416">
        <f>YEAR(S:S)</f>
        <v>2016</v>
      </c>
    </row>
    <row r="3417" spans="1:21" ht="32" x14ac:dyDescent="0.2">
      <c r="A3417">
        <v>3415</v>
      </c>
      <c r="B3417" s="8" t="s">
        <v>2</v>
      </c>
      <c r="C3417" s="3" t="s">
        <v>3422</v>
      </c>
      <c r="D3417" s="5">
        <v>200</v>
      </c>
      <c r="E3417" s="7">
        <v>25</v>
      </c>
      <c r="F3417" t="s">
        <v>4115</v>
      </c>
      <c r="G3417" s="1" t="s">
        <v>4119</v>
      </c>
      <c r="H3417" t="s">
        <v>4121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" t="s">
        <v>4181</v>
      </c>
      <c r="O3417">
        <f>ROUND(E3417/D3417*100,0)</f>
        <v>13</v>
      </c>
      <c r="P3417">
        <f>ROUND(E3417/L3417,2)</f>
        <v>2.78</v>
      </c>
      <c r="Q3417" s="9" t="s">
        <v>4181</v>
      </c>
      <c r="R3417" t="s">
        <v>4190</v>
      </c>
      <c r="S3417">
        <f>(((J3417/60)/60)/24)+DATE(1970,1,1)</f>
        <v>42467.144166666665</v>
      </c>
      <c r="T3417">
        <f>(((I3417/60)/60)/24)+DATE(1970,1,1)</f>
        <v>42477.979166666672</v>
      </c>
      <c r="U3417">
        <f>YEAR(S:S)</f>
        <v>2016</v>
      </c>
    </row>
    <row r="3418" spans="1:21" ht="48" x14ac:dyDescent="0.2">
      <c r="A3418">
        <v>3416</v>
      </c>
      <c r="B3418" s="8" t="s">
        <v>2</v>
      </c>
      <c r="C3418" s="3" t="s">
        <v>3423</v>
      </c>
      <c r="D3418" s="5">
        <v>4000</v>
      </c>
      <c r="E3418" s="7">
        <v>25</v>
      </c>
      <c r="F3418" t="s">
        <v>4115</v>
      </c>
      <c r="G3418" s="1" t="s">
        <v>4119</v>
      </c>
      <c r="H3418" t="s">
        <v>4122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" t="s">
        <v>4181</v>
      </c>
      <c r="O3418">
        <f>ROUND(E3418/D3418*100,0)</f>
        <v>1</v>
      </c>
      <c r="P3418">
        <f>ROUND(E3418/L3418,2)</f>
        <v>0.83</v>
      </c>
      <c r="Q3418" s="9" t="s">
        <v>4181</v>
      </c>
      <c r="R3418" t="s">
        <v>4190</v>
      </c>
      <c r="S3418">
        <f>(((J3418/60)/60)/24)+DATE(1970,1,1)</f>
        <v>42089.412557870368</v>
      </c>
      <c r="T3418">
        <f>(((I3418/60)/60)/24)+DATE(1970,1,1)</f>
        <v>42117.770833333328</v>
      </c>
      <c r="U3418">
        <f>YEAR(S:S)</f>
        <v>2015</v>
      </c>
    </row>
    <row r="3419" spans="1:21" ht="48" x14ac:dyDescent="0.2">
      <c r="A3419">
        <v>3417</v>
      </c>
      <c r="B3419" s="8" t="s">
        <v>2</v>
      </c>
      <c r="C3419" s="3" t="s">
        <v>3424</v>
      </c>
      <c r="D3419" s="5">
        <v>1700</v>
      </c>
      <c r="E3419" s="7">
        <v>25</v>
      </c>
      <c r="F3419" t="s">
        <v>4115</v>
      </c>
      <c r="G3419" s="1" t="s">
        <v>4119</v>
      </c>
      <c r="H3419" t="s">
        <v>4121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" t="s">
        <v>4181</v>
      </c>
      <c r="O3419">
        <f>ROUND(E3419/D3419*100,0)</f>
        <v>1</v>
      </c>
      <c r="P3419">
        <f>ROUND(E3419/L3419,2)</f>
        <v>0.56000000000000005</v>
      </c>
      <c r="Q3419" s="9" t="s">
        <v>4181</v>
      </c>
      <c r="R3419" t="s">
        <v>4190</v>
      </c>
      <c r="S3419">
        <f>(((J3419/60)/60)/24)+DATE(1970,1,1)</f>
        <v>41894.91375</v>
      </c>
      <c r="T3419">
        <f>(((I3419/60)/60)/24)+DATE(1970,1,1)</f>
        <v>41938.029861111114</v>
      </c>
      <c r="U3419">
        <f>YEAR(S:S)</f>
        <v>2014</v>
      </c>
    </row>
    <row r="3420" spans="1:21" ht="48" x14ac:dyDescent="0.2">
      <c r="A3420">
        <v>3418</v>
      </c>
      <c r="B3420" s="8" t="s">
        <v>2</v>
      </c>
      <c r="C3420" s="3" t="s">
        <v>3425</v>
      </c>
      <c r="D3420" s="5">
        <v>4000</v>
      </c>
      <c r="E3420" s="7">
        <v>25</v>
      </c>
      <c r="F3420" t="s">
        <v>4115</v>
      </c>
      <c r="G3420" s="1" t="s">
        <v>4119</v>
      </c>
      <c r="H3420" t="s">
        <v>4121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" t="s">
        <v>4181</v>
      </c>
      <c r="O3420">
        <f>ROUND(E3420/D3420*100,0)</f>
        <v>1</v>
      </c>
      <c r="P3420">
        <f>ROUND(E3420/L3420,2)</f>
        <v>0.45</v>
      </c>
      <c r="Q3420" s="9" t="s">
        <v>4181</v>
      </c>
      <c r="R3420" t="s">
        <v>4190</v>
      </c>
      <c r="S3420">
        <f>(((J3420/60)/60)/24)+DATE(1970,1,1)</f>
        <v>41752.83457175926</v>
      </c>
      <c r="T3420">
        <f>(((I3420/60)/60)/24)+DATE(1970,1,1)</f>
        <v>41782.83457175926</v>
      </c>
      <c r="U3420">
        <f>YEAR(S:S)</f>
        <v>2014</v>
      </c>
    </row>
    <row r="3421" spans="1:21" ht="64" x14ac:dyDescent="0.2">
      <c r="A3421">
        <v>3419</v>
      </c>
      <c r="B3421" s="8" t="s">
        <v>2</v>
      </c>
      <c r="C3421" s="3" t="s">
        <v>3426</v>
      </c>
      <c r="D3421" s="5">
        <v>2750</v>
      </c>
      <c r="E3421" s="7">
        <v>25</v>
      </c>
      <c r="F3421" t="s">
        <v>4115</v>
      </c>
      <c r="G3421" s="1" t="s">
        <v>4119</v>
      </c>
      <c r="H3421" t="s">
        <v>4124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" t="s">
        <v>4181</v>
      </c>
      <c r="O3421">
        <f>ROUND(E3421/D3421*100,0)</f>
        <v>1</v>
      </c>
      <c r="P3421">
        <f>ROUND(E3421/L3421,2)</f>
        <v>0.54</v>
      </c>
      <c r="Q3421" s="9" t="s">
        <v>4181</v>
      </c>
      <c r="R3421" t="s">
        <v>4190</v>
      </c>
      <c r="S3421">
        <f>(((J3421/60)/60)/24)+DATE(1970,1,1)</f>
        <v>42448.821585648147</v>
      </c>
      <c r="T3421">
        <f>(((I3421/60)/60)/24)+DATE(1970,1,1)</f>
        <v>42466.895833333328</v>
      </c>
      <c r="U3421">
        <f>YEAR(S:S)</f>
        <v>2016</v>
      </c>
    </row>
    <row r="3422" spans="1:21" ht="48" x14ac:dyDescent="0.2">
      <c r="A3422">
        <v>3420</v>
      </c>
      <c r="B3422" s="8" t="s">
        <v>2</v>
      </c>
      <c r="C3422" s="3" t="s">
        <v>3427</v>
      </c>
      <c r="D3422" s="5">
        <v>700</v>
      </c>
      <c r="E3422" s="7">
        <v>25</v>
      </c>
      <c r="F3422" t="s">
        <v>4115</v>
      </c>
      <c r="G3422" s="1" t="s">
        <v>4119</v>
      </c>
      <c r="H3422" t="s">
        <v>4122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" t="s">
        <v>4181</v>
      </c>
      <c r="O3422">
        <f>ROUND(E3422/D3422*100,0)</f>
        <v>4</v>
      </c>
      <c r="P3422">
        <f>ROUND(E3422/L3422,2)</f>
        <v>0.74</v>
      </c>
      <c r="Q3422" s="9" t="s">
        <v>4181</v>
      </c>
      <c r="R3422" t="s">
        <v>4190</v>
      </c>
      <c r="S3422">
        <f>(((J3422/60)/60)/24)+DATE(1970,1,1)</f>
        <v>42405.090300925927</v>
      </c>
      <c r="T3422">
        <f>(((I3422/60)/60)/24)+DATE(1970,1,1)</f>
        <v>42414</v>
      </c>
      <c r="U3422">
        <f>YEAR(S:S)</f>
        <v>2016</v>
      </c>
    </row>
    <row r="3423" spans="1:21" ht="48" x14ac:dyDescent="0.2">
      <c r="A3423">
        <v>3421</v>
      </c>
      <c r="B3423" s="8" t="s">
        <v>2</v>
      </c>
      <c r="C3423" s="3" t="s">
        <v>3428</v>
      </c>
      <c r="D3423" s="5">
        <v>10000</v>
      </c>
      <c r="E3423" s="7">
        <v>25</v>
      </c>
      <c r="F3423" t="s">
        <v>4115</v>
      </c>
      <c r="G3423" s="1" t="s">
        <v>4119</v>
      </c>
      <c r="H3423" t="s">
        <v>4121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" t="s">
        <v>4181</v>
      </c>
      <c r="O3423">
        <f>ROUND(E3423/D3423*100,0)</f>
        <v>0</v>
      </c>
      <c r="P3423">
        <f>ROUND(E3423/L3423,2)</f>
        <v>0.26</v>
      </c>
      <c r="Q3423" s="9" t="s">
        <v>4181</v>
      </c>
      <c r="R3423" t="s">
        <v>4190</v>
      </c>
      <c r="S3423">
        <f>(((J3423/60)/60)/24)+DATE(1970,1,1)</f>
        <v>42037.791238425925</v>
      </c>
      <c r="T3423">
        <f>(((I3423/60)/60)/24)+DATE(1970,1,1)</f>
        <v>42067.791238425925</v>
      </c>
      <c r="U3423">
        <f>YEAR(S:S)</f>
        <v>2015</v>
      </c>
    </row>
    <row r="3424" spans="1:21" ht="48" x14ac:dyDescent="0.2">
      <c r="A3424">
        <v>3422</v>
      </c>
      <c r="B3424" s="8" t="s">
        <v>2</v>
      </c>
      <c r="C3424" s="3" t="s">
        <v>3429</v>
      </c>
      <c r="D3424" s="5">
        <v>3000</v>
      </c>
      <c r="E3424" s="7">
        <v>25</v>
      </c>
      <c r="F3424" t="s">
        <v>4115</v>
      </c>
      <c r="G3424" s="1" t="s">
        <v>4119</v>
      </c>
      <c r="H3424" t="s">
        <v>4122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" t="s">
        <v>4181</v>
      </c>
      <c r="O3424">
        <f>ROUND(E3424/D3424*100,0)</f>
        <v>1</v>
      </c>
      <c r="P3424">
        <f>ROUND(E3424/L3424,2)</f>
        <v>0.54</v>
      </c>
      <c r="Q3424" s="9" t="s">
        <v>4181</v>
      </c>
      <c r="R3424" t="s">
        <v>4190</v>
      </c>
      <c r="S3424">
        <f>(((J3424/60)/60)/24)+DATE(1970,1,1)</f>
        <v>42323.562222222223</v>
      </c>
      <c r="T3424">
        <f>(((I3424/60)/60)/24)+DATE(1970,1,1)</f>
        <v>42352</v>
      </c>
      <c r="U3424">
        <f>YEAR(S:S)</f>
        <v>2015</v>
      </c>
    </row>
    <row r="3425" spans="1:21" ht="48" x14ac:dyDescent="0.2">
      <c r="A3425">
        <v>3423</v>
      </c>
      <c r="B3425" s="8" t="s">
        <v>2</v>
      </c>
      <c r="C3425" s="3" t="s">
        <v>3430</v>
      </c>
      <c r="D3425" s="5">
        <v>250</v>
      </c>
      <c r="E3425" s="7">
        <v>25</v>
      </c>
      <c r="F3425" t="s">
        <v>4115</v>
      </c>
      <c r="G3425" s="1" t="s">
        <v>4119</v>
      </c>
      <c r="H3425" t="s">
        <v>4121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" t="s">
        <v>4181</v>
      </c>
      <c r="O3425">
        <f>ROUND(E3425/D3425*100,0)</f>
        <v>10</v>
      </c>
      <c r="P3425">
        <f>ROUND(E3425/L3425,2)</f>
        <v>2.5</v>
      </c>
      <c r="Q3425" s="9" t="s">
        <v>4181</v>
      </c>
      <c r="R3425" t="s">
        <v>4190</v>
      </c>
      <c r="S3425">
        <f>(((J3425/60)/60)/24)+DATE(1970,1,1)</f>
        <v>42088.911354166667</v>
      </c>
      <c r="T3425">
        <f>(((I3425/60)/60)/24)+DATE(1970,1,1)</f>
        <v>42118.911354166667</v>
      </c>
      <c r="U3425">
        <f>YEAR(S:S)</f>
        <v>2015</v>
      </c>
    </row>
    <row r="3426" spans="1:21" ht="48" x14ac:dyDescent="0.2">
      <c r="A3426">
        <v>3424</v>
      </c>
      <c r="B3426" s="8" t="s">
        <v>2</v>
      </c>
      <c r="C3426" s="3" t="s">
        <v>3431</v>
      </c>
      <c r="D3426" s="5">
        <v>6000</v>
      </c>
      <c r="E3426" s="7">
        <v>25</v>
      </c>
      <c r="F3426" t="s">
        <v>4115</v>
      </c>
      <c r="G3426" s="1" t="s">
        <v>4119</v>
      </c>
      <c r="H3426" t="s">
        <v>4121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" t="s">
        <v>4181</v>
      </c>
      <c r="O3426">
        <f>ROUND(E3426/D3426*100,0)</f>
        <v>0</v>
      </c>
      <c r="P3426">
        <f>ROUND(E3426/L3426,2)</f>
        <v>0.33</v>
      </c>
      <c r="Q3426" s="9" t="s">
        <v>4181</v>
      </c>
      <c r="R3426" t="s">
        <v>4190</v>
      </c>
      <c r="S3426">
        <f>(((J3426/60)/60)/24)+DATE(1970,1,1)</f>
        <v>42018.676898148144</v>
      </c>
      <c r="T3426">
        <f>(((I3426/60)/60)/24)+DATE(1970,1,1)</f>
        <v>42040.290972222225</v>
      </c>
      <c r="U3426">
        <f>YEAR(S:S)</f>
        <v>2015</v>
      </c>
    </row>
    <row r="3427" spans="1:21" ht="48" x14ac:dyDescent="0.2">
      <c r="A3427">
        <v>3425</v>
      </c>
      <c r="B3427" s="8" t="s">
        <v>2</v>
      </c>
      <c r="C3427" s="3" t="s">
        <v>3432</v>
      </c>
      <c r="D3427" s="5">
        <v>30000</v>
      </c>
      <c r="E3427" s="7">
        <v>25</v>
      </c>
      <c r="F3427" t="s">
        <v>4115</v>
      </c>
      <c r="G3427" s="1" t="s">
        <v>4119</v>
      </c>
      <c r="H3427" t="s">
        <v>4121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" t="s">
        <v>4181</v>
      </c>
      <c r="O3427">
        <f>ROUND(E3427/D3427*100,0)</f>
        <v>0</v>
      </c>
      <c r="P3427">
        <f>ROUND(E3427/L3427,2)</f>
        <v>0.24</v>
      </c>
      <c r="Q3427" s="9" t="s">
        <v>4181</v>
      </c>
      <c r="R3427" t="s">
        <v>4190</v>
      </c>
      <c r="S3427">
        <f>(((J3427/60)/60)/24)+DATE(1970,1,1)</f>
        <v>41884.617314814815</v>
      </c>
      <c r="T3427">
        <f>(((I3427/60)/60)/24)+DATE(1970,1,1)</f>
        <v>41916.617314814815</v>
      </c>
      <c r="U3427">
        <f>YEAR(S:S)</f>
        <v>2014</v>
      </c>
    </row>
    <row r="3428" spans="1:21" ht="48" x14ac:dyDescent="0.2">
      <c r="A3428">
        <v>3426</v>
      </c>
      <c r="B3428" s="8" t="s">
        <v>2</v>
      </c>
      <c r="C3428" s="3" t="s">
        <v>3433</v>
      </c>
      <c r="D3428" s="5">
        <v>3750</v>
      </c>
      <c r="E3428" s="7">
        <v>25</v>
      </c>
      <c r="F3428" t="s">
        <v>4115</v>
      </c>
      <c r="G3428" s="1" t="s">
        <v>4119</v>
      </c>
      <c r="H3428" t="s">
        <v>4121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" t="s">
        <v>4181</v>
      </c>
      <c r="O3428">
        <f>ROUND(E3428/D3428*100,0)</f>
        <v>1</v>
      </c>
      <c r="P3428">
        <f>ROUND(E3428/L3428,2)</f>
        <v>0.28999999999999998</v>
      </c>
      <c r="Q3428" s="9" t="s">
        <v>4181</v>
      </c>
      <c r="R3428" t="s">
        <v>4190</v>
      </c>
      <c r="S3428">
        <f>(((J3428/60)/60)/24)+DATE(1970,1,1)</f>
        <v>41884.056747685187</v>
      </c>
      <c r="T3428">
        <f>(((I3428/60)/60)/24)+DATE(1970,1,1)</f>
        <v>41903.083333333336</v>
      </c>
      <c r="U3428">
        <f>YEAR(S:S)</f>
        <v>2014</v>
      </c>
    </row>
    <row r="3429" spans="1:21" ht="48" x14ac:dyDescent="0.2">
      <c r="A3429">
        <v>3427</v>
      </c>
      <c r="B3429" s="8" t="s">
        <v>2</v>
      </c>
      <c r="C3429" s="3" t="s">
        <v>3434</v>
      </c>
      <c r="D3429" s="5">
        <v>1500</v>
      </c>
      <c r="E3429" s="7">
        <v>25</v>
      </c>
      <c r="F3429" t="s">
        <v>4115</v>
      </c>
      <c r="G3429" s="1" t="s">
        <v>4119</v>
      </c>
      <c r="H3429" t="s">
        <v>4122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" t="s">
        <v>4181</v>
      </c>
      <c r="O3429">
        <f>ROUND(E3429/D3429*100,0)</f>
        <v>2</v>
      </c>
      <c r="P3429">
        <f>ROUND(E3429/L3429,2)</f>
        <v>0.86</v>
      </c>
      <c r="Q3429" s="9" t="s">
        <v>4181</v>
      </c>
      <c r="R3429" t="s">
        <v>4190</v>
      </c>
      <c r="S3429">
        <f>(((J3429/60)/60)/24)+DATE(1970,1,1)</f>
        <v>41792.645277777774</v>
      </c>
      <c r="T3429">
        <f>(((I3429/60)/60)/24)+DATE(1970,1,1)</f>
        <v>41822.645277777774</v>
      </c>
      <c r="U3429">
        <f>YEAR(S:S)</f>
        <v>2014</v>
      </c>
    </row>
    <row r="3430" spans="1:21" ht="48" x14ac:dyDescent="0.2">
      <c r="A3430">
        <v>3428</v>
      </c>
      <c r="B3430" s="8" t="s">
        <v>2</v>
      </c>
      <c r="C3430" s="3" t="s">
        <v>3435</v>
      </c>
      <c r="D3430" s="5">
        <v>2000</v>
      </c>
      <c r="E3430" s="7">
        <v>25</v>
      </c>
      <c r="F3430" t="s">
        <v>4115</v>
      </c>
      <c r="G3430" s="1" t="s">
        <v>4119</v>
      </c>
      <c r="H3430" t="s">
        <v>4122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" t="s">
        <v>4181</v>
      </c>
      <c r="O3430">
        <f>ROUND(E3430/D3430*100,0)</f>
        <v>1</v>
      </c>
      <c r="P3430">
        <f>ROUND(E3430/L3430,2)</f>
        <v>0.49</v>
      </c>
      <c r="Q3430" s="9" t="s">
        <v>4181</v>
      </c>
      <c r="R3430" t="s">
        <v>4190</v>
      </c>
      <c r="S3430">
        <f>(((J3430/60)/60)/24)+DATE(1970,1,1)</f>
        <v>42038.720451388886</v>
      </c>
      <c r="T3430">
        <f>(((I3430/60)/60)/24)+DATE(1970,1,1)</f>
        <v>42063.708333333328</v>
      </c>
      <c r="U3430">
        <f>YEAR(S:S)</f>
        <v>2015</v>
      </c>
    </row>
    <row r="3431" spans="1:21" ht="48" x14ac:dyDescent="0.2">
      <c r="A3431">
        <v>3429</v>
      </c>
      <c r="B3431" s="8" t="s">
        <v>2</v>
      </c>
      <c r="C3431" s="3" t="s">
        <v>3436</v>
      </c>
      <c r="D3431" s="5">
        <v>150</v>
      </c>
      <c r="E3431" s="7">
        <v>25</v>
      </c>
      <c r="F3431" t="s">
        <v>4115</v>
      </c>
      <c r="G3431" s="1" t="s">
        <v>4119</v>
      </c>
      <c r="H3431" t="s">
        <v>4122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" t="s">
        <v>4181</v>
      </c>
      <c r="O3431">
        <f>ROUND(E3431/D3431*100,0)</f>
        <v>17</v>
      </c>
      <c r="P3431">
        <f>ROUND(E3431/L3431,2)</f>
        <v>2.08</v>
      </c>
      <c r="Q3431" s="9" t="s">
        <v>4181</v>
      </c>
      <c r="R3431" t="s">
        <v>4190</v>
      </c>
      <c r="S3431">
        <f>(((J3431/60)/60)/24)+DATE(1970,1,1)</f>
        <v>42662.021539351852</v>
      </c>
      <c r="T3431">
        <f>(((I3431/60)/60)/24)+DATE(1970,1,1)</f>
        <v>42676.021539351852</v>
      </c>
      <c r="U3431">
        <f>YEAR(S:S)</f>
        <v>2016</v>
      </c>
    </row>
    <row r="3432" spans="1:21" ht="48" x14ac:dyDescent="0.2">
      <c r="A3432">
        <v>3430</v>
      </c>
      <c r="B3432" s="8" t="s">
        <v>2</v>
      </c>
      <c r="C3432" s="3" t="s">
        <v>3437</v>
      </c>
      <c r="D3432" s="5">
        <v>2000</v>
      </c>
      <c r="E3432" s="7">
        <v>25</v>
      </c>
      <c r="F3432" t="s">
        <v>4115</v>
      </c>
      <c r="G3432" s="1" t="s">
        <v>4119</v>
      </c>
      <c r="H3432" t="s">
        <v>4122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" t="s">
        <v>4181</v>
      </c>
      <c r="O3432">
        <f>ROUND(E3432/D3432*100,0)</f>
        <v>1</v>
      </c>
      <c r="P3432">
        <f>ROUND(E3432/L3432,2)</f>
        <v>0.35</v>
      </c>
      <c r="Q3432" s="9" t="s">
        <v>4181</v>
      </c>
      <c r="R3432" t="s">
        <v>4190</v>
      </c>
      <c r="S3432">
        <f>(((J3432/60)/60)/24)+DATE(1970,1,1)</f>
        <v>41820.945613425924</v>
      </c>
      <c r="T3432">
        <f>(((I3432/60)/60)/24)+DATE(1970,1,1)</f>
        <v>41850.945613425924</v>
      </c>
      <c r="U3432">
        <f>YEAR(S:S)</f>
        <v>2014</v>
      </c>
    </row>
    <row r="3433" spans="1:21" ht="48" x14ac:dyDescent="0.2">
      <c r="A3433">
        <v>3431</v>
      </c>
      <c r="B3433" s="8" t="s">
        <v>2</v>
      </c>
      <c r="C3433" s="3" t="s">
        <v>3438</v>
      </c>
      <c r="D3433" s="5">
        <v>2000</v>
      </c>
      <c r="E3433" s="7">
        <v>25</v>
      </c>
      <c r="F3433" t="s">
        <v>4115</v>
      </c>
      <c r="G3433" s="1" t="s">
        <v>4119</v>
      </c>
      <c r="H3433" t="s">
        <v>4121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" t="s">
        <v>4181</v>
      </c>
      <c r="O3433">
        <f>ROUND(E3433/D3433*100,0)</f>
        <v>1</v>
      </c>
      <c r="P3433">
        <f>ROUND(E3433/L3433,2)</f>
        <v>1.19</v>
      </c>
      <c r="Q3433" s="9" t="s">
        <v>4181</v>
      </c>
      <c r="R3433" t="s">
        <v>4190</v>
      </c>
      <c r="S3433">
        <f>(((J3433/60)/60)/24)+DATE(1970,1,1)</f>
        <v>41839.730937500004</v>
      </c>
      <c r="T3433">
        <f>(((I3433/60)/60)/24)+DATE(1970,1,1)</f>
        <v>41869.730937500004</v>
      </c>
      <c r="U3433">
        <f>YEAR(S:S)</f>
        <v>2014</v>
      </c>
    </row>
    <row r="3434" spans="1:21" ht="48" x14ac:dyDescent="0.2">
      <c r="A3434">
        <v>3432</v>
      </c>
      <c r="B3434" s="8" t="s">
        <v>2</v>
      </c>
      <c r="C3434" s="3" t="s">
        <v>3439</v>
      </c>
      <c r="D3434" s="5">
        <v>2000</v>
      </c>
      <c r="E3434" s="7">
        <v>25</v>
      </c>
      <c r="F3434" t="s">
        <v>4115</v>
      </c>
      <c r="G3434" s="1" t="s">
        <v>4119</v>
      </c>
      <c r="H3434" t="s">
        <v>4121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" t="s">
        <v>4181</v>
      </c>
      <c r="O3434">
        <f>ROUND(E3434/D3434*100,0)</f>
        <v>1</v>
      </c>
      <c r="P3434">
        <f>ROUND(E3434/L3434,2)</f>
        <v>0.6</v>
      </c>
      <c r="Q3434" s="9" t="s">
        <v>4181</v>
      </c>
      <c r="R3434" t="s">
        <v>4190</v>
      </c>
      <c r="S3434">
        <f>(((J3434/60)/60)/24)+DATE(1970,1,1)</f>
        <v>42380.581180555557</v>
      </c>
      <c r="T3434">
        <f>(((I3434/60)/60)/24)+DATE(1970,1,1)</f>
        <v>42405.916666666672</v>
      </c>
      <c r="U3434">
        <f>YEAR(S:S)</f>
        <v>2016</v>
      </c>
    </row>
    <row r="3435" spans="1:21" ht="48" x14ac:dyDescent="0.2">
      <c r="A3435">
        <v>3433</v>
      </c>
      <c r="B3435" s="8" t="s">
        <v>2</v>
      </c>
      <c r="C3435" s="3" t="s">
        <v>3440</v>
      </c>
      <c r="D3435" s="5">
        <v>9500</v>
      </c>
      <c r="E3435" s="7">
        <v>25</v>
      </c>
      <c r="F3435" t="s">
        <v>4115</v>
      </c>
      <c r="G3435" s="1" t="s">
        <v>4119</v>
      </c>
      <c r="H3435" t="s">
        <v>4121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" t="s">
        <v>4181</v>
      </c>
      <c r="O3435">
        <f>ROUND(E3435/D3435*100,0)</f>
        <v>0</v>
      </c>
      <c r="P3435">
        <f>ROUND(E3435/L3435,2)</f>
        <v>0.35</v>
      </c>
      <c r="Q3435" s="9" t="s">
        <v>4181</v>
      </c>
      <c r="R3435" t="s">
        <v>4190</v>
      </c>
      <c r="S3435">
        <f>(((J3435/60)/60)/24)+DATE(1970,1,1)</f>
        <v>41776.063136574077</v>
      </c>
      <c r="T3435">
        <f>(((I3435/60)/60)/24)+DATE(1970,1,1)</f>
        <v>41807.125</v>
      </c>
      <c r="U3435">
        <f>YEAR(S:S)</f>
        <v>2014</v>
      </c>
    </row>
    <row r="3436" spans="1:21" ht="48" x14ac:dyDescent="0.2">
      <c r="A3436">
        <v>3434</v>
      </c>
      <c r="B3436" s="8" t="s">
        <v>2</v>
      </c>
      <c r="C3436" s="3" t="s">
        <v>3441</v>
      </c>
      <c r="D3436" s="5">
        <v>10000</v>
      </c>
      <c r="E3436" s="7">
        <v>25</v>
      </c>
      <c r="F3436" t="s">
        <v>4115</v>
      </c>
      <c r="G3436" s="1" t="s">
        <v>4119</v>
      </c>
      <c r="H3436" t="s">
        <v>4121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" t="s">
        <v>4181</v>
      </c>
      <c r="O3436">
        <f>ROUND(E3436/D3436*100,0)</f>
        <v>0</v>
      </c>
      <c r="P3436">
        <f>ROUND(E3436/L3436,2)</f>
        <v>0.15</v>
      </c>
      <c r="Q3436" s="9" t="s">
        <v>4181</v>
      </c>
      <c r="R3436" t="s">
        <v>4190</v>
      </c>
      <c r="S3436">
        <f>(((J3436/60)/60)/24)+DATE(1970,1,1)</f>
        <v>41800.380428240744</v>
      </c>
      <c r="T3436">
        <f>(((I3436/60)/60)/24)+DATE(1970,1,1)</f>
        <v>41830.380428240744</v>
      </c>
      <c r="U3436">
        <f>YEAR(S:S)</f>
        <v>2014</v>
      </c>
    </row>
    <row r="3437" spans="1:21" ht="48" x14ac:dyDescent="0.2">
      <c r="A3437">
        <v>3435</v>
      </c>
      <c r="B3437" s="8" t="s">
        <v>2</v>
      </c>
      <c r="C3437" s="3" t="s">
        <v>3442</v>
      </c>
      <c r="D3437" s="5">
        <v>1000</v>
      </c>
      <c r="E3437" s="7">
        <v>25</v>
      </c>
      <c r="F3437" t="s">
        <v>4115</v>
      </c>
      <c r="G3437" s="1" t="s">
        <v>4119</v>
      </c>
      <c r="H3437" t="s">
        <v>4121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" t="s">
        <v>4181</v>
      </c>
      <c r="O3437">
        <f>ROUND(E3437/D3437*100,0)</f>
        <v>3</v>
      </c>
      <c r="P3437">
        <f>ROUND(E3437/L3437,2)</f>
        <v>1.32</v>
      </c>
      <c r="Q3437" s="9" t="s">
        <v>4181</v>
      </c>
      <c r="R3437" t="s">
        <v>4190</v>
      </c>
      <c r="S3437">
        <f>(((J3437/60)/60)/24)+DATE(1970,1,1)</f>
        <v>42572.61681712963</v>
      </c>
      <c r="T3437">
        <f>(((I3437/60)/60)/24)+DATE(1970,1,1)</f>
        <v>42589.125</v>
      </c>
      <c r="U3437">
        <f>YEAR(S:S)</f>
        <v>2016</v>
      </c>
    </row>
    <row r="3438" spans="1:21" ht="48" x14ac:dyDescent="0.2">
      <c r="A3438">
        <v>3436</v>
      </c>
      <c r="B3438" s="8" t="s">
        <v>2</v>
      </c>
      <c r="C3438" s="3" t="s">
        <v>3443</v>
      </c>
      <c r="D3438" s="5">
        <v>5000</v>
      </c>
      <c r="E3438" s="7">
        <v>24</v>
      </c>
      <c r="F3438" t="s">
        <v>4115</v>
      </c>
      <c r="G3438" s="1" t="s">
        <v>4119</v>
      </c>
      <c r="H3438" t="s">
        <v>4121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" t="s">
        <v>4181</v>
      </c>
      <c r="O3438">
        <f>ROUND(E3438/D3438*100,0)</f>
        <v>0</v>
      </c>
      <c r="P3438">
        <f>ROUND(E3438/L3438,2)</f>
        <v>0.65</v>
      </c>
      <c r="Q3438" s="9" t="s">
        <v>4181</v>
      </c>
      <c r="R3438" t="s">
        <v>4190</v>
      </c>
      <c r="S3438">
        <f>(((J3438/60)/60)/24)+DATE(1970,1,1)</f>
        <v>41851.541585648149</v>
      </c>
      <c r="T3438">
        <f>(((I3438/60)/60)/24)+DATE(1970,1,1)</f>
        <v>41872.686111111114</v>
      </c>
      <c r="U3438">
        <f>YEAR(S:S)</f>
        <v>2014</v>
      </c>
    </row>
    <row r="3439" spans="1:21" ht="48" x14ac:dyDescent="0.2">
      <c r="A3439">
        <v>3437</v>
      </c>
      <c r="B3439" s="8" t="s">
        <v>2</v>
      </c>
      <c r="C3439" s="3" t="s">
        <v>3444</v>
      </c>
      <c r="D3439" s="5">
        <v>3000</v>
      </c>
      <c r="E3439" s="7">
        <v>24</v>
      </c>
      <c r="F3439" t="s">
        <v>4115</v>
      </c>
      <c r="G3439" s="1" t="s">
        <v>4119</v>
      </c>
      <c r="H3439" t="s">
        <v>4121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" t="s">
        <v>4181</v>
      </c>
      <c r="O3439">
        <f>ROUND(E3439/D3439*100,0)</f>
        <v>1</v>
      </c>
      <c r="P3439">
        <f>ROUND(E3439/L3439,2)</f>
        <v>0.67</v>
      </c>
      <c r="Q3439" s="9" t="s">
        <v>4181</v>
      </c>
      <c r="R3439" t="s">
        <v>4190</v>
      </c>
      <c r="S3439">
        <f>(((J3439/60)/60)/24)+DATE(1970,1,1)</f>
        <v>42205.710879629631</v>
      </c>
      <c r="T3439">
        <f>(((I3439/60)/60)/24)+DATE(1970,1,1)</f>
        <v>42235.710879629631</v>
      </c>
      <c r="U3439">
        <f>YEAR(S:S)</f>
        <v>2015</v>
      </c>
    </row>
    <row r="3440" spans="1:21" ht="48" x14ac:dyDescent="0.2">
      <c r="A3440">
        <v>3438</v>
      </c>
      <c r="B3440" s="8" t="s">
        <v>2</v>
      </c>
      <c r="C3440" s="3" t="s">
        <v>3445</v>
      </c>
      <c r="D3440" s="5">
        <v>2500</v>
      </c>
      <c r="E3440" s="7">
        <v>23</v>
      </c>
      <c r="F3440" t="s">
        <v>4115</v>
      </c>
      <c r="G3440" s="1" t="s">
        <v>4119</v>
      </c>
      <c r="H3440" t="s">
        <v>4122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" t="s">
        <v>4181</v>
      </c>
      <c r="O3440">
        <f>ROUND(E3440/D3440*100,0)</f>
        <v>1</v>
      </c>
      <c r="P3440">
        <f>ROUND(E3440/L3440,2)</f>
        <v>1.64</v>
      </c>
      <c r="Q3440" s="9" t="s">
        <v>4181</v>
      </c>
      <c r="R3440" t="s">
        <v>4190</v>
      </c>
      <c r="S3440">
        <f>(((J3440/60)/60)/24)+DATE(1970,1,1)</f>
        <v>42100.927858796291</v>
      </c>
      <c r="T3440">
        <f>(((I3440/60)/60)/24)+DATE(1970,1,1)</f>
        <v>42126.875</v>
      </c>
      <c r="U3440">
        <f>YEAR(S:S)</f>
        <v>2015</v>
      </c>
    </row>
    <row r="3441" spans="1:21" ht="32" x14ac:dyDescent="0.2">
      <c r="A3441">
        <v>3439</v>
      </c>
      <c r="B3441" s="8" t="s">
        <v>2</v>
      </c>
      <c r="C3441" s="3" t="s">
        <v>3446</v>
      </c>
      <c r="D3441" s="5">
        <v>1200</v>
      </c>
      <c r="E3441" s="7">
        <v>23</v>
      </c>
      <c r="F3441" t="s">
        <v>4115</v>
      </c>
      <c r="G3441" s="1" t="s">
        <v>4119</v>
      </c>
      <c r="H3441" t="s">
        <v>4121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" t="s">
        <v>4181</v>
      </c>
      <c r="O3441">
        <f>ROUND(E3441/D3441*100,0)</f>
        <v>2</v>
      </c>
      <c r="P3441">
        <f>ROUND(E3441/L3441,2)</f>
        <v>1.28</v>
      </c>
      <c r="Q3441" s="9" t="s">
        <v>4181</v>
      </c>
      <c r="R3441" t="s">
        <v>4190</v>
      </c>
      <c r="S3441">
        <f>(((J3441/60)/60)/24)+DATE(1970,1,1)</f>
        <v>42374.911226851851</v>
      </c>
      <c r="T3441">
        <f>(((I3441/60)/60)/24)+DATE(1970,1,1)</f>
        <v>42388.207638888889</v>
      </c>
      <c r="U3441">
        <f>YEAR(S:S)</f>
        <v>2016</v>
      </c>
    </row>
    <row r="3442" spans="1:21" ht="48" x14ac:dyDescent="0.2">
      <c r="A3442">
        <v>3440</v>
      </c>
      <c r="B3442" s="8" t="s">
        <v>2</v>
      </c>
      <c r="C3442" s="3" t="s">
        <v>3447</v>
      </c>
      <c r="D3442" s="5">
        <v>5000</v>
      </c>
      <c r="E3442" s="7">
        <v>22</v>
      </c>
      <c r="F3442" t="s">
        <v>4115</v>
      </c>
      <c r="G3442" s="1" t="s">
        <v>4119</v>
      </c>
      <c r="H3442" t="s">
        <v>4121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" t="s">
        <v>4181</v>
      </c>
      <c r="O3442">
        <f>ROUND(E3442/D3442*100,0)</f>
        <v>0</v>
      </c>
      <c r="P3442">
        <f>ROUND(E3442/L3442,2)</f>
        <v>0.27</v>
      </c>
      <c r="Q3442" s="9" t="s">
        <v>4181</v>
      </c>
      <c r="R3442" t="s">
        <v>4190</v>
      </c>
      <c r="S3442">
        <f>(((J3442/60)/60)/24)+DATE(1970,1,1)</f>
        <v>41809.12300925926</v>
      </c>
      <c r="T3442">
        <f>(((I3442/60)/60)/24)+DATE(1970,1,1)</f>
        <v>41831.677083333336</v>
      </c>
      <c r="U3442">
        <f>YEAR(S:S)</f>
        <v>2014</v>
      </c>
    </row>
    <row r="3443" spans="1:21" ht="48" x14ac:dyDescent="0.2">
      <c r="A3443">
        <v>3441</v>
      </c>
      <c r="B3443" s="8" t="s">
        <v>2</v>
      </c>
      <c r="C3443" s="3" t="s">
        <v>3448</v>
      </c>
      <c r="D3443" s="5">
        <v>2500</v>
      </c>
      <c r="E3443" s="7">
        <v>22</v>
      </c>
      <c r="F3443" t="s">
        <v>4115</v>
      </c>
      <c r="G3443" s="1" t="s">
        <v>4119</v>
      </c>
      <c r="H3443" t="s">
        <v>4121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" t="s">
        <v>4181</v>
      </c>
      <c r="O3443">
        <f>ROUND(E3443/D3443*100,0)</f>
        <v>1</v>
      </c>
      <c r="P3443">
        <f>ROUND(E3443/L3443,2)</f>
        <v>0.51</v>
      </c>
      <c r="Q3443" s="9" t="s">
        <v>4181</v>
      </c>
      <c r="R3443" t="s">
        <v>4190</v>
      </c>
      <c r="S3443">
        <f>(((J3443/60)/60)/24)+DATE(1970,1,1)</f>
        <v>42294.429641203707</v>
      </c>
      <c r="T3443">
        <f>(((I3443/60)/60)/24)+DATE(1970,1,1)</f>
        <v>42321.845138888893</v>
      </c>
      <c r="U3443">
        <f>YEAR(S:S)</f>
        <v>2015</v>
      </c>
    </row>
    <row r="3444" spans="1:21" ht="48" x14ac:dyDescent="0.2">
      <c r="A3444">
        <v>3442</v>
      </c>
      <c r="B3444" s="8" t="s">
        <v>2</v>
      </c>
      <c r="C3444" s="3" t="s">
        <v>3449</v>
      </c>
      <c r="D3444" s="5">
        <v>250</v>
      </c>
      <c r="E3444" s="7">
        <v>21</v>
      </c>
      <c r="F3444" t="s">
        <v>4115</v>
      </c>
      <c r="G3444" s="1" t="s">
        <v>4119</v>
      </c>
      <c r="H3444" t="s">
        <v>4121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" t="s">
        <v>4181</v>
      </c>
      <c r="O3444">
        <f>ROUND(E3444/D3444*100,0)</f>
        <v>8</v>
      </c>
      <c r="P3444">
        <f>ROUND(E3444/L3444,2)</f>
        <v>2.63</v>
      </c>
      <c r="Q3444" s="9" t="s">
        <v>4181</v>
      </c>
      <c r="R3444" t="s">
        <v>4190</v>
      </c>
      <c r="S3444">
        <f>(((J3444/60)/60)/24)+DATE(1970,1,1)</f>
        <v>42124.841111111105</v>
      </c>
      <c r="T3444">
        <f>(((I3444/60)/60)/24)+DATE(1970,1,1)</f>
        <v>42154.841111111105</v>
      </c>
      <c r="U3444">
        <f>YEAR(S:S)</f>
        <v>2015</v>
      </c>
    </row>
    <row r="3445" spans="1:21" ht="48" x14ac:dyDescent="0.2">
      <c r="A3445">
        <v>3443</v>
      </c>
      <c r="B3445" s="8" t="s">
        <v>2</v>
      </c>
      <c r="C3445" s="3" t="s">
        <v>3450</v>
      </c>
      <c r="D3445" s="5">
        <v>1000</v>
      </c>
      <c r="E3445" s="7">
        <v>21</v>
      </c>
      <c r="F3445" t="s">
        <v>4115</v>
      </c>
      <c r="G3445" s="1" t="s">
        <v>4119</v>
      </c>
      <c r="H3445" t="s">
        <v>4121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" t="s">
        <v>4181</v>
      </c>
      <c r="O3445">
        <f>ROUND(E3445/D3445*100,0)</f>
        <v>2</v>
      </c>
      <c r="P3445">
        <f>ROUND(E3445/L3445,2)</f>
        <v>0.47</v>
      </c>
      <c r="Q3445" s="9" t="s">
        <v>4181</v>
      </c>
      <c r="R3445" t="s">
        <v>4190</v>
      </c>
      <c r="S3445">
        <f>(((J3445/60)/60)/24)+DATE(1970,1,1)</f>
        <v>41861.524837962963</v>
      </c>
      <c r="T3445">
        <f>(((I3445/60)/60)/24)+DATE(1970,1,1)</f>
        <v>41891.524837962963</v>
      </c>
      <c r="U3445">
        <f>YEAR(S:S)</f>
        <v>2014</v>
      </c>
    </row>
    <row r="3446" spans="1:21" ht="48" x14ac:dyDescent="0.2">
      <c r="A3446">
        <v>3444</v>
      </c>
      <c r="B3446" s="8" t="s">
        <v>2</v>
      </c>
      <c r="C3446" s="3" t="s">
        <v>3451</v>
      </c>
      <c r="D3446" s="5">
        <v>300</v>
      </c>
      <c r="E3446" s="7">
        <v>21</v>
      </c>
      <c r="F3446" t="s">
        <v>4115</v>
      </c>
      <c r="G3446" s="1" t="s">
        <v>4119</v>
      </c>
      <c r="H3446" t="s">
        <v>4123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" t="s">
        <v>4181</v>
      </c>
      <c r="O3446">
        <f>ROUND(E3446/D3446*100,0)</f>
        <v>7</v>
      </c>
      <c r="P3446">
        <f>ROUND(E3446/L3446,2)</f>
        <v>1.05</v>
      </c>
      <c r="Q3446" s="9" t="s">
        <v>4181</v>
      </c>
      <c r="R3446" t="s">
        <v>4190</v>
      </c>
      <c r="S3446">
        <f>(((J3446/60)/60)/24)+DATE(1970,1,1)</f>
        <v>42521.291504629626</v>
      </c>
      <c r="T3446">
        <f>(((I3446/60)/60)/24)+DATE(1970,1,1)</f>
        <v>42529.582638888889</v>
      </c>
      <c r="U3446">
        <f>YEAR(S:S)</f>
        <v>2016</v>
      </c>
    </row>
    <row r="3447" spans="1:21" ht="48" x14ac:dyDescent="0.2">
      <c r="A3447">
        <v>3445</v>
      </c>
      <c r="B3447" s="8" t="s">
        <v>2</v>
      </c>
      <c r="C3447" s="3" t="s">
        <v>3452</v>
      </c>
      <c r="D3447" s="5">
        <v>2000</v>
      </c>
      <c r="E3447" s="7">
        <v>21</v>
      </c>
      <c r="F3447" t="s">
        <v>4115</v>
      </c>
      <c r="G3447" s="1" t="s">
        <v>4119</v>
      </c>
      <c r="H3447" t="s">
        <v>4122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" t="s">
        <v>4181</v>
      </c>
      <c r="O3447">
        <f>ROUND(E3447/D3447*100,0)</f>
        <v>1</v>
      </c>
      <c r="P3447">
        <f>ROUND(E3447/L3447,2)</f>
        <v>0.68</v>
      </c>
      <c r="Q3447" s="9" t="s">
        <v>4181</v>
      </c>
      <c r="R3447" t="s">
        <v>4190</v>
      </c>
      <c r="S3447">
        <f>(((J3447/60)/60)/24)+DATE(1970,1,1)</f>
        <v>42272.530509259261</v>
      </c>
      <c r="T3447">
        <f>(((I3447/60)/60)/24)+DATE(1970,1,1)</f>
        <v>42300.530509259261</v>
      </c>
      <c r="U3447">
        <f>YEAR(S:S)</f>
        <v>2015</v>
      </c>
    </row>
    <row r="3448" spans="1:21" ht="48" x14ac:dyDescent="0.2">
      <c r="A3448">
        <v>3446</v>
      </c>
      <c r="B3448" s="8" t="s">
        <v>2</v>
      </c>
      <c r="C3448" s="3" t="s">
        <v>3453</v>
      </c>
      <c r="D3448" s="5">
        <v>1000</v>
      </c>
      <c r="E3448" s="7">
        <v>21</v>
      </c>
      <c r="F3448" t="s">
        <v>4115</v>
      </c>
      <c r="G3448" s="1" t="s">
        <v>4119</v>
      </c>
      <c r="H3448" t="s">
        <v>4122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" t="s">
        <v>4181</v>
      </c>
      <c r="O3448">
        <f>ROUND(E3448/D3448*100,0)</f>
        <v>2</v>
      </c>
      <c r="P3448">
        <f>ROUND(E3448/L3448,2)</f>
        <v>0.84</v>
      </c>
      <c r="Q3448" s="9" t="s">
        <v>4181</v>
      </c>
      <c r="R3448" t="s">
        <v>4190</v>
      </c>
      <c r="S3448">
        <f>(((J3448/60)/60)/24)+DATE(1970,1,1)</f>
        <v>42016.832465277781</v>
      </c>
      <c r="T3448">
        <f>(((I3448/60)/60)/24)+DATE(1970,1,1)</f>
        <v>42040.513888888891</v>
      </c>
      <c r="U3448">
        <f>YEAR(S:S)</f>
        <v>2015</v>
      </c>
    </row>
    <row r="3449" spans="1:21" ht="32" x14ac:dyDescent="0.2">
      <c r="A3449">
        <v>3447</v>
      </c>
      <c r="B3449" s="8" t="s">
        <v>2</v>
      </c>
      <c r="C3449" s="3" t="s">
        <v>3454</v>
      </c>
      <c r="D3449" s="5">
        <v>1000</v>
      </c>
      <c r="E3449" s="7">
        <v>21</v>
      </c>
      <c r="F3449" t="s">
        <v>4115</v>
      </c>
      <c r="G3449" s="1" t="s">
        <v>4119</v>
      </c>
      <c r="H3449" t="s">
        <v>4121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" t="s">
        <v>4181</v>
      </c>
      <c r="O3449">
        <f>ROUND(E3449/D3449*100,0)</f>
        <v>2</v>
      </c>
      <c r="P3449">
        <f>ROUND(E3449/L3449,2)</f>
        <v>1.5</v>
      </c>
      <c r="Q3449" s="9" t="s">
        <v>4181</v>
      </c>
      <c r="R3449" t="s">
        <v>4190</v>
      </c>
      <c r="S3449">
        <f>(((J3449/60)/60)/24)+DATE(1970,1,1)</f>
        <v>42402.889027777783</v>
      </c>
      <c r="T3449">
        <f>(((I3449/60)/60)/24)+DATE(1970,1,1)</f>
        <v>42447.847361111111</v>
      </c>
      <c r="U3449">
        <f>YEAR(S:S)</f>
        <v>2016</v>
      </c>
    </row>
    <row r="3450" spans="1:21" ht="48" x14ac:dyDescent="0.2">
      <c r="A3450">
        <v>3448</v>
      </c>
      <c r="B3450" s="8" t="s">
        <v>2</v>
      </c>
      <c r="C3450" s="3" t="s">
        <v>3455</v>
      </c>
      <c r="D3450" s="5">
        <v>2100</v>
      </c>
      <c r="E3450" s="7">
        <v>21</v>
      </c>
      <c r="F3450" t="s">
        <v>4115</v>
      </c>
      <c r="G3450" s="1" t="s">
        <v>4119</v>
      </c>
      <c r="H3450" t="s">
        <v>4121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" t="s">
        <v>4181</v>
      </c>
      <c r="O3450">
        <f>ROUND(E3450/D3450*100,0)</f>
        <v>1</v>
      </c>
      <c r="P3450">
        <f>ROUND(E3450/L3450,2)</f>
        <v>0.47</v>
      </c>
      <c r="Q3450" s="9" t="s">
        <v>4181</v>
      </c>
      <c r="R3450" t="s">
        <v>4190</v>
      </c>
      <c r="S3450">
        <f>(((J3450/60)/60)/24)+DATE(1970,1,1)</f>
        <v>41960.119085648148</v>
      </c>
      <c r="T3450">
        <f>(((I3450/60)/60)/24)+DATE(1970,1,1)</f>
        <v>41990.119085648148</v>
      </c>
      <c r="U3450">
        <f>YEAR(S:S)</f>
        <v>2014</v>
      </c>
    </row>
    <row r="3451" spans="1:21" ht="48" x14ac:dyDescent="0.2">
      <c r="A3451">
        <v>3449</v>
      </c>
      <c r="B3451" s="8" t="s">
        <v>2</v>
      </c>
      <c r="C3451" s="3" t="s">
        <v>3456</v>
      </c>
      <c r="D3451" s="5">
        <v>800</v>
      </c>
      <c r="E3451" s="7">
        <v>21</v>
      </c>
      <c r="F3451" t="s">
        <v>4115</v>
      </c>
      <c r="G3451" s="1" t="s">
        <v>4119</v>
      </c>
      <c r="H3451" t="s">
        <v>4121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" t="s">
        <v>4181</v>
      </c>
      <c r="O3451">
        <f>ROUND(E3451/D3451*100,0)</f>
        <v>3</v>
      </c>
      <c r="P3451">
        <f>ROUND(E3451/L3451,2)</f>
        <v>1.05</v>
      </c>
      <c r="Q3451" s="9" t="s">
        <v>4181</v>
      </c>
      <c r="R3451" t="s">
        <v>4190</v>
      </c>
      <c r="S3451">
        <f>(((J3451/60)/60)/24)+DATE(1970,1,1)</f>
        <v>42532.052523148144</v>
      </c>
      <c r="T3451">
        <f>(((I3451/60)/60)/24)+DATE(1970,1,1)</f>
        <v>42560.166666666672</v>
      </c>
      <c r="U3451">
        <f>YEAR(S:S)</f>
        <v>2016</v>
      </c>
    </row>
    <row r="3452" spans="1:21" ht="48" x14ac:dyDescent="0.2">
      <c r="A3452">
        <v>3450</v>
      </c>
      <c r="B3452" s="8" t="s">
        <v>2</v>
      </c>
      <c r="C3452" s="3" t="s">
        <v>3457</v>
      </c>
      <c r="D3452" s="5">
        <v>500</v>
      </c>
      <c r="E3452" s="7">
        <v>21</v>
      </c>
      <c r="F3452" t="s">
        <v>4115</v>
      </c>
      <c r="G3452" s="1" t="s">
        <v>4119</v>
      </c>
      <c r="H3452" t="s">
        <v>4122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" t="s">
        <v>4181</v>
      </c>
      <c r="O3452">
        <f>ROUND(E3452/D3452*100,0)</f>
        <v>4</v>
      </c>
      <c r="P3452">
        <f>ROUND(E3452/L3452,2)</f>
        <v>0.54</v>
      </c>
      <c r="Q3452" s="9" t="s">
        <v>4181</v>
      </c>
      <c r="R3452" t="s">
        <v>4190</v>
      </c>
      <c r="S3452">
        <f>(((J3452/60)/60)/24)+DATE(1970,1,1)</f>
        <v>42036.704525462963</v>
      </c>
      <c r="T3452">
        <f>(((I3452/60)/60)/24)+DATE(1970,1,1)</f>
        <v>42096.662858796291</v>
      </c>
      <c r="U3452">
        <f>YEAR(S:S)</f>
        <v>2015</v>
      </c>
    </row>
    <row r="3453" spans="1:21" ht="48" x14ac:dyDescent="0.2">
      <c r="A3453">
        <v>3451</v>
      </c>
      <c r="B3453" s="8" t="s">
        <v>2</v>
      </c>
      <c r="C3453" s="3" t="s">
        <v>3458</v>
      </c>
      <c r="D3453" s="5">
        <v>650</v>
      </c>
      <c r="E3453" s="7">
        <v>20</v>
      </c>
      <c r="F3453" t="s">
        <v>4115</v>
      </c>
      <c r="G3453" s="1" t="s">
        <v>4119</v>
      </c>
      <c r="H3453" t="s">
        <v>4121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" t="s">
        <v>4181</v>
      </c>
      <c r="O3453">
        <f>ROUND(E3453/D3453*100,0)</f>
        <v>3</v>
      </c>
      <c r="P3453">
        <f>ROUND(E3453/L3453,2)</f>
        <v>1.25</v>
      </c>
      <c r="Q3453" s="9" t="s">
        <v>4181</v>
      </c>
      <c r="R3453" t="s">
        <v>4190</v>
      </c>
      <c r="S3453">
        <f>(((J3453/60)/60)/24)+DATE(1970,1,1)</f>
        <v>42088.723692129628</v>
      </c>
      <c r="T3453">
        <f>(((I3453/60)/60)/24)+DATE(1970,1,1)</f>
        <v>42115.723692129628</v>
      </c>
      <c r="U3453">
        <f>YEAR(S:S)</f>
        <v>2015</v>
      </c>
    </row>
    <row r="3454" spans="1:21" ht="48" x14ac:dyDescent="0.2">
      <c r="A3454">
        <v>3452</v>
      </c>
      <c r="B3454" s="8" t="s">
        <v>2</v>
      </c>
      <c r="C3454" s="3" t="s">
        <v>3459</v>
      </c>
      <c r="D3454" s="5">
        <v>1000</v>
      </c>
      <c r="E3454" s="7">
        <v>20</v>
      </c>
      <c r="F3454" t="s">
        <v>4115</v>
      </c>
      <c r="G3454" s="1" t="s">
        <v>4119</v>
      </c>
      <c r="H3454" t="s">
        <v>4121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" t="s">
        <v>4181</v>
      </c>
      <c r="O3454">
        <f>ROUND(E3454/D3454*100,0)</f>
        <v>2</v>
      </c>
      <c r="P3454">
        <f>ROUND(E3454/L3454,2)</f>
        <v>0.54</v>
      </c>
      <c r="Q3454" s="9" t="s">
        <v>4181</v>
      </c>
      <c r="R3454" t="s">
        <v>4190</v>
      </c>
      <c r="S3454">
        <f>(((J3454/60)/60)/24)+DATE(1970,1,1)</f>
        <v>41820.639189814814</v>
      </c>
      <c r="T3454">
        <f>(((I3454/60)/60)/24)+DATE(1970,1,1)</f>
        <v>41843.165972222225</v>
      </c>
      <c r="U3454">
        <f>YEAR(S:S)</f>
        <v>2014</v>
      </c>
    </row>
    <row r="3455" spans="1:21" ht="48" x14ac:dyDescent="0.2">
      <c r="A3455">
        <v>3453</v>
      </c>
      <c r="B3455" s="8" t="s">
        <v>2</v>
      </c>
      <c r="C3455" s="3" t="s">
        <v>3460</v>
      </c>
      <c r="D3455" s="5">
        <v>300</v>
      </c>
      <c r="E3455" s="7">
        <v>20</v>
      </c>
      <c r="F3455" t="s">
        <v>4115</v>
      </c>
      <c r="G3455" s="1" t="s">
        <v>4119</v>
      </c>
      <c r="H3455" t="s">
        <v>4122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" t="s">
        <v>4181</v>
      </c>
      <c r="O3455">
        <f>ROUND(E3455/D3455*100,0)</f>
        <v>7</v>
      </c>
      <c r="P3455">
        <f>ROUND(E3455/L3455,2)</f>
        <v>1.43</v>
      </c>
      <c r="Q3455" s="9" t="s">
        <v>4181</v>
      </c>
      <c r="R3455" t="s">
        <v>4190</v>
      </c>
      <c r="S3455">
        <f>(((J3455/60)/60)/24)+DATE(1970,1,1)</f>
        <v>42535.97865740741</v>
      </c>
      <c r="T3455">
        <f>(((I3455/60)/60)/24)+DATE(1970,1,1)</f>
        <v>42595.97865740741</v>
      </c>
      <c r="U3455">
        <f>YEAR(S:S)</f>
        <v>2016</v>
      </c>
    </row>
    <row r="3456" spans="1:21" ht="48" x14ac:dyDescent="0.2">
      <c r="A3456">
        <v>3454</v>
      </c>
      <c r="B3456" s="8" t="s">
        <v>2</v>
      </c>
      <c r="C3456" s="3" t="s">
        <v>3461</v>
      </c>
      <c r="D3456" s="5">
        <v>700</v>
      </c>
      <c r="E3456" s="7">
        <v>20</v>
      </c>
      <c r="F3456" t="s">
        <v>4115</v>
      </c>
      <c r="G3456" s="1" t="s">
        <v>4119</v>
      </c>
      <c r="H3456" t="s">
        <v>4122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" t="s">
        <v>4181</v>
      </c>
      <c r="O3456">
        <f>ROUND(E3456/D3456*100,0)</f>
        <v>3</v>
      </c>
      <c r="P3456">
        <f>ROUND(E3456/L3456,2)</f>
        <v>0.95</v>
      </c>
      <c r="Q3456" s="9" t="s">
        <v>4181</v>
      </c>
      <c r="R3456" t="s">
        <v>4190</v>
      </c>
      <c r="S3456">
        <f>(((J3456/60)/60)/24)+DATE(1970,1,1)</f>
        <v>41821.698599537034</v>
      </c>
      <c r="T3456">
        <f>(((I3456/60)/60)/24)+DATE(1970,1,1)</f>
        <v>41851.698599537034</v>
      </c>
      <c r="U3456">
        <f>YEAR(S:S)</f>
        <v>2014</v>
      </c>
    </row>
    <row r="3457" spans="1:21" ht="48" x14ac:dyDescent="0.2">
      <c r="A3457">
        <v>3455</v>
      </c>
      <c r="B3457" s="8" t="s">
        <v>2</v>
      </c>
      <c r="C3457" s="3" t="s">
        <v>3462</v>
      </c>
      <c r="D3457" s="5">
        <v>10000</v>
      </c>
      <c r="E3457" s="7">
        <v>20</v>
      </c>
      <c r="F3457" t="s">
        <v>4115</v>
      </c>
      <c r="G3457" s="1" t="s">
        <v>4119</v>
      </c>
      <c r="H3457" t="s">
        <v>4121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" t="s">
        <v>4181</v>
      </c>
      <c r="O3457">
        <f>ROUND(E3457/D3457*100,0)</f>
        <v>0</v>
      </c>
      <c r="P3457">
        <f>ROUND(E3457/L3457,2)</f>
        <v>0.28999999999999998</v>
      </c>
      <c r="Q3457" s="9" t="s">
        <v>4181</v>
      </c>
      <c r="R3457" t="s">
        <v>4190</v>
      </c>
      <c r="S3457">
        <f>(((J3457/60)/60)/24)+DATE(1970,1,1)</f>
        <v>42626.7503125</v>
      </c>
      <c r="T3457">
        <f>(((I3457/60)/60)/24)+DATE(1970,1,1)</f>
        <v>42656.7503125</v>
      </c>
      <c r="U3457">
        <f>YEAR(S:S)</f>
        <v>2016</v>
      </c>
    </row>
    <row r="3458" spans="1:21" ht="48" x14ac:dyDescent="0.2">
      <c r="A3458">
        <v>3456</v>
      </c>
      <c r="B3458" s="8" t="s">
        <v>2</v>
      </c>
      <c r="C3458" s="3" t="s">
        <v>3463</v>
      </c>
      <c r="D3458" s="5">
        <v>3000</v>
      </c>
      <c r="E3458" s="7">
        <v>20</v>
      </c>
      <c r="F3458" t="s">
        <v>4115</v>
      </c>
      <c r="G3458" s="1" t="s">
        <v>4119</v>
      </c>
      <c r="H3458" t="s">
        <v>4121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" t="s">
        <v>4181</v>
      </c>
      <c r="O3458">
        <f>ROUND(E3458/D3458*100,0)</f>
        <v>1</v>
      </c>
      <c r="P3458">
        <f>ROUND(E3458/L3458,2)</f>
        <v>1.25</v>
      </c>
      <c r="Q3458" s="9" t="s">
        <v>4181</v>
      </c>
      <c r="R3458" t="s">
        <v>4190</v>
      </c>
      <c r="S3458">
        <f>(((J3458/60)/60)/24)+DATE(1970,1,1)</f>
        <v>41821.205636574072</v>
      </c>
      <c r="T3458">
        <f>(((I3458/60)/60)/24)+DATE(1970,1,1)</f>
        <v>41852.290972222225</v>
      </c>
      <c r="U3458">
        <f>YEAR(S:S)</f>
        <v>2014</v>
      </c>
    </row>
    <row r="3459" spans="1:21" ht="32" x14ac:dyDescent="0.2">
      <c r="A3459">
        <v>3457</v>
      </c>
      <c r="B3459" s="8" t="s">
        <v>2</v>
      </c>
      <c r="C3459" s="3" t="s">
        <v>3464</v>
      </c>
      <c r="D3459" s="5">
        <v>2000</v>
      </c>
      <c r="E3459" s="7">
        <v>20</v>
      </c>
      <c r="F3459" t="s">
        <v>4115</v>
      </c>
      <c r="G3459" s="1" t="s">
        <v>4119</v>
      </c>
      <c r="H3459" t="s">
        <v>4121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" t="s">
        <v>4181</v>
      </c>
      <c r="O3459">
        <f>ROUND(E3459/D3459*100,0)</f>
        <v>1</v>
      </c>
      <c r="P3459">
        <f>ROUND(E3459/L3459,2)</f>
        <v>0.36</v>
      </c>
      <c r="Q3459" s="9" t="s">
        <v>4181</v>
      </c>
      <c r="R3459" t="s">
        <v>4190</v>
      </c>
      <c r="S3459">
        <f>(((J3459/60)/60)/24)+DATE(1970,1,1)</f>
        <v>42016.706678240742</v>
      </c>
      <c r="T3459">
        <f>(((I3459/60)/60)/24)+DATE(1970,1,1)</f>
        <v>42047.249305555553</v>
      </c>
      <c r="U3459">
        <f>YEAR(S:S)</f>
        <v>2015</v>
      </c>
    </row>
    <row r="3460" spans="1:21" ht="48" x14ac:dyDescent="0.2">
      <c r="A3460">
        <v>3458</v>
      </c>
      <c r="B3460" s="8" t="s">
        <v>2</v>
      </c>
      <c r="C3460" s="3" t="s">
        <v>3465</v>
      </c>
      <c r="D3460" s="5">
        <v>978</v>
      </c>
      <c r="E3460" s="7">
        <v>20</v>
      </c>
      <c r="F3460" t="s">
        <v>4115</v>
      </c>
      <c r="G3460" s="1" t="s">
        <v>4119</v>
      </c>
      <c r="H3460" t="s">
        <v>4121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" t="s">
        <v>4181</v>
      </c>
      <c r="O3460">
        <f>ROUND(E3460/D3460*100,0)</f>
        <v>2</v>
      </c>
      <c r="P3460">
        <f>ROUND(E3460/L3460,2)</f>
        <v>0.74</v>
      </c>
      <c r="Q3460" s="9" t="s">
        <v>4181</v>
      </c>
      <c r="R3460" t="s">
        <v>4190</v>
      </c>
      <c r="S3460">
        <f>(((J3460/60)/60)/24)+DATE(1970,1,1)</f>
        <v>42011.202581018515</v>
      </c>
      <c r="T3460">
        <f>(((I3460/60)/60)/24)+DATE(1970,1,1)</f>
        <v>42038.185416666667</v>
      </c>
      <c r="U3460">
        <f>YEAR(S:S)</f>
        <v>2015</v>
      </c>
    </row>
    <row r="3461" spans="1:21" ht="48" x14ac:dyDescent="0.2">
      <c r="A3461">
        <v>3459</v>
      </c>
      <c r="B3461" s="8" t="s">
        <v>2</v>
      </c>
      <c r="C3461" s="3" t="s">
        <v>3466</v>
      </c>
      <c r="D3461" s="5">
        <v>500</v>
      </c>
      <c r="E3461" s="7">
        <v>20</v>
      </c>
      <c r="F3461" t="s">
        <v>4115</v>
      </c>
      <c r="G3461" s="1" t="s">
        <v>4119</v>
      </c>
      <c r="H3461" t="s">
        <v>4122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" t="s">
        <v>4181</v>
      </c>
      <c r="O3461">
        <f>ROUND(E3461/D3461*100,0)</f>
        <v>4</v>
      </c>
      <c r="P3461">
        <f>ROUND(E3461/L3461,2)</f>
        <v>0.56000000000000005</v>
      </c>
      <c r="Q3461" s="9" t="s">
        <v>4181</v>
      </c>
      <c r="R3461" t="s">
        <v>4190</v>
      </c>
      <c r="S3461">
        <f>(((J3461/60)/60)/24)+DATE(1970,1,1)</f>
        <v>42480.479861111111</v>
      </c>
      <c r="T3461">
        <f>(((I3461/60)/60)/24)+DATE(1970,1,1)</f>
        <v>42510.479861111111</v>
      </c>
      <c r="U3461">
        <f>YEAR(S:S)</f>
        <v>2016</v>
      </c>
    </row>
    <row r="3462" spans="1:21" ht="48" x14ac:dyDescent="0.2">
      <c r="A3462">
        <v>3460</v>
      </c>
      <c r="B3462" s="8" t="s">
        <v>2</v>
      </c>
      <c r="C3462" s="3" t="s">
        <v>3467</v>
      </c>
      <c r="D3462" s="5">
        <v>500</v>
      </c>
      <c r="E3462" s="7">
        <v>20</v>
      </c>
      <c r="F3462" t="s">
        <v>4115</v>
      </c>
      <c r="G3462" s="1" t="s">
        <v>4119</v>
      </c>
      <c r="H3462" t="s">
        <v>4122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" t="s">
        <v>4181</v>
      </c>
      <c r="O3462">
        <f>ROUND(E3462/D3462*100,0)</f>
        <v>4</v>
      </c>
      <c r="P3462">
        <f>ROUND(E3462/L3462,2)</f>
        <v>1.05</v>
      </c>
      <c r="Q3462" s="9" t="s">
        <v>4181</v>
      </c>
      <c r="R3462" t="s">
        <v>4190</v>
      </c>
      <c r="S3462">
        <f>(((J3462/60)/60)/24)+DATE(1970,1,1)</f>
        <v>41852.527222222219</v>
      </c>
      <c r="T3462">
        <f>(((I3462/60)/60)/24)+DATE(1970,1,1)</f>
        <v>41866.527222222219</v>
      </c>
      <c r="U3462">
        <f>YEAR(S:S)</f>
        <v>2014</v>
      </c>
    </row>
    <row r="3463" spans="1:21" ht="48" x14ac:dyDescent="0.2">
      <c r="A3463">
        <v>3461</v>
      </c>
      <c r="B3463" s="8" t="s">
        <v>2</v>
      </c>
      <c r="C3463" s="3" t="s">
        <v>3468</v>
      </c>
      <c r="D3463" s="5">
        <v>500</v>
      </c>
      <c r="E3463" s="7">
        <v>20</v>
      </c>
      <c r="F3463" t="s">
        <v>4115</v>
      </c>
      <c r="G3463" s="1" t="s">
        <v>4119</v>
      </c>
      <c r="H3463" t="s">
        <v>4121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" t="s">
        <v>4181</v>
      </c>
      <c r="O3463">
        <f>ROUND(E3463/D3463*100,0)</f>
        <v>4</v>
      </c>
      <c r="P3463">
        <f>ROUND(E3463/L3463,2)</f>
        <v>1.67</v>
      </c>
      <c r="Q3463" s="9" t="s">
        <v>4181</v>
      </c>
      <c r="R3463" t="s">
        <v>4190</v>
      </c>
      <c r="S3463">
        <f>(((J3463/60)/60)/24)+DATE(1970,1,1)</f>
        <v>42643.632858796293</v>
      </c>
      <c r="T3463">
        <f>(((I3463/60)/60)/24)+DATE(1970,1,1)</f>
        <v>42672.125</v>
      </c>
      <c r="U3463">
        <f>YEAR(S:S)</f>
        <v>2016</v>
      </c>
    </row>
    <row r="3464" spans="1:21" ht="48" x14ac:dyDescent="0.2">
      <c r="A3464">
        <v>3462</v>
      </c>
      <c r="B3464" s="8" t="s">
        <v>2</v>
      </c>
      <c r="C3464" s="3" t="s">
        <v>3469</v>
      </c>
      <c r="D3464" s="5">
        <v>250</v>
      </c>
      <c r="E3464" s="7">
        <v>20</v>
      </c>
      <c r="F3464" t="s">
        <v>4115</v>
      </c>
      <c r="G3464" s="1" t="s">
        <v>4119</v>
      </c>
      <c r="H3464" t="s">
        <v>4121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" t="s">
        <v>4181</v>
      </c>
      <c r="O3464">
        <f>ROUND(E3464/D3464*100,0)</f>
        <v>8</v>
      </c>
      <c r="P3464">
        <f>ROUND(E3464/L3464,2)</f>
        <v>1.18</v>
      </c>
      <c r="Q3464" s="9" t="s">
        <v>4181</v>
      </c>
      <c r="R3464" t="s">
        <v>4190</v>
      </c>
      <c r="S3464">
        <f>(((J3464/60)/60)/24)+DATE(1970,1,1)</f>
        <v>42179.898472222223</v>
      </c>
      <c r="T3464">
        <f>(((I3464/60)/60)/24)+DATE(1970,1,1)</f>
        <v>42195.75</v>
      </c>
      <c r="U3464">
        <f>YEAR(S:S)</f>
        <v>2015</v>
      </c>
    </row>
    <row r="3465" spans="1:21" ht="48" x14ac:dyDescent="0.2">
      <c r="A3465">
        <v>3463</v>
      </c>
      <c r="B3465" s="8" t="s">
        <v>2</v>
      </c>
      <c r="C3465" s="3" t="s">
        <v>3470</v>
      </c>
      <c r="D3465" s="5">
        <v>10000</v>
      </c>
      <c r="E3465" s="7">
        <v>19</v>
      </c>
      <c r="F3465" t="s">
        <v>4115</v>
      </c>
      <c r="G3465" s="1" t="s">
        <v>4119</v>
      </c>
      <c r="H3465" t="s">
        <v>4126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" t="s">
        <v>4181</v>
      </c>
      <c r="O3465">
        <f>ROUND(E3465/D3465*100,0)</f>
        <v>0</v>
      </c>
      <c r="P3465">
        <f>ROUND(E3465/L3465,2)</f>
        <v>0.17</v>
      </c>
      <c r="Q3465" s="9" t="s">
        <v>4181</v>
      </c>
      <c r="R3465" t="s">
        <v>4190</v>
      </c>
      <c r="S3465">
        <f>(((J3465/60)/60)/24)+DATE(1970,1,1)</f>
        <v>42612.918807870374</v>
      </c>
      <c r="T3465">
        <f>(((I3465/60)/60)/24)+DATE(1970,1,1)</f>
        <v>42654.165972222225</v>
      </c>
      <c r="U3465">
        <f>YEAR(S:S)</f>
        <v>2016</v>
      </c>
    </row>
    <row r="3466" spans="1:21" ht="48" x14ac:dyDescent="0.2">
      <c r="A3466">
        <v>3464</v>
      </c>
      <c r="B3466" s="8" t="s">
        <v>2</v>
      </c>
      <c r="C3466" s="3" t="s">
        <v>3471</v>
      </c>
      <c r="D3466" s="5">
        <v>5000</v>
      </c>
      <c r="E3466" s="7">
        <v>19</v>
      </c>
      <c r="F3466" t="s">
        <v>4115</v>
      </c>
      <c r="G3466" s="1" t="s">
        <v>4119</v>
      </c>
      <c r="H3466" t="s">
        <v>4121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" t="s">
        <v>4181</v>
      </c>
      <c r="O3466">
        <f>ROUND(E3466/D3466*100,0)</f>
        <v>0</v>
      </c>
      <c r="P3466">
        <f>ROUND(E3466/L3466,2)</f>
        <v>0.2</v>
      </c>
      <c r="Q3466" s="9" t="s">
        <v>4181</v>
      </c>
      <c r="R3466" t="s">
        <v>4190</v>
      </c>
      <c r="S3466">
        <f>(((J3466/60)/60)/24)+DATE(1970,1,1)</f>
        <v>42575.130057870367</v>
      </c>
      <c r="T3466">
        <f>(((I3466/60)/60)/24)+DATE(1970,1,1)</f>
        <v>42605.130057870367</v>
      </c>
      <c r="U3466">
        <f>YEAR(S:S)</f>
        <v>2016</v>
      </c>
    </row>
    <row r="3467" spans="1:21" ht="48" x14ac:dyDescent="0.2">
      <c r="A3467">
        <v>3465</v>
      </c>
      <c r="B3467" s="8" t="s">
        <v>2</v>
      </c>
      <c r="C3467" s="3" t="s">
        <v>3472</v>
      </c>
      <c r="D3467" s="5">
        <v>2000</v>
      </c>
      <c r="E3467" s="7">
        <v>18</v>
      </c>
      <c r="F3467" t="s">
        <v>4115</v>
      </c>
      <c r="G3467" s="1" t="s">
        <v>4119</v>
      </c>
      <c r="H3467" t="s">
        <v>4122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" t="s">
        <v>4181</v>
      </c>
      <c r="O3467">
        <f>ROUND(E3467/D3467*100,0)</f>
        <v>1</v>
      </c>
      <c r="P3467">
        <f>ROUND(E3467/L3467,2)</f>
        <v>0.5</v>
      </c>
      <c r="Q3467" s="9" t="s">
        <v>4181</v>
      </c>
      <c r="R3467" t="s">
        <v>4190</v>
      </c>
      <c r="S3467">
        <f>(((J3467/60)/60)/24)+DATE(1970,1,1)</f>
        <v>42200.625833333332</v>
      </c>
      <c r="T3467">
        <f>(((I3467/60)/60)/24)+DATE(1970,1,1)</f>
        <v>42225.666666666672</v>
      </c>
      <c r="U3467">
        <f>YEAR(S:S)</f>
        <v>2015</v>
      </c>
    </row>
    <row r="3468" spans="1:21" ht="32" x14ac:dyDescent="0.2">
      <c r="A3468">
        <v>3466</v>
      </c>
      <c r="B3468" s="8" t="s">
        <v>2</v>
      </c>
      <c r="C3468" s="3" t="s">
        <v>3473</v>
      </c>
      <c r="D3468" s="5">
        <v>3500</v>
      </c>
      <c r="E3468" s="7">
        <v>18</v>
      </c>
      <c r="F3468" t="s">
        <v>4115</v>
      </c>
      <c r="G3468" s="1" t="s">
        <v>4119</v>
      </c>
      <c r="H3468" t="s">
        <v>4121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" t="s">
        <v>4181</v>
      </c>
      <c r="O3468">
        <f>ROUND(E3468/D3468*100,0)</f>
        <v>1</v>
      </c>
      <c r="P3468">
        <f>ROUND(E3468/L3468,2)</f>
        <v>0.3</v>
      </c>
      <c r="Q3468" s="9" t="s">
        <v>4181</v>
      </c>
      <c r="R3468" t="s">
        <v>4190</v>
      </c>
      <c r="S3468">
        <f>(((J3468/60)/60)/24)+DATE(1970,1,1)</f>
        <v>42420.019097222219</v>
      </c>
      <c r="T3468">
        <f>(((I3468/60)/60)/24)+DATE(1970,1,1)</f>
        <v>42479.977430555555</v>
      </c>
      <c r="U3468">
        <f>YEAR(S:S)</f>
        <v>2016</v>
      </c>
    </row>
    <row r="3469" spans="1:21" ht="16" x14ac:dyDescent="0.2">
      <c r="A3469">
        <v>3467</v>
      </c>
      <c r="B3469" s="8" t="s">
        <v>2</v>
      </c>
      <c r="C3469" s="3" t="s">
        <v>3474</v>
      </c>
      <c r="D3469" s="5">
        <v>3000</v>
      </c>
      <c r="E3469" s="7">
        <v>17</v>
      </c>
      <c r="F3469" t="s">
        <v>4115</v>
      </c>
      <c r="G3469" s="1" t="s">
        <v>4119</v>
      </c>
      <c r="H3469" t="s">
        <v>4121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" t="s">
        <v>4181</v>
      </c>
      <c r="O3469">
        <f>ROUND(E3469/D3469*100,0)</f>
        <v>1</v>
      </c>
      <c r="P3469">
        <f>ROUND(E3469/L3469,2)</f>
        <v>0.36</v>
      </c>
      <c r="Q3469" s="9" t="s">
        <v>4181</v>
      </c>
      <c r="R3469" t="s">
        <v>4190</v>
      </c>
      <c r="S3469">
        <f>(((J3469/60)/60)/24)+DATE(1970,1,1)</f>
        <v>42053.671666666662</v>
      </c>
      <c r="T3469">
        <f>(((I3469/60)/60)/24)+DATE(1970,1,1)</f>
        <v>42083.630000000005</v>
      </c>
      <c r="U3469">
        <f>YEAR(S:S)</f>
        <v>2015</v>
      </c>
    </row>
    <row r="3470" spans="1:21" ht="48" x14ac:dyDescent="0.2">
      <c r="A3470">
        <v>3468</v>
      </c>
      <c r="B3470" s="8" t="s">
        <v>2</v>
      </c>
      <c r="C3470" s="3" t="s">
        <v>3475</v>
      </c>
      <c r="D3470" s="5">
        <v>10000</v>
      </c>
      <c r="E3470" s="7">
        <v>17</v>
      </c>
      <c r="F3470" t="s">
        <v>4115</v>
      </c>
      <c r="G3470" s="1" t="s">
        <v>4119</v>
      </c>
      <c r="H3470" t="s">
        <v>4121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" t="s">
        <v>4181</v>
      </c>
      <c r="O3470">
        <f>ROUND(E3470/D3470*100,0)</f>
        <v>0</v>
      </c>
      <c r="P3470">
        <f>ROUND(E3470/L3470,2)</f>
        <v>1</v>
      </c>
      <c r="Q3470" s="9" t="s">
        <v>4181</v>
      </c>
      <c r="R3470" t="s">
        <v>4190</v>
      </c>
      <c r="S3470">
        <f>(((J3470/60)/60)/24)+DATE(1970,1,1)</f>
        <v>42605.765381944439</v>
      </c>
      <c r="T3470">
        <f>(((I3470/60)/60)/24)+DATE(1970,1,1)</f>
        <v>42634.125</v>
      </c>
      <c r="U3470">
        <f>YEAR(S:S)</f>
        <v>2016</v>
      </c>
    </row>
    <row r="3471" spans="1:21" ht="48" x14ac:dyDescent="0.2">
      <c r="A3471">
        <v>3469</v>
      </c>
      <c r="B3471" s="8" t="s">
        <v>2</v>
      </c>
      <c r="C3471" s="3" t="s">
        <v>3476</v>
      </c>
      <c r="D3471" s="5">
        <v>2800</v>
      </c>
      <c r="E3471" s="7">
        <v>16</v>
      </c>
      <c r="F3471" t="s">
        <v>4115</v>
      </c>
      <c r="G3471" s="1" t="s">
        <v>4119</v>
      </c>
      <c r="H3471" t="s">
        <v>4121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" t="s">
        <v>4181</v>
      </c>
      <c r="O3471">
        <f>ROUND(E3471/D3471*100,0)</f>
        <v>1</v>
      </c>
      <c r="P3471">
        <f>ROUND(E3471/L3471,2)</f>
        <v>0.25</v>
      </c>
      <c r="Q3471" s="9" t="s">
        <v>4181</v>
      </c>
      <c r="R3471" t="s">
        <v>4190</v>
      </c>
      <c r="S3471">
        <f>(((J3471/60)/60)/24)+DATE(1970,1,1)</f>
        <v>42458.641724537039</v>
      </c>
      <c r="T3471">
        <f>(((I3471/60)/60)/24)+DATE(1970,1,1)</f>
        <v>42488.641724537039</v>
      </c>
      <c r="U3471">
        <f>YEAR(S:S)</f>
        <v>2016</v>
      </c>
    </row>
    <row r="3472" spans="1:21" ht="32" x14ac:dyDescent="0.2">
      <c r="A3472">
        <v>3470</v>
      </c>
      <c r="B3472" s="8" t="s">
        <v>2</v>
      </c>
      <c r="C3472" s="3" t="s">
        <v>3477</v>
      </c>
      <c r="D3472" s="5">
        <v>250</v>
      </c>
      <c r="E3472" s="7">
        <v>16</v>
      </c>
      <c r="F3472" t="s">
        <v>4115</v>
      </c>
      <c r="G3472" s="1" t="s">
        <v>4119</v>
      </c>
      <c r="H3472" t="s">
        <v>4121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" t="s">
        <v>4181</v>
      </c>
      <c r="O3472">
        <f>ROUND(E3472/D3472*100,0)</f>
        <v>6</v>
      </c>
      <c r="P3472">
        <f>ROUND(E3472/L3472,2)</f>
        <v>1.78</v>
      </c>
      <c r="Q3472" s="9" t="s">
        <v>4181</v>
      </c>
      <c r="R3472" t="s">
        <v>4190</v>
      </c>
      <c r="S3472">
        <f>(((J3472/60)/60)/24)+DATE(1970,1,1)</f>
        <v>42529.022013888884</v>
      </c>
      <c r="T3472">
        <f>(((I3472/60)/60)/24)+DATE(1970,1,1)</f>
        <v>42566.901388888888</v>
      </c>
      <c r="U3472">
        <f>YEAR(S:S)</f>
        <v>2016</v>
      </c>
    </row>
    <row r="3473" spans="1:21" ht="48" x14ac:dyDescent="0.2">
      <c r="A3473">
        <v>3471</v>
      </c>
      <c r="B3473" s="8" t="s">
        <v>2</v>
      </c>
      <c r="C3473" s="3" t="s">
        <v>3478</v>
      </c>
      <c r="D3473" s="5">
        <v>500</v>
      </c>
      <c r="E3473" s="7">
        <v>15</v>
      </c>
      <c r="F3473" t="s">
        <v>4115</v>
      </c>
      <c r="G3473" s="1" t="s">
        <v>4119</v>
      </c>
      <c r="H3473" t="s">
        <v>4122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" t="s">
        <v>4181</v>
      </c>
      <c r="O3473">
        <f>ROUND(E3473/D3473*100,0)</f>
        <v>3</v>
      </c>
      <c r="P3473">
        <f>ROUND(E3473/L3473,2)</f>
        <v>0.5</v>
      </c>
      <c r="Q3473" s="9" t="s">
        <v>4181</v>
      </c>
      <c r="R3473" t="s">
        <v>4190</v>
      </c>
      <c r="S3473">
        <f>(((J3473/60)/60)/24)+DATE(1970,1,1)</f>
        <v>41841.820486111108</v>
      </c>
      <c r="T3473">
        <f>(((I3473/60)/60)/24)+DATE(1970,1,1)</f>
        <v>41882.833333333336</v>
      </c>
      <c r="U3473">
        <f>YEAR(S:S)</f>
        <v>2014</v>
      </c>
    </row>
    <row r="3474" spans="1:21" ht="48" x14ac:dyDescent="0.2">
      <c r="A3474">
        <v>3472</v>
      </c>
      <c r="B3474" s="8" t="s">
        <v>2</v>
      </c>
      <c r="C3474" s="3" t="s">
        <v>3479</v>
      </c>
      <c r="D3474" s="5">
        <v>2000</v>
      </c>
      <c r="E3474" s="7">
        <v>15</v>
      </c>
      <c r="F3474" t="s">
        <v>4115</v>
      </c>
      <c r="G3474" s="1" t="s">
        <v>4119</v>
      </c>
      <c r="H3474" t="s">
        <v>4121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" t="s">
        <v>4181</v>
      </c>
      <c r="O3474">
        <f>ROUND(E3474/D3474*100,0)</f>
        <v>1</v>
      </c>
      <c r="P3474">
        <f>ROUND(E3474/L3474,2)</f>
        <v>0.65</v>
      </c>
      <c r="Q3474" s="9" t="s">
        <v>4181</v>
      </c>
      <c r="R3474" t="s">
        <v>4190</v>
      </c>
      <c r="S3474">
        <f>(((J3474/60)/60)/24)+DATE(1970,1,1)</f>
        <v>41928.170497685183</v>
      </c>
      <c r="T3474">
        <f>(((I3474/60)/60)/24)+DATE(1970,1,1)</f>
        <v>41949.249305555553</v>
      </c>
      <c r="U3474">
        <f>YEAR(S:S)</f>
        <v>2014</v>
      </c>
    </row>
    <row r="3475" spans="1:21" ht="48" x14ac:dyDescent="0.2">
      <c r="A3475">
        <v>3473</v>
      </c>
      <c r="B3475" s="8" t="s">
        <v>2</v>
      </c>
      <c r="C3475" s="3" t="s">
        <v>3480</v>
      </c>
      <c r="D3475" s="5">
        <v>4900</v>
      </c>
      <c r="E3475" s="7">
        <v>15</v>
      </c>
      <c r="F3475" t="s">
        <v>4115</v>
      </c>
      <c r="G3475" s="1" t="s">
        <v>4119</v>
      </c>
      <c r="H3475" t="s">
        <v>4121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" t="s">
        <v>4181</v>
      </c>
      <c r="O3475">
        <f>ROUND(E3475/D3475*100,0)</f>
        <v>0</v>
      </c>
      <c r="P3475">
        <f>ROUND(E3475/L3475,2)</f>
        <v>0.45</v>
      </c>
      <c r="Q3475" s="9" t="s">
        <v>4181</v>
      </c>
      <c r="R3475" t="s">
        <v>4190</v>
      </c>
      <c r="S3475">
        <f>(((J3475/60)/60)/24)+DATE(1970,1,1)</f>
        <v>42062.834444444445</v>
      </c>
      <c r="T3475">
        <f>(((I3475/60)/60)/24)+DATE(1970,1,1)</f>
        <v>42083.852083333331</v>
      </c>
      <c r="U3475">
        <f>YEAR(S:S)</f>
        <v>2015</v>
      </c>
    </row>
    <row r="3476" spans="1:21" ht="48" x14ac:dyDescent="0.2">
      <c r="A3476">
        <v>3474</v>
      </c>
      <c r="B3476" s="8" t="s">
        <v>2</v>
      </c>
      <c r="C3476" s="3" t="s">
        <v>3481</v>
      </c>
      <c r="D3476" s="5">
        <v>2000</v>
      </c>
      <c r="E3476" s="7">
        <v>15</v>
      </c>
      <c r="F3476" t="s">
        <v>4115</v>
      </c>
      <c r="G3476" s="1" t="s">
        <v>4119</v>
      </c>
      <c r="H3476" t="s">
        <v>4122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" t="s">
        <v>4181</v>
      </c>
      <c r="O3476">
        <f>ROUND(E3476/D3476*100,0)</f>
        <v>1</v>
      </c>
      <c r="P3476">
        <f>ROUND(E3476/L3476,2)</f>
        <v>0.38</v>
      </c>
      <c r="Q3476" s="9" t="s">
        <v>4181</v>
      </c>
      <c r="R3476" t="s">
        <v>4190</v>
      </c>
      <c r="S3476">
        <f>(((J3476/60)/60)/24)+DATE(1970,1,1)</f>
        <v>42541.501516203702</v>
      </c>
      <c r="T3476">
        <f>(((I3476/60)/60)/24)+DATE(1970,1,1)</f>
        <v>42571.501516203702</v>
      </c>
      <c r="U3476">
        <f>YEAR(S:S)</f>
        <v>2016</v>
      </c>
    </row>
    <row r="3477" spans="1:21" ht="48" x14ac:dyDescent="0.2">
      <c r="A3477">
        <v>3475</v>
      </c>
      <c r="B3477" s="8" t="s">
        <v>2</v>
      </c>
      <c r="C3477" s="3" t="s">
        <v>3482</v>
      </c>
      <c r="D3477" s="5">
        <v>300</v>
      </c>
      <c r="E3477" s="7">
        <v>15</v>
      </c>
      <c r="F3477" t="s">
        <v>4115</v>
      </c>
      <c r="G3477" s="1" t="s">
        <v>4119</v>
      </c>
      <c r="H3477" t="s">
        <v>4122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" t="s">
        <v>4181</v>
      </c>
      <c r="O3477">
        <f>ROUND(E3477/D3477*100,0)</f>
        <v>5</v>
      </c>
      <c r="P3477">
        <f>ROUND(E3477/L3477,2)</f>
        <v>0.88</v>
      </c>
      <c r="Q3477" s="9" t="s">
        <v>4181</v>
      </c>
      <c r="R3477" t="s">
        <v>4190</v>
      </c>
      <c r="S3477">
        <f>(((J3477/60)/60)/24)+DATE(1970,1,1)</f>
        <v>41918.880833333329</v>
      </c>
      <c r="T3477">
        <f>(((I3477/60)/60)/24)+DATE(1970,1,1)</f>
        <v>41946</v>
      </c>
      <c r="U3477">
        <f>YEAR(S:S)</f>
        <v>2014</v>
      </c>
    </row>
    <row r="3478" spans="1:21" ht="48" x14ac:dyDescent="0.2">
      <c r="A3478">
        <v>3476</v>
      </c>
      <c r="B3478" s="8" t="s">
        <v>2</v>
      </c>
      <c r="C3478" s="3" t="s">
        <v>3483</v>
      </c>
      <c r="D3478" s="5">
        <v>300</v>
      </c>
      <c r="E3478" s="7">
        <v>15</v>
      </c>
      <c r="F3478" t="s">
        <v>4115</v>
      </c>
      <c r="G3478" s="1" t="s">
        <v>4119</v>
      </c>
      <c r="H3478" t="s">
        <v>4121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" t="s">
        <v>4181</v>
      </c>
      <c r="O3478">
        <f>ROUND(E3478/D3478*100,0)</f>
        <v>5</v>
      </c>
      <c r="P3478">
        <f>ROUND(E3478/L3478,2)</f>
        <v>2.5</v>
      </c>
      <c r="Q3478" s="9" t="s">
        <v>4181</v>
      </c>
      <c r="R3478" t="s">
        <v>4190</v>
      </c>
      <c r="S3478">
        <f>(((J3478/60)/60)/24)+DATE(1970,1,1)</f>
        <v>41921.279976851853</v>
      </c>
      <c r="T3478">
        <f>(((I3478/60)/60)/24)+DATE(1970,1,1)</f>
        <v>41939.125</v>
      </c>
      <c r="U3478">
        <f>YEAR(S:S)</f>
        <v>2014</v>
      </c>
    </row>
    <row r="3479" spans="1:21" ht="48" x14ac:dyDescent="0.2">
      <c r="A3479">
        <v>3477</v>
      </c>
      <c r="B3479" s="8" t="s">
        <v>2</v>
      </c>
      <c r="C3479" s="3" t="s">
        <v>3484</v>
      </c>
      <c r="D3479" s="5">
        <v>1800</v>
      </c>
      <c r="E3479" s="7">
        <v>15</v>
      </c>
      <c r="F3479" t="s">
        <v>4115</v>
      </c>
      <c r="G3479" s="1" t="s">
        <v>4119</v>
      </c>
      <c r="H3479" t="s">
        <v>4121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" t="s">
        <v>4181</v>
      </c>
      <c r="O3479">
        <f>ROUND(E3479/D3479*100,0)</f>
        <v>1</v>
      </c>
      <c r="P3479">
        <f>ROUND(E3479/L3479,2)</f>
        <v>0.38</v>
      </c>
      <c r="Q3479" s="9" t="s">
        <v>4181</v>
      </c>
      <c r="R3479" t="s">
        <v>4190</v>
      </c>
      <c r="S3479">
        <f>(((J3479/60)/60)/24)+DATE(1970,1,1)</f>
        <v>42128.736608796295</v>
      </c>
      <c r="T3479">
        <f>(((I3479/60)/60)/24)+DATE(1970,1,1)</f>
        <v>42141.125</v>
      </c>
      <c r="U3479">
        <f>YEAR(S:S)</f>
        <v>2015</v>
      </c>
    </row>
    <row r="3480" spans="1:21" ht="48" x14ac:dyDescent="0.2">
      <c r="A3480">
        <v>3478</v>
      </c>
      <c r="B3480" s="8" t="s">
        <v>2</v>
      </c>
      <c r="C3480" s="3" t="s">
        <v>3485</v>
      </c>
      <c r="D3480" s="5">
        <v>2000</v>
      </c>
      <c r="E3480" s="7">
        <v>15</v>
      </c>
      <c r="F3480" t="s">
        <v>4115</v>
      </c>
      <c r="G3480" s="1" t="s">
        <v>4119</v>
      </c>
      <c r="H3480" t="s">
        <v>4121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" t="s">
        <v>4181</v>
      </c>
      <c r="O3480">
        <f>ROUND(E3480/D3480*100,0)</f>
        <v>1</v>
      </c>
      <c r="P3480">
        <f>ROUND(E3480/L3480,2)</f>
        <v>0.26</v>
      </c>
      <c r="Q3480" s="9" t="s">
        <v>4181</v>
      </c>
      <c r="R3480" t="s">
        <v>4190</v>
      </c>
      <c r="S3480">
        <f>(((J3480/60)/60)/24)+DATE(1970,1,1)</f>
        <v>42053.916921296302</v>
      </c>
      <c r="T3480">
        <f>(((I3480/60)/60)/24)+DATE(1970,1,1)</f>
        <v>42079.875</v>
      </c>
      <c r="U3480">
        <f>YEAR(S:S)</f>
        <v>2015</v>
      </c>
    </row>
    <row r="3481" spans="1:21" ht="48" x14ac:dyDescent="0.2">
      <c r="A3481">
        <v>3479</v>
      </c>
      <c r="B3481" s="8" t="s">
        <v>2</v>
      </c>
      <c r="C3481" s="3" t="s">
        <v>3486</v>
      </c>
      <c r="D3481" s="5">
        <v>1500</v>
      </c>
      <c r="E3481" s="7">
        <v>15</v>
      </c>
      <c r="F3481" t="s">
        <v>4115</v>
      </c>
      <c r="G3481" s="1" t="s">
        <v>4119</v>
      </c>
      <c r="H3481" t="s">
        <v>4122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" t="s">
        <v>4181</v>
      </c>
      <c r="O3481">
        <f>ROUND(E3481/D3481*100,0)</f>
        <v>1</v>
      </c>
      <c r="P3481">
        <f>ROUND(E3481/L3481,2)</f>
        <v>0.27</v>
      </c>
      <c r="Q3481" s="9" t="s">
        <v>4181</v>
      </c>
      <c r="R3481" t="s">
        <v>4190</v>
      </c>
      <c r="S3481">
        <f>(((J3481/60)/60)/24)+DATE(1970,1,1)</f>
        <v>41781.855092592588</v>
      </c>
      <c r="T3481">
        <f>(((I3481/60)/60)/24)+DATE(1970,1,1)</f>
        <v>41811.855092592588</v>
      </c>
      <c r="U3481">
        <f>YEAR(S:S)</f>
        <v>2014</v>
      </c>
    </row>
    <row r="3482" spans="1:21" ht="48" x14ac:dyDescent="0.2">
      <c r="A3482">
        <v>3480</v>
      </c>
      <c r="B3482" s="8" t="s">
        <v>2</v>
      </c>
      <c r="C3482" s="3" t="s">
        <v>3487</v>
      </c>
      <c r="D3482" s="5">
        <v>1500</v>
      </c>
      <c r="E3482" s="7">
        <v>15</v>
      </c>
      <c r="F3482" t="s">
        <v>4115</v>
      </c>
      <c r="G3482" s="1" t="s">
        <v>4119</v>
      </c>
      <c r="H3482" t="s">
        <v>4121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" t="s">
        <v>4181</v>
      </c>
      <c r="O3482">
        <f>ROUND(E3482/D3482*100,0)</f>
        <v>1</v>
      </c>
      <c r="P3482">
        <f>ROUND(E3482/L3482,2)</f>
        <v>1.1499999999999999</v>
      </c>
      <c r="Q3482" s="9" t="s">
        <v>4181</v>
      </c>
      <c r="R3482" t="s">
        <v>4190</v>
      </c>
      <c r="S3482">
        <f>(((J3482/60)/60)/24)+DATE(1970,1,1)</f>
        <v>42171.317442129628</v>
      </c>
      <c r="T3482">
        <f>(((I3482/60)/60)/24)+DATE(1970,1,1)</f>
        <v>42195.875</v>
      </c>
      <c r="U3482">
        <f>YEAR(S:S)</f>
        <v>2015</v>
      </c>
    </row>
    <row r="3483" spans="1:21" ht="48" x14ac:dyDescent="0.2">
      <c r="A3483">
        <v>3481</v>
      </c>
      <c r="B3483" s="8" t="s">
        <v>2</v>
      </c>
      <c r="C3483" s="3" t="s">
        <v>3488</v>
      </c>
      <c r="D3483" s="5">
        <v>10000</v>
      </c>
      <c r="E3483" s="7">
        <v>15</v>
      </c>
      <c r="F3483" t="s">
        <v>4115</v>
      </c>
      <c r="G3483" s="1" t="s">
        <v>4119</v>
      </c>
      <c r="H3483" t="s">
        <v>4123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" t="s">
        <v>4181</v>
      </c>
      <c r="O3483">
        <f>ROUND(E3483/D3483*100,0)</f>
        <v>0</v>
      </c>
      <c r="P3483">
        <f>ROUND(E3483/L3483,2)</f>
        <v>0.16</v>
      </c>
      <c r="Q3483" s="9" t="s">
        <v>4181</v>
      </c>
      <c r="R3483" t="s">
        <v>4190</v>
      </c>
      <c r="S3483">
        <f>(((J3483/60)/60)/24)+DATE(1970,1,1)</f>
        <v>41989.24754629629</v>
      </c>
      <c r="T3483">
        <f>(((I3483/60)/60)/24)+DATE(1970,1,1)</f>
        <v>42006.24754629629</v>
      </c>
      <c r="U3483">
        <f>YEAR(S:S)</f>
        <v>2014</v>
      </c>
    </row>
    <row r="3484" spans="1:21" ht="48" x14ac:dyDescent="0.2">
      <c r="A3484">
        <v>3482</v>
      </c>
      <c r="B3484" s="8" t="s">
        <v>2</v>
      </c>
      <c r="C3484" s="3" t="s">
        <v>3489</v>
      </c>
      <c r="D3484" s="5">
        <v>3000</v>
      </c>
      <c r="E3484" s="7">
        <v>15</v>
      </c>
      <c r="F3484" t="s">
        <v>4115</v>
      </c>
      <c r="G3484" s="1" t="s">
        <v>4119</v>
      </c>
      <c r="H3484" t="s">
        <v>4122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" t="s">
        <v>4181</v>
      </c>
      <c r="O3484">
        <f>ROUND(E3484/D3484*100,0)</f>
        <v>1</v>
      </c>
      <c r="P3484">
        <f>ROUND(E3484/L3484,2)</f>
        <v>0.19</v>
      </c>
      <c r="Q3484" s="9" t="s">
        <v>4181</v>
      </c>
      <c r="R3484" t="s">
        <v>4190</v>
      </c>
      <c r="S3484">
        <f>(((J3484/60)/60)/24)+DATE(1970,1,1)</f>
        <v>41796.771597222221</v>
      </c>
      <c r="T3484">
        <f>(((I3484/60)/60)/24)+DATE(1970,1,1)</f>
        <v>41826.771597222221</v>
      </c>
      <c r="U3484">
        <f>YEAR(S:S)</f>
        <v>2014</v>
      </c>
    </row>
    <row r="3485" spans="1:21" ht="48" x14ac:dyDescent="0.2">
      <c r="A3485">
        <v>3483</v>
      </c>
      <c r="B3485" s="8" t="s">
        <v>2</v>
      </c>
      <c r="C3485" s="3" t="s">
        <v>3490</v>
      </c>
      <c r="D3485" s="5">
        <v>3350</v>
      </c>
      <c r="E3485" s="7">
        <v>15</v>
      </c>
      <c r="F3485" t="s">
        <v>4115</v>
      </c>
      <c r="G3485" s="1" t="s">
        <v>4119</v>
      </c>
      <c r="H3485" t="s">
        <v>4121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" t="s">
        <v>4181</v>
      </c>
      <c r="O3485">
        <f>ROUND(E3485/D3485*100,0)</f>
        <v>0</v>
      </c>
      <c r="P3485">
        <f>ROUND(E3485/L3485,2)</f>
        <v>0.11</v>
      </c>
      <c r="Q3485" s="9" t="s">
        <v>4181</v>
      </c>
      <c r="R3485" t="s">
        <v>4190</v>
      </c>
      <c r="S3485">
        <f>(((J3485/60)/60)/24)+DATE(1970,1,1)</f>
        <v>41793.668761574074</v>
      </c>
      <c r="T3485">
        <f>(((I3485/60)/60)/24)+DATE(1970,1,1)</f>
        <v>41823.668761574074</v>
      </c>
      <c r="U3485">
        <f>YEAR(S:S)</f>
        <v>2014</v>
      </c>
    </row>
    <row r="3486" spans="1:21" ht="48" x14ac:dyDescent="0.2">
      <c r="A3486">
        <v>3484</v>
      </c>
      <c r="B3486" s="8" t="s">
        <v>2</v>
      </c>
      <c r="C3486" s="3" t="s">
        <v>3491</v>
      </c>
      <c r="D3486" s="5">
        <v>2500</v>
      </c>
      <c r="E3486" s="7">
        <v>15</v>
      </c>
      <c r="F3486" t="s">
        <v>4115</v>
      </c>
      <c r="G3486" s="1" t="s">
        <v>4119</v>
      </c>
      <c r="H3486" t="s">
        <v>4121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" t="s">
        <v>4181</v>
      </c>
      <c r="O3486">
        <f>ROUND(E3486/D3486*100,0)</f>
        <v>1</v>
      </c>
      <c r="P3486">
        <f>ROUND(E3486/L3486,2)</f>
        <v>0.34</v>
      </c>
      <c r="Q3486" s="9" t="s">
        <v>4181</v>
      </c>
      <c r="R3486" t="s">
        <v>4190</v>
      </c>
      <c r="S3486">
        <f>(((J3486/60)/60)/24)+DATE(1970,1,1)</f>
        <v>42506.760405092587</v>
      </c>
      <c r="T3486">
        <f>(((I3486/60)/60)/24)+DATE(1970,1,1)</f>
        <v>42536.760405092587</v>
      </c>
      <c r="U3486">
        <f>YEAR(S:S)</f>
        <v>2016</v>
      </c>
    </row>
    <row r="3487" spans="1:21" ht="48" x14ac:dyDescent="0.2">
      <c r="A3487">
        <v>3485</v>
      </c>
      <c r="B3487" s="8" t="s">
        <v>2</v>
      </c>
      <c r="C3487" s="3" t="s">
        <v>3492</v>
      </c>
      <c r="D3487" s="5">
        <v>1650</v>
      </c>
      <c r="E3487" s="7">
        <v>14.5</v>
      </c>
      <c r="F3487" t="s">
        <v>4115</v>
      </c>
      <c r="G3487" s="1" t="s">
        <v>4119</v>
      </c>
      <c r="H3487" t="s">
        <v>4121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" t="s">
        <v>4181</v>
      </c>
      <c r="O3487">
        <f>ROUND(E3487/D3487*100,0)</f>
        <v>1</v>
      </c>
      <c r="P3487">
        <f>ROUND(E3487/L3487,2)</f>
        <v>0.48</v>
      </c>
      <c r="Q3487" s="9" t="s">
        <v>4181</v>
      </c>
      <c r="R3487" t="s">
        <v>4190</v>
      </c>
      <c r="S3487">
        <f>(((J3487/60)/60)/24)+DATE(1970,1,1)</f>
        <v>42372.693055555559</v>
      </c>
      <c r="T3487">
        <f>(((I3487/60)/60)/24)+DATE(1970,1,1)</f>
        <v>42402.693055555559</v>
      </c>
      <c r="U3487">
        <f>YEAR(S:S)</f>
        <v>2016</v>
      </c>
    </row>
    <row r="3488" spans="1:21" ht="48" x14ac:dyDescent="0.2">
      <c r="A3488">
        <v>3486</v>
      </c>
      <c r="B3488" s="8" t="s">
        <v>2</v>
      </c>
      <c r="C3488" s="3" t="s">
        <v>3493</v>
      </c>
      <c r="D3488" s="5">
        <v>3000</v>
      </c>
      <c r="E3488" s="7">
        <v>14</v>
      </c>
      <c r="F3488" t="s">
        <v>4115</v>
      </c>
      <c r="G3488" s="1" t="s">
        <v>4119</v>
      </c>
      <c r="H3488" t="s">
        <v>4121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" t="s">
        <v>4181</v>
      </c>
      <c r="O3488">
        <f>ROUND(E3488/D3488*100,0)</f>
        <v>0</v>
      </c>
      <c r="P3488">
        <f>ROUND(E3488/L3488,2)</f>
        <v>0.25</v>
      </c>
      <c r="Q3488" s="9" t="s">
        <v>4181</v>
      </c>
      <c r="R3488" t="s">
        <v>4190</v>
      </c>
      <c r="S3488">
        <f>(((J3488/60)/60)/24)+DATE(1970,1,1)</f>
        <v>42126.87501157407</v>
      </c>
      <c r="T3488">
        <f>(((I3488/60)/60)/24)+DATE(1970,1,1)</f>
        <v>42158.290972222225</v>
      </c>
      <c r="U3488">
        <f>YEAR(S:S)</f>
        <v>2015</v>
      </c>
    </row>
    <row r="3489" spans="1:21" ht="48" x14ac:dyDescent="0.2">
      <c r="A3489">
        <v>3487</v>
      </c>
      <c r="B3489" s="8" t="s">
        <v>2</v>
      </c>
      <c r="C3489" s="3" t="s">
        <v>3494</v>
      </c>
      <c r="D3489" s="5">
        <v>2000</v>
      </c>
      <c r="E3489" s="7">
        <v>13</v>
      </c>
      <c r="F3489" t="s">
        <v>4115</v>
      </c>
      <c r="G3489" s="1" t="s">
        <v>4119</v>
      </c>
      <c r="H3489" t="s">
        <v>4122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" t="s">
        <v>4181</v>
      </c>
      <c r="O3489">
        <f>ROUND(E3489/D3489*100,0)</f>
        <v>1</v>
      </c>
      <c r="P3489">
        <f>ROUND(E3489/L3489,2)</f>
        <v>0.2</v>
      </c>
      <c r="Q3489" s="9" t="s">
        <v>4181</v>
      </c>
      <c r="R3489" t="s">
        <v>4190</v>
      </c>
      <c r="S3489">
        <f>(((J3489/60)/60)/24)+DATE(1970,1,1)</f>
        <v>42149.940416666665</v>
      </c>
      <c r="T3489">
        <f>(((I3489/60)/60)/24)+DATE(1970,1,1)</f>
        <v>42179.940416666665</v>
      </c>
      <c r="U3489">
        <f>YEAR(S:S)</f>
        <v>2015</v>
      </c>
    </row>
    <row r="3490" spans="1:21" ht="48" x14ac:dyDescent="0.2">
      <c r="A3490">
        <v>3488</v>
      </c>
      <c r="B3490" s="8" t="s">
        <v>2</v>
      </c>
      <c r="C3490" s="3" t="s">
        <v>3495</v>
      </c>
      <c r="D3490" s="5">
        <v>3000</v>
      </c>
      <c r="E3490" s="7">
        <v>13</v>
      </c>
      <c r="F3490" t="s">
        <v>4115</v>
      </c>
      <c r="G3490" s="1" t="s">
        <v>4119</v>
      </c>
      <c r="H3490" t="s">
        <v>4121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" t="s">
        <v>4181</v>
      </c>
      <c r="O3490">
        <f>ROUND(E3490/D3490*100,0)</f>
        <v>0</v>
      </c>
      <c r="P3490">
        <f>ROUND(E3490/L3490,2)</f>
        <v>0.45</v>
      </c>
      <c r="Q3490" s="9" t="s">
        <v>4181</v>
      </c>
      <c r="R3490" t="s">
        <v>4190</v>
      </c>
      <c r="S3490">
        <f>(((J3490/60)/60)/24)+DATE(1970,1,1)</f>
        <v>42087.768055555556</v>
      </c>
      <c r="T3490">
        <f>(((I3490/60)/60)/24)+DATE(1970,1,1)</f>
        <v>42111.666666666672</v>
      </c>
      <c r="U3490">
        <f>YEAR(S:S)</f>
        <v>2015</v>
      </c>
    </row>
    <row r="3491" spans="1:21" ht="48" x14ac:dyDescent="0.2">
      <c r="A3491">
        <v>3489</v>
      </c>
      <c r="B3491" s="8" t="s">
        <v>2</v>
      </c>
      <c r="C3491" s="3" t="s">
        <v>3496</v>
      </c>
      <c r="D3491" s="5">
        <v>5000</v>
      </c>
      <c r="E3491" s="7">
        <v>12</v>
      </c>
      <c r="F3491" t="s">
        <v>4115</v>
      </c>
      <c r="G3491" s="1" t="s">
        <v>4119</v>
      </c>
      <c r="H3491" t="s">
        <v>4122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" t="s">
        <v>4181</v>
      </c>
      <c r="O3491">
        <f>ROUND(E3491/D3491*100,0)</f>
        <v>0</v>
      </c>
      <c r="P3491">
        <f>ROUND(E3491/L3491,2)</f>
        <v>0.17</v>
      </c>
      <c r="Q3491" s="9" t="s">
        <v>4181</v>
      </c>
      <c r="R3491" t="s">
        <v>4190</v>
      </c>
      <c r="S3491">
        <f>(((J3491/60)/60)/24)+DATE(1970,1,1)</f>
        <v>41753.635775462964</v>
      </c>
      <c r="T3491">
        <f>(((I3491/60)/60)/24)+DATE(1970,1,1)</f>
        <v>41783.875</v>
      </c>
      <c r="U3491">
        <f>YEAR(S:S)</f>
        <v>2014</v>
      </c>
    </row>
    <row r="3492" spans="1:21" ht="48" x14ac:dyDescent="0.2">
      <c r="A3492">
        <v>3490</v>
      </c>
      <c r="B3492" s="8" t="s">
        <v>2</v>
      </c>
      <c r="C3492" s="3" t="s">
        <v>3497</v>
      </c>
      <c r="D3492" s="5">
        <v>1000</v>
      </c>
      <c r="E3492" s="7">
        <v>12</v>
      </c>
      <c r="F3492" t="s">
        <v>4115</v>
      </c>
      <c r="G3492" s="1" t="s">
        <v>4119</v>
      </c>
      <c r="H3492" t="s">
        <v>4121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" t="s">
        <v>4181</v>
      </c>
      <c r="O3492">
        <f>ROUND(E3492/D3492*100,0)</f>
        <v>1</v>
      </c>
      <c r="P3492">
        <f>ROUND(E3492/L3492,2)</f>
        <v>0.44</v>
      </c>
      <c r="Q3492" s="9" t="s">
        <v>4181</v>
      </c>
      <c r="R3492" t="s">
        <v>4190</v>
      </c>
      <c r="S3492">
        <f>(((J3492/60)/60)/24)+DATE(1970,1,1)</f>
        <v>42443.802361111113</v>
      </c>
      <c r="T3492">
        <f>(((I3492/60)/60)/24)+DATE(1970,1,1)</f>
        <v>42473.802361111113</v>
      </c>
      <c r="U3492">
        <f>YEAR(S:S)</f>
        <v>2016</v>
      </c>
    </row>
    <row r="3493" spans="1:21" ht="48" x14ac:dyDescent="0.2">
      <c r="A3493">
        <v>3491</v>
      </c>
      <c r="B3493" s="8" t="s">
        <v>2</v>
      </c>
      <c r="C3493" s="3" t="s">
        <v>3498</v>
      </c>
      <c r="D3493" s="5">
        <v>500</v>
      </c>
      <c r="E3493" s="7">
        <v>12</v>
      </c>
      <c r="F3493" t="s">
        <v>4115</v>
      </c>
      <c r="G3493" s="1" t="s">
        <v>4119</v>
      </c>
      <c r="H3493" t="s">
        <v>4121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" t="s">
        <v>4181</v>
      </c>
      <c r="O3493">
        <f>ROUND(E3493/D3493*100,0)</f>
        <v>2</v>
      </c>
      <c r="P3493">
        <f>ROUND(E3493/L3493,2)</f>
        <v>1.2</v>
      </c>
      <c r="Q3493" s="9" t="s">
        <v>4181</v>
      </c>
      <c r="R3493" t="s">
        <v>4190</v>
      </c>
      <c r="S3493">
        <f>(((J3493/60)/60)/24)+DATE(1970,1,1)</f>
        <v>42121.249814814815</v>
      </c>
      <c r="T3493">
        <f>(((I3493/60)/60)/24)+DATE(1970,1,1)</f>
        <v>42142.249814814815</v>
      </c>
      <c r="U3493">
        <f>YEAR(S:S)</f>
        <v>2015</v>
      </c>
    </row>
    <row r="3494" spans="1:21" ht="48" x14ac:dyDescent="0.2">
      <c r="A3494">
        <v>3492</v>
      </c>
      <c r="B3494" s="8" t="s">
        <v>2</v>
      </c>
      <c r="C3494" s="3" t="s">
        <v>3499</v>
      </c>
      <c r="D3494" s="5">
        <v>3800</v>
      </c>
      <c r="E3494" s="7">
        <v>11</v>
      </c>
      <c r="F3494" t="s">
        <v>4115</v>
      </c>
      <c r="G3494" s="1" t="s">
        <v>4119</v>
      </c>
      <c r="H3494" t="s">
        <v>4121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" t="s">
        <v>4181</v>
      </c>
      <c r="O3494">
        <f>ROUND(E3494/D3494*100,0)</f>
        <v>0</v>
      </c>
      <c r="P3494">
        <f>ROUND(E3494/L3494,2)</f>
        <v>0.31</v>
      </c>
      <c r="Q3494" s="9" t="s">
        <v>4181</v>
      </c>
      <c r="R3494" t="s">
        <v>4190</v>
      </c>
      <c r="S3494">
        <f>(((J3494/60)/60)/24)+DATE(1970,1,1)</f>
        <v>42268.009224537032</v>
      </c>
      <c r="T3494">
        <f>(((I3494/60)/60)/24)+DATE(1970,1,1)</f>
        <v>42303.009224537032</v>
      </c>
      <c r="U3494">
        <f>YEAR(S:S)</f>
        <v>2015</v>
      </c>
    </row>
    <row r="3495" spans="1:21" ht="48" x14ac:dyDescent="0.2">
      <c r="A3495">
        <v>3493</v>
      </c>
      <c r="B3495" s="8" t="s">
        <v>2</v>
      </c>
      <c r="C3495" s="3" t="s">
        <v>3500</v>
      </c>
      <c r="D3495" s="5">
        <v>1500</v>
      </c>
      <c r="E3495" s="7">
        <v>11</v>
      </c>
      <c r="F3495" t="s">
        <v>4115</v>
      </c>
      <c r="G3495" s="1" t="s">
        <v>4119</v>
      </c>
      <c r="H3495" t="s">
        <v>4121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" t="s">
        <v>4181</v>
      </c>
      <c r="O3495">
        <f>ROUND(E3495/D3495*100,0)</f>
        <v>1</v>
      </c>
      <c r="P3495">
        <f>ROUND(E3495/L3495,2)</f>
        <v>0.38</v>
      </c>
      <c r="Q3495" s="9" t="s">
        <v>4181</v>
      </c>
      <c r="R3495" t="s">
        <v>4190</v>
      </c>
      <c r="S3495">
        <f>(((J3495/60)/60)/24)+DATE(1970,1,1)</f>
        <v>41848.866157407407</v>
      </c>
      <c r="T3495">
        <f>(((I3495/60)/60)/24)+DATE(1970,1,1)</f>
        <v>41868.21597222222</v>
      </c>
      <c r="U3495">
        <f>YEAR(S:S)</f>
        <v>2014</v>
      </c>
    </row>
    <row r="3496" spans="1:21" ht="48" x14ac:dyDescent="0.2">
      <c r="A3496">
        <v>3494</v>
      </c>
      <c r="B3496" s="8" t="s">
        <v>2</v>
      </c>
      <c r="C3496" s="3" t="s">
        <v>3501</v>
      </c>
      <c r="D3496" s="5">
        <v>400</v>
      </c>
      <c r="E3496" s="7">
        <v>11</v>
      </c>
      <c r="F3496" t="s">
        <v>4115</v>
      </c>
      <c r="G3496" s="1" t="s">
        <v>4119</v>
      </c>
      <c r="H3496" t="s">
        <v>4121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" t="s">
        <v>4181</v>
      </c>
      <c r="O3496">
        <f>ROUND(E3496/D3496*100,0)</f>
        <v>3</v>
      </c>
      <c r="P3496">
        <f>ROUND(E3496/L3496,2)</f>
        <v>0.85</v>
      </c>
      <c r="Q3496" s="9" t="s">
        <v>4181</v>
      </c>
      <c r="R3496" t="s">
        <v>4190</v>
      </c>
      <c r="S3496">
        <f>(((J3496/60)/60)/24)+DATE(1970,1,1)</f>
        <v>42689.214988425927</v>
      </c>
      <c r="T3496">
        <f>(((I3496/60)/60)/24)+DATE(1970,1,1)</f>
        <v>42700.25</v>
      </c>
      <c r="U3496">
        <f>YEAR(S:S)</f>
        <v>2016</v>
      </c>
    </row>
    <row r="3497" spans="1:21" ht="48" x14ac:dyDescent="0.2">
      <c r="A3497">
        <v>3495</v>
      </c>
      <c r="B3497" s="8" t="s">
        <v>2</v>
      </c>
      <c r="C3497" s="3" t="s">
        <v>3502</v>
      </c>
      <c r="D3497" s="5">
        <v>5000</v>
      </c>
      <c r="E3497" s="7">
        <v>11</v>
      </c>
      <c r="F3497" t="s">
        <v>4115</v>
      </c>
      <c r="G3497" s="1" t="s">
        <v>4119</v>
      </c>
      <c r="H3497" t="s">
        <v>4126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" t="s">
        <v>4181</v>
      </c>
      <c r="O3497">
        <f>ROUND(E3497/D3497*100,0)</f>
        <v>0</v>
      </c>
      <c r="P3497">
        <f>ROUND(E3497/L3497,2)</f>
        <v>0.15</v>
      </c>
      <c r="Q3497" s="9" t="s">
        <v>4181</v>
      </c>
      <c r="R3497" t="s">
        <v>4190</v>
      </c>
      <c r="S3497">
        <f>(((J3497/60)/60)/24)+DATE(1970,1,1)</f>
        <v>41915.762835648151</v>
      </c>
      <c r="T3497">
        <f>(((I3497/60)/60)/24)+DATE(1970,1,1)</f>
        <v>41944.720833333333</v>
      </c>
      <c r="U3497">
        <f>YEAR(S:S)</f>
        <v>2014</v>
      </c>
    </row>
    <row r="3498" spans="1:21" ht="48" x14ac:dyDescent="0.2">
      <c r="A3498">
        <v>3496</v>
      </c>
      <c r="B3498" s="8" t="s">
        <v>2</v>
      </c>
      <c r="C3498" s="3" t="s">
        <v>3503</v>
      </c>
      <c r="D3498" s="5">
        <v>3000</v>
      </c>
      <c r="E3498" s="7">
        <v>11</v>
      </c>
      <c r="F3498" t="s">
        <v>4115</v>
      </c>
      <c r="G3498" s="1" t="s">
        <v>4119</v>
      </c>
      <c r="H3498" t="s">
        <v>4121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" t="s">
        <v>4181</v>
      </c>
      <c r="O3498">
        <f>ROUND(E3498/D3498*100,0)</f>
        <v>0</v>
      </c>
      <c r="P3498">
        <f>ROUND(E3498/L3498,2)</f>
        <v>0.14000000000000001</v>
      </c>
      <c r="Q3498" s="9" t="s">
        <v>4181</v>
      </c>
      <c r="R3498" t="s">
        <v>4190</v>
      </c>
      <c r="S3498">
        <f>(((J3498/60)/60)/24)+DATE(1970,1,1)</f>
        <v>42584.846828703703</v>
      </c>
      <c r="T3498">
        <f>(((I3498/60)/60)/24)+DATE(1970,1,1)</f>
        <v>42624.846828703703</v>
      </c>
      <c r="U3498">
        <f>YEAR(S:S)</f>
        <v>2016</v>
      </c>
    </row>
    <row r="3499" spans="1:21" ht="48" x14ac:dyDescent="0.2">
      <c r="A3499">
        <v>3497</v>
      </c>
      <c r="B3499" s="8" t="s">
        <v>2</v>
      </c>
      <c r="C3499" s="3" t="s">
        <v>3504</v>
      </c>
      <c r="D3499" s="5">
        <v>1551</v>
      </c>
      <c r="E3499" s="7">
        <v>11</v>
      </c>
      <c r="F3499" t="s">
        <v>4115</v>
      </c>
      <c r="G3499" s="1" t="s">
        <v>4119</v>
      </c>
      <c r="H3499" t="s">
        <v>4121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" t="s">
        <v>4181</v>
      </c>
      <c r="O3499">
        <f>ROUND(E3499/D3499*100,0)</f>
        <v>1</v>
      </c>
      <c r="P3499">
        <f>ROUND(E3499/L3499,2)</f>
        <v>0.22</v>
      </c>
      <c r="Q3499" s="9" t="s">
        <v>4181</v>
      </c>
      <c r="R3499" t="s">
        <v>4190</v>
      </c>
      <c r="S3499">
        <f>(((J3499/60)/60)/24)+DATE(1970,1,1)</f>
        <v>42511.741944444439</v>
      </c>
      <c r="T3499">
        <f>(((I3499/60)/60)/24)+DATE(1970,1,1)</f>
        <v>42523.916666666672</v>
      </c>
      <c r="U3499">
        <f>YEAR(S:S)</f>
        <v>2016</v>
      </c>
    </row>
    <row r="3500" spans="1:21" ht="48" x14ac:dyDescent="0.2">
      <c r="A3500">
        <v>3498</v>
      </c>
      <c r="B3500" s="8" t="s">
        <v>2</v>
      </c>
      <c r="C3500" s="3" t="s">
        <v>3505</v>
      </c>
      <c r="D3500" s="5">
        <v>1650</v>
      </c>
      <c r="E3500" s="7">
        <v>11</v>
      </c>
      <c r="F3500" t="s">
        <v>4115</v>
      </c>
      <c r="G3500" s="1" t="s">
        <v>4119</v>
      </c>
      <c r="H3500" t="s">
        <v>4126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" t="s">
        <v>4181</v>
      </c>
      <c r="O3500">
        <f>ROUND(E3500/D3500*100,0)</f>
        <v>1</v>
      </c>
      <c r="P3500">
        <f>ROUND(E3500/L3500,2)</f>
        <v>0.26</v>
      </c>
      <c r="Q3500" s="9" t="s">
        <v>4181</v>
      </c>
      <c r="R3500" t="s">
        <v>4190</v>
      </c>
      <c r="S3500">
        <f>(((J3500/60)/60)/24)+DATE(1970,1,1)</f>
        <v>42459.15861111111</v>
      </c>
      <c r="T3500">
        <f>(((I3500/60)/60)/24)+DATE(1970,1,1)</f>
        <v>42518.905555555553</v>
      </c>
      <c r="U3500">
        <f>YEAR(S:S)</f>
        <v>2016</v>
      </c>
    </row>
    <row r="3501" spans="1:21" ht="48" x14ac:dyDescent="0.2">
      <c r="A3501">
        <v>3499</v>
      </c>
      <c r="B3501" s="8" t="s">
        <v>2</v>
      </c>
      <c r="C3501" s="3" t="s">
        <v>3506</v>
      </c>
      <c r="D3501" s="5">
        <v>2000</v>
      </c>
      <c r="E3501" s="7">
        <v>11</v>
      </c>
      <c r="F3501" t="s">
        <v>4115</v>
      </c>
      <c r="G3501" s="1" t="s">
        <v>4119</v>
      </c>
      <c r="H3501" t="s">
        <v>4121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" t="s">
        <v>4181</v>
      </c>
      <c r="O3501">
        <f>ROUND(E3501/D3501*100,0)</f>
        <v>1</v>
      </c>
      <c r="P3501">
        <f>ROUND(E3501/L3501,2)</f>
        <v>0.31</v>
      </c>
      <c r="Q3501" s="9" t="s">
        <v>4181</v>
      </c>
      <c r="R3501" t="s">
        <v>4190</v>
      </c>
      <c r="S3501">
        <f>(((J3501/60)/60)/24)+DATE(1970,1,1)</f>
        <v>42132.036168981482</v>
      </c>
      <c r="T3501">
        <f>(((I3501/60)/60)/24)+DATE(1970,1,1)</f>
        <v>42186.290972222225</v>
      </c>
      <c r="U3501">
        <f>YEAR(S:S)</f>
        <v>2015</v>
      </c>
    </row>
    <row r="3502" spans="1:21" ht="48" x14ac:dyDescent="0.2">
      <c r="A3502">
        <v>3500</v>
      </c>
      <c r="B3502" s="8" t="s">
        <v>2</v>
      </c>
      <c r="C3502" s="3" t="s">
        <v>3507</v>
      </c>
      <c r="D3502" s="5">
        <v>1000</v>
      </c>
      <c r="E3502" s="7">
        <v>11</v>
      </c>
      <c r="F3502" t="s">
        <v>4115</v>
      </c>
      <c r="G3502" s="1" t="s">
        <v>4119</v>
      </c>
      <c r="H3502" t="s">
        <v>4121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" t="s">
        <v>4181</v>
      </c>
      <c r="O3502">
        <f>ROUND(E3502/D3502*100,0)</f>
        <v>1</v>
      </c>
      <c r="P3502">
        <f>ROUND(E3502/L3502,2)</f>
        <v>0.26</v>
      </c>
      <c r="Q3502" s="9" t="s">
        <v>4181</v>
      </c>
      <c r="R3502" t="s">
        <v>4190</v>
      </c>
      <c r="S3502">
        <f>(((J3502/60)/60)/24)+DATE(1970,1,1)</f>
        <v>42419.91942129629</v>
      </c>
      <c r="T3502">
        <f>(((I3502/60)/60)/24)+DATE(1970,1,1)</f>
        <v>42436.207638888889</v>
      </c>
      <c r="U3502">
        <f>YEAR(S:S)</f>
        <v>2016</v>
      </c>
    </row>
    <row r="3503" spans="1:21" ht="48" x14ac:dyDescent="0.2">
      <c r="A3503">
        <v>3501</v>
      </c>
      <c r="B3503" s="8" t="s">
        <v>2</v>
      </c>
      <c r="C3503" s="3" t="s">
        <v>3508</v>
      </c>
      <c r="D3503" s="5">
        <v>1500</v>
      </c>
      <c r="E3503" s="7">
        <v>11</v>
      </c>
      <c r="F3503" t="s">
        <v>4115</v>
      </c>
      <c r="G3503" s="1" t="s">
        <v>4119</v>
      </c>
      <c r="H3503" t="s">
        <v>4122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" t="s">
        <v>4181</v>
      </c>
      <c r="O3503">
        <f>ROUND(E3503/D3503*100,0)</f>
        <v>1</v>
      </c>
      <c r="P3503">
        <f>ROUND(E3503/L3503,2)</f>
        <v>0.26</v>
      </c>
      <c r="Q3503" s="9" t="s">
        <v>4181</v>
      </c>
      <c r="R3503" t="s">
        <v>4190</v>
      </c>
      <c r="S3503">
        <f>(((J3503/60)/60)/24)+DATE(1970,1,1)</f>
        <v>42233.763831018514</v>
      </c>
      <c r="T3503">
        <f>(((I3503/60)/60)/24)+DATE(1970,1,1)</f>
        <v>42258.763831018514</v>
      </c>
      <c r="U3503">
        <f>YEAR(S:S)</f>
        <v>2015</v>
      </c>
    </row>
    <row r="3504" spans="1:21" ht="48" x14ac:dyDescent="0.2">
      <c r="A3504">
        <v>3502</v>
      </c>
      <c r="B3504" s="8" t="s">
        <v>2</v>
      </c>
      <c r="C3504" s="3" t="s">
        <v>3509</v>
      </c>
      <c r="D3504" s="5">
        <v>4000</v>
      </c>
      <c r="E3504" s="7">
        <v>10</v>
      </c>
      <c r="F3504" t="s">
        <v>4115</v>
      </c>
      <c r="G3504" s="1" t="s">
        <v>4119</v>
      </c>
      <c r="H3504" t="s">
        <v>4121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" t="s">
        <v>4181</v>
      </c>
      <c r="O3504">
        <f>ROUND(E3504/D3504*100,0)</f>
        <v>0</v>
      </c>
      <c r="P3504">
        <f>ROUND(E3504/L3504,2)</f>
        <v>0.32</v>
      </c>
      <c r="Q3504" s="9" t="s">
        <v>4181</v>
      </c>
      <c r="R3504" t="s">
        <v>4190</v>
      </c>
      <c r="S3504">
        <f>(((J3504/60)/60)/24)+DATE(1970,1,1)</f>
        <v>42430.839398148149</v>
      </c>
      <c r="T3504">
        <f>(((I3504/60)/60)/24)+DATE(1970,1,1)</f>
        <v>42445.165972222225</v>
      </c>
      <c r="U3504">
        <f>YEAR(S:S)</f>
        <v>2016</v>
      </c>
    </row>
    <row r="3505" spans="1:21" ht="48" x14ac:dyDescent="0.2">
      <c r="A3505">
        <v>3503</v>
      </c>
      <c r="B3505" s="8" t="s">
        <v>2</v>
      </c>
      <c r="C3505" s="3" t="s">
        <v>3510</v>
      </c>
      <c r="D3505" s="5">
        <v>2500</v>
      </c>
      <c r="E3505" s="7">
        <v>10</v>
      </c>
      <c r="F3505" t="s">
        <v>4115</v>
      </c>
      <c r="G3505" s="1" t="s">
        <v>4119</v>
      </c>
      <c r="H3505" t="s">
        <v>4122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" t="s">
        <v>4181</v>
      </c>
      <c r="O3505">
        <f>ROUND(E3505/D3505*100,0)</f>
        <v>0</v>
      </c>
      <c r="P3505">
        <f>ROUND(E3505/L3505,2)</f>
        <v>0.26</v>
      </c>
      <c r="Q3505" s="9" t="s">
        <v>4181</v>
      </c>
      <c r="R3505" t="s">
        <v>4190</v>
      </c>
      <c r="S3505">
        <f>(((J3505/60)/60)/24)+DATE(1970,1,1)</f>
        <v>42545.478333333333</v>
      </c>
      <c r="T3505">
        <f>(((I3505/60)/60)/24)+DATE(1970,1,1)</f>
        <v>42575.478333333333</v>
      </c>
      <c r="U3505">
        <f>YEAR(S:S)</f>
        <v>2016</v>
      </c>
    </row>
    <row r="3506" spans="1:21" ht="48" x14ac:dyDescent="0.2">
      <c r="A3506">
        <v>3504</v>
      </c>
      <c r="B3506" s="8" t="s">
        <v>2</v>
      </c>
      <c r="C3506" s="3" t="s">
        <v>3511</v>
      </c>
      <c r="D3506" s="5">
        <v>1000</v>
      </c>
      <c r="E3506" s="7">
        <v>10</v>
      </c>
      <c r="F3506" t="s">
        <v>4115</v>
      </c>
      <c r="G3506" s="1" t="s">
        <v>4119</v>
      </c>
      <c r="H3506" t="s">
        <v>4121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" t="s">
        <v>4181</v>
      </c>
      <c r="O3506">
        <f>ROUND(E3506/D3506*100,0)</f>
        <v>1</v>
      </c>
      <c r="P3506">
        <f>ROUND(E3506/L3506,2)</f>
        <v>1.25</v>
      </c>
      <c r="Q3506" s="9" t="s">
        <v>4181</v>
      </c>
      <c r="R3506" t="s">
        <v>4190</v>
      </c>
      <c r="S3506">
        <f>(((J3506/60)/60)/24)+DATE(1970,1,1)</f>
        <v>42297.748738425929</v>
      </c>
      <c r="T3506">
        <f>(((I3506/60)/60)/24)+DATE(1970,1,1)</f>
        <v>42327.790405092594</v>
      </c>
      <c r="U3506">
        <f>YEAR(S:S)</f>
        <v>2015</v>
      </c>
    </row>
    <row r="3507" spans="1:21" ht="96" x14ac:dyDescent="0.2">
      <c r="A3507">
        <v>3505</v>
      </c>
      <c r="B3507" s="8" t="s">
        <v>2</v>
      </c>
      <c r="C3507" s="3" t="s">
        <v>3512</v>
      </c>
      <c r="D3507" s="5">
        <v>2500</v>
      </c>
      <c r="E3507" s="7">
        <v>10</v>
      </c>
      <c r="F3507" t="s">
        <v>4115</v>
      </c>
      <c r="G3507" s="1" t="s">
        <v>4119</v>
      </c>
      <c r="H3507" t="s">
        <v>4121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" t="s">
        <v>4181</v>
      </c>
      <c r="O3507">
        <f>ROUND(E3507/D3507*100,0)</f>
        <v>0</v>
      </c>
      <c r="P3507">
        <f>ROUND(E3507/L3507,2)</f>
        <v>0.26</v>
      </c>
      <c r="Q3507" s="9" t="s">
        <v>4181</v>
      </c>
      <c r="R3507" t="s">
        <v>4190</v>
      </c>
      <c r="S3507">
        <f>(((J3507/60)/60)/24)+DATE(1970,1,1)</f>
        <v>41760.935706018521</v>
      </c>
      <c r="T3507">
        <f>(((I3507/60)/60)/24)+DATE(1970,1,1)</f>
        <v>41772.166666666664</v>
      </c>
      <c r="U3507">
        <f>YEAR(S:S)</f>
        <v>2014</v>
      </c>
    </row>
    <row r="3508" spans="1:21" ht="48" x14ac:dyDescent="0.2">
      <c r="A3508">
        <v>3506</v>
      </c>
      <c r="B3508" s="8" t="s">
        <v>2</v>
      </c>
      <c r="C3508" s="3" t="s">
        <v>3513</v>
      </c>
      <c r="D3508" s="5">
        <v>3000</v>
      </c>
      <c r="E3508" s="7">
        <v>10</v>
      </c>
      <c r="F3508" t="s">
        <v>4115</v>
      </c>
      <c r="G3508" s="1" t="s">
        <v>4119</v>
      </c>
      <c r="H3508" t="s">
        <v>4121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" t="s">
        <v>4181</v>
      </c>
      <c r="O3508">
        <f>ROUND(E3508/D3508*100,0)</f>
        <v>0</v>
      </c>
      <c r="P3508">
        <f>ROUND(E3508/L3508,2)</f>
        <v>0.34</v>
      </c>
      <c r="Q3508" s="9" t="s">
        <v>4181</v>
      </c>
      <c r="R3508" t="s">
        <v>4190</v>
      </c>
      <c r="S3508">
        <f>(((J3508/60)/60)/24)+DATE(1970,1,1)</f>
        <v>41829.734259259261</v>
      </c>
      <c r="T3508">
        <f>(((I3508/60)/60)/24)+DATE(1970,1,1)</f>
        <v>41874.734259259261</v>
      </c>
      <c r="U3508">
        <f>YEAR(S:S)</f>
        <v>2014</v>
      </c>
    </row>
    <row r="3509" spans="1:21" ht="32" x14ac:dyDescent="0.2">
      <c r="A3509">
        <v>3507</v>
      </c>
      <c r="B3509" s="8" t="s">
        <v>2</v>
      </c>
      <c r="C3509" s="3" t="s">
        <v>3514</v>
      </c>
      <c r="D3509" s="5">
        <v>10000</v>
      </c>
      <c r="E3509" s="7">
        <v>10</v>
      </c>
      <c r="F3509" t="s">
        <v>4115</v>
      </c>
      <c r="G3509" s="1" t="s">
        <v>4119</v>
      </c>
      <c r="H3509" t="s">
        <v>4121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" t="s">
        <v>4181</v>
      </c>
      <c r="O3509">
        <f>ROUND(E3509/D3509*100,0)</f>
        <v>0</v>
      </c>
      <c r="P3509">
        <f>ROUND(E3509/L3509,2)</f>
        <v>0.14000000000000001</v>
      </c>
      <c r="Q3509" s="9" t="s">
        <v>4181</v>
      </c>
      <c r="R3509" t="s">
        <v>4190</v>
      </c>
      <c r="S3509">
        <f>(((J3509/60)/60)/24)+DATE(1970,1,1)</f>
        <v>42491.92288194444</v>
      </c>
      <c r="T3509">
        <f>(((I3509/60)/60)/24)+DATE(1970,1,1)</f>
        <v>42521.92288194444</v>
      </c>
      <c r="U3509">
        <f>YEAR(S:S)</f>
        <v>2016</v>
      </c>
    </row>
    <row r="3510" spans="1:21" ht="48" x14ac:dyDescent="0.2">
      <c r="A3510">
        <v>3508</v>
      </c>
      <c r="B3510" s="8" t="s">
        <v>2</v>
      </c>
      <c r="C3510" s="3" t="s">
        <v>3515</v>
      </c>
      <c r="D3510" s="5">
        <v>100</v>
      </c>
      <c r="E3510" s="7">
        <v>10</v>
      </c>
      <c r="F3510" t="s">
        <v>4115</v>
      </c>
      <c r="G3510" s="1" t="s">
        <v>4119</v>
      </c>
      <c r="H3510" t="s">
        <v>4122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" t="s">
        <v>4181</v>
      </c>
      <c r="O3510">
        <f>ROUND(E3510/D3510*100,0)</f>
        <v>10</v>
      </c>
      <c r="P3510">
        <f>ROUND(E3510/L3510,2)</f>
        <v>0.67</v>
      </c>
      <c r="Q3510" s="9" t="s">
        <v>4181</v>
      </c>
      <c r="R3510" t="s">
        <v>4190</v>
      </c>
      <c r="S3510">
        <f>(((J3510/60)/60)/24)+DATE(1970,1,1)</f>
        <v>42477.729780092588</v>
      </c>
      <c r="T3510">
        <f>(((I3510/60)/60)/24)+DATE(1970,1,1)</f>
        <v>42500.875</v>
      </c>
      <c r="U3510">
        <f>YEAR(S:S)</f>
        <v>2016</v>
      </c>
    </row>
    <row r="3511" spans="1:21" ht="48" x14ac:dyDescent="0.2">
      <c r="A3511">
        <v>3509</v>
      </c>
      <c r="B3511" s="8" t="s">
        <v>2</v>
      </c>
      <c r="C3511" s="3" t="s">
        <v>3516</v>
      </c>
      <c r="D3511" s="5">
        <v>3000</v>
      </c>
      <c r="E3511" s="7">
        <v>10</v>
      </c>
      <c r="F3511" t="s">
        <v>4115</v>
      </c>
      <c r="G3511" s="1" t="s">
        <v>4119</v>
      </c>
      <c r="H3511" t="s">
        <v>4121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" t="s">
        <v>4181</v>
      </c>
      <c r="O3511">
        <f>ROUND(E3511/D3511*100,0)</f>
        <v>0</v>
      </c>
      <c r="P3511">
        <f>ROUND(E3511/L3511,2)</f>
        <v>0.3</v>
      </c>
      <c r="Q3511" s="9" t="s">
        <v>4181</v>
      </c>
      <c r="R3511" t="s">
        <v>4190</v>
      </c>
      <c r="S3511">
        <f>(((J3511/60)/60)/24)+DATE(1970,1,1)</f>
        <v>41950.859560185185</v>
      </c>
      <c r="T3511">
        <f>(((I3511/60)/60)/24)+DATE(1970,1,1)</f>
        <v>41964.204861111109</v>
      </c>
      <c r="U3511">
        <f>YEAR(S:S)</f>
        <v>2014</v>
      </c>
    </row>
    <row r="3512" spans="1:21" ht="48" x14ac:dyDescent="0.2">
      <c r="A3512">
        <v>3510</v>
      </c>
      <c r="B3512" s="8" t="s">
        <v>2</v>
      </c>
      <c r="C3512" s="3" t="s">
        <v>3517</v>
      </c>
      <c r="D3512" s="5">
        <v>900</v>
      </c>
      <c r="E3512" s="7">
        <v>10</v>
      </c>
      <c r="F3512" t="s">
        <v>4115</v>
      </c>
      <c r="G3512" s="1" t="s">
        <v>4119</v>
      </c>
      <c r="H3512" t="s">
        <v>4121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" t="s">
        <v>4181</v>
      </c>
      <c r="O3512">
        <f>ROUND(E3512/D3512*100,0)</f>
        <v>1</v>
      </c>
      <c r="P3512">
        <f>ROUND(E3512/L3512,2)</f>
        <v>0.67</v>
      </c>
      <c r="Q3512" s="9" t="s">
        <v>4181</v>
      </c>
      <c r="R3512" t="s">
        <v>4190</v>
      </c>
      <c r="S3512">
        <f>(((J3512/60)/60)/24)+DATE(1970,1,1)</f>
        <v>41802.62090277778</v>
      </c>
      <c r="T3512">
        <f>(((I3512/60)/60)/24)+DATE(1970,1,1)</f>
        <v>41822.62090277778</v>
      </c>
      <c r="U3512">
        <f>YEAR(S:S)</f>
        <v>2014</v>
      </c>
    </row>
    <row r="3513" spans="1:21" ht="48" x14ac:dyDescent="0.2">
      <c r="A3513">
        <v>3511</v>
      </c>
      <c r="B3513" s="8" t="s">
        <v>2</v>
      </c>
      <c r="C3513" s="3" t="s">
        <v>3518</v>
      </c>
      <c r="D3513" s="5">
        <v>1500</v>
      </c>
      <c r="E3513" s="7">
        <v>10</v>
      </c>
      <c r="F3513" t="s">
        <v>4115</v>
      </c>
      <c r="G3513" s="1" t="s">
        <v>4119</v>
      </c>
      <c r="H3513" t="s">
        <v>4122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" t="s">
        <v>4181</v>
      </c>
      <c r="O3513">
        <f>ROUND(E3513/D3513*100,0)</f>
        <v>1</v>
      </c>
      <c r="P3513">
        <f>ROUND(E3513/L3513,2)</f>
        <v>0.53</v>
      </c>
      <c r="Q3513" s="9" t="s">
        <v>4181</v>
      </c>
      <c r="R3513" t="s">
        <v>4190</v>
      </c>
      <c r="S3513">
        <f>(((J3513/60)/60)/24)+DATE(1970,1,1)</f>
        <v>41927.873784722222</v>
      </c>
      <c r="T3513">
        <f>(((I3513/60)/60)/24)+DATE(1970,1,1)</f>
        <v>41950.770833333336</v>
      </c>
      <c r="U3513">
        <f>YEAR(S:S)</f>
        <v>2014</v>
      </c>
    </row>
    <row r="3514" spans="1:21" ht="48" x14ac:dyDescent="0.2">
      <c r="A3514">
        <v>3512</v>
      </c>
      <c r="B3514" s="8" t="s">
        <v>2</v>
      </c>
      <c r="C3514" s="3" t="s">
        <v>3519</v>
      </c>
      <c r="D3514" s="5">
        <v>1000</v>
      </c>
      <c r="E3514" s="7">
        <v>10</v>
      </c>
      <c r="F3514" t="s">
        <v>4115</v>
      </c>
      <c r="G3514" s="1" t="s">
        <v>4119</v>
      </c>
      <c r="H3514" t="s">
        <v>4122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" t="s">
        <v>4181</v>
      </c>
      <c r="O3514">
        <f>ROUND(E3514/D3514*100,0)</f>
        <v>1</v>
      </c>
      <c r="P3514">
        <f>ROUND(E3514/L3514,2)</f>
        <v>0.59</v>
      </c>
      <c r="Q3514" s="9" t="s">
        <v>4181</v>
      </c>
      <c r="R3514" t="s">
        <v>4190</v>
      </c>
      <c r="S3514">
        <f>(((J3514/60)/60)/24)+DATE(1970,1,1)</f>
        <v>42057.536944444444</v>
      </c>
      <c r="T3514">
        <f>(((I3514/60)/60)/24)+DATE(1970,1,1)</f>
        <v>42117.49527777778</v>
      </c>
      <c r="U3514">
        <f>YEAR(S:S)</f>
        <v>2015</v>
      </c>
    </row>
    <row r="3515" spans="1:21" ht="48" x14ac:dyDescent="0.2">
      <c r="A3515">
        <v>3513</v>
      </c>
      <c r="B3515" s="8" t="s">
        <v>2</v>
      </c>
      <c r="C3515" s="3" t="s">
        <v>3520</v>
      </c>
      <c r="D3515" s="5">
        <v>2800</v>
      </c>
      <c r="E3515" s="7">
        <v>10</v>
      </c>
      <c r="F3515" t="s">
        <v>4115</v>
      </c>
      <c r="G3515" s="1" t="s">
        <v>4119</v>
      </c>
      <c r="H3515" t="s">
        <v>4121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" t="s">
        <v>4181</v>
      </c>
      <c r="O3515">
        <f>ROUND(E3515/D3515*100,0)</f>
        <v>0</v>
      </c>
      <c r="P3515">
        <f>ROUND(E3515/L3515,2)</f>
        <v>0.23</v>
      </c>
      <c r="Q3515" s="9" t="s">
        <v>4181</v>
      </c>
      <c r="R3515" t="s">
        <v>4190</v>
      </c>
      <c r="S3515">
        <f>(((J3515/60)/60)/24)+DATE(1970,1,1)</f>
        <v>41781.096203703702</v>
      </c>
      <c r="T3515">
        <f>(((I3515/60)/60)/24)+DATE(1970,1,1)</f>
        <v>41794.207638888889</v>
      </c>
      <c r="U3515">
        <f>YEAR(S:S)</f>
        <v>2014</v>
      </c>
    </row>
    <row r="3516" spans="1:21" ht="48" x14ac:dyDescent="0.2">
      <c r="A3516">
        <v>3514</v>
      </c>
      <c r="B3516" s="8" t="s">
        <v>2</v>
      </c>
      <c r="C3516" s="3" t="s">
        <v>3521</v>
      </c>
      <c r="D3516" s="5">
        <v>500</v>
      </c>
      <c r="E3516" s="7">
        <v>10</v>
      </c>
      <c r="F3516" t="s">
        <v>4115</v>
      </c>
      <c r="G3516" s="1" t="s">
        <v>4119</v>
      </c>
      <c r="H3516" t="s">
        <v>4121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" t="s">
        <v>4181</v>
      </c>
      <c r="O3516">
        <f>ROUND(E3516/D3516*100,0)</f>
        <v>2</v>
      </c>
      <c r="P3516">
        <f>ROUND(E3516/L3516,2)</f>
        <v>1</v>
      </c>
      <c r="Q3516" s="9" t="s">
        <v>4181</v>
      </c>
      <c r="R3516" t="s">
        <v>4190</v>
      </c>
      <c r="S3516">
        <f>(((J3516/60)/60)/24)+DATE(1970,1,1)</f>
        <v>42020.846666666665</v>
      </c>
      <c r="T3516">
        <f>(((I3516/60)/60)/24)+DATE(1970,1,1)</f>
        <v>42037.207638888889</v>
      </c>
      <c r="U3516">
        <f>YEAR(S:S)</f>
        <v>2015</v>
      </c>
    </row>
    <row r="3517" spans="1:21" ht="48" x14ac:dyDescent="0.2">
      <c r="A3517">
        <v>3515</v>
      </c>
      <c r="B3517" s="8" t="s">
        <v>2</v>
      </c>
      <c r="C3517" s="3" t="s">
        <v>3522</v>
      </c>
      <c r="D3517" s="5">
        <v>3000</v>
      </c>
      <c r="E3517" s="7">
        <v>10</v>
      </c>
      <c r="F3517" t="s">
        <v>4115</v>
      </c>
      <c r="G3517" s="1" t="s">
        <v>4119</v>
      </c>
      <c r="H3517" t="s">
        <v>4121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" t="s">
        <v>4181</v>
      </c>
      <c r="O3517">
        <f>ROUND(E3517/D3517*100,0)</f>
        <v>0</v>
      </c>
      <c r="P3517">
        <f>ROUND(E3517/L3517,2)</f>
        <v>0.22</v>
      </c>
      <c r="Q3517" s="9" t="s">
        <v>4181</v>
      </c>
      <c r="R3517" t="s">
        <v>4190</v>
      </c>
      <c r="S3517">
        <f>(((J3517/60)/60)/24)+DATE(1970,1,1)</f>
        <v>42125.772812499999</v>
      </c>
      <c r="T3517">
        <f>(((I3517/60)/60)/24)+DATE(1970,1,1)</f>
        <v>42155.772812499999</v>
      </c>
      <c r="U3517">
        <f>YEAR(S:S)</f>
        <v>2015</v>
      </c>
    </row>
    <row r="3518" spans="1:21" ht="48" x14ac:dyDescent="0.2">
      <c r="A3518">
        <v>3516</v>
      </c>
      <c r="B3518" s="8" t="s">
        <v>2</v>
      </c>
      <c r="C3518" s="3" t="s">
        <v>3523</v>
      </c>
      <c r="D3518" s="5">
        <v>2500</v>
      </c>
      <c r="E3518" s="7">
        <v>10</v>
      </c>
      <c r="F3518" t="s">
        <v>4115</v>
      </c>
      <c r="G3518" s="1" t="s">
        <v>4119</v>
      </c>
      <c r="H3518" t="s">
        <v>4121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" t="s">
        <v>4181</v>
      </c>
      <c r="O3518">
        <f>ROUND(E3518/D3518*100,0)</f>
        <v>0</v>
      </c>
      <c r="P3518">
        <f>ROUND(E3518/L3518,2)</f>
        <v>0.91</v>
      </c>
      <c r="Q3518" s="9" t="s">
        <v>4181</v>
      </c>
      <c r="R3518" t="s">
        <v>4190</v>
      </c>
      <c r="S3518">
        <f>(((J3518/60)/60)/24)+DATE(1970,1,1)</f>
        <v>41856.010069444441</v>
      </c>
      <c r="T3518">
        <f>(((I3518/60)/60)/24)+DATE(1970,1,1)</f>
        <v>41890.125</v>
      </c>
      <c r="U3518">
        <f>YEAR(S:S)</f>
        <v>2014</v>
      </c>
    </row>
    <row r="3519" spans="1:21" ht="48" x14ac:dyDescent="0.2">
      <c r="A3519">
        <v>3517</v>
      </c>
      <c r="B3519" s="8" t="s">
        <v>2</v>
      </c>
      <c r="C3519" s="3" t="s">
        <v>3524</v>
      </c>
      <c r="D3519" s="5">
        <v>4000</v>
      </c>
      <c r="E3519" s="7">
        <v>10</v>
      </c>
      <c r="F3519" t="s">
        <v>4115</v>
      </c>
      <c r="G3519" s="1" t="s">
        <v>4119</v>
      </c>
      <c r="H3519" t="s">
        <v>4122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" t="s">
        <v>4181</v>
      </c>
      <c r="O3519">
        <f>ROUND(E3519/D3519*100,0)</f>
        <v>0</v>
      </c>
      <c r="P3519">
        <f>ROUND(E3519/L3519,2)</f>
        <v>0.77</v>
      </c>
      <c r="Q3519" s="9" t="s">
        <v>4181</v>
      </c>
      <c r="R3519" t="s">
        <v>4190</v>
      </c>
      <c r="S3519">
        <f>(((J3519/60)/60)/24)+DATE(1970,1,1)</f>
        <v>41794.817523148151</v>
      </c>
      <c r="T3519">
        <f>(((I3519/60)/60)/24)+DATE(1970,1,1)</f>
        <v>41824.458333333336</v>
      </c>
      <c r="U3519">
        <f>YEAR(S:S)</f>
        <v>2014</v>
      </c>
    </row>
    <row r="3520" spans="1:21" ht="48" x14ac:dyDescent="0.2">
      <c r="A3520">
        <v>3518</v>
      </c>
      <c r="B3520" s="8" t="s">
        <v>2</v>
      </c>
      <c r="C3520" s="3" t="s">
        <v>3525</v>
      </c>
      <c r="D3520" s="5">
        <v>1500</v>
      </c>
      <c r="E3520" s="7">
        <v>10</v>
      </c>
      <c r="F3520" t="s">
        <v>4115</v>
      </c>
      <c r="G3520" s="1" t="s">
        <v>4119</v>
      </c>
      <c r="H3520" t="s">
        <v>4121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" t="s">
        <v>4181</v>
      </c>
      <c r="O3520">
        <f>ROUND(E3520/D3520*100,0)</f>
        <v>1</v>
      </c>
      <c r="P3520">
        <f>ROUND(E3520/L3520,2)</f>
        <v>0.3</v>
      </c>
      <c r="Q3520" s="9" t="s">
        <v>4181</v>
      </c>
      <c r="R3520" t="s">
        <v>4190</v>
      </c>
      <c r="S3520">
        <f>(((J3520/60)/60)/24)+DATE(1970,1,1)</f>
        <v>41893.783553240741</v>
      </c>
      <c r="T3520">
        <f>(((I3520/60)/60)/24)+DATE(1970,1,1)</f>
        <v>41914.597916666666</v>
      </c>
      <c r="U3520">
        <f>YEAR(S:S)</f>
        <v>2014</v>
      </c>
    </row>
    <row r="3521" spans="1:21" ht="48" x14ac:dyDescent="0.2">
      <c r="A3521">
        <v>3519</v>
      </c>
      <c r="B3521" s="8" t="s">
        <v>2</v>
      </c>
      <c r="C3521" s="3" t="s">
        <v>3526</v>
      </c>
      <c r="D3521" s="5">
        <v>2000</v>
      </c>
      <c r="E3521" s="7">
        <v>10</v>
      </c>
      <c r="F3521" t="s">
        <v>4115</v>
      </c>
      <c r="G3521" s="1" t="s">
        <v>4119</v>
      </c>
      <c r="H3521" t="s">
        <v>4122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" t="s">
        <v>4181</v>
      </c>
      <c r="O3521">
        <f>ROUND(E3521/D3521*100,0)</f>
        <v>1</v>
      </c>
      <c r="P3521">
        <f>ROUND(E3521/L3521,2)</f>
        <v>0.36</v>
      </c>
      <c r="Q3521" s="9" t="s">
        <v>4181</v>
      </c>
      <c r="R3521" t="s">
        <v>4190</v>
      </c>
      <c r="S3521">
        <f>(((J3521/60)/60)/24)+DATE(1970,1,1)</f>
        <v>42037.598958333328</v>
      </c>
      <c r="T3521">
        <f>(((I3521/60)/60)/24)+DATE(1970,1,1)</f>
        <v>42067.598958333328</v>
      </c>
      <c r="U3521">
        <f>YEAR(S:S)</f>
        <v>2015</v>
      </c>
    </row>
    <row r="3522" spans="1:21" ht="32" x14ac:dyDescent="0.2">
      <c r="A3522">
        <v>3520</v>
      </c>
      <c r="B3522" s="8" t="s">
        <v>2</v>
      </c>
      <c r="C3522" s="3" t="s">
        <v>3527</v>
      </c>
      <c r="D3522" s="5">
        <v>2000</v>
      </c>
      <c r="E3522" s="7">
        <v>10</v>
      </c>
      <c r="F3522" t="s">
        <v>4115</v>
      </c>
      <c r="G3522" s="1" t="s">
        <v>4119</v>
      </c>
      <c r="H3522" t="s">
        <v>4122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" t="s">
        <v>4181</v>
      </c>
      <c r="O3522">
        <f>ROUND(E3522/D3522*100,0)</f>
        <v>1</v>
      </c>
      <c r="P3522">
        <f>ROUND(E3522/L3522,2)</f>
        <v>0.48</v>
      </c>
      <c r="Q3522" s="9" t="s">
        <v>4181</v>
      </c>
      <c r="R3522" t="s">
        <v>4190</v>
      </c>
      <c r="S3522">
        <f>(((J3522/60)/60)/24)+DATE(1970,1,1)</f>
        <v>42227.824212962965</v>
      </c>
      <c r="T3522">
        <f>(((I3522/60)/60)/24)+DATE(1970,1,1)</f>
        <v>42253.57430555555</v>
      </c>
      <c r="U3522">
        <f>YEAR(S:S)</f>
        <v>2015</v>
      </c>
    </row>
    <row r="3523" spans="1:21" ht="48" x14ac:dyDescent="0.2">
      <c r="A3523">
        <v>3521</v>
      </c>
      <c r="B3523" s="8" t="s">
        <v>2</v>
      </c>
      <c r="C3523" s="3" t="s">
        <v>3528</v>
      </c>
      <c r="D3523" s="5">
        <v>350</v>
      </c>
      <c r="E3523" s="7">
        <v>10</v>
      </c>
      <c r="F3523" t="s">
        <v>4115</v>
      </c>
      <c r="G3523" s="1" t="s">
        <v>4119</v>
      </c>
      <c r="H3523" t="s">
        <v>4121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" t="s">
        <v>4181</v>
      </c>
      <c r="O3523">
        <f>ROUND(E3523/D3523*100,0)</f>
        <v>3</v>
      </c>
      <c r="P3523">
        <f>ROUND(E3523/L3523,2)</f>
        <v>0.77</v>
      </c>
      <c r="Q3523" s="9" t="s">
        <v>4181</v>
      </c>
      <c r="R3523" t="s">
        <v>4190</v>
      </c>
      <c r="S3523">
        <f>(((J3523/60)/60)/24)+DATE(1970,1,1)</f>
        <v>41881.361342592594</v>
      </c>
      <c r="T3523">
        <f>(((I3523/60)/60)/24)+DATE(1970,1,1)</f>
        <v>41911.361342592594</v>
      </c>
      <c r="U3523">
        <f>YEAR(S:S)</f>
        <v>2014</v>
      </c>
    </row>
    <row r="3524" spans="1:21" ht="48" x14ac:dyDescent="0.2">
      <c r="A3524">
        <v>3522</v>
      </c>
      <c r="B3524" s="8" t="s">
        <v>2</v>
      </c>
      <c r="C3524" s="3" t="s">
        <v>3529</v>
      </c>
      <c r="D3524" s="5">
        <v>1395</v>
      </c>
      <c r="E3524" s="7">
        <v>10</v>
      </c>
      <c r="F3524" t="s">
        <v>4115</v>
      </c>
      <c r="G3524" s="1" t="s">
        <v>4119</v>
      </c>
      <c r="H3524" t="s">
        <v>4122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" t="s">
        <v>4181</v>
      </c>
      <c r="O3524">
        <f>ROUND(E3524/D3524*100,0)</f>
        <v>1</v>
      </c>
      <c r="P3524">
        <f>ROUND(E3524/L3524,2)</f>
        <v>0.28999999999999998</v>
      </c>
      <c r="Q3524" s="9" t="s">
        <v>4181</v>
      </c>
      <c r="R3524" t="s">
        <v>4190</v>
      </c>
      <c r="S3524">
        <f>(((J3524/60)/60)/24)+DATE(1970,1,1)</f>
        <v>42234.789884259255</v>
      </c>
      <c r="T3524">
        <f>(((I3524/60)/60)/24)+DATE(1970,1,1)</f>
        <v>42262.420833333337</v>
      </c>
      <c r="U3524">
        <f>YEAR(S:S)</f>
        <v>2015</v>
      </c>
    </row>
    <row r="3525" spans="1:21" ht="48" x14ac:dyDescent="0.2">
      <c r="A3525">
        <v>3523</v>
      </c>
      <c r="B3525" s="8" t="s">
        <v>2</v>
      </c>
      <c r="C3525" s="3" t="s">
        <v>3530</v>
      </c>
      <c r="D3525" s="5">
        <v>4000</v>
      </c>
      <c r="E3525" s="7">
        <v>10</v>
      </c>
      <c r="F3525" t="s">
        <v>4115</v>
      </c>
      <c r="G3525" s="1" t="s">
        <v>4119</v>
      </c>
      <c r="H3525" t="s">
        <v>4122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" t="s">
        <v>4181</v>
      </c>
      <c r="O3525">
        <f>ROUND(E3525/D3525*100,0)</f>
        <v>0</v>
      </c>
      <c r="P3525">
        <f>ROUND(E3525/L3525,2)</f>
        <v>0.13</v>
      </c>
      <c r="Q3525" s="9" t="s">
        <v>4181</v>
      </c>
      <c r="R3525" t="s">
        <v>4190</v>
      </c>
      <c r="S3525">
        <f>(((J3525/60)/60)/24)+DATE(1970,1,1)</f>
        <v>42581.397546296299</v>
      </c>
      <c r="T3525">
        <f>(((I3525/60)/60)/24)+DATE(1970,1,1)</f>
        <v>42638.958333333328</v>
      </c>
      <c r="U3525">
        <f>YEAR(S:S)</f>
        <v>2016</v>
      </c>
    </row>
    <row r="3526" spans="1:21" ht="48" x14ac:dyDescent="0.2">
      <c r="A3526">
        <v>3524</v>
      </c>
      <c r="B3526" s="8" t="s">
        <v>2</v>
      </c>
      <c r="C3526" s="3" t="s">
        <v>3531</v>
      </c>
      <c r="D3526" s="5">
        <v>10000</v>
      </c>
      <c r="E3526" s="7">
        <v>10</v>
      </c>
      <c r="F3526" t="s">
        <v>4115</v>
      </c>
      <c r="G3526" s="1" t="s">
        <v>4119</v>
      </c>
      <c r="H3526" t="s">
        <v>4121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" t="s">
        <v>4181</v>
      </c>
      <c r="O3526">
        <f>ROUND(E3526/D3526*100,0)</f>
        <v>0</v>
      </c>
      <c r="P3526">
        <f>ROUND(E3526/L3526,2)</f>
        <v>0.14000000000000001</v>
      </c>
      <c r="Q3526" s="9" t="s">
        <v>4181</v>
      </c>
      <c r="R3526" t="s">
        <v>4190</v>
      </c>
      <c r="S3526">
        <f>(((J3526/60)/60)/24)+DATE(1970,1,1)</f>
        <v>41880.76357638889</v>
      </c>
      <c r="T3526">
        <f>(((I3526/60)/60)/24)+DATE(1970,1,1)</f>
        <v>41895.166666666664</v>
      </c>
      <c r="U3526">
        <f>YEAR(S:S)</f>
        <v>2014</v>
      </c>
    </row>
    <row r="3527" spans="1:21" ht="48" x14ac:dyDescent="0.2">
      <c r="A3527">
        <v>3525</v>
      </c>
      <c r="B3527" s="8" t="s">
        <v>2</v>
      </c>
      <c r="C3527" s="3" t="s">
        <v>3532</v>
      </c>
      <c r="D3527" s="5">
        <v>500</v>
      </c>
      <c r="E3527" s="7">
        <v>10</v>
      </c>
      <c r="F3527" t="s">
        <v>4115</v>
      </c>
      <c r="G3527" s="1" t="s">
        <v>4119</v>
      </c>
      <c r="H3527" t="s">
        <v>4121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" t="s">
        <v>4181</v>
      </c>
      <c r="O3527">
        <f>ROUND(E3527/D3527*100,0)</f>
        <v>2</v>
      </c>
      <c r="P3527">
        <f>ROUND(E3527/L3527,2)</f>
        <v>1.43</v>
      </c>
      <c r="Q3527" s="9" t="s">
        <v>4181</v>
      </c>
      <c r="R3527" t="s">
        <v>4190</v>
      </c>
      <c r="S3527">
        <f>(((J3527/60)/60)/24)+DATE(1970,1,1)</f>
        <v>42214.6956712963</v>
      </c>
      <c r="T3527">
        <f>(((I3527/60)/60)/24)+DATE(1970,1,1)</f>
        <v>42225.666666666672</v>
      </c>
      <c r="U3527">
        <f>YEAR(S:S)</f>
        <v>2015</v>
      </c>
    </row>
    <row r="3528" spans="1:21" ht="48" x14ac:dyDescent="0.2">
      <c r="A3528">
        <v>3526</v>
      </c>
      <c r="B3528" s="8" t="s">
        <v>2</v>
      </c>
      <c r="C3528" s="3" t="s">
        <v>3533</v>
      </c>
      <c r="D3528" s="5">
        <v>3300</v>
      </c>
      <c r="E3528" s="7">
        <v>10</v>
      </c>
      <c r="F3528" t="s">
        <v>4115</v>
      </c>
      <c r="G3528" s="1" t="s">
        <v>4119</v>
      </c>
      <c r="H3528" t="s">
        <v>4121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" t="s">
        <v>4181</v>
      </c>
      <c r="O3528">
        <f>ROUND(E3528/D3528*100,0)</f>
        <v>0</v>
      </c>
      <c r="P3528">
        <f>ROUND(E3528/L3528,2)</f>
        <v>0.28999999999999998</v>
      </c>
      <c r="Q3528" s="9" t="s">
        <v>4181</v>
      </c>
      <c r="R3528" t="s">
        <v>4190</v>
      </c>
      <c r="S3528">
        <f>(((J3528/60)/60)/24)+DATE(1970,1,1)</f>
        <v>42460.335312499999</v>
      </c>
      <c r="T3528">
        <f>(((I3528/60)/60)/24)+DATE(1970,1,1)</f>
        <v>42488.249305555553</v>
      </c>
      <c r="U3528">
        <f>YEAR(S:S)</f>
        <v>2016</v>
      </c>
    </row>
    <row r="3529" spans="1:21" ht="48" x14ac:dyDescent="0.2">
      <c r="A3529">
        <v>3527</v>
      </c>
      <c r="B3529" s="8" t="s">
        <v>2</v>
      </c>
      <c r="C3529" s="3" t="s">
        <v>3534</v>
      </c>
      <c r="D3529" s="5">
        <v>6000</v>
      </c>
      <c r="E3529" s="7">
        <v>10</v>
      </c>
      <c r="F3529" t="s">
        <v>4115</v>
      </c>
      <c r="G3529" s="1" t="s">
        <v>4119</v>
      </c>
      <c r="H3529" t="s">
        <v>4121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" t="s">
        <v>4181</v>
      </c>
      <c r="O3529">
        <f>ROUND(E3529/D3529*100,0)</f>
        <v>0</v>
      </c>
      <c r="P3529">
        <f>ROUND(E3529/L3529,2)</f>
        <v>0.12</v>
      </c>
      <c r="Q3529" s="9" t="s">
        <v>4181</v>
      </c>
      <c r="R3529" t="s">
        <v>4190</v>
      </c>
      <c r="S3529">
        <f>(((J3529/60)/60)/24)+DATE(1970,1,1)</f>
        <v>42167.023206018523</v>
      </c>
      <c r="T3529">
        <f>(((I3529/60)/60)/24)+DATE(1970,1,1)</f>
        <v>42196.165972222225</v>
      </c>
      <c r="U3529">
        <f>YEAR(S:S)</f>
        <v>2015</v>
      </c>
    </row>
    <row r="3530" spans="1:21" ht="48" x14ac:dyDescent="0.2">
      <c r="A3530">
        <v>3528</v>
      </c>
      <c r="B3530" s="8" t="s">
        <v>2</v>
      </c>
      <c r="C3530" s="3" t="s">
        <v>3535</v>
      </c>
      <c r="D3530" s="5">
        <v>1650</v>
      </c>
      <c r="E3530" s="7">
        <v>10</v>
      </c>
      <c r="F3530" t="s">
        <v>4115</v>
      </c>
      <c r="G3530" s="1" t="s">
        <v>4119</v>
      </c>
      <c r="H3530" t="s">
        <v>4122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" t="s">
        <v>4181</v>
      </c>
      <c r="O3530">
        <f>ROUND(E3530/D3530*100,0)</f>
        <v>1</v>
      </c>
      <c r="P3530">
        <f>ROUND(E3530/L3530,2)</f>
        <v>0.27</v>
      </c>
      <c r="Q3530" s="9" t="s">
        <v>4181</v>
      </c>
      <c r="R3530" t="s">
        <v>4190</v>
      </c>
      <c r="S3530">
        <f>(((J3530/60)/60)/24)+DATE(1970,1,1)</f>
        <v>42733.50136574074</v>
      </c>
      <c r="T3530">
        <f>(((I3530/60)/60)/24)+DATE(1970,1,1)</f>
        <v>42753.50136574074</v>
      </c>
      <c r="U3530">
        <f>YEAR(S:S)</f>
        <v>2016</v>
      </c>
    </row>
    <row r="3531" spans="1:21" ht="48" x14ac:dyDescent="0.2">
      <c r="A3531">
        <v>3529</v>
      </c>
      <c r="B3531" s="8" t="s">
        <v>2</v>
      </c>
      <c r="C3531" s="3" t="s">
        <v>3536</v>
      </c>
      <c r="D3531" s="5">
        <v>500</v>
      </c>
      <c r="E3531" s="7">
        <v>10</v>
      </c>
      <c r="F3531" t="s">
        <v>4115</v>
      </c>
      <c r="G3531" s="1" t="s">
        <v>4119</v>
      </c>
      <c r="H3531" t="s">
        <v>4121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" t="s">
        <v>4181</v>
      </c>
      <c r="O3531">
        <f>ROUND(E3531/D3531*100,0)</f>
        <v>2</v>
      </c>
      <c r="P3531">
        <f>ROUND(E3531/L3531,2)</f>
        <v>0.56000000000000005</v>
      </c>
      <c r="Q3531" s="9" t="s">
        <v>4181</v>
      </c>
      <c r="R3531" t="s">
        <v>4190</v>
      </c>
      <c r="S3531">
        <f>(((J3531/60)/60)/24)+DATE(1970,1,1)</f>
        <v>42177.761782407411</v>
      </c>
      <c r="T3531">
        <f>(((I3531/60)/60)/24)+DATE(1970,1,1)</f>
        <v>42198.041666666672</v>
      </c>
      <c r="U3531">
        <f>YEAR(S:S)</f>
        <v>2015</v>
      </c>
    </row>
    <row r="3532" spans="1:21" ht="48" x14ac:dyDescent="0.2">
      <c r="A3532">
        <v>3530</v>
      </c>
      <c r="B3532" s="8" t="s">
        <v>2</v>
      </c>
      <c r="C3532" s="3" t="s">
        <v>3537</v>
      </c>
      <c r="D3532" s="5">
        <v>2750</v>
      </c>
      <c r="E3532" s="7">
        <v>10</v>
      </c>
      <c r="F3532" t="s">
        <v>4115</v>
      </c>
      <c r="G3532" s="1" t="s">
        <v>4119</v>
      </c>
      <c r="H3532" t="s">
        <v>4122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" t="s">
        <v>4181</v>
      </c>
      <c r="O3532">
        <f>ROUND(E3532/D3532*100,0)</f>
        <v>0</v>
      </c>
      <c r="P3532">
        <f>ROUND(E3532/L3532,2)</f>
        <v>0.45</v>
      </c>
      <c r="Q3532" s="9" t="s">
        <v>4181</v>
      </c>
      <c r="R3532" t="s">
        <v>4190</v>
      </c>
      <c r="S3532">
        <f>(((J3532/60)/60)/24)+DATE(1970,1,1)</f>
        <v>42442.623344907406</v>
      </c>
      <c r="T3532">
        <f>(((I3532/60)/60)/24)+DATE(1970,1,1)</f>
        <v>42470.833333333328</v>
      </c>
      <c r="U3532">
        <f>YEAR(S:S)</f>
        <v>2016</v>
      </c>
    </row>
    <row r="3533" spans="1:21" ht="16" x14ac:dyDescent="0.2">
      <c r="A3533">
        <v>3531</v>
      </c>
      <c r="B3533" s="8" t="s">
        <v>2</v>
      </c>
      <c r="C3533" s="3" t="s">
        <v>3538</v>
      </c>
      <c r="D3533" s="5">
        <v>1000</v>
      </c>
      <c r="E3533" s="7">
        <v>10</v>
      </c>
      <c r="F3533" t="s">
        <v>4115</v>
      </c>
      <c r="G3533" s="1" t="s">
        <v>4119</v>
      </c>
      <c r="H3533" t="s">
        <v>4121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" t="s">
        <v>4181</v>
      </c>
      <c r="O3533">
        <f>ROUND(E3533/D3533*100,0)</f>
        <v>1</v>
      </c>
      <c r="P3533">
        <f>ROUND(E3533/L3533,2)</f>
        <v>0.38</v>
      </c>
      <c r="Q3533" s="9" t="s">
        <v>4181</v>
      </c>
      <c r="R3533" t="s">
        <v>4190</v>
      </c>
      <c r="S3533">
        <f>(((J3533/60)/60)/24)+DATE(1970,1,1)</f>
        <v>42521.654328703706</v>
      </c>
      <c r="T3533">
        <f>(((I3533/60)/60)/24)+DATE(1970,1,1)</f>
        <v>42551.654328703706</v>
      </c>
      <c r="U3533">
        <f>YEAR(S:S)</f>
        <v>2016</v>
      </c>
    </row>
    <row r="3534" spans="1:21" ht="48" x14ac:dyDescent="0.2">
      <c r="A3534">
        <v>3532</v>
      </c>
      <c r="B3534" s="8" t="s">
        <v>2</v>
      </c>
      <c r="C3534" s="3" t="s">
        <v>3539</v>
      </c>
      <c r="D3534" s="5">
        <v>960</v>
      </c>
      <c r="E3534" s="7">
        <v>10</v>
      </c>
      <c r="F3534" t="s">
        <v>4115</v>
      </c>
      <c r="G3534" s="1" t="s">
        <v>4119</v>
      </c>
      <c r="H3534" t="s">
        <v>4121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" t="s">
        <v>4181</v>
      </c>
      <c r="O3534">
        <f>ROUND(E3534/D3534*100,0)</f>
        <v>1</v>
      </c>
      <c r="P3534">
        <f>ROUND(E3534/L3534,2)</f>
        <v>0.37</v>
      </c>
      <c r="Q3534" s="9" t="s">
        <v>4181</v>
      </c>
      <c r="R3534" t="s">
        <v>4190</v>
      </c>
      <c r="S3534">
        <f>(((J3534/60)/60)/24)+DATE(1970,1,1)</f>
        <v>41884.599849537037</v>
      </c>
      <c r="T3534">
        <f>(((I3534/60)/60)/24)+DATE(1970,1,1)</f>
        <v>41900.165972222225</v>
      </c>
      <c r="U3534">
        <f>YEAR(S:S)</f>
        <v>2014</v>
      </c>
    </row>
    <row r="3535" spans="1:21" ht="48" x14ac:dyDescent="0.2">
      <c r="A3535">
        <v>3533</v>
      </c>
      <c r="B3535" s="8" t="s">
        <v>2</v>
      </c>
      <c r="C3535" s="3" t="s">
        <v>3540</v>
      </c>
      <c r="D3535" s="5">
        <v>500</v>
      </c>
      <c r="E3535" s="7">
        <v>10</v>
      </c>
      <c r="F3535" t="s">
        <v>4115</v>
      </c>
      <c r="G3535" s="1" t="s">
        <v>4119</v>
      </c>
      <c r="H3535" t="s">
        <v>4121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" t="s">
        <v>4181</v>
      </c>
      <c r="O3535">
        <f>ROUND(E3535/D3535*100,0)</f>
        <v>2</v>
      </c>
      <c r="P3535">
        <f>ROUND(E3535/L3535,2)</f>
        <v>1.25</v>
      </c>
      <c r="Q3535" s="9" t="s">
        <v>4181</v>
      </c>
      <c r="R3535" t="s">
        <v>4190</v>
      </c>
      <c r="S3535">
        <f>(((J3535/60)/60)/24)+DATE(1970,1,1)</f>
        <v>42289.761192129634</v>
      </c>
      <c r="T3535">
        <f>(((I3535/60)/60)/24)+DATE(1970,1,1)</f>
        <v>42319.802858796291</v>
      </c>
      <c r="U3535">
        <f>YEAR(S:S)</f>
        <v>2015</v>
      </c>
    </row>
    <row r="3536" spans="1:21" ht="32" x14ac:dyDescent="0.2">
      <c r="A3536">
        <v>3534</v>
      </c>
      <c r="B3536" s="8" t="s">
        <v>2</v>
      </c>
      <c r="C3536" s="3" t="s">
        <v>3541</v>
      </c>
      <c r="D3536" s="5">
        <v>5000</v>
      </c>
      <c r="E3536" s="7">
        <v>10</v>
      </c>
      <c r="F3536" t="s">
        <v>4115</v>
      </c>
      <c r="G3536" s="1" t="s">
        <v>4119</v>
      </c>
      <c r="H3536" t="s">
        <v>4121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" t="s">
        <v>4181</v>
      </c>
      <c r="O3536">
        <f>ROUND(E3536/D3536*100,0)</f>
        <v>0</v>
      </c>
      <c r="P3536">
        <f>ROUND(E3536/L3536,2)</f>
        <v>0.05</v>
      </c>
      <c r="Q3536" s="9" t="s">
        <v>4181</v>
      </c>
      <c r="R3536" t="s">
        <v>4190</v>
      </c>
      <c r="S3536">
        <f>(((J3536/60)/60)/24)+DATE(1970,1,1)</f>
        <v>42243.6252662037</v>
      </c>
      <c r="T3536">
        <f>(((I3536/60)/60)/24)+DATE(1970,1,1)</f>
        <v>42278.6252662037</v>
      </c>
      <c r="U3536">
        <f>YEAR(S:S)</f>
        <v>2015</v>
      </c>
    </row>
    <row r="3537" spans="1:21" ht="48" x14ac:dyDescent="0.2">
      <c r="A3537">
        <v>3535</v>
      </c>
      <c r="B3537" s="8" t="s">
        <v>2</v>
      </c>
      <c r="C3537" s="3" t="s">
        <v>3542</v>
      </c>
      <c r="D3537" s="5">
        <v>2000</v>
      </c>
      <c r="E3537" s="7">
        <v>10</v>
      </c>
      <c r="F3537" t="s">
        <v>4115</v>
      </c>
      <c r="G3537" s="1" t="s">
        <v>4119</v>
      </c>
      <c r="H3537" t="s">
        <v>4122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" t="s">
        <v>4181</v>
      </c>
      <c r="O3537">
        <f>ROUND(E3537/D3537*100,0)</f>
        <v>1</v>
      </c>
      <c r="P3537">
        <f>ROUND(E3537/L3537,2)</f>
        <v>0.22</v>
      </c>
      <c r="Q3537" s="9" t="s">
        <v>4181</v>
      </c>
      <c r="R3537" t="s">
        <v>4190</v>
      </c>
      <c r="S3537">
        <f>(((J3537/60)/60)/24)+DATE(1970,1,1)</f>
        <v>42248.640162037031</v>
      </c>
      <c r="T3537">
        <f>(((I3537/60)/60)/24)+DATE(1970,1,1)</f>
        <v>42279.75</v>
      </c>
      <c r="U3537">
        <f>YEAR(S:S)</f>
        <v>2015</v>
      </c>
    </row>
    <row r="3538" spans="1:21" ht="48" x14ac:dyDescent="0.2">
      <c r="A3538">
        <v>3536</v>
      </c>
      <c r="B3538" s="8" t="s">
        <v>2</v>
      </c>
      <c r="C3538" s="3" t="s">
        <v>3543</v>
      </c>
      <c r="D3538" s="5">
        <v>150</v>
      </c>
      <c r="E3538" s="7">
        <v>10</v>
      </c>
      <c r="F3538" t="s">
        <v>4115</v>
      </c>
      <c r="G3538" s="1" t="s">
        <v>4119</v>
      </c>
      <c r="H3538" t="s">
        <v>4122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" t="s">
        <v>4181</v>
      </c>
      <c r="O3538">
        <f>ROUND(E3538/D3538*100,0)</f>
        <v>7</v>
      </c>
      <c r="P3538">
        <f>ROUND(E3538/L3538,2)</f>
        <v>0.59</v>
      </c>
      <c r="Q3538" s="9" t="s">
        <v>4181</v>
      </c>
      <c r="R3538" t="s">
        <v>4190</v>
      </c>
      <c r="S3538">
        <f>(((J3538/60)/60)/24)+DATE(1970,1,1)</f>
        <v>42328.727141203708</v>
      </c>
      <c r="T3538">
        <f>(((I3538/60)/60)/24)+DATE(1970,1,1)</f>
        <v>42358.499305555553</v>
      </c>
      <c r="U3538">
        <f>YEAR(S:S)</f>
        <v>2015</v>
      </c>
    </row>
    <row r="3539" spans="1:21" ht="48" x14ac:dyDescent="0.2">
      <c r="A3539">
        <v>3537</v>
      </c>
      <c r="B3539" s="8" t="s">
        <v>2</v>
      </c>
      <c r="C3539" s="3" t="s">
        <v>3544</v>
      </c>
      <c r="D3539" s="5">
        <v>675</v>
      </c>
      <c r="E3539" s="7">
        <v>10</v>
      </c>
      <c r="F3539" t="s">
        <v>4115</v>
      </c>
      <c r="G3539" s="1" t="s">
        <v>4119</v>
      </c>
      <c r="H3539" t="s">
        <v>4126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" t="s">
        <v>4181</v>
      </c>
      <c r="O3539">
        <f>ROUND(E3539/D3539*100,0)</f>
        <v>1</v>
      </c>
      <c r="P3539">
        <f>ROUND(E3539/L3539,2)</f>
        <v>0.36</v>
      </c>
      <c r="Q3539" s="9" t="s">
        <v>4181</v>
      </c>
      <c r="R3539" t="s">
        <v>4190</v>
      </c>
      <c r="S3539">
        <f>(((J3539/60)/60)/24)+DATE(1970,1,1)</f>
        <v>41923.354351851849</v>
      </c>
      <c r="T3539">
        <f>(((I3539/60)/60)/24)+DATE(1970,1,1)</f>
        <v>41960.332638888889</v>
      </c>
      <c r="U3539">
        <f>YEAR(S:S)</f>
        <v>2014</v>
      </c>
    </row>
    <row r="3540" spans="1:21" ht="48" x14ac:dyDescent="0.2">
      <c r="A3540">
        <v>3538</v>
      </c>
      <c r="B3540" s="8" t="s">
        <v>2</v>
      </c>
      <c r="C3540" s="3" t="s">
        <v>3545</v>
      </c>
      <c r="D3540" s="5">
        <v>2000</v>
      </c>
      <c r="E3540" s="7">
        <v>10</v>
      </c>
      <c r="F3540" t="s">
        <v>4115</v>
      </c>
      <c r="G3540" s="1" t="s">
        <v>4119</v>
      </c>
      <c r="H3540" t="s">
        <v>4122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" t="s">
        <v>4181</v>
      </c>
      <c r="O3540">
        <f>ROUND(E3540/D3540*100,0)</f>
        <v>1</v>
      </c>
      <c r="P3540">
        <f>ROUND(E3540/L3540,2)</f>
        <v>0.12</v>
      </c>
      <c r="Q3540" s="9" t="s">
        <v>4181</v>
      </c>
      <c r="R3540" t="s">
        <v>4190</v>
      </c>
      <c r="S3540">
        <f>(((J3540/60)/60)/24)+DATE(1970,1,1)</f>
        <v>42571.420601851853</v>
      </c>
      <c r="T3540">
        <f>(((I3540/60)/60)/24)+DATE(1970,1,1)</f>
        <v>42599.420601851853</v>
      </c>
      <c r="U3540">
        <f>YEAR(S:S)</f>
        <v>2016</v>
      </c>
    </row>
    <row r="3541" spans="1:21" ht="48" x14ac:dyDescent="0.2">
      <c r="A3541">
        <v>3539</v>
      </c>
      <c r="B3541" s="8" t="s">
        <v>2</v>
      </c>
      <c r="C3541" s="3" t="s">
        <v>3546</v>
      </c>
      <c r="D3541" s="5">
        <v>600</v>
      </c>
      <c r="E3541" s="7">
        <v>10</v>
      </c>
      <c r="F3541" t="s">
        <v>4115</v>
      </c>
      <c r="G3541" s="1" t="s">
        <v>4119</v>
      </c>
      <c r="H3541" t="s">
        <v>4121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" t="s">
        <v>4181</v>
      </c>
      <c r="O3541">
        <f>ROUND(E3541/D3541*100,0)</f>
        <v>2</v>
      </c>
      <c r="P3541">
        <f>ROUND(E3541/L3541,2)</f>
        <v>0.77</v>
      </c>
      <c r="Q3541" s="9" t="s">
        <v>4181</v>
      </c>
      <c r="R3541" t="s">
        <v>4190</v>
      </c>
      <c r="S3541">
        <f>(((J3541/60)/60)/24)+DATE(1970,1,1)</f>
        <v>42600.756041666667</v>
      </c>
      <c r="T3541">
        <f>(((I3541/60)/60)/24)+DATE(1970,1,1)</f>
        <v>42621.756041666667</v>
      </c>
      <c r="U3541">
        <f>YEAR(S:S)</f>
        <v>2016</v>
      </c>
    </row>
    <row r="3542" spans="1:21" ht="48" x14ac:dyDescent="0.2">
      <c r="A3542">
        <v>3540</v>
      </c>
      <c r="B3542" s="8" t="s">
        <v>2</v>
      </c>
      <c r="C3542" s="3" t="s">
        <v>3547</v>
      </c>
      <c r="D3542" s="5">
        <v>300</v>
      </c>
      <c r="E3542" s="7">
        <v>10</v>
      </c>
      <c r="F3542" t="s">
        <v>4115</v>
      </c>
      <c r="G3542" s="1" t="s">
        <v>4119</v>
      </c>
      <c r="H3542" t="s">
        <v>4122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" t="s">
        <v>4181</v>
      </c>
      <c r="O3542">
        <f>ROUND(E3542/D3542*100,0)</f>
        <v>3</v>
      </c>
      <c r="P3542">
        <f>ROUND(E3542/L3542,2)</f>
        <v>1.25</v>
      </c>
      <c r="Q3542" s="9" t="s">
        <v>4181</v>
      </c>
      <c r="R3542" t="s">
        <v>4190</v>
      </c>
      <c r="S3542">
        <f>(((J3542/60)/60)/24)+DATE(1970,1,1)</f>
        <v>42517.003368055557</v>
      </c>
      <c r="T3542">
        <f>(((I3542/60)/60)/24)+DATE(1970,1,1)</f>
        <v>42547.003368055557</v>
      </c>
      <c r="U3542">
        <f>YEAR(S:S)</f>
        <v>2016</v>
      </c>
    </row>
    <row r="3543" spans="1:21" ht="48" x14ac:dyDescent="0.2">
      <c r="A3543">
        <v>3541</v>
      </c>
      <c r="B3543" s="8" t="s">
        <v>2</v>
      </c>
      <c r="C3543" s="3" t="s">
        <v>3548</v>
      </c>
      <c r="D3543" s="5">
        <v>1200</v>
      </c>
      <c r="E3543" s="7">
        <v>10</v>
      </c>
      <c r="F3543" t="s">
        <v>4115</v>
      </c>
      <c r="G3543" s="1" t="s">
        <v>4119</v>
      </c>
      <c r="H3543" t="s">
        <v>4122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" t="s">
        <v>4181</v>
      </c>
      <c r="O3543">
        <f>ROUND(E3543/D3543*100,0)</f>
        <v>1</v>
      </c>
      <c r="P3543">
        <f>ROUND(E3543/L3543,2)</f>
        <v>0.31</v>
      </c>
      <c r="Q3543" s="9" t="s">
        <v>4181</v>
      </c>
      <c r="R3543" t="s">
        <v>4190</v>
      </c>
      <c r="S3543">
        <f>(((J3543/60)/60)/24)+DATE(1970,1,1)</f>
        <v>42222.730034722219</v>
      </c>
      <c r="T3543">
        <f>(((I3543/60)/60)/24)+DATE(1970,1,1)</f>
        <v>42247.730034722219</v>
      </c>
      <c r="U3543">
        <f>YEAR(S:S)</f>
        <v>2015</v>
      </c>
    </row>
    <row r="3544" spans="1:21" ht="48" x14ac:dyDescent="0.2">
      <c r="A3544">
        <v>3542</v>
      </c>
      <c r="B3544" s="8" t="s">
        <v>2</v>
      </c>
      <c r="C3544" s="3" t="s">
        <v>3549</v>
      </c>
      <c r="D3544" s="5">
        <v>5500</v>
      </c>
      <c r="E3544" s="7">
        <v>10</v>
      </c>
      <c r="F3544" t="s">
        <v>4115</v>
      </c>
      <c r="G3544" s="1" t="s">
        <v>4119</v>
      </c>
      <c r="H3544" t="s">
        <v>4121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" t="s">
        <v>4181</v>
      </c>
      <c r="O3544">
        <f>ROUND(E3544/D3544*100,0)</f>
        <v>0</v>
      </c>
      <c r="P3544">
        <f>ROUND(E3544/L3544,2)</f>
        <v>0.12</v>
      </c>
      <c r="Q3544" s="9" t="s">
        <v>4181</v>
      </c>
      <c r="R3544" t="s">
        <v>4190</v>
      </c>
      <c r="S3544">
        <f>(((J3544/60)/60)/24)+DATE(1970,1,1)</f>
        <v>41829.599791666667</v>
      </c>
      <c r="T3544">
        <f>(((I3544/60)/60)/24)+DATE(1970,1,1)</f>
        <v>41889.599791666667</v>
      </c>
      <c r="U3544">
        <f>YEAR(S:S)</f>
        <v>2014</v>
      </c>
    </row>
    <row r="3545" spans="1:21" ht="48" x14ac:dyDescent="0.2">
      <c r="A3545">
        <v>3543</v>
      </c>
      <c r="B3545" s="8" t="s">
        <v>2</v>
      </c>
      <c r="C3545" s="3" t="s">
        <v>3550</v>
      </c>
      <c r="D3545" s="5">
        <v>1500</v>
      </c>
      <c r="E3545" s="7">
        <v>10</v>
      </c>
      <c r="F3545" t="s">
        <v>4115</v>
      </c>
      <c r="G3545" s="1" t="s">
        <v>4119</v>
      </c>
      <c r="H3545" t="s">
        <v>4124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" t="s">
        <v>4181</v>
      </c>
      <c r="O3545">
        <f>ROUND(E3545/D3545*100,0)</f>
        <v>1</v>
      </c>
      <c r="P3545">
        <f>ROUND(E3545/L3545,2)</f>
        <v>0.34</v>
      </c>
      <c r="Q3545" s="9" t="s">
        <v>4181</v>
      </c>
      <c r="R3545" t="s">
        <v>4190</v>
      </c>
      <c r="S3545">
        <f>(((J3545/60)/60)/24)+DATE(1970,1,1)</f>
        <v>42150.755312499998</v>
      </c>
      <c r="T3545">
        <f>(((I3545/60)/60)/24)+DATE(1970,1,1)</f>
        <v>42180.755312499998</v>
      </c>
      <c r="U3545">
        <f>YEAR(S:S)</f>
        <v>2015</v>
      </c>
    </row>
    <row r="3546" spans="1:21" ht="32" x14ac:dyDescent="0.2">
      <c r="A3546">
        <v>3544</v>
      </c>
      <c r="B3546" s="8" t="s">
        <v>2</v>
      </c>
      <c r="C3546" s="3" t="s">
        <v>3551</v>
      </c>
      <c r="D3546" s="5">
        <v>2500</v>
      </c>
      <c r="E3546" s="7">
        <v>10</v>
      </c>
      <c r="F3546" t="s">
        <v>4115</v>
      </c>
      <c r="G3546" s="1" t="s">
        <v>4119</v>
      </c>
      <c r="H3546" t="s">
        <v>4121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" t="s">
        <v>4181</v>
      </c>
      <c r="O3546">
        <f>ROUND(E3546/D3546*100,0)</f>
        <v>0</v>
      </c>
      <c r="P3546">
        <f>ROUND(E3546/L3546,2)</f>
        <v>0.42</v>
      </c>
      <c r="Q3546" s="9" t="s">
        <v>4181</v>
      </c>
      <c r="R3546" t="s">
        <v>4190</v>
      </c>
      <c r="S3546">
        <f>(((J3546/60)/60)/24)+DATE(1970,1,1)</f>
        <v>42040.831678240742</v>
      </c>
      <c r="T3546">
        <f>(((I3546/60)/60)/24)+DATE(1970,1,1)</f>
        <v>42070.831678240742</v>
      </c>
      <c r="U3546">
        <f>YEAR(S:S)</f>
        <v>2015</v>
      </c>
    </row>
    <row r="3547" spans="1:21" ht="48" x14ac:dyDescent="0.2">
      <c r="A3547">
        <v>3545</v>
      </c>
      <c r="B3547" s="8" t="s">
        <v>2</v>
      </c>
      <c r="C3547" s="3" t="s">
        <v>3552</v>
      </c>
      <c r="D3547" s="5">
        <v>250</v>
      </c>
      <c r="E3547" s="7">
        <v>10</v>
      </c>
      <c r="F3547" t="s">
        <v>4115</v>
      </c>
      <c r="G3547" s="1" t="s">
        <v>4119</v>
      </c>
      <c r="H3547" t="s">
        <v>4121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" t="s">
        <v>4181</v>
      </c>
      <c r="O3547">
        <f>ROUND(E3547/D3547*100,0)</f>
        <v>4</v>
      </c>
      <c r="P3547">
        <f>ROUND(E3547/L3547,2)</f>
        <v>1.25</v>
      </c>
      <c r="Q3547" s="9" t="s">
        <v>4181</v>
      </c>
      <c r="R3547" t="s">
        <v>4190</v>
      </c>
      <c r="S3547">
        <f>(((J3547/60)/60)/24)+DATE(1970,1,1)</f>
        <v>42075.807395833333</v>
      </c>
      <c r="T3547">
        <f>(((I3547/60)/60)/24)+DATE(1970,1,1)</f>
        <v>42105.807395833333</v>
      </c>
      <c r="U3547">
        <f>YEAR(S:S)</f>
        <v>2015</v>
      </c>
    </row>
    <row r="3548" spans="1:21" ht="48" x14ac:dyDescent="0.2">
      <c r="A3548">
        <v>3546</v>
      </c>
      <c r="B3548" s="8" t="s">
        <v>2</v>
      </c>
      <c r="C3548" s="3" t="s">
        <v>3553</v>
      </c>
      <c r="D3548" s="5">
        <v>1100</v>
      </c>
      <c r="E3548" s="7">
        <v>10</v>
      </c>
      <c r="F3548" t="s">
        <v>4115</v>
      </c>
      <c r="G3548" s="1" t="s">
        <v>4119</v>
      </c>
      <c r="H3548" t="s">
        <v>4121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" t="s">
        <v>4181</v>
      </c>
      <c r="O3548">
        <f>ROUND(E3548/D3548*100,0)</f>
        <v>1</v>
      </c>
      <c r="P3548">
        <f>ROUND(E3548/L3548,2)</f>
        <v>0.53</v>
      </c>
      <c r="Q3548" s="9" t="s">
        <v>4181</v>
      </c>
      <c r="R3548" t="s">
        <v>4190</v>
      </c>
      <c r="S3548">
        <f>(((J3548/60)/60)/24)+DATE(1970,1,1)</f>
        <v>42073.660694444443</v>
      </c>
      <c r="T3548">
        <f>(((I3548/60)/60)/24)+DATE(1970,1,1)</f>
        <v>42095.165972222225</v>
      </c>
      <c r="U3548">
        <f>YEAR(S:S)</f>
        <v>2015</v>
      </c>
    </row>
    <row r="3549" spans="1:21" ht="48" x14ac:dyDescent="0.2">
      <c r="A3549">
        <v>3547</v>
      </c>
      <c r="B3549" s="8" t="s">
        <v>2</v>
      </c>
      <c r="C3549" s="3" t="s">
        <v>3554</v>
      </c>
      <c r="D3549" s="5">
        <v>35000</v>
      </c>
      <c r="E3549" s="7">
        <v>10</v>
      </c>
      <c r="F3549" t="s">
        <v>4115</v>
      </c>
      <c r="G3549" s="1" t="s">
        <v>4119</v>
      </c>
      <c r="H3549" t="s">
        <v>4121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" t="s">
        <v>4181</v>
      </c>
      <c r="O3549">
        <f>ROUND(E3549/D3549*100,0)</f>
        <v>0</v>
      </c>
      <c r="P3549">
        <f>ROUND(E3549/L3549,2)</f>
        <v>0.03</v>
      </c>
      <c r="Q3549" s="9" t="s">
        <v>4181</v>
      </c>
      <c r="R3549" t="s">
        <v>4190</v>
      </c>
      <c r="S3549">
        <f>(((J3549/60)/60)/24)+DATE(1970,1,1)</f>
        <v>42480.078715277778</v>
      </c>
      <c r="T3549">
        <f>(((I3549/60)/60)/24)+DATE(1970,1,1)</f>
        <v>42504.165972222225</v>
      </c>
      <c r="U3549">
        <f>YEAR(S:S)</f>
        <v>2016</v>
      </c>
    </row>
    <row r="3550" spans="1:21" ht="48" x14ac:dyDescent="0.2">
      <c r="A3550">
        <v>3548</v>
      </c>
      <c r="B3550" s="8" t="s">
        <v>2</v>
      </c>
      <c r="C3550" s="3" t="s">
        <v>3555</v>
      </c>
      <c r="D3550" s="5">
        <v>2100</v>
      </c>
      <c r="E3550" s="7">
        <v>10</v>
      </c>
      <c r="F3550" t="s">
        <v>4115</v>
      </c>
      <c r="G3550" s="1" t="s">
        <v>4119</v>
      </c>
      <c r="H3550" t="s">
        <v>4121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" t="s">
        <v>4181</v>
      </c>
      <c r="O3550">
        <f>ROUND(E3550/D3550*100,0)</f>
        <v>0</v>
      </c>
      <c r="P3550">
        <f>ROUND(E3550/L3550,2)</f>
        <v>0.77</v>
      </c>
      <c r="Q3550" s="9" t="s">
        <v>4181</v>
      </c>
      <c r="R3550" t="s">
        <v>4190</v>
      </c>
      <c r="S3550">
        <f>(((J3550/60)/60)/24)+DATE(1970,1,1)</f>
        <v>42411.942291666666</v>
      </c>
      <c r="T3550">
        <f>(((I3550/60)/60)/24)+DATE(1970,1,1)</f>
        <v>42434.041666666672</v>
      </c>
      <c r="U3550">
        <f>YEAR(S:S)</f>
        <v>2016</v>
      </c>
    </row>
    <row r="3551" spans="1:21" ht="48" x14ac:dyDescent="0.2">
      <c r="A3551">
        <v>3549</v>
      </c>
      <c r="B3551" s="8" t="s">
        <v>2</v>
      </c>
      <c r="C3551" s="3" t="s">
        <v>3556</v>
      </c>
      <c r="D3551" s="5">
        <v>1000</v>
      </c>
      <c r="E3551" s="7">
        <v>10</v>
      </c>
      <c r="F3551" t="s">
        <v>4115</v>
      </c>
      <c r="G3551" s="1" t="s">
        <v>4119</v>
      </c>
      <c r="H3551" t="s">
        <v>4122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" t="s">
        <v>4181</v>
      </c>
      <c r="O3551">
        <f>ROUND(E3551/D3551*100,0)</f>
        <v>1</v>
      </c>
      <c r="P3551">
        <f>ROUND(E3551/L3551,2)</f>
        <v>0.24</v>
      </c>
      <c r="Q3551" s="9" t="s">
        <v>4181</v>
      </c>
      <c r="R3551" t="s">
        <v>4190</v>
      </c>
      <c r="S3551">
        <f>(((J3551/60)/60)/24)+DATE(1970,1,1)</f>
        <v>42223.394363425927</v>
      </c>
      <c r="T3551">
        <f>(((I3551/60)/60)/24)+DATE(1970,1,1)</f>
        <v>42251.394363425927</v>
      </c>
      <c r="U3551">
        <f>YEAR(S:S)</f>
        <v>2015</v>
      </c>
    </row>
    <row r="3552" spans="1:21" ht="48" x14ac:dyDescent="0.2">
      <c r="A3552">
        <v>3550</v>
      </c>
      <c r="B3552" s="8" t="s">
        <v>2</v>
      </c>
      <c r="C3552" s="3" t="s">
        <v>3557</v>
      </c>
      <c r="D3552" s="5">
        <v>2500</v>
      </c>
      <c r="E3552" s="7">
        <v>10</v>
      </c>
      <c r="F3552" t="s">
        <v>4115</v>
      </c>
      <c r="G3552" s="1" t="s">
        <v>4119</v>
      </c>
      <c r="H3552" t="s">
        <v>4122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" t="s">
        <v>4181</v>
      </c>
      <c r="O3552">
        <f>ROUND(E3552/D3552*100,0)</f>
        <v>0</v>
      </c>
      <c r="P3552">
        <f>ROUND(E3552/L3552,2)</f>
        <v>0.16</v>
      </c>
      <c r="Q3552" s="9" t="s">
        <v>4181</v>
      </c>
      <c r="R3552" t="s">
        <v>4190</v>
      </c>
      <c r="S3552">
        <f>(((J3552/60)/60)/24)+DATE(1970,1,1)</f>
        <v>42462.893495370372</v>
      </c>
      <c r="T3552">
        <f>(((I3552/60)/60)/24)+DATE(1970,1,1)</f>
        <v>42492.893495370372</v>
      </c>
      <c r="U3552">
        <f>YEAR(S:S)</f>
        <v>2016</v>
      </c>
    </row>
    <row r="3553" spans="1:21" ht="48" x14ac:dyDescent="0.2">
      <c r="A3553">
        <v>3551</v>
      </c>
      <c r="B3553" s="8" t="s">
        <v>2</v>
      </c>
      <c r="C3553" s="3" t="s">
        <v>3558</v>
      </c>
      <c r="D3553" s="5">
        <v>1500</v>
      </c>
      <c r="E3553" s="7">
        <v>10</v>
      </c>
      <c r="F3553" t="s">
        <v>4115</v>
      </c>
      <c r="G3553" s="1" t="s">
        <v>4119</v>
      </c>
      <c r="H3553" t="s">
        <v>4121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" t="s">
        <v>4181</v>
      </c>
      <c r="O3553">
        <f>ROUND(E3553/D3553*100,0)</f>
        <v>1</v>
      </c>
      <c r="P3553">
        <f>ROUND(E3553/L3553,2)</f>
        <v>0.4</v>
      </c>
      <c r="Q3553" s="9" t="s">
        <v>4181</v>
      </c>
      <c r="R3553" t="s">
        <v>4190</v>
      </c>
      <c r="S3553">
        <f>(((J3553/60)/60)/24)+DATE(1970,1,1)</f>
        <v>41753.515856481477</v>
      </c>
      <c r="T3553">
        <f>(((I3553/60)/60)/24)+DATE(1970,1,1)</f>
        <v>41781.921527777777</v>
      </c>
      <c r="U3553">
        <f>YEAR(S:S)</f>
        <v>2014</v>
      </c>
    </row>
    <row r="3554" spans="1:21" ht="48" x14ac:dyDescent="0.2">
      <c r="A3554">
        <v>3552</v>
      </c>
      <c r="B3554" s="8" t="s">
        <v>2</v>
      </c>
      <c r="C3554" s="3" t="s">
        <v>3559</v>
      </c>
      <c r="D3554" s="5">
        <v>773</v>
      </c>
      <c r="E3554" s="7">
        <v>9</v>
      </c>
      <c r="F3554" t="s">
        <v>4115</v>
      </c>
      <c r="G3554" s="1" t="s">
        <v>4119</v>
      </c>
      <c r="H3554" t="s">
        <v>4122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" t="s">
        <v>4181</v>
      </c>
      <c r="O3554">
        <f>ROUND(E3554/D3554*100,0)</f>
        <v>1</v>
      </c>
      <c r="P3554">
        <f>ROUND(E3554/L3554,2)</f>
        <v>0.45</v>
      </c>
      <c r="Q3554" s="9" t="s">
        <v>4181</v>
      </c>
      <c r="R3554" t="s">
        <v>4190</v>
      </c>
      <c r="S3554">
        <f>(((J3554/60)/60)/24)+DATE(1970,1,1)</f>
        <v>41788.587083333332</v>
      </c>
      <c r="T3554">
        <f>(((I3554/60)/60)/24)+DATE(1970,1,1)</f>
        <v>41818.587083333332</v>
      </c>
      <c r="U3554">
        <f>YEAR(S:S)</f>
        <v>2014</v>
      </c>
    </row>
    <row r="3555" spans="1:21" ht="48" x14ac:dyDescent="0.2">
      <c r="A3555">
        <v>3553</v>
      </c>
      <c r="B3555" s="8" t="s">
        <v>2</v>
      </c>
      <c r="C3555" s="3" t="s">
        <v>3560</v>
      </c>
      <c r="D3555" s="5">
        <v>5500</v>
      </c>
      <c r="E3555" s="7">
        <v>8</v>
      </c>
      <c r="F3555" t="s">
        <v>4115</v>
      </c>
      <c r="G3555" s="1" t="s">
        <v>4119</v>
      </c>
      <c r="H3555" t="s">
        <v>4121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" t="s">
        <v>4181</v>
      </c>
      <c r="O3555">
        <f>ROUND(E3555/D3555*100,0)</f>
        <v>0</v>
      </c>
      <c r="P3555">
        <f>ROUND(E3555/L3555,2)</f>
        <v>0.08</v>
      </c>
      <c r="Q3555" s="9" t="s">
        <v>4181</v>
      </c>
      <c r="R3555" t="s">
        <v>4190</v>
      </c>
      <c r="S3555">
        <f>(((J3555/60)/60)/24)+DATE(1970,1,1)</f>
        <v>42196.028703703705</v>
      </c>
      <c r="T3555">
        <f>(((I3555/60)/60)/24)+DATE(1970,1,1)</f>
        <v>42228</v>
      </c>
      <c r="U3555">
        <f>YEAR(S:S)</f>
        <v>2015</v>
      </c>
    </row>
    <row r="3556" spans="1:21" ht="48" x14ac:dyDescent="0.2">
      <c r="A3556">
        <v>3554</v>
      </c>
      <c r="B3556" s="8" t="s">
        <v>2</v>
      </c>
      <c r="C3556" s="3" t="s">
        <v>3561</v>
      </c>
      <c r="D3556" s="5">
        <v>5000</v>
      </c>
      <c r="E3556" s="7">
        <v>8</v>
      </c>
      <c r="F3556" t="s">
        <v>4115</v>
      </c>
      <c r="G3556" s="1" t="s">
        <v>4119</v>
      </c>
      <c r="H3556" t="s">
        <v>4121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" t="s">
        <v>4181</v>
      </c>
      <c r="O3556">
        <f>ROUND(E3556/D3556*100,0)</f>
        <v>0</v>
      </c>
      <c r="P3556">
        <f>ROUND(E3556/L3556,2)</f>
        <v>0.15</v>
      </c>
      <c r="Q3556" s="9" t="s">
        <v>4181</v>
      </c>
      <c r="R3556" t="s">
        <v>4190</v>
      </c>
      <c r="S3556">
        <f>(((J3556/60)/60)/24)+DATE(1970,1,1)</f>
        <v>42016.050451388888</v>
      </c>
      <c r="T3556">
        <f>(((I3556/60)/60)/24)+DATE(1970,1,1)</f>
        <v>42046.708333333328</v>
      </c>
      <c r="U3556">
        <f>YEAR(S:S)</f>
        <v>2015</v>
      </c>
    </row>
    <row r="3557" spans="1:21" ht="48" x14ac:dyDescent="0.2">
      <c r="A3557">
        <v>3555</v>
      </c>
      <c r="B3557" s="8" t="s">
        <v>2</v>
      </c>
      <c r="C3557" s="3" t="s">
        <v>3562</v>
      </c>
      <c r="D3557" s="5">
        <v>2400</v>
      </c>
      <c r="E3557" s="7">
        <v>8</v>
      </c>
      <c r="F3557" t="s">
        <v>4115</v>
      </c>
      <c r="G3557" s="1" t="s">
        <v>4119</v>
      </c>
      <c r="H3557" t="s">
        <v>4124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" t="s">
        <v>4181</v>
      </c>
      <c r="O3557">
        <f>ROUND(E3557/D3557*100,0)</f>
        <v>0</v>
      </c>
      <c r="P3557">
        <f>ROUND(E3557/L3557,2)</f>
        <v>0.56999999999999995</v>
      </c>
      <c r="Q3557" s="9" t="s">
        <v>4181</v>
      </c>
      <c r="R3557" t="s">
        <v>4190</v>
      </c>
      <c r="S3557">
        <f>(((J3557/60)/60)/24)+DATE(1970,1,1)</f>
        <v>42661.442060185189</v>
      </c>
      <c r="T3557">
        <f>(((I3557/60)/60)/24)+DATE(1970,1,1)</f>
        <v>42691.483726851846</v>
      </c>
      <c r="U3557">
        <f>YEAR(S:S)</f>
        <v>2016</v>
      </c>
    </row>
    <row r="3558" spans="1:21" ht="48" x14ac:dyDescent="0.2">
      <c r="A3558">
        <v>3556</v>
      </c>
      <c r="B3558" s="8" t="s">
        <v>2</v>
      </c>
      <c r="C3558" s="3" t="s">
        <v>3563</v>
      </c>
      <c r="D3558" s="5">
        <v>2200</v>
      </c>
      <c r="E3558" s="7">
        <v>8</v>
      </c>
      <c r="F3558" t="s">
        <v>4115</v>
      </c>
      <c r="G3558" s="1" t="s">
        <v>4119</v>
      </c>
      <c r="H3558" t="s">
        <v>4122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" t="s">
        <v>4181</v>
      </c>
      <c r="O3558">
        <f>ROUND(E3558/D3558*100,0)</f>
        <v>0</v>
      </c>
      <c r="P3558">
        <f>ROUND(E3558/L3558,2)</f>
        <v>0.4</v>
      </c>
      <c r="Q3558" s="9" t="s">
        <v>4181</v>
      </c>
      <c r="R3558" t="s">
        <v>4190</v>
      </c>
      <c r="S3558">
        <f>(((J3558/60)/60)/24)+DATE(1970,1,1)</f>
        <v>41808.649583333332</v>
      </c>
      <c r="T3558">
        <f>(((I3558/60)/60)/24)+DATE(1970,1,1)</f>
        <v>41868.649583333332</v>
      </c>
      <c r="U3558">
        <f>YEAR(S:S)</f>
        <v>2014</v>
      </c>
    </row>
    <row r="3559" spans="1:21" ht="48" x14ac:dyDescent="0.2">
      <c r="A3559">
        <v>3557</v>
      </c>
      <c r="B3559" s="8" t="s">
        <v>2</v>
      </c>
      <c r="C3559" s="3" t="s">
        <v>3564</v>
      </c>
      <c r="D3559" s="5">
        <v>100000</v>
      </c>
      <c r="E3559" s="7">
        <v>8</v>
      </c>
      <c r="F3559" t="s">
        <v>4115</v>
      </c>
      <c r="G3559" s="1" t="s">
        <v>4119</v>
      </c>
      <c r="H3559" t="s">
        <v>4121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" t="s">
        <v>4181</v>
      </c>
      <c r="O3559">
        <f>ROUND(E3559/D3559*100,0)</f>
        <v>0</v>
      </c>
      <c r="P3559">
        <f>ROUND(E3559/L3559,2)</f>
        <v>0.01</v>
      </c>
      <c r="Q3559" s="9" t="s">
        <v>4181</v>
      </c>
      <c r="R3559" t="s">
        <v>4190</v>
      </c>
      <c r="S3559">
        <f>(((J3559/60)/60)/24)+DATE(1970,1,1)</f>
        <v>41730.276747685188</v>
      </c>
      <c r="T3559">
        <f>(((I3559/60)/60)/24)+DATE(1970,1,1)</f>
        <v>41764.276747685188</v>
      </c>
      <c r="U3559">
        <f>YEAR(S:S)</f>
        <v>2014</v>
      </c>
    </row>
    <row r="3560" spans="1:21" ht="48" x14ac:dyDescent="0.2">
      <c r="A3560">
        <v>3558</v>
      </c>
      <c r="B3560" s="8" t="s">
        <v>2</v>
      </c>
      <c r="C3560" s="3" t="s">
        <v>3565</v>
      </c>
      <c r="D3560" s="5">
        <v>350</v>
      </c>
      <c r="E3560" s="7">
        <v>7</v>
      </c>
      <c r="F3560" t="s">
        <v>4115</v>
      </c>
      <c r="G3560" s="1" t="s">
        <v>4119</v>
      </c>
      <c r="H3560" t="s">
        <v>4122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" t="s">
        <v>4181</v>
      </c>
      <c r="O3560">
        <f>ROUND(E3560/D3560*100,0)</f>
        <v>2</v>
      </c>
      <c r="P3560">
        <f>ROUND(E3560/L3560,2)</f>
        <v>0.32</v>
      </c>
      <c r="Q3560" s="9" t="s">
        <v>4181</v>
      </c>
      <c r="R3560" t="s">
        <v>4190</v>
      </c>
      <c r="S3560">
        <f>(((J3560/60)/60)/24)+DATE(1970,1,1)</f>
        <v>42139.816840277781</v>
      </c>
      <c r="T3560">
        <f>(((I3560/60)/60)/24)+DATE(1970,1,1)</f>
        <v>42181.875</v>
      </c>
      <c r="U3560">
        <f>YEAR(S:S)</f>
        <v>2015</v>
      </c>
    </row>
    <row r="3561" spans="1:21" ht="48" x14ac:dyDescent="0.2">
      <c r="A3561">
        <v>3559</v>
      </c>
      <c r="B3561" s="8" t="s">
        <v>2</v>
      </c>
      <c r="C3561" s="3" t="s">
        <v>3566</v>
      </c>
      <c r="D3561" s="5">
        <v>1000</v>
      </c>
      <c r="E3561" s="7">
        <v>7</v>
      </c>
      <c r="F3561" t="s">
        <v>4115</v>
      </c>
      <c r="G3561" s="1" t="s">
        <v>4119</v>
      </c>
      <c r="H3561" t="s">
        <v>4123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" t="s">
        <v>4181</v>
      </c>
      <c r="O3561">
        <f>ROUND(E3561/D3561*100,0)</f>
        <v>1</v>
      </c>
      <c r="P3561">
        <f>ROUND(E3561/L3561,2)</f>
        <v>0.28999999999999998</v>
      </c>
      <c r="Q3561" s="9" t="s">
        <v>4181</v>
      </c>
      <c r="R3561" t="s">
        <v>4190</v>
      </c>
      <c r="S3561">
        <f>(((J3561/60)/60)/24)+DATE(1970,1,1)</f>
        <v>42194.096157407403</v>
      </c>
      <c r="T3561">
        <f>(((I3561/60)/60)/24)+DATE(1970,1,1)</f>
        <v>42216.373611111107</v>
      </c>
      <c r="U3561">
        <f>YEAR(S:S)</f>
        <v>2015</v>
      </c>
    </row>
    <row r="3562" spans="1:21" ht="48" x14ac:dyDescent="0.2">
      <c r="A3562">
        <v>3560</v>
      </c>
      <c r="B3562" s="8" t="s">
        <v>2</v>
      </c>
      <c r="C3562" s="3" t="s">
        <v>3567</v>
      </c>
      <c r="D3562" s="5">
        <v>3200</v>
      </c>
      <c r="E3562" s="7">
        <v>7</v>
      </c>
      <c r="F3562" t="s">
        <v>4115</v>
      </c>
      <c r="G3562" s="1" t="s">
        <v>4119</v>
      </c>
      <c r="H3562" t="s">
        <v>4126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" t="s">
        <v>4181</v>
      </c>
      <c r="O3562">
        <f>ROUND(E3562/D3562*100,0)</f>
        <v>0</v>
      </c>
      <c r="P3562">
        <f>ROUND(E3562/L3562,2)</f>
        <v>0.09</v>
      </c>
      <c r="Q3562" s="9" t="s">
        <v>4181</v>
      </c>
      <c r="R3562" t="s">
        <v>4190</v>
      </c>
      <c r="S3562">
        <f>(((J3562/60)/60)/24)+DATE(1970,1,1)</f>
        <v>42115.889652777783</v>
      </c>
      <c r="T3562">
        <f>(((I3562/60)/60)/24)+DATE(1970,1,1)</f>
        <v>42151.114583333328</v>
      </c>
      <c r="U3562">
        <f>YEAR(S:S)</f>
        <v>2015</v>
      </c>
    </row>
    <row r="3563" spans="1:21" ht="112" x14ac:dyDescent="0.2">
      <c r="A3563">
        <v>3561</v>
      </c>
      <c r="B3563" s="8" t="s">
        <v>2</v>
      </c>
      <c r="C3563" s="3" t="s">
        <v>3568</v>
      </c>
      <c r="D3563" s="5">
        <v>2500</v>
      </c>
      <c r="E3563" s="7">
        <v>6</v>
      </c>
      <c r="F3563" t="s">
        <v>4115</v>
      </c>
      <c r="G3563" s="1" t="s">
        <v>4119</v>
      </c>
      <c r="H3563" t="s">
        <v>4121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" t="s">
        <v>4181</v>
      </c>
      <c r="O3563">
        <f>ROUND(E3563/D3563*100,0)</f>
        <v>0</v>
      </c>
      <c r="P3563">
        <f>ROUND(E3563/L3563,2)</f>
        <v>0.11</v>
      </c>
      <c r="Q3563" s="9" t="s">
        <v>4181</v>
      </c>
      <c r="R3563" t="s">
        <v>4190</v>
      </c>
      <c r="S3563">
        <f>(((J3563/60)/60)/24)+DATE(1970,1,1)</f>
        <v>42203.680300925931</v>
      </c>
      <c r="T3563">
        <f>(((I3563/60)/60)/24)+DATE(1970,1,1)</f>
        <v>42221.774999999994</v>
      </c>
      <c r="U3563">
        <f>YEAR(S:S)</f>
        <v>2015</v>
      </c>
    </row>
    <row r="3564" spans="1:21" ht="48" x14ac:dyDescent="0.2">
      <c r="A3564">
        <v>3562</v>
      </c>
      <c r="B3564" s="8" t="s">
        <v>2</v>
      </c>
      <c r="C3564" s="3" t="s">
        <v>3569</v>
      </c>
      <c r="D3564" s="5">
        <v>315</v>
      </c>
      <c r="E3564" s="7">
        <v>6</v>
      </c>
      <c r="F3564" t="s">
        <v>4115</v>
      </c>
      <c r="G3564" s="1" t="s">
        <v>4119</v>
      </c>
      <c r="H3564" t="s">
        <v>4122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" t="s">
        <v>4181</v>
      </c>
      <c r="O3564">
        <f>ROUND(E3564/D3564*100,0)</f>
        <v>2</v>
      </c>
      <c r="P3564">
        <f>ROUND(E3564/L3564,2)</f>
        <v>0.19</v>
      </c>
      <c r="Q3564" s="9" t="s">
        <v>4181</v>
      </c>
      <c r="R3564" t="s">
        <v>4190</v>
      </c>
      <c r="S3564">
        <f>(((J3564/60)/60)/24)+DATE(1970,1,1)</f>
        <v>42433.761886574073</v>
      </c>
      <c r="T3564">
        <f>(((I3564/60)/60)/24)+DATE(1970,1,1)</f>
        <v>42442.916666666672</v>
      </c>
      <c r="U3564">
        <f>YEAR(S:S)</f>
        <v>2016</v>
      </c>
    </row>
    <row r="3565" spans="1:21" ht="48" x14ac:dyDescent="0.2">
      <c r="A3565">
        <v>3563</v>
      </c>
      <c r="B3565" s="8" t="s">
        <v>2</v>
      </c>
      <c r="C3565" s="3" t="s">
        <v>3570</v>
      </c>
      <c r="D3565" s="5">
        <v>500</v>
      </c>
      <c r="E3565" s="7">
        <v>6</v>
      </c>
      <c r="F3565" t="s">
        <v>4115</v>
      </c>
      <c r="G3565" s="1" t="s">
        <v>4119</v>
      </c>
      <c r="H3565" t="s">
        <v>4122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" t="s">
        <v>4181</v>
      </c>
      <c r="O3565">
        <f>ROUND(E3565/D3565*100,0)</f>
        <v>1</v>
      </c>
      <c r="P3565">
        <f>ROUND(E3565/L3565,2)</f>
        <v>0.24</v>
      </c>
      <c r="Q3565" s="9" t="s">
        <v>4181</v>
      </c>
      <c r="R3565" t="s">
        <v>4190</v>
      </c>
      <c r="S3565">
        <f>(((J3565/60)/60)/24)+DATE(1970,1,1)</f>
        <v>42555.671944444446</v>
      </c>
      <c r="T3565">
        <f>(((I3565/60)/60)/24)+DATE(1970,1,1)</f>
        <v>42583.791666666672</v>
      </c>
      <c r="U3565">
        <f>YEAR(S:S)</f>
        <v>2016</v>
      </c>
    </row>
    <row r="3566" spans="1:21" ht="32" x14ac:dyDescent="0.2">
      <c r="A3566">
        <v>3564</v>
      </c>
      <c r="B3566" s="8" t="s">
        <v>2</v>
      </c>
      <c r="C3566" s="3" t="s">
        <v>3571</v>
      </c>
      <c r="D3566" s="5">
        <v>1000</v>
      </c>
      <c r="E3566" s="7">
        <v>6</v>
      </c>
      <c r="F3566" t="s">
        <v>4115</v>
      </c>
      <c r="G3566" s="1" t="s">
        <v>4119</v>
      </c>
      <c r="H3566" t="s">
        <v>4122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" t="s">
        <v>4181</v>
      </c>
      <c r="O3566">
        <f>ROUND(E3566/D3566*100,0)</f>
        <v>1</v>
      </c>
      <c r="P3566">
        <f>ROUND(E3566/L3566,2)</f>
        <v>0.35</v>
      </c>
      <c r="Q3566" s="9" t="s">
        <v>4181</v>
      </c>
      <c r="R3566" t="s">
        <v>4190</v>
      </c>
      <c r="S3566">
        <f>(((J3566/60)/60)/24)+DATE(1970,1,1)</f>
        <v>42236.623252314821</v>
      </c>
      <c r="T3566">
        <f>(((I3566/60)/60)/24)+DATE(1970,1,1)</f>
        <v>42282.666666666672</v>
      </c>
      <c r="U3566">
        <f>YEAR(S:S)</f>
        <v>2015</v>
      </c>
    </row>
    <row r="3567" spans="1:21" ht="48" x14ac:dyDescent="0.2">
      <c r="A3567">
        <v>3565</v>
      </c>
      <c r="B3567" s="8" t="s">
        <v>2</v>
      </c>
      <c r="C3567" s="3" t="s">
        <v>3572</v>
      </c>
      <c r="D3567" s="5">
        <v>900</v>
      </c>
      <c r="E3567" s="7">
        <v>6</v>
      </c>
      <c r="F3567" t="s">
        <v>4115</v>
      </c>
      <c r="G3567" s="1" t="s">
        <v>4119</v>
      </c>
      <c r="H3567" t="s">
        <v>4121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" t="s">
        <v>4181</v>
      </c>
      <c r="O3567">
        <f>ROUND(E3567/D3567*100,0)</f>
        <v>1</v>
      </c>
      <c r="P3567">
        <f>ROUND(E3567/L3567,2)</f>
        <v>0.5</v>
      </c>
      <c r="Q3567" s="9" t="s">
        <v>4181</v>
      </c>
      <c r="R3567" t="s">
        <v>4190</v>
      </c>
      <c r="S3567">
        <f>(((J3567/60)/60)/24)+DATE(1970,1,1)</f>
        <v>41974.743148148147</v>
      </c>
      <c r="T3567">
        <f>(((I3567/60)/60)/24)+DATE(1970,1,1)</f>
        <v>42004.743148148147</v>
      </c>
      <c r="U3567">
        <f>YEAR(S:S)</f>
        <v>2014</v>
      </c>
    </row>
    <row r="3568" spans="1:21" ht="48" x14ac:dyDescent="0.2">
      <c r="A3568">
        <v>3566</v>
      </c>
      <c r="B3568" s="8" t="s">
        <v>2</v>
      </c>
      <c r="C3568" s="3" t="s">
        <v>3573</v>
      </c>
      <c r="D3568" s="5">
        <v>2000</v>
      </c>
      <c r="E3568" s="7">
        <v>6</v>
      </c>
      <c r="F3568" t="s">
        <v>4115</v>
      </c>
      <c r="G3568" s="1" t="s">
        <v>4119</v>
      </c>
      <c r="H3568" t="s">
        <v>4122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" t="s">
        <v>4181</v>
      </c>
      <c r="O3568">
        <f>ROUND(E3568/D3568*100,0)</f>
        <v>0</v>
      </c>
      <c r="P3568">
        <f>ROUND(E3568/L3568,2)</f>
        <v>0.16</v>
      </c>
      <c r="Q3568" s="9" t="s">
        <v>4181</v>
      </c>
      <c r="R3568" t="s">
        <v>4190</v>
      </c>
      <c r="S3568">
        <f>(((J3568/60)/60)/24)+DATE(1970,1,1)</f>
        <v>41997.507905092592</v>
      </c>
      <c r="T3568">
        <f>(((I3568/60)/60)/24)+DATE(1970,1,1)</f>
        <v>42027.507905092592</v>
      </c>
      <c r="U3568">
        <f>YEAR(S:S)</f>
        <v>2014</v>
      </c>
    </row>
    <row r="3569" spans="1:21" ht="48" x14ac:dyDescent="0.2">
      <c r="A3569">
        <v>3567</v>
      </c>
      <c r="B3569" s="8" t="s">
        <v>2</v>
      </c>
      <c r="C3569" s="3" t="s">
        <v>3574</v>
      </c>
      <c r="D3569" s="5">
        <v>1000</v>
      </c>
      <c r="E3569" s="7">
        <v>6</v>
      </c>
      <c r="F3569" t="s">
        <v>4115</v>
      </c>
      <c r="G3569" s="1" t="s">
        <v>4119</v>
      </c>
      <c r="H3569" t="s">
        <v>4122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" t="s">
        <v>4181</v>
      </c>
      <c r="O3569">
        <f>ROUND(E3569/D3569*100,0)</f>
        <v>1</v>
      </c>
      <c r="P3569">
        <f>ROUND(E3569/L3569,2)</f>
        <v>0.15</v>
      </c>
      <c r="Q3569" s="9" t="s">
        <v>4181</v>
      </c>
      <c r="R3569" t="s">
        <v>4190</v>
      </c>
      <c r="S3569">
        <f>(((J3569/60)/60)/24)+DATE(1970,1,1)</f>
        <v>42135.810694444444</v>
      </c>
      <c r="T3569">
        <f>(((I3569/60)/60)/24)+DATE(1970,1,1)</f>
        <v>42165.810694444444</v>
      </c>
      <c r="U3569">
        <f>YEAR(S:S)</f>
        <v>2015</v>
      </c>
    </row>
    <row r="3570" spans="1:21" ht="48" x14ac:dyDescent="0.2">
      <c r="A3570">
        <v>3568</v>
      </c>
      <c r="B3570" s="8" t="s">
        <v>2</v>
      </c>
      <c r="C3570" s="3" t="s">
        <v>3575</v>
      </c>
      <c r="D3570" s="5">
        <v>1000</v>
      </c>
      <c r="E3570" s="7">
        <v>6</v>
      </c>
      <c r="F3570" t="s">
        <v>4115</v>
      </c>
      <c r="G3570" s="1" t="s">
        <v>4119</v>
      </c>
      <c r="H3570" t="s">
        <v>4121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" t="s">
        <v>4181</v>
      </c>
      <c r="O3570">
        <f>ROUND(E3570/D3570*100,0)</f>
        <v>1</v>
      </c>
      <c r="P3570">
        <f>ROUND(E3570/L3570,2)</f>
        <v>0.32</v>
      </c>
      <c r="Q3570" s="9" t="s">
        <v>4181</v>
      </c>
      <c r="R3570" t="s">
        <v>4190</v>
      </c>
      <c r="S3570">
        <f>(((J3570/60)/60)/24)+DATE(1970,1,1)</f>
        <v>41869.740671296298</v>
      </c>
      <c r="T3570">
        <f>(((I3570/60)/60)/24)+DATE(1970,1,1)</f>
        <v>41899.740671296298</v>
      </c>
      <c r="U3570">
        <f>YEAR(S:S)</f>
        <v>2014</v>
      </c>
    </row>
    <row r="3571" spans="1:21" ht="48" x14ac:dyDescent="0.2">
      <c r="A3571">
        <v>3569</v>
      </c>
      <c r="B3571" s="8" t="s">
        <v>2</v>
      </c>
      <c r="C3571" s="3" t="s">
        <v>3576</v>
      </c>
      <c r="D3571" s="5">
        <v>5000</v>
      </c>
      <c r="E3571" s="7">
        <v>5</v>
      </c>
      <c r="F3571" t="s">
        <v>4115</v>
      </c>
      <c r="G3571" s="1" t="s">
        <v>4119</v>
      </c>
      <c r="H3571" t="s">
        <v>4121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" t="s">
        <v>4181</v>
      </c>
      <c r="O3571">
        <f>ROUND(E3571/D3571*100,0)</f>
        <v>0</v>
      </c>
      <c r="P3571">
        <f>ROUND(E3571/L3571,2)</f>
        <v>0.12</v>
      </c>
      <c r="Q3571" s="9" t="s">
        <v>4181</v>
      </c>
      <c r="R3571" t="s">
        <v>4190</v>
      </c>
      <c r="S3571">
        <f>(((J3571/60)/60)/24)+DATE(1970,1,1)</f>
        <v>41982.688611111109</v>
      </c>
      <c r="T3571">
        <f>(((I3571/60)/60)/24)+DATE(1970,1,1)</f>
        <v>42012.688611111109</v>
      </c>
      <c r="U3571">
        <f>YEAR(S:S)</f>
        <v>2014</v>
      </c>
    </row>
    <row r="3572" spans="1:21" ht="48" x14ac:dyDescent="0.2">
      <c r="A3572">
        <v>3570</v>
      </c>
      <c r="B3572" s="8" t="s">
        <v>2</v>
      </c>
      <c r="C3572" s="3" t="s">
        <v>3577</v>
      </c>
      <c r="D3572" s="5">
        <v>2000</v>
      </c>
      <c r="E3572" s="7">
        <v>5</v>
      </c>
      <c r="F3572" t="s">
        <v>4115</v>
      </c>
      <c r="G3572" s="1" t="s">
        <v>4119</v>
      </c>
      <c r="H3572" t="s">
        <v>4121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" t="s">
        <v>4181</v>
      </c>
      <c r="O3572">
        <f>ROUND(E3572/D3572*100,0)</f>
        <v>0</v>
      </c>
      <c r="P3572">
        <f>ROUND(E3572/L3572,2)</f>
        <v>0.19</v>
      </c>
      <c r="Q3572" s="9" t="s">
        <v>4181</v>
      </c>
      <c r="R3572" t="s">
        <v>4190</v>
      </c>
      <c r="S3572">
        <f>(((J3572/60)/60)/24)+DATE(1970,1,1)</f>
        <v>41976.331979166673</v>
      </c>
      <c r="T3572">
        <f>(((I3572/60)/60)/24)+DATE(1970,1,1)</f>
        <v>42004.291666666672</v>
      </c>
      <c r="U3572">
        <f>YEAR(S:S)</f>
        <v>2014</v>
      </c>
    </row>
    <row r="3573" spans="1:21" ht="48" x14ac:dyDescent="0.2">
      <c r="A3573">
        <v>3571</v>
      </c>
      <c r="B3573" s="8" t="s">
        <v>2</v>
      </c>
      <c r="C3573" s="3" t="s">
        <v>3578</v>
      </c>
      <c r="D3573" s="5">
        <v>1500</v>
      </c>
      <c r="E3573" s="7">
        <v>5</v>
      </c>
      <c r="F3573" t="s">
        <v>4115</v>
      </c>
      <c r="G3573" s="1" t="s">
        <v>4119</v>
      </c>
      <c r="H3573" t="s">
        <v>4122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" t="s">
        <v>4181</v>
      </c>
      <c r="O3573">
        <f>ROUND(E3573/D3573*100,0)</f>
        <v>0</v>
      </c>
      <c r="P3573">
        <f>ROUND(E3573/L3573,2)</f>
        <v>0.2</v>
      </c>
      <c r="Q3573" s="9" t="s">
        <v>4181</v>
      </c>
      <c r="R3573" t="s">
        <v>4190</v>
      </c>
      <c r="S3573">
        <f>(((J3573/60)/60)/24)+DATE(1970,1,1)</f>
        <v>41912.858946759261</v>
      </c>
      <c r="T3573">
        <f>(((I3573/60)/60)/24)+DATE(1970,1,1)</f>
        <v>41942.858946759261</v>
      </c>
      <c r="U3573">
        <f>YEAR(S:S)</f>
        <v>2014</v>
      </c>
    </row>
    <row r="3574" spans="1:21" ht="32" x14ac:dyDescent="0.2">
      <c r="A3574">
        <v>3572</v>
      </c>
      <c r="B3574" s="8" t="s">
        <v>2</v>
      </c>
      <c r="C3574" s="3" t="s">
        <v>3579</v>
      </c>
      <c r="D3574" s="5">
        <v>500</v>
      </c>
      <c r="E3574" s="7">
        <v>5</v>
      </c>
      <c r="F3574" t="s">
        <v>4115</v>
      </c>
      <c r="G3574" s="1" t="s">
        <v>4119</v>
      </c>
      <c r="H3574" t="s">
        <v>4122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" t="s">
        <v>4181</v>
      </c>
      <c r="O3574">
        <f>ROUND(E3574/D3574*100,0)</f>
        <v>1</v>
      </c>
      <c r="P3574">
        <f>ROUND(E3574/L3574,2)</f>
        <v>0.56000000000000005</v>
      </c>
      <c r="Q3574" s="9" t="s">
        <v>4181</v>
      </c>
      <c r="R3574" t="s">
        <v>4190</v>
      </c>
      <c r="S3574">
        <f>(((J3574/60)/60)/24)+DATE(1970,1,1)</f>
        <v>42146.570393518516</v>
      </c>
      <c r="T3574">
        <f>(((I3574/60)/60)/24)+DATE(1970,1,1)</f>
        <v>42176.570393518516</v>
      </c>
      <c r="U3574">
        <f>YEAR(S:S)</f>
        <v>2015</v>
      </c>
    </row>
    <row r="3575" spans="1:21" ht="32" x14ac:dyDescent="0.2">
      <c r="A3575">
        <v>3573</v>
      </c>
      <c r="B3575" s="8" t="s">
        <v>2</v>
      </c>
      <c r="C3575" s="3" t="s">
        <v>3580</v>
      </c>
      <c r="D3575" s="5">
        <v>3000</v>
      </c>
      <c r="E3575" s="7">
        <v>5</v>
      </c>
      <c r="F3575" t="s">
        <v>4115</v>
      </c>
      <c r="G3575" s="1" t="s">
        <v>4119</v>
      </c>
      <c r="H3575" t="s">
        <v>4122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" t="s">
        <v>4181</v>
      </c>
      <c r="O3575">
        <f>ROUND(E3575/D3575*100,0)</f>
        <v>0</v>
      </c>
      <c r="P3575">
        <f>ROUND(E3575/L3575,2)</f>
        <v>0.06</v>
      </c>
      <c r="Q3575" s="9" t="s">
        <v>4181</v>
      </c>
      <c r="R3575" t="s">
        <v>4190</v>
      </c>
      <c r="S3575">
        <f>(((J3575/60)/60)/24)+DATE(1970,1,1)</f>
        <v>41921.375532407408</v>
      </c>
      <c r="T3575">
        <f>(((I3575/60)/60)/24)+DATE(1970,1,1)</f>
        <v>41951.417199074072</v>
      </c>
      <c r="U3575">
        <f>YEAR(S:S)</f>
        <v>2014</v>
      </c>
    </row>
    <row r="3576" spans="1:21" ht="48" x14ac:dyDescent="0.2">
      <c r="A3576">
        <v>3574</v>
      </c>
      <c r="B3576" s="8" t="s">
        <v>2</v>
      </c>
      <c r="C3576" s="3" t="s">
        <v>3581</v>
      </c>
      <c r="D3576" s="5">
        <v>5800</v>
      </c>
      <c r="E3576" s="7">
        <v>5</v>
      </c>
      <c r="F3576" t="s">
        <v>4115</v>
      </c>
      <c r="G3576" s="1" t="s">
        <v>4119</v>
      </c>
      <c r="H3576" t="s">
        <v>4121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" t="s">
        <v>4181</v>
      </c>
      <c r="O3576">
        <f>ROUND(E3576/D3576*100,0)</f>
        <v>0</v>
      </c>
      <c r="P3576">
        <f>ROUND(E3576/L3576,2)</f>
        <v>0.11</v>
      </c>
      <c r="Q3576" s="9" t="s">
        <v>4181</v>
      </c>
      <c r="R3576" t="s">
        <v>4190</v>
      </c>
      <c r="S3576">
        <f>(((J3576/60)/60)/24)+DATE(1970,1,1)</f>
        <v>41926.942685185182</v>
      </c>
      <c r="T3576">
        <f>(((I3576/60)/60)/24)+DATE(1970,1,1)</f>
        <v>41956.984351851846</v>
      </c>
      <c r="U3576">
        <f>YEAR(S:S)</f>
        <v>2014</v>
      </c>
    </row>
    <row r="3577" spans="1:21" ht="48" x14ac:dyDescent="0.2">
      <c r="A3577">
        <v>3575</v>
      </c>
      <c r="B3577" s="8" t="s">
        <v>2</v>
      </c>
      <c r="C3577" s="3" t="s">
        <v>3582</v>
      </c>
      <c r="D3577" s="5">
        <v>10000</v>
      </c>
      <c r="E3577" s="7">
        <v>5</v>
      </c>
      <c r="F3577" t="s">
        <v>4115</v>
      </c>
      <c r="G3577" s="1" t="s">
        <v>4119</v>
      </c>
      <c r="H3577" t="s">
        <v>4121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" t="s">
        <v>4181</v>
      </c>
      <c r="O3577">
        <f>ROUND(E3577/D3577*100,0)</f>
        <v>0</v>
      </c>
      <c r="P3577">
        <f>ROUND(E3577/L3577,2)</f>
        <v>0.05</v>
      </c>
      <c r="Q3577" s="9" t="s">
        <v>4181</v>
      </c>
      <c r="R3577" t="s">
        <v>4190</v>
      </c>
      <c r="S3577">
        <f>(((J3577/60)/60)/24)+DATE(1970,1,1)</f>
        <v>42561.783877314811</v>
      </c>
      <c r="T3577">
        <f>(((I3577/60)/60)/24)+DATE(1970,1,1)</f>
        <v>42593.165972222225</v>
      </c>
      <c r="U3577">
        <f>YEAR(S:S)</f>
        <v>2016</v>
      </c>
    </row>
    <row r="3578" spans="1:21" ht="48" x14ac:dyDescent="0.2">
      <c r="A3578">
        <v>3576</v>
      </c>
      <c r="B3578" s="8" t="s">
        <v>2</v>
      </c>
      <c r="C3578" s="3" t="s">
        <v>3583</v>
      </c>
      <c r="D3578" s="5">
        <v>100</v>
      </c>
      <c r="E3578" s="7">
        <v>5</v>
      </c>
      <c r="F3578" t="s">
        <v>4115</v>
      </c>
      <c r="G3578" s="1" t="s">
        <v>4119</v>
      </c>
      <c r="H3578" t="s">
        <v>4121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" t="s">
        <v>4181</v>
      </c>
      <c r="O3578">
        <f>ROUND(E3578/D3578*100,0)</f>
        <v>5</v>
      </c>
      <c r="P3578">
        <f>ROUND(E3578/L3578,2)</f>
        <v>1</v>
      </c>
      <c r="Q3578" s="9" t="s">
        <v>4181</v>
      </c>
      <c r="R3578" t="s">
        <v>4190</v>
      </c>
      <c r="S3578">
        <f>(((J3578/60)/60)/24)+DATE(1970,1,1)</f>
        <v>42649.54923611111</v>
      </c>
      <c r="T3578">
        <f>(((I3578/60)/60)/24)+DATE(1970,1,1)</f>
        <v>42709.590902777782</v>
      </c>
      <c r="U3578">
        <f>YEAR(S:S)</f>
        <v>2016</v>
      </c>
    </row>
    <row r="3579" spans="1:21" ht="48" x14ac:dyDescent="0.2">
      <c r="A3579">
        <v>3577</v>
      </c>
      <c r="B3579" s="8" t="s">
        <v>2</v>
      </c>
      <c r="C3579" s="3" t="s">
        <v>3584</v>
      </c>
      <c r="D3579" s="5">
        <v>600</v>
      </c>
      <c r="E3579" s="7">
        <v>5</v>
      </c>
      <c r="F3579" t="s">
        <v>4115</v>
      </c>
      <c r="G3579" s="1" t="s">
        <v>4119</v>
      </c>
      <c r="H3579" t="s">
        <v>4121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" t="s">
        <v>4181</v>
      </c>
      <c r="O3579">
        <f>ROUND(E3579/D3579*100,0)</f>
        <v>1</v>
      </c>
      <c r="P3579">
        <f>ROUND(E3579/L3579,2)</f>
        <v>0.19</v>
      </c>
      <c r="Q3579" s="9" t="s">
        <v>4181</v>
      </c>
      <c r="R3579" t="s">
        <v>4190</v>
      </c>
      <c r="S3579">
        <f>(((J3579/60)/60)/24)+DATE(1970,1,1)</f>
        <v>42093.786840277782</v>
      </c>
      <c r="T3579">
        <f>(((I3579/60)/60)/24)+DATE(1970,1,1)</f>
        <v>42120.26944444445</v>
      </c>
      <c r="U3579">
        <f>YEAR(S:S)</f>
        <v>2015</v>
      </c>
    </row>
    <row r="3580" spans="1:21" ht="48" x14ac:dyDescent="0.2">
      <c r="A3580">
        <v>3578</v>
      </c>
      <c r="B3580" s="8" t="s">
        <v>2</v>
      </c>
      <c r="C3580" s="3" t="s">
        <v>3585</v>
      </c>
      <c r="D3580" s="5">
        <v>1500</v>
      </c>
      <c r="E3580" s="7">
        <v>5</v>
      </c>
      <c r="F3580" t="s">
        <v>4115</v>
      </c>
      <c r="G3580" s="1" t="s">
        <v>4119</v>
      </c>
      <c r="H3580" t="s">
        <v>4122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" t="s">
        <v>4181</v>
      </c>
      <c r="O3580">
        <f>ROUND(E3580/D3580*100,0)</f>
        <v>0</v>
      </c>
      <c r="P3580">
        <f>ROUND(E3580/L3580,2)</f>
        <v>0.14000000000000001</v>
      </c>
      <c r="Q3580" s="9" t="s">
        <v>4181</v>
      </c>
      <c r="R3580" t="s">
        <v>4190</v>
      </c>
      <c r="S3580">
        <f>(((J3580/60)/60)/24)+DATE(1970,1,1)</f>
        <v>42460.733530092592</v>
      </c>
      <c r="T3580">
        <f>(((I3580/60)/60)/24)+DATE(1970,1,1)</f>
        <v>42490.733530092592</v>
      </c>
      <c r="U3580">
        <f>YEAR(S:S)</f>
        <v>2016</v>
      </c>
    </row>
    <row r="3581" spans="1:21" ht="48" x14ac:dyDescent="0.2">
      <c r="A3581">
        <v>3579</v>
      </c>
      <c r="B3581" s="8" t="s">
        <v>2</v>
      </c>
      <c r="C3581" s="3" t="s">
        <v>3586</v>
      </c>
      <c r="D3581" s="5">
        <v>500</v>
      </c>
      <c r="E3581" s="7">
        <v>5</v>
      </c>
      <c r="F3581" t="s">
        <v>4115</v>
      </c>
      <c r="G3581" s="1" t="s">
        <v>4119</v>
      </c>
      <c r="H3581" t="s">
        <v>4122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" t="s">
        <v>4181</v>
      </c>
      <c r="O3581">
        <f>ROUND(E3581/D3581*100,0)</f>
        <v>1</v>
      </c>
      <c r="P3581">
        <f>ROUND(E3581/L3581,2)</f>
        <v>0.36</v>
      </c>
      <c r="Q3581" s="9" t="s">
        <v>4181</v>
      </c>
      <c r="R3581" t="s">
        <v>4190</v>
      </c>
      <c r="S3581">
        <f>(((J3581/60)/60)/24)+DATE(1970,1,1)</f>
        <v>42430.762222222227</v>
      </c>
      <c r="T3581">
        <f>(((I3581/60)/60)/24)+DATE(1970,1,1)</f>
        <v>42460.720555555556</v>
      </c>
      <c r="U3581">
        <f>YEAR(S:S)</f>
        <v>2016</v>
      </c>
    </row>
    <row r="3582" spans="1:21" ht="48" x14ac:dyDescent="0.2">
      <c r="A3582">
        <v>3580</v>
      </c>
      <c r="B3582" s="8" t="s">
        <v>2</v>
      </c>
      <c r="C3582" s="3" t="s">
        <v>3587</v>
      </c>
      <c r="D3582" s="5">
        <v>900</v>
      </c>
      <c r="E3582" s="7">
        <v>5</v>
      </c>
      <c r="F3582" t="s">
        <v>4115</v>
      </c>
      <c r="G3582" s="1" t="s">
        <v>4119</v>
      </c>
      <c r="H3582" t="s">
        <v>4121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" t="s">
        <v>4181</v>
      </c>
      <c r="O3582">
        <f>ROUND(E3582/D3582*100,0)</f>
        <v>1</v>
      </c>
      <c r="P3582">
        <f>ROUND(E3582/L3582,2)</f>
        <v>0.19</v>
      </c>
      <c r="Q3582" s="9" t="s">
        <v>4181</v>
      </c>
      <c r="R3582" t="s">
        <v>4190</v>
      </c>
      <c r="S3582">
        <f>(((J3582/60)/60)/24)+DATE(1970,1,1)</f>
        <v>42026.176180555558</v>
      </c>
      <c r="T3582">
        <f>(((I3582/60)/60)/24)+DATE(1970,1,1)</f>
        <v>42064.207638888889</v>
      </c>
      <c r="U3582">
        <f>YEAR(S:S)</f>
        <v>2015</v>
      </c>
    </row>
    <row r="3583" spans="1:21" ht="48" x14ac:dyDescent="0.2">
      <c r="A3583">
        <v>3581</v>
      </c>
      <c r="B3583" s="8" t="s">
        <v>2</v>
      </c>
      <c r="C3583" s="3" t="s">
        <v>3588</v>
      </c>
      <c r="D3583" s="5">
        <v>1500</v>
      </c>
      <c r="E3583" s="7">
        <v>5</v>
      </c>
      <c r="F3583" t="s">
        <v>4115</v>
      </c>
      <c r="G3583" s="1" t="s">
        <v>4119</v>
      </c>
      <c r="H3583" t="s">
        <v>4122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" t="s">
        <v>4181</v>
      </c>
      <c r="O3583">
        <f>ROUND(E3583/D3583*100,0)</f>
        <v>0</v>
      </c>
      <c r="P3583">
        <f>ROUND(E3583/L3583,2)</f>
        <v>0.11</v>
      </c>
      <c r="Q3583" s="9" t="s">
        <v>4181</v>
      </c>
      <c r="R3583" t="s">
        <v>4190</v>
      </c>
      <c r="S3583">
        <f>(((J3583/60)/60)/24)+DATE(1970,1,1)</f>
        <v>41836.471180555556</v>
      </c>
      <c r="T3583">
        <f>(((I3583/60)/60)/24)+DATE(1970,1,1)</f>
        <v>41850.471180555556</v>
      </c>
      <c r="U3583">
        <f>YEAR(S:S)</f>
        <v>2014</v>
      </c>
    </row>
    <row r="3584" spans="1:21" ht="48" x14ac:dyDescent="0.2">
      <c r="A3584">
        <v>3582</v>
      </c>
      <c r="B3584" s="8" t="s">
        <v>2</v>
      </c>
      <c r="C3584" s="3" t="s">
        <v>3589</v>
      </c>
      <c r="D3584" s="5">
        <v>1000</v>
      </c>
      <c r="E3584" s="7">
        <v>5</v>
      </c>
      <c r="F3584" t="s">
        <v>4115</v>
      </c>
      <c r="G3584" s="1" t="s">
        <v>4119</v>
      </c>
      <c r="H3584" t="s">
        <v>4121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" t="s">
        <v>4181</v>
      </c>
      <c r="O3584">
        <f>ROUND(E3584/D3584*100,0)</f>
        <v>1</v>
      </c>
      <c r="P3584">
        <f>ROUND(E3584/L3584,2)</f>
        <v>0.1</v>
      </c>
      <c r="Q3584" s="9" t="s">
        <v>4181</v>
      </c>
      <c r="R3584" t="s">
        <v>4190</v>
      </c>
      <c r="S3584">
        <f>(((J3584/60)/60)/24)+DATE(1970,1,1)</f>
        <v>42451.095856481479</v>
      </c>
      <c r="T3584">
        <f>(((I3584/60)/60)/24)+DATE(1970,1,1)</f>
        <v>42465.095856481479</v>
      </c>
      <c r="U3584">
        <f>YEAR(S:S)</f>
        <v>2016</v>
      </c>
    </row>
    <row r="3585" spans="1:21" ht="48" x14ac:dyDescent="0.2">
      <c r="A3585">
        <v>3583</v>
      </c>
      <c r="B3585" s="8" t="s">
        <v>2</v>
      </c>
      <c r="C3585" s="3" t="s">
        <v>3590</v>
      </c>
      <c r="D3585" s="5">
        <v>3000</v>
      </c>
      <c r="E3585" s="7">
        <v>5</v>
      </c>
      <c r="F3585" t="s">
        <v>4115</v>
      </c>
      <c r="G3585" s="1" t="s">
        <v>4119</v>
      </c>
      <c r="H3585" t="s">
        <v>4121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" t="s">
        <v>4181</v>
      </c>
      <c r="O3585">
        <f>ROUND(E3585/D3585*100,0)</f>
        <v>0</v>
      </c>
      <c r="P3585">
        <f>ROUND(E3585/L3585,2)</f>
        <v>0.21</v>
      </c>
      <c r="Q3585" s="9" t="s">
        <v>4181</v>
      </c>
      <c r="R3585" t="s">
        <v>4190</v>
      </c>
      <c r="S3585">
        <f>(((J3585/60)/60)/24)+DATE(1970,1,1)</f>
        <v>42418.425983796296</v>
      </c>
      <c r="T3585">
        <f>(((I3585/60)/60)/24)+DATE(1970,1,1)</f>
        <v>42478.384317129632</v>
      </c>
      <c r="U3585">
        <f>YEAR(S:S)</f>
        <v>2016</v>
      </c>
    </row>
    <row r="3586" spans="1:21" ht="96" x14ac:dyDescent="0.2">
      <c r="A3586">
        <v>3584</v>
      </c>
      <c r="B3586" s="8" t="s">
        <v>2</v>
      </c>
      <c r="C3586" s="3" t="s">
        <v>3591</v>
      </c>
      <c r="D3586" s="5">
        <v>3000</v>
      </c>
      <c r="E3586" s="7">
        <v>5</v>
      </c>
      <c r="F3586" t="s">
        <v>4115</v>
      </c>
      <c r="G3586" s="1" t="s">
        <v>4119</v>
      </c>
      <c r="H3586" t="s">
        <v>4122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" t="s">
        <v>4181</v>
      </c>
      <c r="O3586">
        <f>ROUND(E3586/D3586*100,0)</f>
        <v>0</v>
      </c>
      <c r="P3586">
        <f>ROUND(E3586/L3586,2)</f>
        <v>0.04</v>
      </c>
      <c r="Q3586" s="9" t="s">
        <v>4181</v>
      </c>
      <c r="R3586" t="s">
        <v>4190</v>
      </c>
      <c r="S3586">
        <f>(((J3586/60)/60)/24)+DATE(1970,1,1)</f>
        <v>42168.316481481481</v>
      </c>
      <c r="T3586">
        <f>(((I3586/60)/60)/24)+DATE(1970,1,1)</f>
        <v>42198.316481481481</v>
      </c>
      <c r="U3586">
        <f>YEAR(S:S)</f>
        <v>2015</v>
      </c>
    </row>
    <row r="3587" spans="1:21" ht="48" x14ac:dyDescent="0.2">
      <c r="A3587">
        <v>3585</v>
      </c>
      <c r="B3587" s="8" t="s">
        <v>2</v>
      </c>
      <c r="C3587" s="3" t="s">
        <v>3592</v>
      </c>
      <c r="D3587" s="5">
        <v>3400</v>
      </c>
      <c r="E3587" s="7">
        <v>5</v>
      </c>
      <c r="F3587" t="s">
        <v>4115</v>
      </c>
      <c r="G3587" s="1" t="s">
        <v>4119</v>
      </c>
      <c r="H3587" t="s">
        <v>4121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" t="s">
        <v>4181</v>
      </c>
      <c r="O3587">
        <f>ROUND(E3587/D3587*100,0)</f>
        <v>0</v>
      </c>
      <c r="P3587">
        <f>ROUND(E3587/L3587,2)</f>
        <v>0.22</v>
      </c>
      <c r="Q3587" s="9" t="s">
        <v>4181</v>
      </c>
      <c r="R3587" t="s">
        <v>4190</v>
      </c>
      <c r="S3587">
        <f>(((J3587/60)/60)/24)+DATE(1970,1,1)</f>
        <v>41964.716319444444</v>
      </c>
      <c r="T3587">
        <f>(((I3587/60)/60)/24)+DATE(1970,1,1)</f>
        <v>41994.716319444444</v>
      </c>
      <c r="U3587">
        <f>YEAR(S:S)</f>
        <v>2014</v>
      </c>
    </row>
    <row r="3588" spans="1:21" ht="16" x14ac:dyDescent="0.2">
      <c r="A3588">
        <v>3586</v>
      </c>
      <c r="B3588" s="8" t="s">
        <v>2</v>
      </c>
      <c r="C3588" s="3" t="s">
        <v>3593</v>
      </c>
      <c r="D3588" s="5">
        <v>7500</v>
      </c>
      <c r="E3588" s="7">
        <v>5</v>
      </c>
      <c r="F3588" t="s">
        <v>4115</v>
      </c>
      <c r="G3588" s="1" t="s">
        <v>4119</v>
      </c>
      <c r="H3588" t="s">
        <v>4121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" t="s">
        <v>4181</v>
      </c>
      <c r="O3588">
        <f>ROUND(E3588/D3588*100,0)</f>
        <v>0</v>
      </c>
      <c r="P3588">
        <f>ROUND(E3588/L3588,2)</f>
        <v>0.09</v>
      </c>
      <c r="Q3588" s="9" t="s">
        <v>4181</v>
      </c>
      <c r="R3588" t="s">
        <v>4190</v>
      </c>
      <c r="S3588">
        <f>(((J3588/60)/60)/24)+DATE(1970,1,1)</f>
        <v>42576.697569444441</v>
      </c>
      <c r="T3588">
        <f>(((I3588/60)/60)/24)+DATE(1970,1,1)</f>
        <v>42636.697569444441</v>
      </c>
      <c r="U3588">
        <f>YEAR(S:S)</f>
        <v>2016</v>
      </c>
    </row>
    <row r="3589" spans="1:21" ht="48" x14ac:dyDescent="0.2">
      <c r="A3589">
        <v>3587</v>
      </c>
      <c r="B3589" s="8" t="s">
        <v>2</v>
      </c>
      <c r="C3589" s="3" t="s">
        <v>3594</v>
      </c>
      <c r="D3589" s="5">
        <v>500</v>
      </c>
      <c r="E3589" s="7">
        <v>5</v>
      </c>
      <c r="F3589" t="s">
        <v>4115</v>
      </c>
      <c r="G3589" s="1" t="s">
        <v>4119</v>
      </c>
      <c r="H3589" t="s">
        <v>4122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" t="s">
        <v>4181</v>
      </c>
      <c r="O3589">
        <f>ROUND(E3589/D3589*100,0)</f>
        <v>1</v>
      </c>
      <c r="P3589">
        <f>ROUND(E3589/L3589,2)</f>
        <v>0.18</v>
      </c>
      <c r="Q3589" s="9" t="s">
        <v>4181</v>
      </c>
      <c r="R3589" t="s">
        <v>4190</v>
      </c>
      <c r="S3589">
        <f>(((J3589/60)/60)/24)+DATE(1970,1,1)</f>
        <v>42503.539976851855</v>
      </c>
      <c r="T3589">
        <f>(((I3589/60)/60)/24)+DATE(1970,1,1)</f>
        <v>42548.791666666672</v>
      </c>
      <c r="U3589">
        <f>YEAR(S:S)</f>
        <v>2016</v>
      </c>
    </row>
    <row r="3590" spans="1:21" ht="48" x14ac:dyDescent="0.2">
      <c r="A3590">
        <v>3588</v>
      </c>
      <c r="B3590" s="8" t="s">
        <v>2</v>
      </c>
      <c r="C3590" s="3" t="s">
        <v>3595</v>
      </c>
      <c r="D3590" s="5">
        <v>200</v>
      </c>
      <c r="E3590" s="7">
        <v>5</v>
      </c>
      <c r="F3590" t="s">
        <v>4115</v>
      </c>
      <c r="G3590" s="1" t="s">
        <v>4119</v>
      </c>
      <c r="H3590" t="s">
        <v>4122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" t="s">
        <v>4181</v>
      </c>
      <c r="O3590">
        <f>ROUND(E3590/D3590*100,0)</f>
        <v>3</v>
      </c>
      <c r="P3590">
        <f>ROUND(E3590/L3590,2)</f>
        <v>0.45</v>
      </c>
      <c r="Q3590" s="9" t="s">
        <v>4181</v>
      </c>
      <c r="R3590" t="s">
        <v>4190</v>
      </c>
      <c r="S3590">
        <f>(((J3590/60)/60)/24)+DATE(1970,1,1)</f>
        <v>42101.828819444447</v>
      </c>
      <c r="T3590">
        <f>(((I3590/60)/60)/24)+DATE(1970,1,1)</f>
        <v>42123.958333333328</v>
      </c>
      <c r="U3590">
        <f>YEAR(S:S)</f>
        <v>2015</v>
      </c>
    </row>
    <row r="3591" spans="1:21" ht="48" x14ac:dyDescent="0.2">
      <c r="A3591">
        <v>3589</v>
      </c>
      <c r="B3591" s="8" t="s">
        <v>2</v>
      </c>
      <c r="C3591" s="3" t="s">
        <v>3596</v>
      </c>
      <c r="D3591" s="5">
        <v>4000</v>
      </c>
      <c r="E3591" s="7">
        <v>5</v>
      </c>
      <c r="F3591" t="s">
        <v>4115</v>
      </c>
      <c r="G3591" s="1" t="s">
        <v>4119</v>
      </c>
      <c r="H3591" t="s">
        <v>4121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" t="s">
        <v>4181</v>
      </c>
      <c r="O3591">
        <f>ROUND(E3591/D3591*100,0)</f>
        <v>0</v>
      </c>
      <c r="P3591">
        <f>ROUND(E3591/L3591,2)</f>
        <v>0.08</v>
      </c>
      <c r="Q3591" s="9" t="s">
        <v>4181</v>
      </c>
      <c r="R3591" t="s">
        <v>4190</v>
      </c>
      <c r="S3591">
        <f>(((J3591/60)/60)/24)+DATE(1970,1,1)</f>
        <v>42125.647534722222</v>
      </c>
      <c r="T3591">
        <f>(((I3591/60)/60)/24)+DATE(1970,1,1)</f>
        <v>42150.647534722222</v>
      </c>
      <c r="U3591">
        <f>YEAR(S:S)</f>
        <v>2015</v>
      </c>
    </row>
    <row r="3592" spans="1:21" ht="48" x14ac:dyDescent="0.2">
      <c r="A3592">
        <v>3590</v>
      </c>
      <c r="B3592" s="8" t="s">
        <v>2</v>
      </c>
      <c r="C3592" s="3" t="s">
        <v>3597</v>
      </c>
      <c r="D3592" s="5">
        <v>5000</v>
      </c>
      <c r="E3592" s="7">
        <v>5</v>
      </c>
      <c r="F3592" t="s">
        <v>4115</v>
      </c>
      <c r="G3592" s="1" t="s">
        <v>4119</v>
      </c>
      <c r="H3592" t="s">
        <v>4122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" t="s">
        <v>4181</v>
      </c>
      <c r="O3592">
        <f>ROUND(E3592/D3592*100,0)</f>
        <v>0</v>
      </c>
      <c r="P3592">
        <f>ROUND(E3592/L3592,2)</f>
        <v>7.0000000000000007E-2</v>
      </c>
      <c r="Q3592" s="9" t="s">
        <v>4181</v>
      </c>
      <c r="R3592" t="s">
        <v>4190</v>
      </c>
      <c r="S3592">
        <f>(((J3592/60)/60)/24)+DATE(1970,1,1)</f>
        <v>41902.333726851852</v>
      </c>
      <c r="T3592">
        <f>(((I3592/60)/60)/24)+DATE(1970,1,1)</f>
        <v>41932.333726851852</v>
      </c>
      <c r="U3592">
        <f>YEAR(S:S)</f>
        <v>2014</v>
      </c>
    </row>
    <row r="3593" spans="1:21" ht="48" x14ac:dyDescent="0.2">
      <c r="A3593">
        <v>3591</v>
      </c>
      <c r="B3593" s="8" t="s">
        <v>2</v>
      </c>
      <c r="C3593" s="3" t="s">
        <v>3598</v>
      </c>
      <c r="D3593" s="5">
        <v>700</v>
      </c>
      <c r="E3593" s="7">
        <v>5</v>
      </c>
      <c r="F3593" t="s">
        <v>4115</v>
      </c>
      <c r="G3593" s="1" t="s">
        <v>4119</v>
      </c>
      <c r="H3593" t="s">
        <v>4121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" t="s">
        <v>4181</v>
      </c>
      <c r="O3593">
        <f>ROUND(E3593/D3593*100,0)</f>
        <v>1</v>
      </c>
      <c r="P3593">
        <f>ROUND(E3593/L3593,2)</f>
        <v>0.28000000000000003</v>
      </c>
      <c r="Q3593" s="9" t="s">
        <v>4181</v>
      </c>
      <c r="R3593" t="s">
        <v>4190</v>
      </c>
      <c r="S3593">
        <f>(((J3593/60)/60)/24)+DATE(1970,1,1)</f>
        <v>42003.948425925926</v>
      </c>
      <c r="T3593">
        <f>(((I3593/60)/60)/24)+DATE(1970,1,1)</f>
        <v>42028.207638888889</v>
      </c>
      <c r="U3593">
        <f>YEAR(S:S)</f>
        <v>2014</v>
      </c>
    </row>
    <row r="3594" spans="1:21" ht="48" x14ac:dyDescent="0.2">
      <c r="A3594">
        <v>3592</v>
      </c>
      <c r="B3594" s="8" t="s">
        <v>2</v>
      </c>
      <c r="C3594" s="3" t="s">
        <v>3599</v>
      </c>
      <c r="D3594" s="5">
        <v>2000</v>
      </c>
      <c r="E3594" s="7">
        <v>5</v>
      </c>
      <c r="F3594" t="s">
        <v>4115</v>
      </c>
      <c r="G3594" s="1" t="s">
        <v>4119</v>
      </c>
      <c r="H3594" t="s">
        <v>4121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" t="s">
        <v>4181</v>
      </c>
      <c r="O3594">
        <f>ROUND(E3594/D3594*100,0)</f>
        <v>0</v>
      </c>
      <c r="P3594">
        <f>ROUND(E3594/L3594,2)</f>
        <v>0.14000000000000001</v>
      </c>
      <c r="Q3594" s="9" t="s">
        <v>4181</v>
      </c>
      <c r="R3594" t="s">
        <v>4190</v>
      </c>
      <c r="S3594">
        <f>(((J3594/60)/60)/24)+DATE(1970,1,1)</f>
        <v>41988.829942129625</v>
      </c>
      <c r="T3594">
        <f>(((I3594/60)/60)/24)+DATE(1970,1,1)</f>
        <v>42046.207638888889</v>
      </c>
      <c r="U3594">
        <f>YEAR(S:S)</f>
        <v>2014</v>
      </c>
    </row>
    <row r="3595" spans="1:21" ht="48" x14ac:dyDescent="0.2">
      <c r="A3595">
        <v>3593</v>
      </c>
      <c r="B3595" s="8" t="s">
        <v>2</v>
      </c>
      <c r="C3595" s="3" t="s">
        <v>3600</v>
      </c>
      <c r="D3595" s="5">
        <v>3000</v>
      </c>
      <c r="E3595" s="7">
        <v>5</v>
      </c>
      <c r="F3595" t="s">
        <v>4115</v>
      </c>
      <c r="G3595" s="1" t="s">
        <v>4119</v>
      </c>
      <c r="H3595" t="s">
        <v>4121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" t="s">
        <v>4181</v>
      </c>
      <c r="O3595">
        <f>ROUND(E3595/D3595*100,0)</f>
        <v>0</v>
      </c>
      <c r="P3595">
        <f>ROUND(E3595/L3595,2)</f>
        <v>0.12</v>
      </c>
      <c r="Q3595" s="9" t="s">
        <v>4181</v>
      </c>
      <c r="R3595" t="s">
        <v>4190</v>
      </c>
      <c r="S3595">
        <f>(((J3595/60)/60)/24)+DATE(1970,1,1)</f>
        <v>41974.898599537039</v>
      </c>
      <c r="T3595">
        <f>(((I3595/60)/60)/24)+DATE(1970,1,1)</f>
        <v>42009.851388888885</v>
      </c>
      <c r="U3595">
        <f>YEAR(S:S)</f>
        <v>2014</v>
      </c>
    </row>
    <row r="3596" spans="1:21" ht="48" x14ac:dyDescent="0.2">
      <c r="A3596">
        <v>3594</v>
      </c>
      <c r="B3596" s="8" t="s">
        <v>2</v>
      </c>
      <c r="C3596" s="3" t="s">
        <v>3601</v>
      </c>
      <c r="D3596" s="5">
        <v>1600</v>
      </c>
      <c r="E3596" s="7">
        <v>5</v>
      </c>
      <c r="F3596" t="s">
        <v>4115</v>
      </c>
      <c r="G3596" s="1" t="s">
        <v>4119</v>
      </c>
      <c r="H3596" t="s">
        <v>4121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" t="s">
        <v>4181</v>
      </c>
      <c r="O3596">
        <f>ROUND(E3596/D3596*100,0)</f>
        <v>0</v>
      </c>
      <c r="P3596">
        <f>ROUND(E3596/L3596,2)</f>
        <v>0.14000000000000001</v>
      </c>
      <c r="Q3596" s="9" t="s">
        <v>4181</v>
      </c>
      <c r="R3596" t="s">
        <v>4190</v>
      </c>
      <c r="S3596">
        <f>(((J3596/60)/60)/24)+DATE(1970,1,1)</f>
        <v>42592.066921296297</v>
      </c>
      <c r="T3596">
        <f>(((I3596/60)/60)/24)+DATE(1970,1,1)</f>
        <v>42617.066921296297</v>
      </c>
      <c r="U3596">
        <f>YEAR(S:S)</f>
        <v>2016</v>
      </c>
    </row>
    <row r="3597" spans="1:21" ht="32" x14ac:dyDescent="0.2">
      <c r="A3597">
        <v>3595</v>
      </c>
      <c r="B3597" s="8" t="s">
        <v>2</v>
      </c>
      <c r="C3597" s="3" t="s">
        <v>3602</v>
      </c>
      <c r="D3597" s="5">
        <v>2600</v>
      </c>
      <c r="E3597" s="7">
        <v>5</v>
      </c>
      <c r="F3597" t="s">
        <v>4115</v>
      </c>
      <c r="G3597" s="1" t="s">
        <v>4119</v>
      </c>
      <c r="H3597" t="s">
        <v>4121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" t="s">
        <v>4181</v>
      </c>
      <c r="O3597">
        <f>ROUND(E3597/D3597*100,0)</f>
        <v>0</v>
      </c>
      <c r="P3597">
        <f>ROUND(E3597/L3597,2)</f>
        <v>0.08</v>
      </c>
      <c r="Q3597" s="9" t="s">
        <v>4181</v>
      </c>
      <c r="R3597" t="s">
        <v>4190</v>
      </c>
      <c r="S3597">
        <f>(((J3597/60)/60)/24)+DATE(1970,1,1)</f>
        <v>42050.008368055554</v>
      </c>
      <c r="T3597">
        <f>(((I3597/60)/60)/24)+DATE(1970,1,1)</f>
        <v>42076.290972222225</v>
      </c>
      <c r="U3597">
        <f>YEAR(S:S)</f>
        <v>2015</v>
      </c>
    </row>
    <row r="3598" spans="1:21" ht="48" x14ac:dyDescent="0.2">
      <c r="A3598">
        <v>3596</v>
      </c>
      <c r="B3598" s="8" t="s">
        <v>2</v>
      </c>
      <c r="C3598" s="3" t="s">
        <v>3603</v>
      </c>
      <c r="D3598" s="5">
        <v>1100</v>
      </c>
      <c r="E3598" s="7">
        <v>5</v>
      </c>
      <c r="F3598" t="s">
        <v>4115</v>
      </c>
      <c r="G3598" s="1" t="s">
        <v>4119</v>
      </c>
      <c r="H3598" t="s">
        <v>4126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" t="s">
        <v>4181</v>
      </c>
      <c r="O3598">
        <f>ROUND(E3598/D3598*100,0)</f>
        <v>0</v>
      </c>
      <c r="P3598">
        <f>ROUND(E3598/L3598,2)</f>
        <v>0.33</v>
      </c>
      <c r="Q3598" s="9" t="s">
        <v>4181</v>
      </c>
      <c r="R3598" t="s">
        <v>4190</v>
      </c>
      <c r="S3598">
        <f>(((J3598/60)/60)/24)+DATE(1970,1,1)</f>
        <v>41856.715069444443</v>
      </c>
      <c r="T3598">
        <f>(((I3598/60)/60)/24)+DATE(1970,1,1)</f>
        <v>41877.715069444443</v>
      </c>
      <c r="U3598">
        <f>YEAR(S:S)</f>
        <v>2014</v>
      </c>
    </row>
    <row r="3599" spans="1:21" ht="32" x14ac:dyDescent="0.2">
      <c r="A3599">
        <v>3597</v>
      </c>
      <c r="B3599" s="8" t="s">
        <v>2</v>
      </c>
      <c r="C3599" s="3" t="s">
        <v>3604</v>
      </c>
      <c r="D3599" s="5">
        <v>2500</v>
      </c>
      <c r="E3599" s="7">
        <v>5</v>
      </c>
      <c r="F3599" t="s">
        <v>4115</v>
      </c>
      <c r="G3599" s="1" t="s">
        <v>4119</v>
      </c>
      <c r="H3599" t="s">
        <v>4121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" t="s">
        <v>4181</v>
      </c>
      <c r="O3599">
        <f>ROUND(E3599/D3599*100,0)</f>
        <v>0</v>
      </c>
      <c r="P3599">
        <f>ROUND(E3599/L3599,2)</f>
        <v>0.15</v>
      </c>
      <c r="Q3599" s="9" t="s">
        <v>4181</v>
      </c>
      <c r="R3599" t="s">
        <v>4190</v>
      </c>
      <c r="S3599">
        <f>(((J3599/60)/60)/24)+DATE(1970,1,1)</f>
        <v>42417.585532407407</v>
      </c>
      <c r="T3599">
        <f>(((I3599/60)/60)/24)+DATE(1970,1,1)</f>
        <v>42432.249305555553</v>
      </c>
      <c r="U3599">
        <f>YEAR(S:S)</f>
        <v>2016</v>
      </c>
    </row>
    <row r="3600" spans="1:21" ht="48" x14ac:dyDescent="0.2">
      <c r="A3600">
        <v>3598</v>
      </c>
      <c r="B3600" s="8" t="s">
        <v>2</v>
      </c>
      <c r="C3600" s="3" t="s">
        <v>3605</v>
      </c>
      <c r="D3600" s="5">
        <v>1000</v>
      </c>
      <c r="E3600" s="7">
        <v>5</v>
      </c>
      <c r="F3600" t="s">
        <v>4115</v>
      </c>
      <c r="G3600" s="1" t="s">
        <v>4119</v>
      </c>
      <c r="H3600" t="s">
        <v>4121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" t="s">
        <v>4181</v>
      </c>
      <c r="O3600">
        <f>ROUND(E3600/D3600*100,0)</f>
        <v>1</v>
      </c>
      <c r="P3600">
        <f>ROUND(E3600/L3600,2)</f>
        <v>0.19</v>
      </c>
      <c r="Q3600" s="9" t="s">
        <v>4181</v>
      </c>
      <c r="R3600" t="s">
        <v>4190</v>
      </c>
      <c r="S3600">
        <f>(((J3600/60)/60)/24)+DATE(1970,1,1)</f>
        <v>41866.79886574074</v>
      </c>
      <c r="T3600">
        <f>(((I3600/60)/60)/24)+DATE(1970,1,1)</f>
        <v>41885.207638888889</v>
      </c>
      <c r="U3600">
        <f>YEAR(S:S)</f>
        <v>2014</v>
      </c>
    </row>
    <row r="3601" spans="1:21" ht="48" x14ac:dyDescent="0.2">
      <c r="A3601">
        <v>3599</v>
      </c>
      <c r="B3601" s="8" t="s">
        <v>2</v>
      </c>
      <c r="C3601" s="3" t="s">
        <v>3606</v>
      </c>
      <c r="D3601" s="5">
        <v>500</v>
      </c>
      <c r="E3601" s="7">
        <v>4</v>
      </c>
      <c r="F3601" t="s">
        <v>4115</v>
      </c>
      <c r="G3601" s="1" t="s">
        <v>4119</v>
      </c>
      <c r="H3601" t="s">
        <v>4121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" t="s">
        <v>4181</v>
      </c>
      <c r="O3601">
        <f>ROUND(E3601/D3601*100,0)</f>
        <v>1</v>
      </c>
      <c r="P3601">
        <f>ROUND(E3601/L3601,2)</f>
        <v>0.24</v>
      </c>
      <c r="Q3601" s="9" t="s">
        <v>4181</v>
      </c>
      <c r="R3601" t="s">
        <v>4190</v>
      </c>
      <c r="S3601">
        <f>(((J3601/60)/60)/24)+DATE(1970,1,1)</f>
        <v>42220.79487268519</v>
      </c>
      <c r="T3601">
        <f>(((I3601/60)/60)/24)+DATE(1970,1,1)</f>
        <v>42246</v>
      </c>
      <c r="U3601">
        <f>YEAR(S:S)</f>
        <v>2015</v>
      </c>
    </row>
    <row r="3602" spans="1:21" ht="32" x14ac:dyDescent="0.2">
      <c r="A3602">
        <v>3600</v>
      </c>
      <c r="B3602" s="8" t="s">
        <v>2</v>
      </c>
      <c r="C3602" s="3" t="s">
        <v>3607</v>
      </c>
      <c r="D3602" s="5">
        <v>10</v>
      </c>
      <c r="E3602" s="7">
        <v>4</v>
      </c>
      <c r="F3602" t="s">
        <v>4115</v>
      </c>
      <c r="G3602" s="1" t="s">
        <v>4119</v>
      </c>
      <c r="H3602" t="s">
        <v>4121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" t="s">
        <v>4181</v>
      </c>
      <c r="O3602">
        <f>ROUND(E3602/D3602*100,0)</f>
        <v>40</v>
      </c>
      <c r="P3602">
        <f>ROUND(E3602/L3602,2)</f>
        <v>1</v>
      </c>
      <c r="Q3602" s="9" t="s">
        <v>4181</v>
      </c>
      <c r="R3602" t="s">
        <v>4190</v>
      </c>
      <c r="S3602">
        <f>(((J3602/60)/60)/24)+DATE(1970,1,1)</f>
        <v>42628.849120370374</v>
      </c>
      <c r="T3602">
        <f>(((I3602/60)/60)/24)+DATE(1970,1,1)</f>
        <v>42656.849120370374</v>
      </c>
      <c r="U3602">
        <f>YEAR(S:S)</f>
        <v>2016</v>
      </c>
    </row>
    <row r="3603" spans="1:21" ht="48" x14ac:dyDescent="0.2">
      <c r="A3603">
        <v>3601</v>
      </c>
      <c r="B3603" s="8" t="s">
        <v>2</v>
      </c>
      <c r="C3603" s="3" t="s">
        <v>3608</v>
      </c>
      <c r="D3603" s="5">
        <v>2000</v>
      </c>
      <c r="E3603" s="7">
        <v>4</v>
      </c>
      <c r="F3603" t="s">
        <v>4115</v>
      </c>
      <c r="G3603" s="1" t="s">
        <v>4119</v>
      </c>
      <c r="H3603" t="s">
        <v>4122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" t="s">
        <v>4181</v>
      </c>
      <c r="O3603">
        <f>ROUND(E3603/D3603*100,0)</f>
        <v>0</v>
      </c>
      <c r="P3603">
        <f>ROUND(E3603/L3603,2)</f>
        <v>0.08</v>
      </c>
      <c r="Q3603" s="9" t="s">
        <v>4181</v>
      </c>
      <c r="R3603" t="s">
        <v>4190</v>
      </c>
      <c r="S3603">
        <f>(((J3603/60)/60)/24)+DATE(1970,1,1)</f>
        <v>41990.99863425926</v>
      </c>
      <c r="T3603">
        <f>(((I3603/60)/60)/24)+DATE(1970,1,1)</f>
        <v>42020.99863425926</v>
      </c>
      <c r="U3603">
        <f>YEAR(S:S)</f>
        <v>2014</v>
      </c>
    </row>
    <row r="3604" spans="1:21" ht="48" x14ac:dyDescent="0.2">
      <c r="A3604">
        <v>3602</v>
      </c>
      <c r="B3604" s="8" t="s">
        <v>2</v>
      </c>
      <c r="C3604" s="3" t="s">
        <v>3609</v>
      </c>
      <c r="D3604" s="5">
        <v>4000</v>
      </c>
      <c r="E3604" s="7">
        <v>4</v>
      </c>
      <c r="F3604" t="s">
        <v>4115</v>
      </c>
      <c r="G3604" s="1" t="s">
        <v>4119</v>
      </c>
      <c r="H3604" t="s">
        <v>4121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" t="s">
        <v>4181</v>
      </c>
      <c r="O3604">
        <f>ROUND(E3604/D3604*100,0)</f>
        <v>0</v>
      </c>
      <c r="P3604">
        <f>ROUND(E3604/L3604,2)</f>
        <v>0.08</v>
      </c>
      <c r="Q3604" s="9" t="s">
        <v>4181</v>
      </c>
      <c r="R3604" t="s">
        <v>4190</v>
      </c>
      <c r="S3604">
        <f>(((J3604/60)/60)/24)+DATE(1970,1,1)</f>
        <v>42447.894432870366</v>
      </c>
      <c r="T3604">
        <f>(((I3604/60)/60)/24)+DATE(1970,1,1)</f>
        <v>42507.894432870366</v>
      </c>
      <c r="U3604">
        <f>YEAR(S:S)</f>
        <v>2016</v>
      </c>
    </row>
    <row r="3605" spans="1:21" ht="48" x14ac:dyDescent="0.2">
      <c r="A3605">
        <v>3603</v>
      </c>
      <c r="B3605" s="8" t="s">
        <v>2</v>
      </c>
      <c r="C3605" s="3" t="s">
        <v>3610</v>
      </c>
      <c r="D3605" s="5">
        <v>1500</v>
      </c>
      <c r="E3605" s="7">
        <v>3</v>
      </c>
      <c r="F3605" t="s">
        <v>4115</v>
      </c>
      <c r="G3605" s="1" t="s">
        <v>4119</v>
      </c>
      <c r="H3605" t="s">
        <v>4121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" t="s">
        <v>4181</v>
      </c>
      <c r="O3605">
        <f>ROUND(E3605/D3605*100,0)</f>
        <v>0</v>
      </c>
      <c r="P3605">
        <f>ROUND(E3605/L3605,2)</f>
        <v>0.05</v>
      </c>
      <c r="Q3605" s="9" t="s">
        <v>4181</v>
      </c>
      <c r="R3605" t="s">
        <v>4190</v>
      </c>
      <c r="S3605">
        <f>(((J3605/60)/60)/24)+DATE(1970,1,1)</f>
        <v>42283.864351851851</v>
      </c>
      <c r="T3605">
        <f>(((I3605/60)/60)/24)+DATE(1970,1,1)</f>
        <v>42313.906018518523</v>
      </c>
      <c r="U3605">
        <f>YEAR(S:S)</f>
        <v>2015</v>
      </c>
    </row>
    <row r="3606" spans="1:21" ht="48" x14ac:dyDescent="0.2">
      <c r="A3606">
        <v>3604</v>
      </c>
      <c r="B3606" s="8" t="s">
        <v>2</v>
      </c>
      <c r="C3606" s="3" t="s">
        <v>3611</v>
      </c>
      <c r="D3606" s="5">
        <v>3000</v>
      </c>
      <c r="E3606" s="7">
        <v>3</v>
      </c>
      <c r="F3606" t="s">
        <v>4115</v>
      </c>
      <c r="G3606" s="1" t="s">
        <v>4119</v>
      </c>
      <c r="H3606" t="s">
        <v>4121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" t="s">
        <v>4181</v>
      </c>
      <c r="O3606">
        <f>ROUND(E3606/D3606*100,0)</f>
        <v>0</v>
      </c>
      <c r="P3606">
        <f>ROUND(E3606/L3606,2)</f>
        <v>0.04</v>
      </c>
      <c r="Q3606" s="9" t="s">
        <v>4181</v>
      </c>
      <c r="R3606" t="s">
        <v>4190</v>
      </c>
      <c r="S3606">
        <f>(((J3606/60)/60)/24)+DATE(1970,1,1)</f>
        <v>42483.015694444446</v>
      </c>
      <c r="T3606">
        <f>(((I3606/60)/60)/24)+DATE(1970,1,1)</f>
        <v>42489.290972222225</v>
      </c>
      <c r="U3606">
        <f>YEAR(S:S)</f>
        <v>2016</v>
      </c>
    </row>
    <row r="3607" spans="1:21" ht="48" x14ac:dyDescent="0.2">
      <c r="A3607">
        <v>3605</v>
      </c>
      <c r="B3607" s="8" t="s">
        <v>2</v>
      </c>
      <c r="C3607" s="3" t="s">
        <v>3612</v>
      </c>
      <c r="D3607" s="5">
        <v>250</v>
      </c>
      <c r="E3607" s="7">
        <v>3</v>
      </c>
      <c r="F3607" t="s">
        <v>4115</v>
      </c>
      <c r="G3607" s="1" t="s">
        <v>4119</v>
      </c>
      <c r="H3607" t="s">
        <v>4122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" t="s">
        <v>4181</v>
      </c>
      <c r="O3607">
        <f>ROUND(E3607/D3607*100,0)</f>
        <v>1</v>
      </c>
      <c r="P3607">
        <f>ROUND(E3607/L3607,2)</f>
        <v>0.2</v>
      </c>
      <c r="Q3607" s="9" t="s">
        <v>4181</v>
      </c>
      <c r="R3607" t="s">
        <v>4190</v>
      </c>
      <c r="S3607">
        <f>(((J3607/60)/60)/24)+DATE(1970,1,1)</f>
        <v>42383.793124999997</v>
      </c>
      <c r="T3607">
        <f>(((I3607/60)/60)/24)+DATE(1970,1,1)</f>
        <v>42413.793124999997</v>
      </c>
      <c r="U3607">
        <f>YEAR(S:S)</f>
        <v>2016</v>
      </c>
    </row>
    <row r="3608" spans="1:21" ht="48" x14ac:dyDescent="0.2">
      <c r="A3608">
        <v>3606</v>
      </c>
      <c r="B3608" s="8" t="s">
        <v>2</v>
      </c>
      <c r="C3608" s="3" t="s">
        <v>3613</v>
      </c>
      <c r="D3608" s="5">
        <v>3000</v>
      </c>
      <c r="E3608" s="7">
        <v>3</v>
      </c>
      <c r="F3608" t="s">
        <v>4115</v>
      </c>
      <c r="G3608" s="1" t="s">
        <v>4119</v>
      </c>
      <c r="H3608" t="s">
        <v>4122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" t="s">
        <v>4181</v>
      </c>
      <c r="O3608">
        <f>ROUND(E3608/D3608*100,0)</f>
        <v>0</v>
      </c>
      <c r="P3608">
        <f>ROUND(E3608/L3608,2)</f>
        <v>0.05</v>
      </c>
      <c r="Q3608" s="9" t="s">
        <v>4181</v>
      </c>
      <c r="R3608" t="s">
        <v>4190</v>
      </c>
      <c r="S3608">
        <f>(((J3608/60)/60)/24)+DATE(1970,1,1)</f>
        <v>42566.604826388888</v>
      </c>
      <c r="T3608">
        <f>(((I3608/60)/60)/24)+DATE(1970,1,1)</f>
        <v>42596.604826388888</v>
      </c>
      <c r="U3608">
        <f>YEAR(S:S)</f>
        <v>2016</v>
      </c>
    </row>
    <row r="3609" spans="1:21" ht="32" x14ac:dyDescent="0.2">
      <c r="A3609">
        <v>3607</v>
      </c>
      <c r="B3609" s="8" t="s">
        <v>2</v>
      </c>
      <c r="C3609" s="3" t="s">
        <v>3614</v>
      </c>
      <c r="D3609" s="5">
        <v>550</v>
      </c>
      <c r="E3609" s="7">
        <v>3</v>
      </c>
      <c r="F3609" t="s">
        <v>4115</v>
      </c>
      <c r="G3609" s="1" t="s">
        <v>4119</v>
      </c>
      <c r="H3609" t="s">
        <v>4122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" t="s">
        <v>4181</v>
      </c>
      <c r="O3609">
        <f>ROUND(E3609/D3609*100,0)</f>
        <v>1</v>
      </c>
      <c r="P3609">
        <f>ROUND(E3609/L3609,2)</f>
        <v>0.15</v>
      </c>
      <c r="Q3609" s="9" t="s">
        <v>4181</v>
      </c>
      <c r="R3609" t="s">
        <v>4190</v>
      </c>
      <c r="S3609">
        <f>(((J3609/60)/60)/24)+DATE(1970,1,1)</f>
        <v>42338.963912037041</v>
      </c>
      <c r="T3609">
        <f>(((I3609/60)/60)/24)+DATE(1970,1,1)</f>
        <v>42353</v>
      </c>
      <c r="U3609">
        <f>YEAR(S:S)</f>
        <v>2015</v>
      </c>
    </row>
    <row r="3610" spans="1:21" ht="48" x14ac:dyDescent="0.2">
      <c r="A3610">
        <v>3608</v>
      </c>
      <c r="B3610" s="8" t="s">
        <v>2</v>
      </c>
      <c r="C3610" s="3" t="s">
        <v>3615</v>
      </c>
      <c r="D3610" s="5">
        <v>800</v>
      </c>
      <c r="E3610" s="7">
        <v>3</v>
      </c>
      <c r="F3610" t="s">
        <v>4115</v>
      </c>
      <c r="G3610" s="1" t="s">
        <v>4119</v>
      </c>
      <c r="H3610" t="s">
        <v>4122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" t="s">
        <v>4181</v>
      </c>
      <c r="O3610">
        <f>ROUND(E3610/D3610*100,0)</f>
        <v>0</v>
      </c>
      <c r="P3610">
        <f>ROUND(E3610/L3610,2)</f>
        <v>0.11</v>
      </c>
      <c r="Q3610" s="9" t="s">
        <v>4181</v>
      </c>
      <c r="R3610" t="s">
        <v>4190</v>
      </c>
      <c r="S3610">
        <f>(((J3610/60)/60)/24)+DATE(1970,1,1)</f>
        <v>42506.709375000006</v>
      </c>
      <c r="T3610">
        <f>(((I3610/60)/60)/24)+DATE(1970,1,1)</f>
        <v>42538.583333333328</v>
      </c>
      <c r="U3610">
        <f>YEAR(S:S)</f>
        <v>2016</v>
      </c>
    </row>
    <row r="3611" spans="1:21" ht="48" x14ac:dyDescent="0.2">
      <c r="A3611">
        <v>3609</v>
      </c>
      <c r="B3611" s="8" t="s">
        <v>2</v>
      </c>
      <c r="C3611" s="3" t="s">
        <v>3616</v>
      </c>
      <c r="D3611" s="5">
        <v>1960</v>
      </c>
      <c r="E3611" s="7">
        <v>3</v>
      </c>
      <c r="F3611" t="s">
        <v>4115</v>
      </c>
      <c r="G3611" s="1" t="s">
        <v>4119</v>
      </c>
      <c r="H3611" t="s">
        <v>4122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" t="s">
        <v>4181</v>
      </c>
      <c r="O3611">
        <f>ROUND(E3611/D3611*100,0)</f>
        <v>0</v>
      </c>
      <c r="P3611">
        <f>ROUND(E3611/L3611,2)</f>
        <v>0.14000000000000001</v>
      </c>
      <c r="Q3611" s="9" t="s">
        <v>4181</v>
      </c>
      <c r="R3611" t="s">
        <v>4190</v>
      </c>
      <c r="S3611">
        <f>(((J3611/60)/60)/24)+DATE(1970,1,1)</f>
        <v>42429.991724537031</v>
      </c>
      <c r="T3611">
        <f>(((I3611/60)/60)/24)+DATE(1970,1,1)</f>
        <v>42459.950057870374</v>
      </c>
      <c r="U3611">
        <f>YEAR(S:S)</f>
        <v>2016</v>
      </c>
    </row>
    <row r="3612" spans="1:21" ht="48" x14ac:dyDescent="0.2">
      <c r="A3612">
        <v>3610</v>
      </c>
      <c r="B3612" s="8" t="s">
        <v>2</v>
      </c>
      <c r="C3612" s="3" t="s">
        <v>3617</v>
      </c>
      <c r="D3612" s="5">
        <v>1000</v>
      </c>
      <c r="E3612" s="7">
        <v>3</v>
      </c>
      <c r="F3612" t="s">
        <v>4115</v>
      </c>
      <c r="G3612" s="1" t="s">
        <v>4119</v>
      </c>
      <c r="H3612" t="s">
        <v>4122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" t="s">
        <v>4181</v>
      </c>
      <c r="O3612">
        <f>ROUND(E3612/D3612*100,0)</f>
        <v>0</v>
      </c>
      <c r="P3612">
        <f>ROUND(E3612/L3612,2)</f>
        <v>0.1</v>
      </c>
      <c r="Q3612" s="9" t="s">
        <v>4181</v>
      </c>
      <c r="R3612" t="s">
        <v>4190</v>
      </c>
      <c r="S3612">
        <f>(((J3612/60)/60)/24)+DATE(1970,1,1)</f>
        <v>42203.432129629626</v>
      </c>
      <c r="T3612">
        <f>(((I3612/60)/60)/24)+DATE(1970,1,1)</f>
        <v>42233.432129629626</v>
      </c>
      <c r="U3612">
        <f>YEAR(S:S)</f>
        <v>2015</v>
      </c>
    </row>
    <row r="3613" spans="1:21" ht="48" x14ac:dyDescent="0.2">
      <c r="A3613">
        <v>3611</v>
      </c>
      <c r="B3613" s="8" t="s">
        <v>2</v>
      </c>
      <c r="C3613" s="3" t="s">
        <v>3618</v>
      </c>
      <c r="D3613" s="5">
        <v>2500</v>
      </c>
      <c r="E3613" s="7">
        <v>3</v>
      </c>
      <c r="F3613" t="s">
        <v>4115</v>
      </c>
      <c r="G3613" s="1" t="s">
        <v>4119</v>
      </c>
      <c r="H3613" t="s">
        <v>4122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" t="s">
        <v>4181</v>
      </c>
      <c r="O3613">
        <f>ROUND(E3613/D3613*100,0)</f>
        <v>0</v>
      </c>
      <c r="P3613">
        <f>ROUND(E3613/L3613,2)</f>
        <v>0.06</v>
      </c>
      <c r="Q3613" s="9" t="s">
        <v>4181</v>
      </c>
      <c r="R3613" t="s">
        <v>4190</v>
      </c>
      <c r="S3613">
        <f>(((J3613/60)/60)/24)+DATE(1970,1,1)</f>
        <v>42072.370381944449</v>
      </c>
      <c r="T3613">
        <f>(((I3613/60)/60)/24)+DATE(1970,1,1)</f>
        <v>42102.370381944449</v>
      </c>
      <c r="U3613">
        <f>YEAR(S:S)</f>
        <v>2015</v>
      </c>
    </row>
    <row r="3614" spans="1:21" ht="48" x14ac:dyDescent="0.2">
      <c r="A3614">
        <v>3612</v>
      </c>
      <c r="B3614" s="8" t="s">
        <v>2</v>
      </c>
      <c r="C3614" s="3" t="s">
        <v>3619</v>
      </c>
      <c r="D3614" s="5">
        <v>5000</v>
      </c>
      <c r="E3614" s="7">
        <v>3</v>
      </c>
      <c r="F3614" t="s">
        <v>4115</v>
      </c>
      <c r="G3614" s="1" t="s">
        <v>4119</v>
      </c>
      <c r="H3614" t="s">
        <v>4126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" t="s">
        <v>4181</v>
      </c>
      <c r="O3614">
        <f>ROUND(E3614/D3614*100,0)</f>
        <v>0</v>
      </c>
      <c r="P3614">
        <f>ROUND(E3614/L3614,2)</f>
        <v>0.05</v>
      </c>
      <c r="Q3614" s="9" t="s">
        <v>4181</v>
      </c>
      <c r="R3614" t="s">
        <v>4190</v>
      </c>
      <c r="S3614">
        <f>(((J3614/60)/60)/24)+DATE(1970,1,1)</f>
        <v>41789.726979166669</v>
      </c>
      <c r="T3614">
        <f>(((I3614/60)/60)/24)+DATE(1970,1,1)</f>
        <v>41799.726979166669</v>
      </c>
      <c r="U3614">
        <f>YEAR(S:S)</f>
        <v>2014</v>
      </c>
    </row>
    <row r="3615" spans="1:21" ht="32" x14ac:dyDescent="0.2">
      <c r="A3615">
        <v>3613</v>
      </c>
      <c r="B3615" s="8" t="s">
        <v>2</v>
      </c>
      <c r="C3615" s="3" t="s">
        <v>3620</v>
      </c>
      <c r="D3615" s="5">
        <v>1250</v>
      </c>
      <c r="E3615" s="7">
        <v>3</v>
      </c>
      <c r="F3615" t="s">
        <v>4115</v>
      </c>
      <c r="G3615" s="1" t="s">
        <v>4119</v>
      </c>
      <c r="H3615" t="s">
        <v>4121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" t="s">
        <v>4181</v>
      </c>
      <c r="O3615">
        <f>ROUND(E3615/D3615*100,0)</f>
        <v>0</v>
      </c>
      <c r="P3615">
        <f>ROUND(E3615/L3615,2)</f>
        <v>0.15</v>
      </c>
      <c r="Q3615" s="9" t="s">
        <v>4181</v>
      </c>
      <c r="R3615" t="s">
        <v>4190</v>
      </c>
      <c r="S3615">
        <f>(((J3615/60)/60)/24)+DATE(1970,1,1)</f>
        <v>41788.58997685185</v>
      </c>
      <c r="T3615">
        <f>(((I3615/60)/60)/24)+DATE(1970,1,1)</f>
        <v>41818.58997685185</v>
      </c>
      <c r="U3615">
        <f>YEAR(S:S)</f>
        <v>2014</v>
      </c>
    </row>
    <row r="3616" spans="1:21" ht="48" x14ac:dyDescent="0.2">
      <c r="A3616">
        <v>3614</v>
      </c>
      <c r="B3616" s="8" t="s">
        <v>2</v>
      </c>
      <c r="C3616" s="3" t="s">
        <v>3621</v>
      </c>
      <c r="D3616" s="5">
        <v>2500</v>
      </c>
      <c r="E3616" s="7">
        <v>3</v>
      </c>
      <c r="F3616" t="s">
        <v>4115</v>
      </c>
      <c r="G3616" s="1" t="s">
        <v>4119</v>
      </c>
      <c r="H3616" t="s">
        <v>4121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" t="s">
        <v>4181</v>
      </c>
      <c r="O3616">
        <f>ROUND(E3616/D3616*100,0)</f>
        <v>0</v>
      </c>
      <c r="P3616">
        <f>ROUND(E3616/L3616,2)</f>
        <v>0.04</v>
      </c>
      <c r="Q3616" s="9" t="s">
        <v>4181</v>
      </c>
      <c r="R3616" t="s">
        <v>4190</v>
      </c>
      <c r="S3616">
        <f>(((J3616/60)/60)/24)+DATE(1970,1,1)</f>
        <v>42144.041851851856</v>
      </c>
      <c r="T3616">
        <f>(((I3616/60)/60)/24)+DATE(1970,1,1)</f>
        <v>42174.041851851856</v>
      </c>
      <c r="U3616">
        <f>YEAR(S:S)</f>
        <v>2015</v>
      </c>
    </row>
    <row r="3617" spans="1:21" ht="48" x14ac:dyDescent="0.2">
      <c r="A3617">
        <v>3615</v>
      </c>
      <c r="B3617" s="8" t="s">
        <v>2</v>
      </c>
      <c r="C3617" s="3" t="s">
        <v>3622</v>
      </c>
      <c r="D3617" s="5">
        <v>2500</v>
      </c>
      <c r="E3617" s="7">
        <v>2</v>
      </c>
      <c r="F3617" t="s">
        <v>4115</v>
      </c>
      <c r="G3617" s="1" t="s">
        <v>4119</v>
      </c>
      <c r="H3617" t="s">
        <v>4122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" t="s">
        <v>4181</v>
      </c>
      <c r="O3617">
        <f>ROUND(E3617/D3617*100,0)</f>
        <v>0</v>
      </c>
      <c r="P3617">
        <f>ROUND(E3617/L3617,2)</f>
        <v>0.03</v>
      </c>
      <c r="Q3617" s="9" t="s">
        <v>4181</v>
      </c>
      <c r="R3617" t="s">
        <v>4190</v>
      </c>
      <c r="S3617">
        <f>(((J3617/60)/60)/24)+DATE(1970,1,1)</f>
        <v>42318.593703703707</v>
      </c>
      <c r="T3617">
        <f>(((I3617/60)/60)/24)+DATE(1970,1,1)</f>
        <v>42348.593703703707</v>
      </c>
      <c r="U3617">
        <f>YEAR(S:S)</f>
        <v>2015</v>
      </c>
    </row>
    <row r="3618" spans="1:21" ht="48" x14ac:dyDescent="0.2">
      <c r="A3618">
        <v>3616</v>
      </c>
      <c r="B3618" s="8" t="s">
        <v>2</v>
      </c>
      <c r="C3618" s="3" t="s">
        <v>3623</v>
      </c>
      <c r="D3618" s="5">
        <v>2500</v>
      </c>
      <c r="E3618" s="7">
        <v>2</v>
      </c>
      <c r="F3618" t="s">
        <v>4115</v>
      </c>
      <c r="G3618" s="1" t="s">
        <v>4119</v>
      </c>
      <c r="H3618" t="s">
        <v>4122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" t="s">
        <v>4181</v>
      </c>
      <c r="O3618">
        <f>ROUND(E3618/D3618*100,0)</f>
        <v>0</v>
      </c>
      <c r="P3618">
        <f>ROUND(E3618/L3618,2)</f>
        <v>0.04</v>
      </c>
      <c r="Q3618" s="9" t="s">
        <v>4181</v>
      </c>
      <c r="R3618" t="s">
        <v>4190</v>
      </c>
      <c r="S3618">
        <f>(((J3618/60)/60)/24)+DATE(1970,1,1)</f>
        <v>42052.949814814812</v>
      </c>
      <c r="T3618">
        <f>(((I3618/60)/60)/24)+DATE(1970,1,1)</f>
        <v>42082.908148148148</v>
      </c>
      <c r="U3618">
        <f>YEAR(S:S)</f>
        <v>2015</v>
      </c>
    </row>
    <row r="3619" spans="1:21" ht="48" x14ac:dyDescent="0.2">
      <c r="A3619">
        <v>3617</v>
      </c>
      <c r="B3619" s="8" t="s">
        <v>2</v>
      </c>
      <c r="C3619" s="3" t="s">
        <v>3624</v>
      </c>
      <c r="D3619" s="5">
        <v>740</v>
      </c>
      <c r="E3619" s="7">
        <v>2</v>
      </c>
      <c r="F3619" t="s">
        <v>4115</v>
      </c>
      <c r="G3619" s="1" t="s">
        <v>4119</v>
      </c>
      <c r="H3619" t="s">
        <v>4122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" t="s">
        <v>4181</v>
      </c>
      <c r="O3619">
        <f>ROUND(E3619/D3619*100,0)</f>
        <v>0</v>
      </c>
      <c r="P3619">
        <f>ROUND(E3619/L3619,2)</f>
        <v>0.04</v>
      </c>
      <c r="Q3619" s="9" t="s">
        <v>4181</v>
      </c>
      <c r="R3619" t="s">
        <v>4190</v>
      </c>
      <c r="S3619">
        <f>(((J3619/60)/60)/24)+DATE(1970,1,1)</f>
        <v>42779.610289351855</v>
      </c>
      <c r="T3619">
        <f>(((I3619/60)/60)/24)+DATE(1970,1,1)</f>
        <v>42794</v>
      </c>
      <c r="U3619">
        <f>YEAR(S:S)</f>
        <v>2017</v>
      </c>
    </row>
    <row r="3620" spans="1:21" ht="48" x14ac:dyDescent="0.2">
      <c r="A3620">
        <v>3618</v>
      </c>
      <c r="B3620" s="8" t="s">
        <v>2</v>
      </c>
      <c r="C3620" s="3" t="s">
        <v>3625</v>
      </c>
      <c r="D3620" s="5">
        <v>2000</v>
      </c>
      <c r="E3620" s="7">
        <v>2</v>
      </c>
      <c r="F3620" t="s">
        <v>4115</v>
      </c>
      <c r="G3620" s="1" t="s">
        <v>4119</v>
      </c>
      <c r="H3620" t="s">
        <v>4122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" t="s">
        <v>4181</v>
      </c>
      <c r="O3620">
        <f>ROUND(E3620/D3620*100,0)</f>
        <v>0</v>
      </c>
      <c r="P3620">
        <f>ROUND(E3620/L3620,2)</f>
        <v>0.04</v>
      </c>
      <c r="Q3620" s="9" t="s">
        <v>4181</v>
      </c>
      <c r="R3620" t="s">
        <v>4190</v>
      </c>
      <c r="S3620">
        <f>(((J3620/60)/60)/24)+DATE(1970,1,1)</f>
        <v>42128.627893518518</v>
      </c>
      <c r="T3620">
        <f>(((I3620/60)/60)/24)+DATE(1970,1,1)</f>
        <v>42158.627893518518</v>
      </c>
      <c r="U3620">
        <f>YEAR(S:S)</f>
        <v>2015</v>
      </c>
    </row>
    <row r="3621" spans="1:21" ht="48" x14ac:dyDescent="0.2">
      <c r="A3621">
        <v>3619</v>
      </c>
      <c r="B3621" s="8" t="s">
        <v>2</v>
      </c>
      <c r="C3621" s="3" t="s">
        <v>3626</v>
      </c>
      <c r="D3621" s="5">
        <v>1000</v>
      </c>
      <c r="E3621" s="7">
        <v>2</v>
      </c>
      <c r="F3621" t="s">
        <v>4115</v>
      </c>
      <c r="G3621" s="1" t="s">
        <v>4119</v>
      </c>
      <c r="H3621" t="s">
        <v>4121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" t="s">
        <v>4181</v>
      </c>
      <c r="O3621">
        <f>ROUND(E3621/D3621*100,0)</f>
        <v>0</v>
      </c>
      <c r="P3621">
        <f>ROUND(E3621/L3621,2)</f>
        <v>0.12</v>
      </c>
      <c r="Q3621" s="9" t="s">
        <v>4181</v>
      </c>
      <c r="R3621" t="s">
        <v>4190</v>
      </c>
      <c r="S3621">
        <f>(((J3621/60)/60)/24)+DATE(1970,1,1)</f>
        <v>42661.132245370376</v>
      </c>
      <c r="T3621">
        <f>(((I3621/60)/60)/24)+DATE(1970,1,1)</f>
        <v>42693.916666666672</v>
      </c>
      <c r="U3621">
        <f>YEAR(S:S)</f>
        <v>2016</v>
      </c>
    </row>
    <row r="3622" spans="1:21" ht="48" x14ac:dyDescent="0.2">
      <c r="A3622">
        <v>3620</v>
      </c>
      <c r="B3622" s="8" t="s">
        <v>2</v>
      </c>
      <c r="C3622" s="3" t="s">
        <v>3627</v>
      </c>
      <c r="D3622" s="5">
        <v>10500</v>
      </c>
      <c r="E3622" s="7">
        <v>2</v>
      </c>
      <c r="F3622" t="s">
        <v>4115</v>
      </c>
      <c r="G3622" s="1" t="s">
        <v>4119</v>
      </c>
      <c r="H3622" t="s">
        <v>4121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" t="s">
        <v>4181</v>
      </c>
      <c r="O3622">
        <f>ROUND(E3622/D3622*100,0)</f>
        <v>0</v>
      </c>
      <c r="P3622">
        <f>ROUND(E3622/L3622,2)</f>
        <v>0.01</v>
      </c>
      <c r="Q3622" s="9" t="s">
        <v>4181</v>
      </c>
      <c r="R3622" t="s">
        <v>4190</v>
      </c>
      <c r="S3622">
        <f>(((J3622/60)/60)/24)+DATE(1970,1,1)</f>
        <v>42037.938206018516</v>
      </c>
      <c r="T3622">
        <f>(((I3622/60)/60)/24)+DATE(1970,1,1)</f>
        <v>42068.166666666672</v>
      </c>
      <c r="U3622">
        <f>YEAR(S:S)</f>
        <v>2015</v>
      </c>
    </row>
    <row r="3623" spans="1:21" ht="48" x14ac:dyDescent="0.2">
      <c r="A3623">
        <v>3621</v>
      </c>
      <c r="B3623" s="8" t="s">
        <v>2</v>
      </c>
      <c r="C3623" s="3" t="s">
        <v>3628</v>
      </c>
      <c r="D3623" s="5">
        <v>3000</v>
      </c>
      <c r="E3623" s="7">
        <v>2</v>
      </c>
      <c r="F3623" t="s">
        <v>4115</v>
      </c>
      <c r="G3623" s="1" t="s">
        <v>4119</v>
      </c>
      <c r="H3623" t="s">
        <v>4121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" t="s">
        <v>4181</v>
      </c>
      <c r="O3623">
        <f>ROUND(E3623/D3623*100,0)</f>
        <v>0</v>
      </c>
      <c r="P3623">
        <f>ROUND(E3623/L3623,2)</f>
        <v>0.03</v>
      </c>
      <c r="Q3623" s="9" t="s">
        <v>4181</v>
      </c>
      <c r="R3623" t="s">
        <v>4190</v>
      </c>
      <c r="S3623">
        <f>(((J3623/60)/60)/24)+DATE(1970,1,1)</f>
        <v>42619.935694444444</v>
      </c>
      <c r="T3623">
        <f>(((I3623/60)/60)/24)+DATE(1970,1,1)</f>
        <v>42643.875</v>
      </c>
      <c r="U3623">
        <f>YEAR(S:S)</f>
        <v>2016</v>
      </c>
    </row>
    <row r="3624" spans="1:21" ht="32" x14ac:dyDescent="0.2">
      <c r="A3624">
        <v>3622</v>
      </c>
      <c r="B3624" s="8" t="s">
        <v>2</v>
      </c>
      <c r="C3624" s="3" t="s">
        <v>3629</v>
      </c>
      <c r="D3624" s="5">
        <v>1000</v>
      </c>
      <c r="E3624" s="7">
        <v>2</v>
      </c>
      <c r="F3624" t="s">
        <v>4115</v>
      </c>
      <c r="G3624" s="1" t="s">
        <v>4119</v>
      </c>
      <c r="H3624" t="s">
        <v>4121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" t="s">
        <v>4181</v>
      </c>
      <c r="O3624">
        <f>ROUND(E3624/D3624*100,0)</f>
        <v>0</v>
      </c>
      <c r="P3624">
        <f>ROUND(E3624/L3624,2)</f>
        <v>0.1</v>
      </c>
      <c r="Q3624" s="9" t="s">
        <v>4181</v>
      </c>
      <c r="R3624" t="s">
        <v>4190</v>
      </c>
      <c r="S3624">
        <f>(((J3624/60)/60)/24)+DATE(1970,1,1)</f>
        <v>41877.221886574072</v>
      </c>
      <c r="T3624">
        <f>(((I3624/60)/60)/24)+DATE(1970,1,1)</f>
        <v>41910.140972222223</v>
      </c>
      <c r="U3624">
        <f>YEAR(S:S)</f>
        <v>2014</v>
      </c>
    </row>
    <row r="3625" spans="1:21" ht="32" x14ac:dyDescent="0.2">
      <c r="A3625">
        <v>3623</v>
      </c>
      <c r="B3625" s="8" t="s">
        <v>2</v>
      </c>
      <c r="C3625" s="3" t="s">
        <v>3630</v>
      </c>
      <c r="D3625" s="5">
        <v>2500</v>
      </c>
      <c r="E3625" s="7">
        <v>2</v>
      </c>
      <c r="F3625" t="s">
        <v>4115</v>
      </c>
      <c r="G3625" s="1" t="s">
        <v>4119</v>
      </c>
      <c r="H3625" t="s">
        <v>4121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" t="s">
        <v>4181</v>
      </c>
      <c r="O3625">
        <f>ROUND(E3625/D3625*100,0)</f>
        <v>0</v>
      </c>
      <c r="P3625">
        <f>ROUND(E3625/L3625,2)</f>
        <v>0.06</v>
      </c>
      <c r="Q3625" s="9" t="s">
        <v>4181</v>
      </c>
      <c r="R3625" t="s">
        <v>4190</v>
      </c>
      <c r="S3625">
        <f>(((J3625/60)/60)/24)+DATE(1970,1,1)</f>
        <v>41828.736921296295</v>
      </c>
      <c r="T3625">
        <f>(((I3625/60)/60)/24)+DATE(1970,1,1)</f>
        <v>41846.291666666664</v>
      </c>
      <c r="U3625">
        <f>YEAR(S:S)</f>
        <v>2014</v>
      </c>
    </row>
    <row r="3626" spans="1:21" ht="80" x14ac:dyDescent="0.2">
      <c r="A3626">
        <v>3624</v>
      </c>
      <c r="B3626" s="8" t="s">
        <v>2</v>
      </c>
      <c r="C3626" s="3" t="s">
        <v>3631</v>
      </c>
      <c r="D3626" s="5">
        <v>3000</v>
      </c>
      <c r="E3626" s="7">
        <v>2</v>
      </c>
      <c r="F3626" t="s">
        <v>4115</v>
      </c>
      <c r="G3626" s="1" t="s">
        <v>4119</v>
      </c>
      <c r="H3626" t="s">
        <v>4121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" t="s">
        <v>4181</v>
      </c>
      <c r="O3626">
        <f>ROUND(E3626/D3626*100,0)</f>
        <v>0</v>
      </c>
      <c r="P3626">
        <f>ROUND(E3626/L3626,2)</f>
        <v>0.05</v>
      </c>
      <c r="Q3626" s="9" t="s">
        <v>4181</v>
      </c>
      <c r="R3626" t="s">
        <v>4190</v>
      </c>
      <c r="S3626">
        <f>(((J3626/60)/60)/24)+DATE(1970,1,1)</f>
        <v>42545.774189814809</v>
      </c>
      <c r="T3626">
        <f>(((I3626/60)/60)/24)+DATE(1970,1,1)</f>
        <v>42605.774189814809</v>
      </c>
      <c r="U3626">
        <f>YEAR(S:S)</f>
        <v>2016</v>
      </c>
    </row>
    <row r="3627" spans="1:21" ht="48" x14ac:dyDescent="0.2">
      <c r="A3627">
        <v>3625</v>
      </c>
      <c r="B3627" s="8" t="s">
        <v>2</v>
      </c>
      <c r="C3627" s="3" t="s">
        <v>3632</v>
      </c>
      <c r="D3627" s="5">
        <v>3000</v>
      </c>
      <c r="E3627" s="7">
        <v>2</v>
      </c>
      <c r="F3627" t="s">
        <v>4115</v>
      </c>
      <c r="G3627" s="1" t="s">
        <v>4119</v>
      </c>
      <c r="H3627" t="s">
        <v>4122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" t="s">
        <v>4181</v>
      </c>
      <c r="O3627">
        <f>ROUND(E3627/D3627*100,0)</f>
        <v>0</v>
      </c>
      <c r="P3627">
        <f>ROUND(E3627/L3627,2)</f>
        <v>0.03</v>
      </c>
      <c r="Q3627" s="9" t="s">
        <v>4181</v>
      </c>
      <c r="R3627" t="s">
        <v>4190</v>
      </c>
      <c r="S3627">
        <f>(((J3627/60)/60)/24)+DATE(1970,1,1)</f>
        <v>42157.652511574073</v>
      </c>
      <c r="T3627">
        <f>(((I3627/60)/60)/24)+DATE(1970,1,1)</f>
        <v>42187.652511574073</v>
      </c>
      <c r="U3627">
        <f>YEAR(S:S)</f>
        <v>2015</v>
      </c>
    </row>
    <row r="3628" spans="1:21" ht="48" x14ac:dyDescent="0.2">
      <c r="A3628">
        <v>3626</v>
      </c>
      <c r="B3628" s="8" t="s">
        <v>2</v>
      </c>
      <c r="C3628" s="3" t="s">
        <v>3633</v>
      </c>
      <c r="D3628" s="5">
        <v>4000</v>
      </c>
      <c r="E3628" s="7">
        <v>2</v>
      </c>
      <c r="F3628" t="s">
        <v>4115</v>
      </c>
      <c r="G3628" s="1" t="s">
        <v>4119</v>
      </c>
      <c r="H3628" t="s">
        <v>4122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" t="s">
        <v>4181</v>
      </c>
      <c r="O3628">
        <f>ROUND(E3628/D3628*100,0)</f>
        <v>0</v>
      </c>
      <c r="P3628">
        <f>ROUND(E3628/L3628,2)</f>
        <v>0.04</v>
      </c>
      <c r="Q3628" s="9" t="s">
        <v>4181</v>
      </c>
      <c r="R3628" t="s">
        <v>4190</v>
      </c>
      <c r="S3628">
        <f>(((J3628/60)/60)/24)+DATE(1970,1,1)</f>
        <v>41846.667326388888</v>
      </c>
      <c r="T3628">
        <f>(((I3628/60)/60)/24)+DATE(1970,1,1)</f>
        <v>41867.667326388888</v>
      </c>
      <c r="U3628">
        <f>YEAR(S:S)</f>
        <v>2014</v>
      </c>
    </row>
    <row r="3629" spans="1:21" ht="48" x14ac:dyDescent="0.2">
      <c r="A3629">
        <v>3627</v>
      </c>
      <c r="B3629" s="8" t="s">
        <v>2</v>
      </c>
      <c r="C3629" s="3" t="s">
        <v>3634</v>
      </c>
      <c r="D3629" s="5">
        <v>2000</v>
      </c>
      <c r="E3629" s="7">
        <v>2</v>
      </c>
      <c r="F3629" t="s">
        <v>4115</v>
      </c>
      <c r="G3629" s="1" t="s">
        <v>4119</v>
      </c>
      <c r="H3629" t="s">
        <v>4121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" t="s">
        <v>4181</v>
      </c>
      <c r="O3629">
        <f>ROUND(E3629/D3629*100,0)</f>
        <v>0</v>
      </c>
      <c r="P3629">
        <f>ROUND(E3629/L3629,2)</f>
        <v>7.0000000000000007E-2</v>
      </c>
      <c r="Q3629" s="9" t="s">
        <v>4181</v>
      </c>
      <c r="R3629" t="s">
        <v>4190</v>
      </c>
      <c r="S3629">
        <f>(((J3629/60)/60)/24)+DATE(1970,1,1)</f>
        <v>42460.741747685184</v>
      </c>
      <c r="T3629">
        <f>(((I3629/60)/60)/24)+DATE(1970,1,1)</f>
        <v>42511.165972222225</v>
      </c>
      <c r="U3629">
        <f>YEAR(S:S)</f>
        <v>2016</v>
      </c>
    </row>
    <row r="3630" spans="1:21" ht="48" x14ac:dyDescent="0.2">
      <c r="A3630">
        <v>3628</v>
      </c>
      <c r="B3630" s="8" t="s">
        <v>2</v>
      </c>
      <c r="C3630" s="3" t="s">
        <v>3635</v>
      </c>
      <c r="D3630" s="5">
        <v>100000</v>
      </c>
      <c r="E3630" s="7">
        <v>2</v>
      </c>
      <c r="F3630" t="s">
        <v>4117</v>
      </c>
      <c r="G3630" s="1" t="s">
        <v>4119</v>
      </c>
      <c r="H3630" t="s">
        <v>4121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" t="s">
        <v>4181</v>
      </c>
      <c r="O3630">
        <f>ROUND(E3630/D3630*100,0)</f>
        <v>0</v>
      </c>
      <c r="P3630" t="e">
        <f>ROUND(E3630/L3630,2)</f>
        <v>#DIV/0!</v>
      </c>
      <c r="Q3630" s="9" t="s">
        <v>4181</v>
      </c>
      <c r="R3630" t="s">
        <v>4224</v>
      </c>
      <c r="S3630">
        <f>(((J3630/60)/60)/24)+DATE(1970,1,1)</f>
        <v>42291.833287037036</v>
      </c>
      <c r="T3630">
        <f>(((I3630/60)/60)/24)+DATE(1970,1,1)</f>
        <v>42351.874953703707</v>
      </c>
      <c r="U3630">
        <f>YEAR(S:S)</f>
        <v>2015</v>
      </c>
    </row>
    <row r="3631" spans="1:21" ht="48" x14ac:dyDescent="0.2">
      <c r="A3631">
        <v>3629</v>
      </c>
      <c r="B3631" s="8" t="s">
        <v>2</v>
      </c>
      <c r="C3631" s="3" t="s">
        <v>3636</v>
      </c>
      <c r="D3631" s="5">
        <v>1000000</v>
      </c>
      <c r="E3631" s="7">
        <v>2</v>
      </c>
      <c r="F3631" t="s">
        <v>4117</v>
      </c>
      <c r="G3631" s="1" t="s">
        <v>4119</v>
      </c>
      <c r="H3631" t="s">
        <v>4121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" t="s">
        <v>4181</v>
      </c>
      <c r="O3631">
        <f>ROUND(E3631/D3631*100,0)</f>
        <v>0</v>
      </c>
      <c r="P3631">
        <f>ROUND(E3631/L3631,2)</f>
        <v>1</v>
      </c>
      <c r="Q3631" s="9" t="s">
        <v>4181</v>
      </c>
      <c r="R3631" t="s">
        <v>4224</v>
      </c>
      <c r="S3631">
        <f>(((J3631/60)/60)/24)+DATE(1970,1,1)</f>
        <v>42437.094490740739</v>
      </c>
      <c r="T3631">
        <f>(((I3631/60)/60)/24)+DATE(1970,1,1)</f>
        <v>42495.708333333328</v>
      </c>
      <c r="U3631">
        <f>YEAR(S:S)</f>
        <v>2016</v>
      </c>
    </row>
    <row r="3632" spans="1:21" ht="48" x14ac:dyDescent="0.2">
      <c r="A3632">
        <v>3630</v>
      </c>
      <c r="B3632" s="8" t="s">
        <v>2</v>
      </c>
      <c r="C3632" s="3" t="s">
        <v>3637</v>
      </c>
      <c r="D3632" s="5">
        <v>3000</v>
      </c>
      <c r="E3632" s="7">
        <v>2</v>
      </c>
      <c r="F3632" t="s">
        <v>4117</v>
      </c>
      <c r="G3632" s="1" t="s">
        <v>4119</v>
      </c>
      <c r="H3632" t="s">
        <v>4122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" t="s">
        <v>4181</v>
      </c>
      <c r="O3632">
        <f>ROUND(E3632/D3632*100,0)</f>
        <v>0</v>
      </c>
      <c r="P3632">
        <f>ROUND(E3632/L3632,2)</f>
        <v>2</v>
      </c>
      <c r="Q3632" s="9" t="s">
        <v>4181</v>
      </c>
      <c r="R3632" t="s">
        <v>4224</v>
      </c>
      <c r="S3632">
        <f>(((J3632/60)/60)/24)+DATE(1970,1,1)</f>
        <v>41942.84710648148</v>
      </c>
      <c r="T3632">
        <f>(((I3632/60)/60)/24)+DATE(1970,1,1)</f>
        <v>41972.888773148152</v>
      </c>
      <c r="U3632">
        <f>YEAR(S:S)</f>
        <v>2014</v>
      </c>
    </row>
    <row r="3633" spans="1:21" ht="48" x14ac:dyDescent="0.2">
      <c r="A3633">
        <v>3631</v>
      </c>
      <c r="B3633" s="8" t="s">
        <v>2</v>
      </c>
      <c r="C3633" s="3" t="s">
        <v>3638</v>
      </c>
      <c r="D3633" s="5">
        <v>17100</v>
      </c>
      <c r="E3633" s="7">
        <v>2</v>
      </c>
      <c r="F3633" t="s">
        <v>4117</v>
      </c>
      <c r="G3633" s="1" t="s">
        <v>4119</v>
      </c>
      <c r="H3633" t="s">
        <v>4121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" t="s">
        <v>4181</v>
      </c>
      <c r="O3633">
        <f>ROUND(E3633/D3633*100,0)</f>
        <v>0</v>
      </c>
      <c r="P3633">
        <f>ROUND(E3633/L3633,2)</f>
        <v>0.03</v>
      </c>
      <c r="Q3633" s="9" t="s">
        <v>4181</v>
      </c>
      <c r="R3633" t="s">
        <v>4224</v>
      </c>
      <c r="S3633">
        <f>(((J3633/60)/60)/24)+DATE(1970,1,1)</f>
        <v>41880.753437499996</v>
      </c>
      <c r="T3633">
        <f>(((I3633/60)/60)/24)+DATE(1970,1,1)</f>
        <v>41905.165972222225</v>
      </c>
      <c r="U3633">
        <f>YEAR(S:S)</f>
        <v>2014</v>
      </c>
    </row>
    <row r="3634" spans="1:21" ht="48" x14ac:dyDescent="0.2">
      <c r="A3634">
        <v>3632</v>
      </c>
      <c r="B3634" s="8" t="s">
        <v>2</v>
      </c>
      <c r="C3634" s="3" t="s">
        <v>3639</v>
      </c>
      <c r="D3634" s="5">
        <v>500</v>
      </c>
      <c r="E3634" s="7">
        <v>1</v>
      </c>
      <c r="F3634" t="s">
        <v>4117</v>
      </c>
      <c r="G3634" s="1" t="s">
        <v>4119</v>
      </c>
      <c r="H3634" t="s">
        <v>4122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" t="s">
        <v>4181</v>
      </c>
      <c r="O3634">
        <f>ROUND(E3634/D3634*100,0)</f>
        <v>0</v>
      </c>
      <c r="P3634">
        <f>ROUND(E3634/L3634,2)</f>
        <v>1</v>
      </c>
      <c r="Q3634" s="9" t="s">
        <v>4181</v>
      </c>
      <c r="R3634" t="s">
        <v>4224</v>
      </c>
      <c r="S3634">
        <f>(((J3634/60)/60)/24)+DATE(1970,1,1)</f>
        <v>41946.936909722222</v>
      </c>
      <c r="T3634">
        <f>(((I3634/60)/60)/24)+DATE(1970,1,1)</f>
        <v>41966.936909722222</v>
      </c>
      <c r="U3634">
        <f>YEAR(S:S)</f>
        <v>2014</v>
      </c>
    </row>
    <row r="3635" spans="1:21" ht="48" x14ac:dyDescent="0.2">
      <c r="A3635">
        <v>3633</v>
      </c>
      <c r="B3635" s="8" t="s">
        <v>2</v>
      </c>
      <c r="C3635" s="3" t="s">
        <v>3640</v>
      </c>
      <c r="D3635" s="5">
        <v>5000</v>
      </c>
      <c r="E3635" s="7">
        <v>1</v>
      </c>
      <c r="F3635" t="s">
        <v>4117</v>
      </c>
      <c r="G3635" s="1" t="s">
        <v>4119</v>
      </c>
      <c r="H3635" t="s">
        <v>4121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" t="s">
        <v>4181</v>
      </c>
      <c r="O3635">
        <f>ROUND(E3635/D3635*100,0)</f>
        <v>0</v>
      </c>
      <c r="P3635">
        <f>ROUND(E3635/L3635,2)</f>
        <v>0.03</v>
      </c>
      <c r="Q3635" s="9" t="s">
        <v>4181</v>
      </c>
      <c r="R3635" t="s">
        <v>4224</v>
      </c>
      <c r="S3635">
        <f>(((J3635/60)/60)/24)+DATE(1970,1,1)</f>
        <v>42649.623460648145</v>
      </c>
      <c r="T3635">
        <f>(((I3635/60)/60)/24)+DATE(1970,1,1)</f>
        <v>42693.041666666672</v>
      </c>
      <c r="U3635">
        <f>YEAR(S:S)</f>
        <v>2016</v>
      </c>
    </row>
    <row r="3636" spans="1:21" ht="48" x14ac:dyDescent="0.2">
      <c r="A3636">
        <v>3634</v>
      </c>
      <c r="B3636" s="8" t="s">
        <v>2</v>
      </c>
      <c r="C3636" s="3" t="s">
        <v>3641</v>
      </c>
      <c r="D3636" s="5">
        <v>75000</v>
      </c>
      <c r="E3636" s="7">
        <v>1</v>
      </c>
      <c r="F3636" t="s">
        <v>4117</v>
      </c>
      <c r="G3636" s="1" t="s">
        <v>4119</v>
      </c>
      <c r="H3636" t="s">
        <v>4126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" t="s">
        <v>4181</v>
      </c>
      <c r="O3636">
        <f>ROUND(E3636/D3636*100,0)</f>
        <v>0</v>
      </c>
      <c r="P3636">
        <f>ROUND(E3636/L3636,2)</f>
        <v>0.06</v>
      </c>
      <c r="Q3636" s="9" t="s">
        <v>4181</v>
      </c>
      <c r="R3636" t="s">
        <v>4224</v>
      </c>
      <c r="S3636">
        <f>(((J3636/60)/60)/24)+DATE(1970,1,1)</f>
        <v>42701.166365740741</v>
      </c>
      <c r="T3636">
        <f>(((I3636/60)/60)/24)+DATE(1970,1,1)</f>
        <v>42749.165972222225</v>
      </c>
      <c r="U3636">
        <f>YEAR(S:S)</f>
        <v>2016</v>
      </c>
    </row>
    <row r="3637" spans="1:21" ht="32" x14ac:dyDescent="0.2">
      <c r="A3637">
        <v>3635</v>
      </c>
      <c r="B3637" s="8" t="s">
        <v>2</v>
      </c>
      <c r="C3637" s="3" t="s">
        <v>3642</v>
      </c>
      <c r="D3637" s="5">
        <v>3500</v>
      </c>
      <c r="E3637" s="7">
        <v>1</v>
      </c>
      <c r="F3637" t="s">
        <v>4117</v>
      </c>
      <c r="G3637" s="1" t="s">
        <v>4119</v>
      </c>
      <c r="H3637" t="s">
        <v>4121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" t="s">
        <v>4181</v>
      </c>
      <c r="O3637">
        <f>ROUND(E3637/D3637*100,0)</f>
        <v>0</v>
      </c>
      <c r="P3637">
        <f>ROUND(E3637/L3637,2)</f>
        <v>0.1</v>
      </c>
      <c r="Q3637" s="9" t="s">
        <v>4181</v>
      </c>
      <c r="R3637" t="s">
        <v>4224</v>
      </c>
      <c r="S3637">
        <f>(((J3637/60)/60)/24)+DATE(1970,1,1)</f>
        <v>42450.88282407407</v>
      </c>
      <c r="T3637">
        <f>(((I3637/60)/60)/24)+DATE(1970,1,1)</f>
        <v>42480.88282407407</v>
      </c>
      <c r="U3637">
        <f>YEAR(S:S)</f>
        <v>2016</v>
      </c>
    </row>
    <row r="3638" spans="1:21" ht="48" x14ac:dyDescent="0.2">
      <c r="A3638">
        <v>3636</v>
      </c>
      <c r="B3638" s="8" t="s">
        <v>2</v>
      </c>
      <c r="C3638" s="3" t="s">
        <v>3643</v>
      </c>
      <c r="D3638" s="5">
        <v>150000</v>
      </c>
      <c r="E3638" s="7">
        <v>1</v>
      </c>
      <c r="F3638" t="s">
        <v>4117</v>
      </c>
      <c r="G3638" s="1" t="s">
        <v>4119</v>
      </c>
      <c r="H3638" t="s">
        <v>4121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" t="s">
        <v>4181</v>
      </c>
      <c r="O3638">
        <f>ROUND(E3638/D3638*100,0)</f>
        <v>0</v>
      </c>
      <c r="P3638" t="e">
        <f>ROUND(E3638/L3638,2)</f>
        <v>#DIV/0!</v>
      </c>
      <c r="Q3638" s="9" t="s">
        <v>4181</v>
      </c>
      <c r="R3638" t="s">
        <v>4224</v>
      </c>
      <c r="S3638">
        <f>(((J3638/60)/60)/24)+DATE(1970,1,1)</f>
        <v>42226.694780092599</v>
      </c>
      <c r="T3638">
        <f>(((I3638/60)/60)/24)+DATE(1970,1,1)</f>
        <v>42261.694780092599</v>
      </c>
      <c r="U3638">
        <f>YEAR(S:S)</f>
        <v>2015</v>
      </c>
    </row>
    <row r="3639" spans="1:21" ht="64" x14ac:dyDescent="0.2">
      <c r="A3639">
        <v>3637</v>
      </c>
      <c r="B3639" s="8" t="s">
        <v>2</v>
      </c>
      <c r="C3639" s="3" t="s">
        <v>3644</v>
      </c>
      <c r="D3639" s="5">
        <v>3000</v>
      </c>
      <c r="E3639" s="7">
        <v>1</v>
      </c>
      <c r="F3639" t="s">
        <v>4117</v>
      </c>
      <c r="G3639" s="1" t="s">
        <v>4119</v>
      </c>
      <c r="H3639" t="s">
        <v>4121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" t="s">
        <v>4181</v>
      </c>
      <c r="O3639">
        <f>ROUND(E3639/D3639*100,0)</f>
        <v>0</v>
      </c>
      <c r="P3639">
        <f>ROUND(E3639/L3639,2)</f>
        <v>7.0000000000000007E-2</v>
      </c>
      <c r="Q3639" s="9" t="s">
        <v>4181</v>
      </c>
      <c r="R3639" t="s">
        <v>4224</v>
      </c>
      <c r="S3639">
        <f>(((J3639/60)/60)/24)+DATE(1970,1,1)</f>
        <v>41975.700636574074</v>
      </c>
      <c r="T3639">
        <f>(((I3639/60)/60)/24)+DATE(1970,1,1)</f>
        <v>42005.700636574074</v>
      </c>
      <c r="U3639">
        <f>YEAR(S:S)</f>
        <v>2014</v>
      </c>
    </row>
    <row r="3640" spans="1:21" ht="32" x14ac:dyDescent="0.2">
      <c r="A3640">
        <v>3638</v>
      </c>
      <c r="B3640" s="8" t="s">
        <v>2</v>
      </c>
      <c r="C3640" s="3" t="s">
        <v>3645</v>
      </c>
      <c r="D3640" s="5">
        <v>3300</v>
      </c>
      <c r="E3640" s="7">
        <v>1</v>
      </c>
      <c r="F3640" t="s">
        <v>4117</v>
      </c>
      <c r="G3640" s="1" t="s">
        <v>4119</v>
      </c>
      <c r="H3640" t="s">
        <v>4126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" t="s">
        <v>4181</v>
      </c>
      <c r="O3640">
        <f>ROUND(E3640/D3640*100,0)</f>
        <v>0</v>
      </c>
      <c r="P3640">
        <f>ROUND(E3640/L3640,2)</f>
        <v>0.5</v>
      </c>
      <c r="Q3640" s="9" t="s">
        <v>4181</v>
      </c>
      <c r="R3640" t="s">
        <v>4224</v>
      </c>
      <c r="S3640">
        <f>(((J3640/60)/60)/24)+DATE(1970,1,1)</f>
        <v>42053.672824074078</v>
      </c>
      <c r="T3640">
        <f>(((I3640/60)/60)/24)+DATE(1970,1,1)</f>
        <v>42113.631157407406</v>
      </c>
      <c r="U3640">
        <f>YEAR(S:S)</f>
        <v>2015</v>
      </c>
    </row>
    <row r="3641" spans="1:21" ht="48" x14ac:dyDescent="0.2">
      <c r="A3641">
        <v>3639</v>
      </c>
      <c r="B3641" s="8" t="s">
        <v>2</v>
      </c>
      <c r="C3641" s="3" t="s">
        <v>3646</v>
      </c>
      <c r="D3641" s="5">
        <v>25000</v>
      </c>
      <c r="E3641" s="7">
        <v>1</v>
      </c>
      <c r="F3641" t="s">
        <v>4117</v>
      </c>
      <c r="G3641" s="1" t="s">
        <v>4119</v>
      </c>
      <c r="H3641" t="s">
        <v>4121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" t="s">
        <v>4181</v>
      </c>
      <c r="O3641">
        <f>ROUND(E3641/D3641*100,0)</f>
        <v>0</v>
      </c>
      <c r="P3641">
        <f>ROUND(E3641/L3641,2)</f>
        <v>1</v>
      </c>
      <c r="Q3641" s="9" t="s">
        <v>4181</v>
      </c>
      <c r="R3641" t="s">
        <v>4224</v>
      </c>
      <c r="S3641">
        <f>(((J3641/60)/60)/24)+DATE(1970,1,1)</f>
        <v>42590.677152777775</v>
      </c>
      <c r="T3641">
        <f>(((I3641/60)/60)/24)+DATE(1970,1,1)</f>
        <v>42650.632638888885</v>
      </c>
      <c r="U3641">
        <f>YEAR(S:S)</f>
        <v>2016</v>
      </c>
    </row>
    <row r="3642" spans="1:21" ht="80" x14ac:dyDescent="0.2">
      <c r="A3642">
        <v>3640</v>
      </c>
      <c r="B3642" s="8" t="s">
        <v>2</v>
      </c>
      <c r="C3642" s="3" t="s">
        <v>3647</v>
      </c>
      <c r="D3642" s="5">
        <v>1000</v>
      </c>
      <c r="E3642" s="7">
        <v>1</v>
      </c>
      <c r="F3642" t="s">
        <v>4117</v>
      </c>
      <c r="G3642" s="1" t="s">
        <v>4119</v>
      </c>
      <c r="H3642" t="s">
        <v>4121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" t="s">
        <v>4181</v>
      </c>
      <c r="O3642">
        <f>ROUND(E3642/D3642*100,0)</f>
        <v>0</v>
      </c>
      <c r="P3642">
        <f>ROUND(E3642/L3642,2)</f>
        <v>0.33</v>
      </c>
      <c r="Q3642" s="9" t="s">
        <v>4181</v>
      </c>
      <c r="R3642" t="s">
        <v>4224</v>
      </c>
      <c r="S3642">
        <f>(((J3642/60)/60)/24)+DATE(1970,1,1)</f>
        <v>42104.781597222223</v>
      </c>
      <c r="T3642">
        <f>(((I3642/60)/60)/24)+DATE(1970,1,1)</f>
        <v>42134.781597222223</v>
      </c>
      <c r="U3642">
        <f>YEAR(S:S)</f>
        <v>2015</v>
      </c>
    </row>
    <row r="3643" spans="1:21" ht="48" x14ac:dyDescent="0.2">
      <c r="A3643">
        <v>3641</v>
      </c>
      <c r="B3643" s="8" t="s">
        <v>2</v>
      </c>
      <c r="C3643" s="3" t="s">
        <v>3648</v>
      </c>
      <c r="D3643" s="5">
        <v>3000</v>
      </c>
      <c r="E3643" s="7">
        <v>1</v>
      </c>
      <c r="F3643" t="s">
        <v>4117</v>
      </c>
      <c r="G3643" s="1" t="s">
        <v>4119</v>
      </c>
      <c r="H3643" t="s">
        <v>4121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" t="s">
        <v>4181</v>
      </c>
      <c r="O3643">
        <f>ROUND(E3643/D3643*100,0)</f>
        <v>0</v>
      </c>
      <c r="P3643" t="e">
        <f>ROUND(E3643/L3643,2)</f>
        <v>#DIV/0!</v>
      </c>
      <c r="Q3643" s="9" t="s">
        <v>4181</v>
      </c>
      <c r="R3643" t="s">
        <v>4224</v>
      </c>
      <c r="S3643">
        <f>(((J3643/60)/60)/24)+DATE(1970,1,1)</f>
        <v>41899.627071759263</v>
      </c>
      <c r="T3643">
        <f>(((I3643/60)/60)/24)+DATE(1970,1,1)</f>
        <v>41917.208333333336</v>
      </c>
      <c r="U3643">
        <f>YEAR(S:S)</f>
        <v>2014</v>
      </c>
    </row>
    <row r="3644" spans="1:21" ht="64" x14ac:dyDescent="0.2">
      <c r="A3644">
        <v>3642</v>
      </c>
      <c r="B3644" s="8" t="s">
        <v>2</v>
      </c>
      <c r="C3644" s="3" t="s">
        <v>3649</v>
      </c>
      <c r="D3644" s="5">
        <v>700</v>
      </c>
      <c r="E3644" s="7">
        <v>1</v>
      </c>
      <c r="F3644" t="s">
        <v>4117</v>
      </c>
      <c r="G3644" s="1" t="s">
        <v>4119</v>
      </c>
      <c r="H3644" t="s">
        <v>4124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" t="s">
        <v>4181</v>
      </c>
      <c r="O3644">
        <f>ROUND(E3644/D3644*100,0)</f>
        <v>0</v>
      </c>
      <c r="P3644">
        <f>ROUND(E3644/L3644,2)</f>
        <v>0.5</v>
      </c>
      <c r="Q3644" s="9" t="s">
        <v>4181</v>
      </c>
      <c r="R3644" t="s">
        <v>4224</v>
      </c>
      <c r="S3644">
        <f>(((J3644/60)/60)/24)+DATE(1970,1,1)</f>
        <v>42297.816284722227</v>
      </c>
      <c r="T3644">
        <f>(((I3644/60)/60)/24)+DATE(1970,1,1)</f>
        <v>42338.708333333328</v>
      </c>
      <c r="U3644">
        <f>YEAR(S:S)</f>
        <v>2015</v>
      </c>
    </row>
    <row r="3645" spans="1:21" ht="48" x14ac:dyDescent="0.2">
      <c r="A3645">
        <v>3643</v>
      </c>
      <c r="B3645" s="8" t="s">
        <v>2</v>
      </c>
      <c r="C3645" s="3" t="s">
        <v>3650</v>
      </c>
      <c r="D3645" s="5">
        <v>25000</v>
      </c>
      <c r="E3645" s="7">
        <v>1</v>
      </c>
      <c r="F3645" t="s">
        <v>4117</v>
      </c>
      <c r="G3645" s="1" t="s">
        <v>4119</v>
      </c>
      <c r="H3645" t="s">
        <v>4121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" t="s">
        <v>4181</v>
      </c>
      <c r="O3645">
        <f>ROUND(E3645/D3645*100,0)</f>
        <v>0</v>
      </c>
      <c r="P3645" t="e">
        <f>ROUND(E3645/L3645,2)</f>
        <v>#DIV/0!</v>
      </c>
      <c r="Q3645" s="9" t="s">
        <v>4181</v>
      </c>
      <c r="R3645" t="s">
        <v>4224</v>
      </c>
      <c r="S3645">
        <f>(((J3645/60)/60)/24)+DATE(1970,1,1)</f>
        <v>42285.143969907411</v>
      </c>
      <c r="T3645">
        <f>(((I3645/60)/60)/24)+DATE(1970,1,1)</f>
        <v>42325.185636574075</v>
      </c>
      <c r="U3645">
        <f>YEAR(S:S)</f>
        <v>2015</v>
      </c>
    </row>
    <row r="3646" spans="1:21" ht="48" x14ac:dyDescent="0.2">
      <c r="A3646">
        <v>3644</v>
      </c>
      <c r="B3646" s="8" t="s">
        <v>2</v>
      </c>
      <c r="C3646" s="3" t="s">
        <v>3651</v>
      </c>
      <c r="D3646" s="5">
        <v>5000</v>
      </c>
      <c r="E3646" s="7">
        <v>1</v>
      </c>
      <c r="F3646" t="s">
        <v>4117</v>
      </c>
      <c r="G3646" s="1" t="s">
        <v>4119</v>
      </c>
      <c r="H3646" t="s">
        <v>4121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" t="s">
        <v>4181</v>
      </c>
      <c r="O3646">
        <f>ROUND(E3646/D3646*100,0)</f>
        <v>0</v>
      </c>
      <c r="P3646">
        <f>ROUND(E3646/L3646,2)</f>
        <v>0.08</v>
      </c>
      <c r="Q3646" s="9" t="s">
        <v>4181</v>
      </c>
      <c r="R3646" t="s">
        <v>4224</v>
      </c>
      <c r="S3646">
        <f>(((J3646/60)/60)/24)+DATE(1970,1,1)</f>
        <v>42409.241747685184</v>
      </c>
      <c r="T3646">
        <f>(((I3646/60)/60)/24)+DATE(1970,1,1)</f>
        <v>42437.207638888889</v>
      </c>
      <c r="U3646">
        <f>YEAR(S:S)</f>
        <v>2016</v>
      </c>
    </row>
    <row r="3647" spans="1:21" ht="48" x14ac:dyDescent="0.2">
      <c r="A3647">
        <v>3645</v>
      </c>
      <c r="B3647" s="8" t="s">
        <v>2</v>
      </c>
      <c r="C3647" s="3" t="s">
        <v>3652</v>
      </c>
      <c r="D3647" s="5">
        <v>1000</v>
      </c>
      <c r="E3647" s="7">
        <v>1</v>
      </c>
      <c r="F3647" t="s">
        <v>4117</v>
      </c>
      <c r="G3647" s="1" t="s">
        <v>4119</v>
      </c>
      <c r="H3647" t="s">
        <v>4126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" t="s">
        <v>4181</v>
      </c>
      <c r="O3647">
        <f>ROUND(E3647/D3647*100,0)</f>
        <v>0</v>
      </c>
      <c r="P3647">
        <f>ROUND(E3647/L3647,2)</f>
        <v>1</v>
      </c>
      <c r="Q3647" s="9" t="s">
        <v>4181</v>
      </c>
      <c r="R3647" t="s">
        <v>4224</v>
      </c>
      <c r="S3647">
        <f>(((J3647/60)/60)/24)+DATE(1970,1,1)</f>
        <v>42665.970347222217</v>
      </c>
      <c r="T3647">
        <f>(((I3647/60)/60)/24)+DATE(1970,1,1)</f>
        <v>42696.012013888889</v>
      </c>
      <c r="U3647">
        <f>YEAR(S:S)</f>
        <v>2016</v>
      </c>
    </row>
    <row r="3648" spans="1:21" ht="48" x14ac:dyDescent="0.2">
      <c r="A3648">
        <v>3646</v>
      </c>
      <c r="B3648" s="8" t="s">
        <v>2</v>
      </c>
      <c r="C3648" s="3" t="s">
        <v>3653</v>
      </c>
      <c r="D3648" s="5">
        <v>10000</v>
      </c>
      <c r="E3648" s="7">
        <v>1</v>
      </c>
      <c r="F3648" t="s">
        <v>4117</v>
      </c>
      <c r="G3648" s="1" t="s">
        <v>4119</v>
      </c>
      <c r="H3648" t="s">
        <v>4121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" t="s">
        <v>4181</v>
      </c>
      <c r="O3648">
        <f>ROUND(E3648/D3648*100,0)</f>
        <v>0</v>
      </c>
      <c r="P3648">
        <f>ROUND(E3648/L3648,2)</f>
        <v>0.13</v>
      </c>
      <c r="Q3648" s="9" t="s">
        <v>4181</v>
      </c>
      <c r="R3648" t="s">
        <v>4224</v>
      </c>
      <c r="S3648">
        <f>(((J3648/60)/60)/24)+DATE(1970,1,1)</f>
        <v>42140.421319444446</v>
      </c>
      <c r="T3648">
        <f>(((I3648/60)/60)/24)+DATE(1970,1,1)</f>
        <v>42171.979166666672</v>
      </c>
      <c r="U3648">
        <f>YEAR(S:S)</f>
        <v>2015</v>
      </c>
    </row>
    <row r="3649" spans="1:21" ht="48" x14ac:dyDescent="0.2">
      <c r="A3649">
        <v>3647</v>
      </c>
      <c r="B3649" s="8" t="s">
        <v>2</v>
      </c>
      <c r="C3649" s="3" t="s">
        <v>3654</v>
      </c>
      <c r="D3649" s="5">
        <v>500</v>
      </c>
      <c r="E3649" s="7">
        <v>1</v>
      </c>
      <c r="F3649" t="s">
        <v>4117</v>
      </c>
      <c r="G3649" s="1" t="s">
        <v>4119</v>
      </c>
      <c r="H3649" t="s">
        <v>4122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" t="s">
        <v>4181</v>
      </c>
      <c r="O3649">
        <f>ROUND(E3649/D3649*100,0)</f>
        <v>0</v>
      </c>
      <c r="P3649">
        <f>ROUND(E3649/L3649,2)</f>
        <v>0.5</v>
      </c>
      <c r="Q3649" s="9" t="s">
        <v>4181</v>
      </c>
      <c r="R3649" t="s">
        <v>4224</v>
      </c>
      <c r="S3649">
        <f>(((J3649/60)/60)/24)+DATE(1970,1,1)</f>
        <v>42598.749155092592</v>
      </c>
      <c r="T3649">
        <f>(((I3649/60)/60)/24)+DATE(1970,1,1)</f>
        <v>42643.749155092592</v>
      </c>
      <c r="U3649">
        <f>YEAR(S:S)</f>
        <v>2016</v>
      </c>
    </row>
    <row r="3650" spans="1:21" ht="32" x14ac:dyDescent="0.2">
      <c r="A3650">
        <v>3648</v>
      </c>
      <c r="B3650" s="8" t="s">
        <v>2</v>
      </c>
      <c r="C3650" s="3" t="s">
        <v>3655</v>
      </c>
      <c r="D3650" s="5">
        <v>40000</v>
      </c>
      <c r="E3650" s="7">
        <v>1</v>
      </c>
      <c r="F3650" t="s">
        <v>4115</v>
      </c>
      <c r="G3650" s="1" t="s">
        <v>4119</v>
      </c>
      <c r="H3650" t="s">
        <v>4121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" t="s">
        <v>4181</v>
      </c>
      <c r="O3650">
        <f>ROUND(E3650/D3650*100,0)</f>
        <v>0</v>
      </c>
      <c r="P3650">
        <f>ROUND(E3650/L3650,2)</f>
        <v>0.01</v>
      </c>
      <c r="Q3650" s="9" t="s">
        <v>4181</v>
      </c>
      <c r="R3650" t="s">
        <v>4190</v>
      </c>
      <c r="S3650">
        <f>(((J3650/60)/60)/24)+DATE(1970,1,1)</f>
        <v>41887.292187500003</v>
      </c>
      <c r="T3650">
        <f>(((I3650/60)/60)/24)+DATE(1970,1,1)</f>
        <v>41917.292187500003</v>
      </c>
      <c r="U3650">
        <f>YEAR(S:S)</f>
        <v>2014</v>
      </c>
    </row>
    <row r="3651" spans="1:21" ht="48" x14ac:dyDescent="0.2">
      <c r="A3651">
        <v>3649</v>
      </c>
      <c r="B3651" s="8" t="s">
        <v>2</v>
      </c>
      <c r="C3651" s="3" t="s">
        <v>3656</v>
      </c>
      <c r="D3651" s="5">
        <v>750</v>
      </c>
      <c r="E3651" s="7">
        <v>1</v>
      </c>
      <c r="F3651" t="s">
        <v>4115</v>
      </c>
      <c r="G3651" s="1" t="s">
        <v>4119</v>
      </c>
      <c r="H3651" t="s">
        <v>4126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" t="s">
        <v>4181</v>
      </c>
      <c r="O3651">
        <f>ROUND(E3651/D3651*100,0)</f>
        <v>0</v>
      </c>
      <c r="P3651">
        <f>ROUND(E3651/L3651,2)</f>
        <v>0.13</v>
      </c>
      <c r="Q3651" s="9" t="s">
        <v>4181</v>
      </c>
      <c r="R3651" t="s">
        <v>4190</v>
      </c>
      <c r="S3651">
        <f>(((J3651/60)/60)/24)+DATE(1970,1,1)</f>
        <v>41780.712893518517</v>
      </c>
      <c r="T3651">
        <f>(((I3651/60)/60)/24)+DATE(1970,1,1)</f>
        <v>41806.712893518517</v>
      </c>
      <c r="U3651">
        <f>YEAR(S:S)</f>
        <v>2014</v>
      </c>
    </row>
    <row r="3652" spans="1:21" ht="48" x14ac:dyDescent="0.2">
      <c r="A3652">
        <v>3650</v>
      </c>
      <c r="B3652" s="8" t="s">
        <v>2</v>
      </c>
      <c r="C3652" s="3" t="s">
        <v>3657</v>
      </c>
      <c r="D3652" s="5">
        <v>500</v>
      </c>
      <c r="E3652" s="7">
        <v>1</v>
      </c>
      <c r="F3652" t="s">
        <v>4115</v>
      </c>
      <c r="G3652" s="1" t="s">
        <v>4119</v>
      </c>
      <c r="H3652" t="s">
        <v>4122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" t="s">
        <v>4181</v>
      </c>
      <c r="O3652">
        <f>ROUND(E3652/D3652*100,0)</f>
        <v>0</v>
      </c>
      <c r="P3652">
        <f>ROUND(E3652/L3652,2)</f>
        <v>0.06</v>
      </c>
      <c r="Q3652" s="9" t="s">
        <v>4181</v>
      </c>
      <c r="R3652" t="s">
        <v>4190</v>
      </c>
      <c r="S3652">
        <f>(((J3652/60)/60)/24)+DATE(1970,1,1)</f>
        <v>42381.478981481487</v>
      </c>
      <c r="T3652">
        <f>(((I3652/60)/60)/24)+DATE(1970,1,1)</f>
        <v>42402.478981481487</v>
      </c>
      <c r="U3652">
        <f>YEAR(S:S)</f>
        <v>2016</v>
      </c>
    </row>
    <row r="3653" spans="1:21" ht="32" x14ac:dyDescent="0.2">
      <c r="A3653">
        <v>3651</v>
      </c>
      <c r="B3653" s="8" t="s">
        <v>2</v>
      </c>
      <c r="C3653" s="3" t="s">
        <v>3658</v>
      </c>
      <c r="D3653" s="5">
        <v>500</v>
      </c>
      <c r="E3653" s="7">
        <v>1</v>
      </c>
      <c r="F3653" t="s">
        <v>4115</v>
      </c>
      <c r="G3653" s="1" t="s">
        <v>4119</v>
      </c>
      <c r="H3653" t="s">
        <v>4121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" t="s">
        <v>4181</v>
      </c>
      <c r="O3653">
        <f>ROUND(E3653/D3653*100,0)</f>
        <v>0</v>
      </c>
      <c r="P3653">
        <f>ROUND(E3653/L3653,2)</f>
        <v>0.11</v>
      </c>
      <c r="Q3653" s="9" t="s">
        <v>4181</v>
      </c>
      <c r="R3653" t="s">
        <v>4190</v>
      </c>
      <c r="S3653">
        <f>(((J3653/60)/60)/24)+DATE(1970,1,1)</f>
        <v>41828.646319444444</v>
      </c>
      <c r="T3653">
        <f>(((I3653/60)/60)/24)+DATE(1970,1,1)</f>
        <v>41861.665972222225</v>
      </c>
      <c r="U3653">
        <f>YEAR(S:S)</f>
        <v>2014</v>
      </c>
    </row>
    <row r="3654" spans="1:21" ht="48" x14ac:dyDescent="0.2">
      <c r="A3654">
        <v>3652</v>
      </c>
      <c r="B3654" s="8" t="s">
        <v>2</v>
      </c>
      <c r="C3654" s="3" t="s">
        <v>3659</v>
      </c>
      <c r="D3654" s="5">
        <v>300</v>
      </c>
      <c r="E3654" s="7">
        <v>1</v>
      </c>
      <c r="F3654" t="s">
        <v>4115</v>
      </c>
      <c r="G3654" s="1" t="s">
        <v>4119</v>
      </c>
      <c r="H3654" t="s">
        <v>4126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" t="s">
        <v>4181</v>
      </c>
      <c r="O3654">
        <f>ROUND(E3654/D3654*100,0)</f>
        <v>0</v>
      </c>
      <c r="P3654">
        <f>ROUND(E3654/L3654,2)</f>
        <v>0.06</v>
      </c>
      <c r="Q3654" s="9" t="s">
        <v>4181</v>
      </c>
      <c r="R3654" t="s">
        <v>4190</v>
      </c>
      <c r="S3654">
        <f>(((J3654/60)/60)/24)+DATE(1970,1,1)</f>
        <v>42596.644699074073</v>
      </c>
      <c r="T3654">
        <f>(((I3654/60)/60)/24)+DATE(1970,1,1)</f>
        <v>42607.165972222225</v>
      </c>
      <c r="U3654">
        <f>YEAR(S:S)</f>
        <v>2016</v>
      </c>
    </row>
    <row r="3655" spans="1:21" ht="48" x14ac:dyDescent="0.2">
      <c r="A3655">
        <v>3653</v>
      </c>
      <c r="B3655" s="8" t="s">
        <v>2</v>
      </c>
      <c r="C3655" s="3" t="s">
        <v>3660</v>
      </c>
      <c r="D3655" s="5">
        <v>2000</v>
      </c>
      <c r="E3655" s="7">
        <v>1</v>
      </c>
      <c r="F3655" t="s">
        <v>4115</v>
      </c>
      <c r="G3655" s="1" t="s">
        <v>4119</v>
      </c>
      <c r="H3655" t="s">
        <v>4122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" t="s">
        <v>4181</v>
      </c>
      <c r="O3655">
        <f>ROUND(E3655/D3655*100,0)</f>
        <v>0</v>
      </c>
      <c r="P3655">
        <f>ROUND(E3655/L3655,2)</f>
        <v>0.03</v>
      </c>
      <c r="Q3655" s="9" t="s">
        <v>4181</v>
      </c>
      <c r="R3655" t="s">
        <v>4190</v>
      </c>
      <c r="S3655">
        <f>(((J3655/60)/60)/24)+DATE(1970,1,1)</f>
        <v>42191.363506944443</v>
      </c>
      <c r="T3655">
        <f>(((I3655/60)/60)/24)+DATE(1970,1,1)</f>
        <v>42221.363506944443</v>
      </c>
      <c r="U3655">
        <f>YEAR(S:S)</f>
        <v>2015</v>
      </c>
    </row>
    <row r="3656" spans="1:21" ht="48" x14ac:dyDescent="0.2">
      <c r="A3656">
        <v>3654</v>
      </c>
      <c r="B3656" s="8" t="s">
        <v>2</v>
      </c>
      <c r="C3656" s="3" t="s">
        <v>3661</v>
      </c>
      <c r="D3656" s="5">
        <v>1500</v>
      </c>
      <c r="E3656" s="7">
        <v>1</v>
      </c>
      <c r="F3656" t="s">
        <v>4115</v>
      </c>
      <c r="G3656" s="1" t="s">
        <v>4119</v>
      </c>
      <c r="H3656" t="s">
        <v>4122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" t="s">
        <v>4181</v>
      </c>
      <c r="O3656">
        <f>ROUND(E3656/D3656*100,0)</f>
        <v>0</v>
      </c>
      <c r="P3656">
        <f>ROUND(E3656/L3656,2)</f>
        <v>0.03</v>
      </c>
      <c r="Q3656" s="9" t="s">
        <v>4181</v>
      </c>
      <c r="R3656" t="s">
        <v>4190</v>
      </c>
      <c r="S3656">
        <f>(((J3656/60)/60)/24)+DATE(1970,1,1)</f>
        <v>42440.416504629626</v>
      </c>
      <c r="T3656">
        <f>(((I3656/60)/60)/24)+DATE(1970,1,1)</f>
        <v>42463.708333333328</v>
      </c>
      <c r="U3656">
        <f>YEAR(S:S)</f>
        <v>2016</v>
      </c>
    </row>
    <row r="3657" spans="1:21" ht="48" x14ac:dyDescent="0.2">
      <c r="A3657">
        <v>3655</v>
      </c>
      <c r="B3657" s="8" t="s">
        <v>2</v>
      </c>
      <c r="C3657" s="3" t="s">
        <v>3662</v>
      </c>
      <c r="D3657" s="5">
        <v>5000</v>
      </c>
      <c r="E3657" s="7">
        <v>1</v>
      </c>
      <c r="F3657" t="s">
        <v>4115</v>
      </c>
      <c r="G3657" s="1" t="s">
        <v>4119</v>
      </c>
      <c r="H3657" t="s">
        <v>4121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" t="s">
        <v>4181</v>
      </c>
      <c r="O3657">
        <f>ROUND(E3657/D3657*100,0)</f>
        <v>0</v>
      </c>
      <c r="P3657">
        <f>ROUND(E3657/L3657,2)</f>
        <v>0.01</v>
      </c>
      <c r="Q3657" s="9" t="s">
        <v>4181</v>
      </c>
      <c r="R3657" t="s">
        <v>4190</v>
      </c>
      <c r="S3657">
        <f>(((J3657/60)/60)/24)+DATE(1970,1,1)</f>
        <v>42173.803217592591</v>
      </c>
      <c r="T3657">
        <f>(((I3657/60)/60)/24)+DATE(1970,1,1)</f>
        <v>42203.290972222225</v>
      </c>
      <c r="U3657">
        <f>YEAR(S:S)</f>
        <v>2015</v>
      </c>
    </row>
    <row r="3658" spans="1:21" ht="48" x14ac:dyDescent="0.2">
      <c r="A3658">
        <v>3656</v>
      </c>
      <c r="B3658" s="8" t="s">
        <v>2</v>
      </c>
      <c r="C3658" s="3" t="s">
        <v>3663</v>
      </c>
      <c r="D3658" s="5">
        <v>5000</v>
      </c>
      <c r="E3658" s="7">
        <v>1</v>
      </c>
      <c r="F3658" t="s">
        <v>4115</v>
      </c>
      <c r="G3658" s="1" t="s">
        <v>4119</v>
      </c>
      <c r="H3658" t="s">
        <v>4132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" t="s">
        <v>4181</v>
      </c>
      <c r="O3658">
        <f>ROUND(E3658/D3658*100,0)</f>
        <v>0</v>
      </c>
      <c r="P3658">
        <f>ROUND(E3658/L3658,2)</f>
        <v>0.02</v>
      </c>
      <c r="Q3658" s="9" t="s">
        <v>4181</v>
      </c>
      <c r="R3658" t="s">
        <v>4190</v>
      </c>
      <c r="S3658">
        <f>(((J3658/60)/60)/24)+DATE(1970,1,1)</f>
        <v>42737.910138888896</v>
      </c>
      <c r="T3658">
        <f>(((I3658/60)/60)/24)+DATE(1970,1,1)</f>
        <v>42767.957638888889</v>
      </c>
      <c r="U3658">
        <f>YEAR(S:S)</f>
        <v>2017</v>
      </c>
    </row>
    <row r="3659" spans="1:21" ht="48" x14ac:dyDescent="0.2">
      <c r="A3659">
        <v>3657</v>
      </c>
      <c r="B3659" s="8" t="s">
        <v>2</v>
      </c>
      <c r="C3659" s="3" t="s">
        <v>3664</v>
      </c>
      <c r="D3659" s="5">
        <v>2000</v>
      </c>
      <c r="E3659" s="7">
        <v>1</v>
      </c>
      <c r="F3659" t="s">
        <v>4115</v>
      </c>
      <c r="G3659" s="1" t="s">
        <v>4119</v>
      </c>
      <c r="H3659" t="s">
        <v>4128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" t="s">
        <v>4181</v>
      </c>
      <c r="O3659">
        <f>ROUND(E3659/D3659*100,0)</f>
        <v>0</v>
      </c>
      <c r="P3659">
        <f>ROUND(E3659/L3659,2)</f>
        <v>0.05</v>
      </c>
      <c r="Q3659" s="9" t="s">
        <v>4181</v>
      </c>
      <c r="R3659" t="s">
        <v>4190</v>
      </c>
      <c r="S3659">
        <f>(((J3659/60)/60)/24)+DATE(1970,1,1)</f>
        <v>42499.629849537043</v>
      </c>
      <c r="T3659">
        <f>(((I3659/60)/60)/24)+DATE(1970,1,1)</f>
        <v>42522.904166666667</v>
      </c>
      <c r="U3659">
        <f>YEAR(S:S)</f>
        <v>2016</v>
      </c>
    </row>
    <row r="3660" spans="1:21" ht="32" x14ac:dyDescent="0.2">
      <c r="A3660">
        <v>3658</v>
      </c>
      <c r="B3660" s="8" t="s">
        <v>2</v>
      </c>
      <c r="C3660" s="3" t="s">
        <v>3665</v>
      </c>
      <c r="D3660" s="5">
        <v>1500</v>
      </c>
      <c r="E3660" s="7">
        <v>1</v>
      </c>
      <c r="F3660" t="s">
        <v>4115</v>
      </c>
      <c r="G3660" s="1" t="s">
        <v>4119</v>
      </c>
      <c r="H3660" t="s">
        <v>4121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" t="s">
        <v>4181</v>
      </c>
      <c r="O3660">
        <f>ROUND(E3660/D3660*100,0)</f>
        <v>0</v>
      </c>
      <c r="P3660">
        <f>ROUND(E3660/L3660,2)</f>
        <v>0.05</v>
      </c>
      <c r="Q3660" s="9" t="s">
        <v>4181</v>
      </c>
      <c r="R3660" t="s">
        <v>4190</v>
      </c>
      <c r="S3660">
        <f>(((J3660/60)/60)/24)+DATE(1970,1,1)</f>
        <v>41775.858564814815</v>
      </c>
      <c r="T3660">
        <f>(((I3660/60)/60)/24)+DATE(1970,1,1)</f>
        <v>41822.165972222225</v>
      </c>
      <c r="U3660">
        <f>YEAR(S:S)</f>
        <v>2014</v>
      </c>
    </row>
    <row r="3661" spans="1:21" ht="48" x14ac:dyDescent="0.2">
      <c r="A3661">
        <v>3659</v>
      </c>
      <c r="B3661" s="8" t="s">
        <v>2</v>
      </c>
      <c r="C3661" s="3" t="s">
        <v>3666</v>
      </c>
      <c r="D3661" s="5">
        <v>3000</v>
      </c>
      <c r="E3661" s="7">
        <v>1</v>
      </c>
      <c r="F3661" t="s">
        <v>4115</v>
      </c>
      <c r="G3661" s="1" t="s">
        <v>4119</v>
      </c>
      <c r="H3661" t="s">
        <v>4121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" t="s">
        <v>4181</v>
      </c>
      <c r="O3661">
        <f>ROUND(E3661/D3661*100,0)</f>
        <v>0</v>
      </c>
      <c r="P3661">
        <f>ROUND(E3661/L3661,2)</f>
        <v>0.08</v>
      </c>
      <c r="Q3661" s="9" t="s">
        <v>4181</v>
      </c>
      <c r="R3661" t="s">
        <v>4190</v>
      </c>
      <c r="S3661">
        <f>(((J3661/60)/60)/24)+DATE(1970,1,1)</f>
        <v>42055.277199074073</v>
      </c>
      <c r="T3661">
        <f>(((I3661/60)/60)/24)+DATE(1970,1,1)</f>
        <v>42082.610416666663</v>
      </c>
      <c r="U3661">
        <f>YEAR(S:S)</f>
        <v>2015</v>
      </c>
    </row>
    <row r="3662" spans="1:21" ht="48" x14ac:dyDescent="0.2">
      <c r="A3662">
        <v>3660</v>
      </c>
      <c r="B3662" s="8" t="s">
        <v>2</v>
      </c>
      <c r="C3662" s="3" t="s">
        <v>3667</v>
      </c>
      <c r="D3662" s="5">
        <v>250</v>
      </c>
      <c r="E3662" s="7">
        <v>1</v>
      </c>
      <c r="F3662" t="s">
        <v>4115</v>
      </c>
      <c r="G3662" s="1" t="s">
        <v>4119</v>
      </c>
      <c r="H3662" t="s">
        <v>4122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" t="s">
        <v>4181</v>
      </c>
      <c r="O3662">
        <f>ROUND(E3662/D3662*100,0)</f>
        <v>0</v>
      </c>
      <c r="P3662">
        <f>ROUND(E3662/L3662,2)</f>
        <v>0.05</v>
      </c>
      <c r="Q3662" s="9" t="s">
        <v>4181</v>
      </c>
      <c r="R3662" t="s">
        <v>4190</v>
      </c>
      <c r="S3662">
        <f>(((J3662/60)/60)/24)+DATE(1970,1,1)</f>
        <v>41971.881076388891</v>
      </c>
      <c r="T3662">
        <f>(((I3662/60)/60)/24)+DATE(1970,1,1)</f>
        <v>41996.881076388891</v>
      </c>
      <c r="U3662">
        <f>YEAR(S:S)</f>
        <v>2014</v>
      </c>
    </row>
    <row r="3663" spans="1:21" ht="48" x14ac:dyDescent="0.2">
      <c r="A3663">
        <v>3661</v>
      </c>
      <c r="B3663" s="8" t="s">
        <v>2</v>
      </c>
      <c r="C3663" s="3" t="s">
        <v>3668</v>
      </c>
      <c r="D3663" s="5">
        <v>3000</v>
      </c>
      <c r="E3663" s="7">
        <v>1</v>
      </c>
      <c r="F3663" t="s">
        <v>4115</v>
      </c>
      <c r="G3663" s="1" t="s">
        <v>4119</v>
      </c>
      <c r="H3663" t="s">
        <v>4121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" t="s">
        <v>4181</v>
      </c>
      <c r="O3663">
        <f>ROUND(E3663/D3663*100,0)</f>
        <v>0</v>
      </c>
      <c r="P3663">
        <f>ROUND(E3663/L3663,2)</f>
        <v>0.03</v>
      </c>
      <c r="Q3663" s="9" t="s">
        <v>4181</v>
      </c>
      <c r="R3663" t="s">
        <v>4190</v>
      </c>
      <c r="S3663">
        <f>(((J3663/60)/60)/24)+DATE(1970,1,1)</f>
        <v>42447.896666666667</v>
      </c>
      <c r="T3663">
        <f>(((I3663/60)/60)/24)+DATE(1970,1,1)</f>
        <v>42470.166666666672</v>
      </c>
      <c r="U3663">
        <f>YEAR(S:S)</f>
        <v>2016</v>
      </c>
    </row>
    <row r="3664" spans="1:21" ht="48" x14ac:dyDescent="0.2">
      <c r="A3664">
        <v>3662</v>
      </c>
      <c r="B3664" s="8" t="s">
        <v>2</v>
      </c>
      <c r="C3664" s="3" t="s">
        <v>3669</v>
      </c>
      <c r="D3664" s="5">
        <v>8000</v>
      </c>
      <c r="E3664" s="7">
        <v>1</v>
      </c>
      <c r="F3664" t="s">
        <v>4115</v>
      </c>
      <c r="G3664" s="1" t="s">
        <v>4119</v>
      </c>
      <c r="H3664" t="s">
        <v>4126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" t="s">
        <v>4181</v>
      </c>
      <c r="O3664">
        <f>ROUND(E3664/D3664*100,0)</f>
        <v>0</v>
      </c>
      <c r="P3664">
        <f>ROUND(E3664/L3664,2)</f>
        <v>0.03</v>
      </c>
      <c r="Q3664" s="9" t="s">
        <v>4181</v>
      </c>
      <c r="R3664" t="s">
        <v>4190</v>
      </c>
      <c r="S3664">
        <f>(((J3664/60)/60)/24)+DATE(1970,1,1)</f>
        <v>42064.220069444447</v>
      </c>
      <c r="T3664">
        <f>(((I3664/60)/60)/24)+DATE(1970,1,1)</f>
        <v>42094.178402777776</v>
      </c>
      <c r="U3664">
        <f>YEAR(S:S)</f>
        <v>2015</v>
      </c>
    </row>
    <row r="3665" spans="1:21" ht="48" x14ac:dyDescent="0.2">
      <c r="A3665">
        <v>3663</v>
      </c>
      <c r="B3665" s="8" t="s">
        <v>2</v>
      </c>
      <c r="C3665" s="3" t="s">
        <v>3670</v>
      </c>
      <c r="D3665" s="5">
        <v>225</v>
      </c>
      <c r="E3665" s="7">
        <v>1</v>
      </c>
      <c r="F3665" t="s">
        <v>4115</v>
      </c>
      <c r="G3665" s="1" t="s">
        <v>4119</v>
      </c>
      <c r="H3665" t="s">
        <v>4122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" t="s">
        <v>4181</v>
      </c>
      <c r="O3665">
        <f>ROUND(E3665/D3665*100,0)</f>
        <v>0</v>
      </c>
      <c r="P3665">
        <f>ROUND(E3665/L3665,2)</f>
        <v>0.11</v>
      </c>
      <c r="Q3665" s="9" t="s">
        <v>4181</v>
      </c>
      <c r="R3665" t="s">
        <v>4190</v>
      </c>
      <c r="S3665">
        <f>(((J3665/60)/60)/24)+DATE(1970,1,1)</f>
        <v>42665.451736111107</v>
      </c>
      <c r="T3665">
        <f>(((I3665/60)/60)/24)+DATE(1970,1,1)</f>
        <v>42725.493402777778</v>
      </c>
      <c r="U3665">
        <f>YEAR(S:S)</f>
        <v>2016</v>
      </c>
    </row>
    <row r="3666" spans="1:21" ht="48" x14ac:dyDescent="0.2">
      <c r="A3666">
        <v>3664</v>
      </c>
      <c r="B3666" s="8" t="s">
        <v>2</v>
      </c>
      <c r="C3666" s="3" t="s">
        <v>3671</v>
      </c>
      <c r="D3666" s="5">
        <v>800</v>
      </c>
      <c r="E3666" s="7">
        <v>1</v>
      </c>
      <c r="F3666" t="s">
        <v>4115</v>
      </c>
      <c r="G3666" s="1" t="s">
        <v>4119</v>
      </c>
      <c r="H3666" t="s">
        <v>4121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" t="s">
        <v>4181</v>
      </c>
      <c r="O3666">
        <f>ROUND(E3666/D3666*100,0)</f>
        <v>0</v>
      </c>
      <c r="P3666">
        <f>ROUND(E3666/L3666,2)</f>
        <v>0.05</v>
      </c>
      <c r="Q3666" s="9" t="s">
        <v>4181</v>
      </c>
      <c r="R3666" t="s">
        <v>4190</v>
      </c>
      <c r="S3666">
        <f>(((J3666/60)/60)/24)+DATE(1970,1,1)</f>
        <v>42523.248715277776</v>
      </c>
      <c r="T3666">
        <f>(((I3666/60)/60)/24)+DATE(1970,1,1)</f>
        <v>42537.248715277776</v>
      </c>
      <c r="U3666">
        <f>YEAR(S:S)</f>
        <v>2016</v>
      </c>
    </row>
    <row r="3667" spans="1:21" ht="48" x14ac:dyDescent="0.2">
      <c r="A3667">
        <v>3665</v>
      </c>
      <c r="B3667" s="8" t="s">
        <v>2</v>
      </c>
      <c r="C3667" s="3" t="s">
        <v>3672</v>
      </c>
      <c r="D3667" s="5">
        <v>620</v>
      </c>
      <c r="E3667" s="7">
        <v>1</v>
      </c>
      <c r="F3667" t="s">
        <v>4115</v>
      </c>
      <c r="G3667" s="1" t="s">
        <v>4119</v>
      </c>
      <c r="H3667" t="s">
        <v>4124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" t="s">
        <v>4181</v>
      </c>
      <c r="O3667">
        <f>ROUND(E3667/D3667*100,0)</f>
        <v>0</v>
      </c>
      <c r="P3667">
        <f>ROUND(E3667/L3667,2)</f>
        <v>7.0000000000000007E-2</v>
      </c>
      <c r="Q3667" s="9" t="s">
        <v>4181</v>
      </c>
      <c r="R3667" t="s">
        <v>4190</v>
      </c>
      <c r="S3667">
        <f>(((J3667/60)/60)/24)+DATE(1970,1,1)</f>
        <v>42294.808124999996</v>
      </c>
      <c r="T3667">
        <f>(((I3667/60)/60)/24)+DATE(1970,1,1)</f>
        <v>42305.829166666663</v>
      </c>
      <c r="U3667">
        <f>YEAR(S:S)</f>
        <v>2015</v>
      </c>
    </row>
    <row r="3668" spans="1:21" ht="16" x14ac:dyDescent="0.2">
      <c r="A3668">
        <v>3666</v>
      </c>
      <c r="B3668" s="8" t="s">
        <v>2</v>
      </c>
      <c r="C3668" s="3" t="s">
        <v>3673</v>
      </c>
      <c r="D3668" s="5">
        <v>1200</v>
      </c>
      <c r="E3668" s="7">
        <v>1</v>
      </c>
      <c r="F3668" t="s">
        <v>4115</v>
      </c>
      <c r="G3668" s="1" t="s">
        <v>4119</v>
      </c>
      <c r="H3668" t="s">
        <v>4121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" t="s">
        <v>4181</v>
      </c>
      <c r="O3668">
        <f>ROUND(E3668/D3668*100,0)</f>
        <v>0</v>
      </c>
      <c r="P3668">
        <f>ROUND(E3668/L3668,2)</f>
        <v>0.03</v>
      </c>
      <c r="Q3668" s="9" t="s">
        <v>4181</v>
      </c>
      <c r="R3668" t="s">
        <v>4190</v>
      </c>
      <c r="S3668">
        <f>(((J3668/60)/60)/24)+DATE(1970,1,1)</f>
        <v>41822.90488425926</v>
      </c>
      <c r="T3668">
        <f>(((I3668/60)/60)/24)+DATE(1970,1,1)</f>
        <v>41844.291666666664</v>
      </c>
      <c r="U3668">
        <f>YEAR(S:S)</f>
        <v>2014</v>
      </c>
    </row>
    <row r="3669" spans="1:21" ht="48" x14ac:dyDescent="0.2">
      <c r="A3669">
        <v>3667</v>
      </c>
      <c r="B3669" s="8" t="s">
        <v>2</v>
      </c>
      <c r="C3669" s="3" t="s">
        <v>3674</v>
      </c>
      <c r="D3669" s="5">
        <v>3000</v>
      </c>
      <c r="E3669" s="7">
        <v>1</v>
      </c>
      <c r="F3669" t="s">
        <v>4115</v>
      </c>
      <c r="G3669" s="1" t="s">
        <v>4119</v>
      </c>
      <c r="H3669" t="s">
        <v>4122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" t="s">
        <v>4181</v>
      </c>
      <c r="O3669">
        <f>ROUND(E3669/D3669*100,0)</f>
        <v>0</v>
      </c>
      <c r="P3669">
        <f>ROUND(E3669/L3669,2)</f>
        <v>0.02</v>
      </c>
      <c r="Q3669" s="9" t="s">
        <v>4181</v>
      </c>
      <c r="R3669" t="s">
        <v>4190</v>
      </c>
      <c r="S3669">
        <f>(((J3669/60)/60)/24)+DATE(1970,1,1)</f>
        <v>42173.970127314817</v>
      </c>
      <c r="T3669">
        <f>(((I3669/60)/60)/24)+DATE(1970,1,1)</f>
        <v>42203.970127314817</v>
      </c>
      <c r="U3669">
        <f>YEAR(S:S)</f>
        <v>2015</v>
      </c>
    </row>
    <row r="3670" spans="1:21" ht="48" x14ac:dyDescent="0.2">
      <c r="A3670">
        <v>3668</v>
      </c>
      <c r="B3670" s="8" t="s">
        <v>2</v>
      </c>
      <c r="C3670" s="3" t="s">
        <v>3675</v>
      </c>
      <c r="D3670" s="5">
        <v>1000</v>
      </c>
      <c r="E3670" s="7">
        <v>1</v>
      </c>
      <c r="F3670" t="s">
        <v>4115</v>
      </c>
      <c r="G3670" s="1" t="s">
        <v>4119</v>
      </c>
      <c r="H3670" t="s">
        <v>4121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" t="s">
        <v>4181</v>
      </c>
      <c r="O3670">
        <f>ROUND(E3670/D3670*100,0)</f>
        <v>0</v>
      </c>
      <c r="P3670">
        <f>ROUND(E3670/L3670,2)</f>
        <v>0.04</v>
      </c>
      <c r="Q3670" s="9" t="s">
        <v>4181</v>
      </c>
      <c r="R3670" t="s">
        <v>4190</v>
      </c>
      <c r="S3670">
        <f>(((J3670/60)/60)/24)+DATE(1970,1,1)</f>
        <v>42185.556157407409</v>
      </c>
      <c r="T3670">
        <f>(((I3670/60)/60)/24)+DATE(1970,1,1)</f>
        <v>42208.772916666669</v>
      </c>
      <c r="U3670">
        <f>YEAR(S:S)</f>
        <v>2015</v>
      </c>
    </row>
    <row r="3671" spans="1:21" ht="48" x14ac:dyDescent="0.2">
      <c r="A3671">
        <v>3669</v>
      </c>
      <c r="B3671" s="8" t="s">
        <v>2</v>
      </c>
      <c r="C3671" s="3" t="s">
        <v>3676</v>
      </c>
      <c r="D3671" s="5">
        <v>1000</v>
      </c>
      <c r="E3671" s="7">
        <v>1</v>
      </c>
      <c r="F3671" t="s">
        <v>4115</v>
      </c>
      <c r="G3671" s="1" t="s">
        <v>4119</v>
      </c>
      <c r="H3671" t="s">
        <v>4122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" t="s">
        <v>4181</v>
      </c>
      <c r="O3671">
        <f>ROUND(E3671/D3671*100,0)</f>
        <v>0</v>
      </c>
      <c r="P3671">
        <f>ROUND(E3671/L3671,2)</f>
        <v>0.06</v>
      </c>
      <c r="Q3671" s="9" t="s">
        <v>4181</v>
      </c>
      <c r="R3671" t="s">
        <v>4190</v>
      </c>
      <c r="S3671">
        <f>(((J3671/60)/60)/24)+DATE(1970,1,1)</f>
        <v>42136.675196759257</v>
      </c>
      <c r="T3671">
        <f>(((I3671/60)/60)/24)+DATE(1970,1,1)</f>
        <v>42166.675196759257</v>
      </c>
      <c r="U3671">
        <f>YEAR(S:S)</f>
        <v>2015</v>
      </c>
    </row>
    <row r="3672" spans="1:21" ht="48" x14ac:dyDescent="0.2">
      <c r="A3672">
        <v>3670</v>
      </c>
      <c r="B3672" s="8" t="s">
        <v>2</v>
      </c>
      <c r="C3672" s="3" t="s">
        <v>3677</v>
      </c>
      <c r="D3672" s="5">
        <v>220</v>
      </c>
      <c r="E3672" s="7">
        <v>1</v>
      </c>
      <c r="F3672" t="s">
        <v>4115</v>
      </c>
      <c r="G3672" s="1" t="s">
        <v>4119</v>
      </c>
      <c r="H3672" t="s">
        <v>4122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" t="s">
        <v>4181</v>
      </c>
      <c r="O3672">
        <f>ROUND(E3672/D3672*100,0)</f>
        <v>0</v>
      </c>
      <c r="P3672">
        <f>ROUND(E3672/L3672,2)</f>
        <v>0.08</v>
      </c>
      <c r="Q3672" s="9" t="s">
        <v>4181</v>
      </c>
      <c r="R3672" t="s">
        <v>4190</v>
      </c>
      <c r="S3672">
        <f>(((J3672/60)/60)/24)+DATE(1970,1,1)</f>
        <v>42142.514016203699</v>
      </c>
      <c r="T3672">
        <f>(((I3672/60)/60)/24)+DATE(1970,1,1)</f>
        <v>42155.958333333328</v>
      </c>
      <c r="U3672">
        <f>YEAR(S:S)</f>
        <v>2015</v>
      </c>
    </row>
    <row r="3673" spans="1:21" ht="48" x14ac:dyDescent="0.2">
      <c r="A3673">
        <v>3671</v>
      </c>
      <c r="B3673" s="8" t="s">
        <v>2</v>
      </c>
      <c r="C3673" s="3" t="s">
        <v>3678</v>
      </c>
      <c r="D3673" s="5">
        <v>3500</v>
      </c>
      <c r="E3673" s="7">
        <v>1</v>
      </c>
      <c r="F3673" t="s">
        <v>4115</v>
      </c>
      <c r="G3673" s="1" t="s">
        <v>4119</v>
      </c>
      <c r="H3673" t="s">
        <v>4121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" t="s">
        <v>4181</v>
      </c>
      <c r="O3673">
        <f>ROUND(E3673/D3673*100,0)</f>
        <v>0</v>
      </c>
      <c r="P3673">
        <f>ROUND(E3673/L3673,2)</f>
        <v>0.03</v>
      </c>
      <c r="Q3673" s="9" t="s">
        <v>4181</v>
      </c>
      <c r="R3673" t="s">
        <v>4190</v>
      </c>
      <c r="S3673">
        <f>(((J3673/60)/60)/24)+DATE(1970,1,1)</f>
        <v>41820.62809027778</v>
      </c>
      <c r="T3673">
        <f>(((I3673/60)/60)/24)+DATE(1970,1,1)</f>
        <v>41841.165972222225</v>
      </c>
      <c r="U3673">
        <f>YEAR(S:S)</f>
        <v>2014</v>
      </c>
    </row>
    <row r="3674" spans="1:21" ht="48" x14ac:dyDescent="0.2">
      <c r="A3674">
        <v>3672</v>
      </c>
      <c r="B3674" s="8" t="s">
        <v>2</v>
      </c>
      <c r="C3674" s="3" t="s">
        <v>3679</v>
      </c>
      <c r="D3674" s="5">
        <v>3000</v>
      </c>
      <c r="E3674" s="7">
        <v>1</v>
      </c>
      <c r="F3674" t="s">
        <v>4115</v>
      </c>
      <c r="G3674" s="1" t="s">
        <v>4119</v>
      </c>
      <c r="H3674" t="s">
        <v>4122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" t="s">
        <v>4181</v>
      </c>
      <c r="O3674">
        <f>ROUND(E3674/D3674*100,0)</f>
        <v>0</v>
      </c>
      <c r="P3674">
        <f>ROUND(E3674/L3674,2)</f>
        <v>0.02</v>
      </c>
      <c r="Q3674" s="9" t="s">
        <v>4181</v>
      </c>
      <c r="R3674" t="s">
        <v>4190</v>
      </c>
      <c r="S3674">
        <f>(((J3674/60)/60)/24)+DATE(1970,1,1)</f>
        <v>41878.946574074071</v>
      </c>
      <c r="T3674">
        <f>(((I3674/60)/60)/24)+DATE(1970,1,1)</f>
        <v>41908.946574074071</v>
      </c>
      <c r="U3674">
        <f>YEAR(S:S)</f>
        <v>2014</v>
      </c>
    </row>
    <row r="3675" spans="1:21" ht="48" x14ac:dyDescent="0.2">
      <c r="A3675">
        <v>3673</v>
      </c>
      <c r="B3675" s="8" t="s">
        <v>2</v>
      </c>
      <c r="C3675" s="3" t="s">
        <v>3680</v>
      </c>
      <c r="D3675" s="5">
        <v>4000</v>
      </c>
      <c r="E3675" s="7">
        <v>1</v>
      </c>
      <c r="F3675" t="s">
        <v>4115</v>
      </c>
      <c r="G3675" s="1" t="s">
        <v>4119</v>
      </c>
      <c r="H3675" t="s">
        <v>4122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" t="s">
        <v>4181</v>
      </c>
      <c r="O3675">
        <f>ROUND(E3675/D3675*100,0)</f>
        <v>0</v>
      </c>
      <c r="P3675">
        <f>ROUND(E3675/L3675,2)</f>
        <v>0.01</v>
      </c>
      <c r="Q3675" s="9" t="s">
        <v>4181</v>
      </c>
      <c r="R3675" t="s">
        <v>4190</v>
      </c>
      <c r="S3675">
        <f>(((J3675/60)/60)/24)+DATE(1970,1,1)</f>
        <v>41914.295104166667</v>
      </c>
      <c r="T3675">
        <f>(((I3675/60)/60)/24)+DATE(1970,1,1)</f>
        <v>41948.536111111112</v>
      </c>
      <c r="U3675">
        <f>YEAR(S:S)</f>
        <v>2014</v>
      </c>
    </row>
    <row r="3676" spans="1:21" ht="48" x14ac:dyDescent="0.2">
      <c r="A3676">
        <v>3674</v>
      </c>
      <c r="B3676" s="8" t="s">
        <v>2</v>
      </c>
      <c r="C3676" s="3" t="s">
        <v>3681</v>
      </c>
      <c r="D3676" s="5">
        <v>4500</v>
      </c>
      <c r="E3676" s="7">
        <v>1</v>
      </c>
      <c r="F3676" t="s">
        <v>4115</v>
      </c>
      <c r="G3676" s="1" t="s">
        <v>4119</v>
      </c>
      <c r="H3676" t="s">
        <v>4124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" t="s">
        <v>4181</v>
      </c>
      <c r="O3676">
        <f>ROUND(E3676/D3676*100,0)</f>
        <v>0</v>
      </c>
      <c r="P3676">
        <f>ROUND(E3676/L3676,2)</f>
        <v>0.03</v>
      </c>
      <c r="Q3676" s="9" t="s">
        <v>4181</v>
      </c>
      <c r="R3676" t="s">
        <v>4190</v>
      </c>
      <c r="S3676">
        <f>(((J3676/60)/60)/24)+DATE(1970,1,1)</f>
        <v>42556.873020833329</v>
      </c>
      <c r="T3676">
        <f>(((I3676/60)/60)/24)+DATE(1970,1,1)</f>
        <v>42616.873020833329</v>
      </c>
      <c r="U3676">
        <f>YEAR(S:S)</f>
        <v>2016</v>
      </c>
    </row>
    <row r="3677" spans="1:21" ht="48" x14ac:dyDescent="0.2">
      <c r="A3677">
        <v>3675</v>
      </c>
      <c r="B3677" s="8" t="s">
        <v>2</v>
      </c>
      <c r="C3677" s="3" t="s">
        <v>3682</v>
      </c>
      <c r="D3677" s="5">
        <v>50</v>
      </c>
      <c r="E3677" s="7">
        <v>1</v>
      </c>
      <c r="F3677" t="s">
        <v>4115</v>
      </c>
      <c r="G3677" s="1" t="s">
        <v>4119</v>
      </c>
      <c r="H3677" t="s">
        <v>4122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" t="s">
        <v>4181</v>
      </c>
      <c r="O3677">
        <f>ROUND(E3677/D3677*100,0)</f>
        <v>2</v>
      </c>
      <c r="P3677">
        <f>ROUND(E3677/L3677,2)</f>
        <v>0.33</v>
      </c>
      <c r="Q3677" s="9" t="s">
        <v>4181</v>
      </c>
      <c r="R3677" t="s">
        <v>4190</v>
      </c>
      <c r="S3677">
        <f>(((J3677/60)/60)/24)+DATE(1970,1,1)</f>
        <v>42493.597013888888</v>
      </c>
      <c r="T3677">
        <f>(((I3677/60)/60)/24)+DATE(1970,1,1)</f>
        <v>42505.958333333328</v>
      </c>
      <c r="U3677">
        <f>YEAR(S:S)</f>
        <v>2016</v>
      </c>
    </row>
    <row r="3678" spans="1:21" ht="48" x14ac:dyDescent="0.2">
      <c r="A3678">
        <v>3676</v>
      </c>
      <c r="B3678" s="8" t="s">
        <v>2</v>
      </c>
      <c r="C3678" s="3" t="s">
        <v>3683</v>
      </c>
      <c r="D3678" s="5">
        <v>800</v>
      </c>
      <c r="E3678" s="7">
        <v>1</v>
      </c>
      <c r="F3678" t="s">
        <v>4115</v>
      </c>
      <c r="G3678" s="1" t="s">
        <v>4119</v>
      </c>
      <c r="H3678" t="s">
        <v>4121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" t="s">
        <v>4181</v>
      </c>
      <c r="O3678">
        <f>ROUND(E3678/D3678*100,0)</f>
        <v>0</v>
      </c>
      <c r="P3678">
        <f>ROUND(E3678/L3678,2)</f>
        <v>0.06</v>
      </c>
      <c r="Q3678" s="9" t="s">
        <v>4181</v>
      </c>
      <c r="R3678" t="s">
        <v>4190</v>
      </c>
      <c r="S3678">
        <f>(((J3678/60)/60)/24)+DATE(1970,1,1)</f>
        <v>41876.815787037034</v>
      </c>
      <c r="T3678">
        <f>(((I3678/60)/60)/24)+DATE(1970,1,1)</f>
        <v>41894.815787037034</v>
      </c>
      <c r="U3678">
        <f>YEAR(S:S)</f>
        <v>2014</v>
      </c>
    </row>
    <row r="3679" spans="1:21" ht="32" x14ac:dyDescent="0.2">
      <c r="A3679">
        <v>3677</v>
      </c>
      <c r="B3679" s="8" t="s">
        <v>2</v>
      </c>
      <c r="C3679" s="3" t="s">
        <v>3684</v>
      </c>
      <c r="D3679" s="5">
        <v>12000</v>
      </c>
      <c r="E3679" s="7">
        <v>1</v>
      </c>
      <c r="F3679" t="s">
        <v>4115</v>
      </c>
      <c r="G3679" s="1" t="s">
        <v>4119</v>
      </c>
      <c r="H3679" t="s">
        <v>4121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" t="s">
        <v>4181</v>
      </c>
      <c r="O3679">
        <f>ROUND(E3679/D3679*100,0)</f>
        <v>0</v>
      </c>
      <c r="P3679">
        <f>ROUND(E3679/L3679,2)</f>
        <v>0.01</v>
      </c>
      <c r="Q3679" s="9" t="s">
        <v>4181</v>
      </c>
      <c r="R3679" t="s">
        <v>4190</v>
      </c>
      <c r="S3679">
        <f>(((J3679/60)/60)/24)+DATE(1970,1,1)</f>
        <v>41802.574282407404</v>
      </c>
      <c r="T3679">
        <f>(((I3679/60)/60)/24)+DATE(1970,1,1)</f>
        <v>41823.165972222225</v>
      </c>
      <c r="U3679">
        <f>YEAR(S:S)</f>
        <v>2014</v>
      </c>
    </row>
    <row r="3680" spans="1:21" ht="32" x14ac:dyDescent="0.2">
      <c r="A3680">
        <v>3678</v>
      </c>
      <c r="B3680" s="8" t="s">
        <v>2</v>
      </c>
      <c r="C3680" s="3" t="s">
        <v>3685</v>
      </c>
      <c r="D3680" s="5">
        <v>2000</v>
      </c>
      <c r="E3680" s="7">
        <v>1</v>
      </c>
      <c r="F3680" t="s">
        <v>4115</v>
      </c>
      <c r="G3680" s="1" t="s">
        <v>4119</v>
      </c>
      <c r="H3680" t="s">
        <v>4122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" t="s">
        <v>4181</v>
      </c>
      <c r="O3680">
        <f>ROUND(E3680/D3680*100,0)</f>
        <v>0</v>
      </c>
      <c r="P3680">
        <f>ROUND(E3680/L3680,2)</f>
        <v>0.03</v>
      </c>
      <c r="Q3680" s="9" t="s">
        <v>4181</v>
      </c>
      <c r="R3680" t="s">
        <v>4190</v>
      </c>
      <c r="S3680">
        <f>(((J3680/60)/60)/24)+DATE(1970,1,1)</f>
        <v>42120.531226851846</v>
      </c>
      <c r="T3680">
        <f>(((I3680/60)/60)/24)+DATE(1970,1,1)</f>
        <v>42155.531226851846</v>
      </c>
      <c r="U3680">
        <f>YEAR(S:S)</f>
        <v>2015</v>
      </c>
    </row>
    <row r="3681" spans="1:21" ht="48" x14ac:dyDescent="0.2">
      <c r="A3681">
        <v>3679</v>
      </c>
      <c r="B3681" s="8" t="s">
        <v>2</v>
      </c>
      <c r="C3681" s="3" t="s">
        <v>3686</v>
      </c>
      <c r="D3681" s="5">
        <v>2000</v>
      </c>
      <c r="E3681" s="7">
        <v>1</v>
      </c>
      <c r="F3681" t="s">
        <v>4115</v>
      </c>
      <c r="G3681" s="1" t="s">
        <v>4119</v>
      </c>
      <c r="H3681" t="s">
        <v>4121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" t="s">
        <v>4181</v>
      </c>
      <c r="O3681">
        <f>ROUND(E3681/D3681*100,0)</f>
        <v>0</v>
      </c>
      <c r="P3681">
        <f>ROUND(E3681/L3681,2)</f>
        <v>0.03</v>
      </c>
      <c r="Q3681" s="9" t="s">
        <v>4181</v>
      </c>
      <c r="R3681" t="s">
        <v>4190</v>
      </c>
      <c r="S3681">
        <f>(((J3681/60)/60)/24)+DATE(1970,1,1)</f>
        <v>41786.761354166665</v>
      </c>
      <c r="T3681">
        <f>(((I3681/60)/60)/24)+DATE(1970,1,1)</f>
        <v>41821.207638888889</v>
      </c>
      <c r="U3681">
        <f>YEAR(S:S)</f>
        <v>2014</v>
      </c>
    </row>
    <row r="3682" spans="1:21" ht="32" x14ac:dyDescent="0.2">
      <c r="A3682">
        <v>3680</v>
      </c>
      <c r="B3682" s="8" t="s">
        <v>2</v>
      </c>
      <c r="C3682" s="3" t="s">
        <v>3687</v>
      </c>
      <c r="D3682" s="5">
        <v>3000</v>
      </c>
      <c r="E3682" s="7">
        <v>1</v>
      </c>
      <c r="F3682" t="s">
        <v>4115</v>
      </c>
      <c r="G3682" s="1" t="s">
        <v>4119</v>
      </c>
      <c r="H3682" t="s">
        <v>4121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" t="s">
        <v>4181</v>
      </c>
      <c r="O3682">
        <f>ROUND(E3682/D3682*100,0)</f>
        <v>0</v>
      </c>
      <c r="P3682">
        <f>ROUND(E3682/L3682,2)</f>
        <v>0.03</v>
      </c>
      <c r="Q3682" s="9" t="s">
        <v>4181</v>
      </c>
      <c r="R3682" t="s">
        <v>4190</v>
      </c>
      <c r="S3682">
        <f>(((J3682/60)/60)/24)+DATE(1970,1,1)</f>
        <v>42627.454097222217</v>
      </c>
      <c r="T3682">
        <f>(((I3682/60)/60)/24)+DATE(1970,1,1)</f>
        <v>42648.454097222217</v>
      </c>
      <c r="U3682">
        <f>YEAR(S:S)</f>
        <v>2016</v>
      </c>
    </row>
    <row r="3683" spans="1:21" ht="64" x14ac:dyDescent="0.2">
      <c r="A3683">
        <v>3681</v>
      </c>
      <c r="B3683" s="8" t="s">
        <v>2</v>
      </c>
      <c r="C3683" s="3" t="s">
        <v>3688</v>
      </c>
      <c r="D3683" s="5">
        <v>1000</v>
      </c>
      <c r="E3683" s="7">
        <v>1</v>
      </c>
      <c r="F3683" t="s">
        <v>4115</v>
      </c>
      <c r="G3683" s="1" t="s">
        <v>4119</v>
      </c>
      <c r="H3683" t="s">
        <v>4121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" t="s">
        <v>4181</v>
      </c>
      <c r="O3683">
        <f>ROUND(E3683/D3683*100,0)</f>
        <v>0</v>
      </c>
      <c r="P3683">
        <f>ROUND(E3683/L3683,2)</f>
        <v>0.06</v>
      </c>
      <c r="Q3683" s="9" t="s">
        <v>4181</v>
      </c>
      <c r="R3683" t="s">
        <v>4190</v>
      </c>
      <c r="S3683">
        <f>(((J3683/60)/60)/24)+DATE(1970,1,1)</f>
        <v>42374.651504629626</v>
      </c>
      <c r="T3683">
        <f>(((I3683/60)/60)/24)+DATE(1970,1,1)</f>
        <v>42384.651504629626</v>
      </c>
      <c r="U3683">
        <f>YEAR(S:S)</f>
        <v>2016</v>
      </c>
    </row>
    <row r="3684" spans="1:21" ht="48" x14ac:dyDescent="0.2">
      <c r="A3684">
        <v>3682</v>
      </c>
      <c r="B3684" s="8" t="s">
        <v>2</v>
      </c>
      <c r="C3684" s="3" t="s">
        <v>3689</v>
      </c>
      <c r="D3684" s="5">
        <v>3000</v>
      </c>
      <c r="E3684" s="7">
        <v>1</v>
      </c>
      <c r="F3684" t="s">
        <v>4115</v>
      </c>
      <c r="G3684" s="1" t="s">
        <v>4119</v>
      </c>
      <c r="H3684" t="s">
        <v>4121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" t="s">
        <v>4181</v>
      </c>
      <c r="O3684">
        <f>ROUND(E3684/D3684*100,0)</f>
        <v>0</v>
      </c>
      <c r="P3684">
        <f>ROUND(E3684/L3684,2)</f>
        <v>0.01</v>
      </c>
      <c r="Q3684" s="9" t="s">
        <v>4181</v>
      </c>
      <c r="R3684" t="s">
        <v>4190</v>
      </c>
      <c r="S3684">
        <f>(((J3684/60)/60)/24)+DATE(1970,1,1)</f>
        <v>41772.685393518521</v>
      </c>
      <c r="T3684">
        <f>(((I3684/60)/60)/24)+DATE(1970,1,1)</f>
        <v>41806.290972222225</v>
      </c>
      <c r="U3684">
        <f>YEAR(S:S)</f>
        <v>2014</v>
      </c>
    </row>
    <row r="3685" spans="1:21" ht="48" x14ac:dyDescent="0.2">
      <c r="A3685">
        <v>3683</v>
      </c>
      <c r="B3685" s="8" t="s">
        <v>2</v>
      </c>
      <c r="C3685" s="3" t="s">
        <v>3690</v>
      </c>
      <c r="D3685" s="5">
        <v>3500</v>
      </c>
      <c r="E3685" s="7">
        <v>1</v>
      </c>
      <c r="F3685" t="s">
        <v>4115</v>
      </c>
      <c r="G3685" s="1" t="s">
        <v>4119</v>
      </c>
      <c r="H3685" t="s">
        <v>4121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" t="s">
        <v>4181</v>
      </c>
      <c r="O3685">
        <f>ROUND(E3685/D3685*100,0)</f>
        <v>0</v>
      </c>
      <c r="P3685">
        <f>ROUND(E3685/L3685,2)</f>
        <v>0.02</v>
      </c>
      <c r="Q3685" s="9" t="s">
        <v>4181</v>
      </c>
      <c r="R3685" t="s">
        <v>4190</v>
      </c>
      <c r="S3685">
        <f>(((J3685/60)/60)/24)+DATE(1970,1,1)</f>
        <v>42633.116851851853</v>
      </c>
      <c r="T3685">
        <f>(((I3685/60)/60)/24)+DATE(1970,1,1)</f>
        <v>42663.116851851853</v>
      </c>
      <c r="U3685">
        <f>YEAR(S:S)</f>
        <v>2016</v>
      </c>
    </row>
    <row r="3686" spans="1:21" ht="48" x14ac:dyDescent="0.2">
      <c r="A3686">
        <v>3684</v>
      </c>
      <c r="B3686" s="8" t="s">
        <v>2</v>
      </c>
      <c r="C3686" s="3" t="s">
        <v>3691</v>
      </c>
      <c r="D3686" s="5">
        <v>750</v>
      </c>
      <c r="E3686" s="7">
        <v>1</v>
      </c>
      <c r="F3686" t="s">
        <v>4115</v>
      </c>
      <c r="G3686" s="1" t="s">
        <v>4119</v>
      </c>
      <c r="H3686" t="s">
        <v>4121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" t="s">
        <v>4181</v>
      </c>
      <c r="O3686">
        <f>ROUND(E3686/D3686*100,0)</f>
        <v>0</v>
      </c>
      <c r="P3686">
        <f>ROUND(E3686/L3686,2)</f>
        <v>0.04</v>
      </c>
      <c r="Q3686" s="9" t="s">
        <v>4181</v>
      </c>
      <c r="R3686" t="s">
        <v>4190</v>
      </c>
      <c r="S3686">
        <f>(((J3686/60)/60)/24)+DATE(1970,1,1)</f>
        <v>42219.180393518516</v>
      </c>
      <c r="T3686">
        <f>(((I3686/60)/60)/24)+DATE(1970,1,1)</f>
        <v>42249.180393518516</v>
      </c>
      <c r="U3686">
        <f>YEAR(S:S)</f>
        <v>2015</v>
      </c>
    </row>
    <row r="3687" spans="1:21" ht="48" x14ac:dyDescent="0.2">
      <c r="A3687">
        <v>3685</v>
      </c>
      <c r="B3687" s="8" t="s">
        <v>2</v>
      </c>
      <c r="C3687" s="3" t="s">
        <v>3692</v>
      </c>
      <c r="D3687" s="5">
        <v>5000</v>
      </c>
      <c r="E3687" s="7">
        <v>1</v>
      </c>
      <c r="F3687" t="s">
        <v>4115</v>
      </c>
      <c r="G3687" s="1" t="s">
        <v>4119</v>
      </c>
      <c r="H3687" t="s">
        <v>4121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" t="s">
        <v>4181</v>
      </c>
      <c r="O3687">
        <f>ROUND(E3687/D3687*100,0)</f>
        <v>0</v>
      </c>
      <c r="P3687">
        <f>ROUND(E3687/L3687,2)</f>
        <v>0.01</v>
      </c>
      <c r="Q3687" s="9" t="s">
        <v>4181</v>
      </c>
      <c r="R3687" t="s">
        <v>4190</v>
      </c>
      <c r="S3687">
        <f>(((J3687/60)/60)/24)+DATE(1970,1,1)</f>
        <v>41753.593275462961</v>
      </c>
      <c r="T3687">
        <f>(((I3687/60)/60)/24)+DATE(1970,1,1)</f>
        <v>41778.875</v>
      </c>
      <c r="U3687">
        <f>YEAR(S:S)</f>
        <v>2014</v>
      </c>
    </row>
    <row r="3688" spans="1:21" ht="48" x14ac:dyDescent="0.2">
      <c r="A3688">
        <v>3686</v>
      </c>
      <c r="B3688" s="8" t="s">
        <v>2</v>
      </c>
      <c r="C3688" s="3" t="s">
        <v>3693</v>
      </c>
      <c r="D3688" s="5">
        <v>350</v>
      </c>
      <c r="E3688" s="7">
        <v>1</v>
      </c>
      <c r="F3688" t="s">
        <v>4115</v>
      </c>
      <c r="G3688" s="1" t="s">
        <v>4119</v>
      </c>
      <c r="H3688" t="s">
        <v>4121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" t="s">
        <v>4181</v>
      </c>
      <c r="O3688">
        <f>ROUND(E3688/D3688*100,0)</f>
        <v>0</v>
      </c>
      <c r="P3688">
        <f>ROUND(E3688/L3688,2)</f>
        <v>0.17</v>
      </c>
      <c r="Q3688" s="9" t="s">
        <v>4181</v>
      </c>
      <c r="R3688" t="s">
        <v>4190</v>
      </c>
      <c r="S3688">
        <f>(((J3688/60)/60)/24)+DATE(1970,1,1)</f>
        <v>42230.662731481483</v>
      </c>
      <c r="T3688">
        <f>(((I3688/60)/60)/24)+DATE(1970,1,1)</f>
        <v>42245.165972222225</v>
      </c>
      <c r="U3688">
        <f>YEAR(S:S)</f>
        <v>2015</v>
      </c>
    </row>
    <row r="3689" spans="1:21" ht="48" x14ac:dyDescent="0.2">
      <c r="A3689">
        <v>3687</v>
      </c>
      <c r="B3689" s="8" t="s">
        <v>2</v>
      </c>
      <c r="C3689" s="3" t="s">
        <v>3694</v>
      </c>
      <c r="D3689" s="5">
        <v>5000</v>
      </c>
      <c r="E3689" s="7">
        <v>1</v>
      </c>
      <c r="F3689" t="s">
        <v>4115</v>
      </c>
      <c r="G3689" s="1" t="s">
        <v>4119</v>
      </c>
      <c r="H3689" t="s">
        <v>4121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" t="s">
        <v>4181</v>
      </c>
      <c r="O3689">
        <f>ROUND(E3689/D3689*100,0)</f>
        <v>0</v>
      </c>
      <c r="P3689">
        <f>ROUND(E3689/L3689,2)</f>
        <v>0.04</v>
      </c>
      <c r="Q3689" s="9" t="s">
        <v>4181</v>
      </c>
      <c r="R3689" t="s">
        <v>4190</v>
      </c>
      <c r="S3689">
        <f>(((J3689/60)/60)/24)+DATE(1970,1,1)</f>
        <v>41787.218229166669</v>
      </c>
      <c r="T3689">
        <f>(((I3689/60)/60)/24)+DATE(1970,1,1)</f>
        <v>41817.218229166669</v>
      </c>
      <c r="U3689">
        <f>YEAR(S:S)</f>
        <v>2014</v>
      </c>
    </row>
    <row r="3690" spans="1:21" ht="48" x14ac:dyDescent="0.2">
      <c r="A3690">
        <v>3688</v>
      </c>
      <c r="B3690" s="8" t="s">
        <v>2</v>
      </c>
      <c r="C3690" s="3" t="s">
        <v>3695</v>
      </c>
      <c r="D3690" s="5">
        <v>3000</v>
      </c>
      <c r="E3690" s="7">
        <v>1</v>
      </c>
      <c r="F3690" t="s">
        <v>4115</v>
      </c>
      <c r="G3690" s="1" t="s">
        <v>4119</v>
      </c>
      <c r="H3690" t="s">
        <v>4122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" t="s">
        <v>4181</v>
      </c>
      <c r="O3690">
        <f>ROUND(E3690/D3690*100,0)</f>
        <v>0</v>
      </c>
      <c r="P3690">
        <f>ROUND(E3690/L3690,2)</f>
        <v>0.03</v>
      </c>
      <c r="Q3690" s="9" t="s">
        <v>4181</v>
      </c>
      <c r="R3690" t="s">
        <v>4190</v>
      </c>
      <c r="S3690">
        <f>(((J3690/60)/60)/24)+DATE(1970,1,1)</f>
        <v>41829.787083333329</v>
      </c>
      <c r="T3690">
        <f>(((I3690/60)/60)/24)+DATE(1970,1,1)</f>
        <v>41859.787083333329</v>
      </c>
      <c r="U3690">
        <f>YEAR(S:S)</f>
        <v>2014</v>
      </c>
    </row>
    <row r="3691" spans="1:21" ht="48" x14ac:dyDescent="0.2">
      <c r="A3691">
        <v>3689</v>
      </c>
      <c r="B3691" s="8" t="s">
        <v>2</v>
      </c>
      <c r="C3691" s="3" t="s">
        <v>3696</v>
      </c>
      <c r="D3691" s="5">
        <v>3000</v>
      </c>
      <c r="E3691" s="7">
        <v>1</v>
      </c>
      <c r="F3691" t="s">
        <v>4115</v>
      </c>
      <c r="G3691" s="1" t="s">
        <v>4119</v>
      </c>
      <c r="H3691" t="s">
        <v>4121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" t="s">
        <v>4181</v>
      </c>
      <c r="O3691">
        <f>ROUND(E3691/D3691*100,0)</f>
        <v>0</v>
      </c>
      <c r="P3691">
        <f>ROUND(E3691/L3691,2)</f>
        <v>0.02</v>
      </c>
      <c r="Q3691" s="9" t="s">
        <v>4181</v>
      </c>
      <c r="R3691" t="s">
        <v>4190</v>
      </c>
      <c r="S3691">
        <f>(((J3691/60)/60)/24)+DATE(1970,1,1)</f>
        <v>42147.826840277776</v>
      </c>
      <c r="T3691">
        <f>(((I3691/60)/60)/24)+DATE(1970,1,1)</f>
        <v>42176.934027777781</v>
      </c>
      <c r="U3691">
        <f>YEAR(S:S)</f>
        <v>2015</v>
      </c>
    </row>
    <row r="3692" spans="1:21" ht="48" x14ac:dyDescent="0.2">
      <c r="A3692">
        <v>3690</v>
      </c>
      <c r="B3692" s="8" t="s">
        <v>2</v>
      </c>
      <c r="C3692" s="3" t="s">
        <v>3697</v>
      </c>
      <c r="D3692" s="5">
        <v>1500</v>
      </c>
      <c r="E3692" s="7">
        <v>1</v>
      </c>
      <c r="F3692" t="s">
        <v>4115</v>
      </c>
      <c r="G3692" s="1" t="s">
        <v>4119</v>
      </c>
      <c r="H3692" t="s">
        <v>4121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" t="s">
        <v>4181</v>
      </c>
      <c r="O3692">
        <f>ROUND(E3692/D3692*100,0)</f>
        <v>0</v>
      </c>
      <c r="P3692">
        <f>ROUND(E3692/L3692,2)</f>
        <v>0.03</v>
      </c>
      <c r="Q3692" s="9" t="s">
        <v>4181</v>
      </c>
      <c r="R3692" t="s">
        <v>4190</v>
      </c>
      <c r="S3692">
        <f>(((J3692/60)/60)/24)+DATE(1970,1,1)</f>
        <v>41940.598182870373</v>
      </c>
      <c r="T3692">
        <f>(((I3692/60)/60)/24)+DATE(1970,1,1)</f>
        <v>41970.639849537038</v>
      </c>
      <c r="U3692">
        <f>YEAR(S:S)</f>
        <v>2014</v>
      </c>
    </row>
    <row r="3693" spans="1:21" ht="16" x14ac:dyDescent="0.2">
      <c r="A3693">
        <v>3691</v>
      </c>
      <c r="B3693" s="8" t="s">
        <v>2</v>
      </c>
      <c r="C3693" s="3" t="s">
        <v>3698</v>
      </c>
      <c r="D3693" s="5">
        <v>40000</v>
      </c>
      <c r="E3693" s="7">
        <v>1</v>
      </c>
      <c r="F3693" t="s">
        <v>4115</v>
      </c>
      <c r="G3693" s="1" t="s">
        <v>4119</v>
      </c>
      <c r="H3693" t="s">
        <v>4121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" t="s">
        <v>4181</v>
      </c>
      <c r="O3693">
        <f>ROUND(E3693/D3693*100,0)</f>
        <v>0</v>
      </c>
      <c r="P3693">
        <f>ROUND(E3693/L3693,2)</f>
        <v>0</v>
      </c>
      <c r="Q3693" s="9" t="s">
        <v>4181</v>
      </c>
      <c r="R3693" t="s">
        <v>4190</v>
      </c>
      <c r="S3693">
        <f>(((J3693/60)/60)/24)+DATE(1970,1,1)</f>
        <v>42020.700567129628</v>
      </c>
      <c r="T3693">
        <f>(((I3693/60)/60)/24)+DATE(1970,1,1)</f>
        <v>42065.207638888889</v>
      </c>
      <c r="U3693">
        <f>YEAR(S:S)</f>
        <v>2015</v>
      </c>
    </row>
    <row r="3694" spans="1:21" ht="32" x14ac:dyDescent="0.2">
      <c r="A3694">
        <v>3692</v>
      </c>
      <c r="B3694" s="8" t="s">
        <v>2</v>
      </c>
      <c r="C3694" s="3" t="s">
        <v>3699</v>
      </c>
      <c r="D3694" s="5">
        <v>1000</v>
      </c>
      <c r="E3694" s="7">
        <v>1</v>
      </c>
      <c r="F3694" t="s">
        <v>4115</v>
      </c>
      <c r="G3694" s="1" t="s">
        <v>4119</v>
      </c>
      <c r="H3694" t="s">
        <v>4121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" t="s">
        <v>4181</v>
      </c>
      <c r="O3694">
        <f>ROUND(E3694/D3694*100,0)</f>
        <v>0</v>
      </c>
      <c r="P3694">
        <f>ROUND(E3694/L3694,2)</f>
        <v>0.06</v>
      </c>
      <c r="Q3694" s="9" t="s">
        <v>4181</v>
      </c>
      <c r="R3694" t="s">
        <v>4190</v>
      </c>
      <c r="S3694">
        <f>(((J3694/60)/60)/24)+DATE(1970,1,1)</f>
        <v>41891.96503472222</v>
      </c>
      <c r="T3694">
        <f>(((I3694/60)/60)/24)+DATE(1970,1,1)</f>
        <v>41901</v>
      </c>
      <c r="U3694">
        <f>YEAR(S:S)</f>
        <v>2014</v>
      </c>
    </row>
    <row r="3695" spans="1:21" ht="48" x14ac:dyDescent="0.2">
      <c r="A3695">
        <v>3693</v>
      </c>
      <c r="B3695" s="8" t="s">
        <v>2</v>
      </c>
      <c r="C3695" s="3" t="s">
        <v>3700</v>
      </c>
      <c r="D3695" s="5">
        <v>333</v>
      </c>
      <c r="E3695" s="7">
        <v>1</v>
      </c>
      <c r="F3695" t="s">
        <v>4115</v>
      </c>
      <c r="G3695" s="1" t="s">
        <v>4119</v>
      </c>
      <c r="H3695" t="s">
        <v>4122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" t="s">
        <v>4181</v>
      </c>
      <c r="O3695">
        <f>ROUND(E3695/D3695*100,0)</f>
        <v>0</v>
      </c>
      <c r="P3695">
        <f>ROUND(E3695/L3695,2)</f>
        <v>7.0000000000000007E-2</v>
      </c>
      <c r="Q3695" s="9" t="s">
        <v>4181</v>
      </c>
      <c r="R3695" t="s">
        <v>4190</v>
      </c>
      <c r="S3695">
        <f>(((J3695/60)/60)/24)+DATE(1970,1,1)</f>
        <v>42309.191307870366</v>
      </c>
      <c r="T3695">
        <f>(((I3695/60)/60)/24)+DATE(1970,1,1)</f>
        <v>42338.9375</v>
      </c>
      <c r="U3695">
        <f>YEAR(S:S)</f>
        <v>2015</v>
      </c>
    </row>
    <row r="3696" spans="1:21" ht="48" x14ac:dyDescent="0.2">
      <c r="A3696">
        <v>3694</v>
      </c>
      <c r="B3696" s="8" t="s">
        <v>2</v>
      </c>
      <c r="C3696" s="3" t="s">
        <v>3701</v>
      </c>
      <c r="D3696" s="5">
        <v>3500</v>
      </c>
      <c r="E3696" s="7">
        <v>1</v>
      </c>
      <c r="F3696" t="s">
        <v>4115</v>
      </c>
      <c r="G3696" s="1" t="s">
        <v>4119</v>
      </c>
      <c r="H3696" t="s">
        <v>4121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" t="s">
        <v>4181</v>
      </c>
      <c r="O3696">
        <f>ROUND(E3696/D3696*100,0)</f>
        <v>0</v>
      </c>
      <c r="P3696">
        <f>ROUND(E3696/L3696,2)</f>
        <v>0.02</v>
      </c>
      <c r="Q3696" s="9" t="s">
        <v>4181</v>
      </c>
      <c r="R3696" t="s">
        <v>4190</v>
      </c>
      <c r="S3696">
        <f>(((J3696/60)/60)/24)+DATE(1970,1,1)</f>
        <v>42490.133877314816</v>
      </c>
      <c r="T3696">
        <f>(((I3696/60)/60)/24)+DATE(1970,1,1)</f>
        <v>42527.083333333328</v>
      </c>
      <c r="U3696">
        <f>YEAR(S:S)</f>
        <v>2016</v>
      </c>
    </row>
    <row r="3697" spans="1:21" ht="64" x14ac:dyDescent="0.2">
      <c r="A3697">
        <v>3695</v>
      </c>
      <c r="B3697" s="8" t="s">
        <v>2</v>
      </c>
      <c r="C3697" s="3" t="s">
        <v>3702</v>
      </c>
      <c r="D3697" s="5">
        <v>4000</v>
      </c>
      <c r="E3697" s="7">
        <v>1</v>
      </c>
      <c r="F3697" t="s">
        <v>4115</v>
      </c>
      <c r="G3697" s="1" t="s">
        <v>4119</v>
      </c>
      <c r="H3697" t="s">
        <v>4121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" t="s">
        <v>4181</v>
      </c>
      <c r="O3697">
        <f>ROUND(E3697/D3697*100,0)</f>
        <v>0</v>
      </c>
      <c r="P3697">
        <f>ROUND(E3697/L3697,2)</f>
        <v>0.03</v>
      </c>
      <c r="Q3697" s="9" t="s">
        <v>4181</v>
      </c>
      <c r="R3697" t="s">
        <v>4190</v>
      </c>
      <c r="S3697">
        <f>(((J3697/60)/60)/24)+DATE(1970,1,1)</f>
        <v>41995.870486111111</v>
      </c>
      <c r="T3697">
        <f>(((I3697/60)/60)/24)+DATE(1970,1,1)</f>
        <v>42015.870486111111</v>
      </c>
      <c r="U3697">
        <f>YEAR(S:S)</f>
        <v>2014</v>
      </c>
    </row>
    <row r="3698" spans="1:21" ht="48" x14ac:dyDescent="0.2">
      <c r="A3698">
        <v>3696</v>
      </c>
      <c r="B3698" s="8" t="s">
        <v>2</v>
      </c>
      <c r="C3698" s="3" t="s">
        <v>3703</v>
      </c>
      <c r="D3698" s="5">
        <v>2000</v>
      </c>
      <c r="E3698" s="7">
        <v>1</v>
      </c>
      <c r="F3698" t="s">
        <v>4115</v>
      </c>
      <c r="G3698" s="1" t="s">
        <v>4119</v>
      </c>
      <c r="H3698" t="s">
        <v>4122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" t="s">
        <v>4181</v>
      </c>
      <c r="O3698">
        <f>ROUND(E3698/D3698*100,0)</f>
        <v>0</v>
      </c>
      <c r="P3698">
        <f>ROUND(E3698/L3698,2)</f>
        <v>0.01</v>
      </c>
      <c r="Q3698" s="9" t="s">
        <v>4181</v>
      </c>
      <c r="R3698" t="s">
        <v>4190</v>
      </c>
      <c r="S3698">
        <f>(((J3698/60)/60)/24)+DATE(1970,1,1)</f>
        <v>41988.617083333331</v>
      </c>
      <c r="T3698">
        <f>(((I3698/60)/60)/24)+DATE(1970,1,1)</f>
        <v>42048.617083333331</v>
      </c>
      <c r="U3698">
        <f>YEAR(S:S)</f>
        <v>2014</v>
      </c>
    </row>
    <row r="3699" spans="1:21" ht="48" x14ac:dyDescent="0.2">
      <c r="A3699">
        <v>3697</v>
      </c>
      <c r="B3699" s="8" t="s">
        <v>2</v>
      </c>
      <c r="C3699" s="3" t="s">
        <v>3704</v>
      </c>
      <c r="D3699" s="5">
        <v>2000</v>
      </c>
      <c r="E3699" s="7">
        <v>1</v>
      </c>
      <c r="F3699" t="s">
        <v>4115</v>
      </c>
      <c r="G3699" s="1" t="s">
        <v>4119</v>
      </c>
      <c r="H3699" t="s">
        <v>4122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" t="s">
        <v>4181</v>
      </c>
      <c r="O3699">
        <f>ROUND(E3699/D3699*100,0)</f>
        <v>0</v>
      </c>
      <c r="P3699">
        <f>ROUND(E3699/L3699,2)</f>
        <v>0.03</v>
      </c>
      <c r="Q3699" s="9" t="s">
        <v>4181</v>
      </c>
      <c r="R3699" t="s">
        <v>4190</v>
      </c>
      <c r="S3699">
        <f>(((J3699/60)/60)/24)+DATE(1970,1,1)</f>
        <v>42479.465833333335</v>
      </c>
      <c r="T3699">
        <f>(((I3699/60)/60)/24)+DATE(1970,1,1)</f>
        <v>42500.465833333335</v>
      </c>
      <c r="U3699">
        <f>YEAR(S:S)</f>
        <v>2016</v>
      </c>
    </row>
    <row r="3700" spans="1:21" ht="32" x14ac:dyDescent="0.2">
      <c r="A3700">
        <v>3698</v>
      </c>
      <c r="B3700" s="8" t="s">
        <v>2</v>
      </c>
      <c r="C3700" s="3" t="s">
        <v>3705</v>
      </c>
      <c r="D3700" s="5">
        <v>5000</v>
      </c>
      <c r="E3700" s="7">
        <v>1</v>
      </c>
      <c r="F3700" t="s">
        <v>4115</v>
      </c>
      <c r="G3700" s="1" t="s">
        <v>4119</v>
      </c>
      <c r="H3700" t="s">
        <v>4121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" t="s">
        <v>4181</v>
      </c>
      <c r="O3700">
        <f>ROUND(E3700/D3700*100,0)</f>
        <v>0</v>
      </c>
      <c r="P3700">
        <f>ROUND(E3700/L3700,2)</f>
        <v>0.01</v>
      </c>
      <c r="Q3700" s="9" t="s">
        <v>4181</v>
      </c>
      <c r="R3700" t="s">
        <v>4190</v>
      </c>
      <c r="S3700">
        <f>(((J3700/60)/60)/24)+DATE(1970,1,1)</f>
        <v>42401.806562500002</v>
      </c>
      <c r="T3700">
        <f>(((I3700/60)/60)/24)+DATE(1970,1,1)</f>
        <v>42431.806562500002</v>
      </c>
      <c r="U3700">
        <f>YEAR(S:S)</f>
        <v>2016</v>
      </c>
    </row>
    <row r="3701" spans="1:21" ht="48" x14ac:dyDescent="0.2">
      <c r="A3701">
        <v>3699</v>
      </c>
      <c r="B3701" s="8" t="s">
        <v>2</v>
      </c>
      <c r="C3701" s="3" t="s">
        <v>3706</v>
      </c>
      <c r="D3701" s="5">
        <v>2500</v>
      </c>
      <c r="E3701" s="7">
        <v>1</v>
      </c>
      <c r="F3701" t="s">
        <v>4115</v>
      </c>
      <c r="G3701" s="1" t="s">
        <v>4119</v>
      </c>
      <c r="H3701" t="s">
        <v>4121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" t="s">
        <v>4181</v>
      </c>
      <c r="O3701">
        <f>ROUND(E3701/D3701*100,0)</f>
        <v>0</v>
      </c>
      <c r="P3701">
        <f>ROUND(E3701/L3701,2)</f>
        <v>0.03</v>
      </c>
      <c r="Q3701" s="9" t="s">
        <v>4181</v>
      </c>
      <c r="R3701" t="s">
        <v>4190</v>
      </c>
      <c r="S3701">
        <f>(((J3701/60)/60)/24)+DATE(1970,1,1)</f>
        <v>41897.602037037039</v>
      </c>
      <c r="T3701">
        <f>(((I3701/60)/60)/24)+DATE(1970,1,1)</f>
        <v>41927.602037037039</v>
      </c>
      <c r="U3701">
        <f>YEAR(S:S)</f>
        <v>2014</v>
      </c>
    </row>
    <row r="3702" spans="1:21" ht="32" x14ac:dyDescent="0.2">
      <c r="A3702">
        <v>3700</v>
      </c>
      <c r="B3702" s="8" t="s">
        <v>2</v>
      </c>
      <c r="C3702" s="3" t="s">
        <v>3707</v>
      </c>
      <c r="D3702" s="5">
        <v>500</v>
      </c>
      <c r="E3702" s="7">
        <v>1</v>
      </c>
      <c r="F3702" t="s">
        <v>4115</v>
      </c>
      <c r="G3702" s="1" t="s">
        <v>4119</v>
      </c>
      <c r="H3702" t="s">
        <v>4121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" t="s">
        <v>4181</v>
      </c>
      <c r="O3702">
        <f>ROUND(E3702/D3702*100,0)</f>
        <v>0</v>
      </c>
      <c r="P3702">
        <f>ROUND(E3702/L3702,2)</f>
        <v>0.06</v>
      </c>
      <c r="Q3702" s="9" t="s">
        <v>4181</v>
      </c>
      <c r="R3702" t="s">
        <v>4190</v>
      </c>
      <c r="S3702">
        <f>(((J3702/60)/60)/24)+DATE(1970,1,1)</f>
        <v>41882.585648148146</v>
      </c>
      <c r="T3702">
        <f>(((I3702/60)/60)/24)+DATE(1970,1,1)</f>
        <v>41912.666666666664</v>
      </c>
      <c r="U3702">
        <f>YEAR(S:S)</f>
        <v>2014</v>
      </c>
    </row>
    <row r="3703" spans="1:21" ht="48" x14ac:dyDescent="0.2">
      <c r="A3703">
        <v>3701</v>
      </c>
      <c r="B3703" s="8" t="s">
        <v>2</v>
      </c>
      <c r="C3703" s="3" t="s">
        <v>3708</v>
      </c>
      <c r="D3703" s="5">
        <v>1500</v>
      </c>
      <c r="E3703" s="7">
        <v>1</v>
      </c>
      <c r="F3703" t="s">
        <v>4115</v>
      </c>
      <c r="G3703" s="1" t="s">
        <v>4119</v>
      </c>
      <c r="H3703" t="s">
        <v>4122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" t="s">
        <v>4181</v>
      </c>
      <c r="O3703">
        <f>ROUND(E3703/D3703*100,0)</f>
        <v>0</v>
      </c>
      <c r="P3703">
        <f>ROUND(E3703/L3703,2)</f>
        <v>0.03</v>
      </c>
      <c r="Q3703" s="9" t="s">
        <v>4181</v>
      </c>
      <c r="R3703" t="s">
        <v>4190</v>
      </c>
      <c r="S3703">
        <f>(((J3703/60)/60)/24)+DATE(1970,1,1)</f>
        <v>42129.541585648149</v>
      </c>
      <c r="T3703">
        <f>(((I3703/60)/60)/24)+DATE(1970,1,1)</f>
        <v>42159.541585648149</v>
      </c>
      <c r="U3703">
        <f>YEAR(S:S)</f>
        <v>2015</v>
      </c>
    </row>
    <row r="3704" spans="1:21" ht="48" x14ac:dyDescent="0.2">
      <c r="A3704">
        <v>3702</v>
      </c>
      <c r="B3704" s="8" t="s">
        <v>2</v>
      </c>
      <c r="C3704" s="3" t="s">
        <v>3709</v>
      </c>
      <c r="D3704" s="5">
        <v>3000</v>
      </c>
      <c r="E3704" s="7">
        <v>1</v>
      </c>
      <c r="F3704" t="s">
        <v>4115</v>
      </c>
      <c r="G3704" s="1" t="s">
        <v>4119</v>
      </c>
      <c r="H3704" t="s">
        <v>4122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" t="s">
        <v>4181</v>
      </c>
      <c r="O3704">
        <f>ROUND(E3704/D3704*100,0)</f>
        <v>0</v>
      </c>
      <c r="P3704">
        <f>ROUND(E3704/L3704,2)</f>
        <v>0.05</v>
      </c>
      <c r="Q3704" s="9" t="s">
        <v>4181</v>
      </c>
      <c r="R3704" t="s">
        <v>4190</v>
      </c>
      <c r="S3704">
        <f>(((J3704/60)/60)/24)+DATE(1970,1,1)</f>
        <v>42524.53800925926</v>
      </c>
      <c r="T3704">
        <f>(((I3704/60)/60)/24)+DATE(1970,1,1)</f>
        <v>42561.957638888889</v>
      </c>
      <c r="U3704">
        <f>YEAR(S:S)</f>
        <v>2016</v>
      </c>
    </row>
    <row r="3705" spans="1:21" ht="48" x14ac:dyDescent="0.2">
      <c r="A3705">
        <v>3703</v>
      </c>
      <c r="B3705" s="8" t="s">
        <v>2</v>
      </c>
      <c r="C3705" s="3" t="s">
        <v>3710</v>
      </c>
      <c r="D3705" s="5">
        <v>1050</v>
      </c>
      <c r="E3705" s="7">
        <v>1</v>
      </c>
      <c r="F3705" t="s">
        <v>4115</v>
      </c>
      <c r="G3705" s="1" t="s">
        <v>4119</v>
      </c>
      <c r="H3705" t="s">
        <v>4121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" t="s">
        <v>4181</v>
      </c>
      <c r="O3705">
        <f>ROUND(E3705/D3705*100,0)</f>
        <v>0</v>
      </c>
      <c r="P3705">
        <f>ROUND(E3705/L3705,2)</f>
        <v>0.03</v>
      </c>
      <c r="Q3705" s="9" t="s">
        <v>4181</v>
      </c>
      <c r="R3705" t="s">
        <v>4190</v>
      </c>
      <c r="S3705">
        <f>(((J3705/60)/60)/24)+DATE(1970,1,1)</f>
        <v>42556.504490740743</v>
      </c>
      <c r="T3705">
        <f>(((I3705/60)/60)/24)+DATE(1970,1,1)</f>
        <v>42595.290972222225</v>
      </c>
      <c r="U3705">
        <f>YEAR(S:S)</f>
        <v>2016</v>
      </c>
    </row>
    <row r="3706" spans="1:21" ht="48" x14ac:dyDescent="0.2">
      <c r="A3706">
        <v>3704</v>
      </c>
      <c r="B3706" s="8" t="s">
        <v>2</v>
      </c>
      <c r="C3706" s="3" t="s">
        <v>3711</v>
      </c>
      <c r="D3706" s="5">
        <v>300</v>
      </c>
      <c r="E3706" s="7">
        <v>0</v>
      </c>
      <c r="F3706" t="s">
        <v>4115</v>
      </c>
      <c r="G3706" s="1" t="s">
        <v>4119</v>
      </c>
      <c r="H3706" t="s">
        <v>4122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" t="s">
        <v>4181</v>
      </c>
      <c r="O3706">
        <f>ROUND(E3706/D3706*100,0)</f>
        <v>0</v>
      </c>
      <c r="P3706">
        <f>ROUND(E3706/L3706,2)</f>
        <v>0</v>
      </c>
      <c r="Q3706" s="9" t="s">
        <v>4181</v>
      </c>
      <c r="R3706" t="s">
        <v>4190</v>
      </c>
      <c r="S3706">
        <f>(((J3706/60)/60)/24)+DATE(1970,1,1)</f>
        <v>42461.689745370371</v>
      </c>
      <c r="T3706">
        <f>(((I3706/60)/60)/24)+DATE(1970,1,1)</f>
        <v>42521.689745370371</v>
      </c>
      <c r="U3706">
        <f>YEAR(S:S)</f>
        <v>2016</v>
      </c>
    </row>
    <row r="3707" spans="1:21" ht="48" x14ac:dyDescent="0.2">
      <c r="A3707">
        <v>3705</v>
      </c>
      <c r="B3707" s="8" t="s">
        <v>2</v>
      </c>
      <c r="C3707" s="3" t="s">
        <v>3712</v>
      </c>
      <c r="D3707" s="5">
        <v>2827</v>
      </c>
      <c r="E3707" s="7">
        <v>0</v>
      </c>
      <c r="F3707" t="s">
        <v>4115</v>
      </c>
      <c r="G3707" s="1" t="s">
        <v>4119</v>
      </c>
      <c r="H3707" t="s">
        <v>4121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" t="s">
        <v>4181</v>
      </c>
      <c r="O3707">
        <f>ROUND(E3707/D3707*100,0)</f>
        <v>0</v>
      </c>
      <c r="P3707">
        <f>ROUND(E3707/L3707,2)</f>
        <v>0</v>
      </c>
      <c r="Q3707" s="9" t="s">
        <v>4181</v>
      </c>
      <c r="R3707" t="s">
        <v>4190</v>
      </c>
      <c r="S3707">
        <f>(((J3707/60)/60)/24)+DATE(1970,1,1)</f>
        <v>41792.542986111112</v>
      </c>
      <c r="T3707">
        <f>(((I3707/60)/60)/24)+DATE(1970,1,1)</f>
        <v>41813.75</v>
      </c>
      <c r="U3707">
        <f>YEAR(S:S)</f>
        <v>2014</v>
      </c>
    </row>
    <row r="3708" spans="1:21" ht="48" x14ac:dyDescent="0.2">
      <c r="A3708">
        <v>3706</v>
      </c>
      <c r="B3708" s="8" t="s">
        <v>2</v>
      </c>
      <c r="C3708" s="3" t="s">
        <v>3713</v>
      </c>
      <c r="D3708" s="5">
        <v>1500</v>
      </c>
      <c r="E3708" s="7">
        <v>0</v>
      </c>
      <c r="F3708" t="s">
        <v>4115</v>
      </c>
      <c r="G3708" s="1" t="s">
        <v>4119</v>
      </c>
      <c r="H3708" t="s">
        <v>4121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" t="s">
        <v>4181</v>
      </c>
      <c r="O3708">
        <f>ROUND(E3708/D3708*100,0)</f>
        <v>0</v>
      </c>
      <c r="P3708">
        <f>ROUND(E3708/L3708,2)</f>
        <v>0</v>
      </c>
      <c r="Q3708" s="9" t="s">
        <v>4181</v>
      </c>
      <c r="R3708" t="s">
        <v>4190</v>
      </c>
      <c r="S3708">
        <f>(((J3708/60)/60)/24)+DATE(1970,1,1)</f>
        <v>41879.913761574076</v>
      </c>
      <c r="T3708">
        <f>(((I3708/60)/60)/24)+DATE(1970,1,1)</f>
        <v>41894.913761574076</v>
      </c>
      <c r="U3708">
        <f>YEAR(S:S)</f>
        <v>2014</v>
      </c>
    </row>
    <row r="3709" spans="1:21" ht="32" x14ac:dyDescent="0.2">
      <c r="A3709">
        <v>3707</v>
      </c>
      <c r="B3709" s="8" t="s">
        <v>2</v>
      </c>
      <c r="C3709" s="3" t="s">
        <v>3714</v>
      </c>
      <c r="D3709" s="5">
        <v>1000</v>
      </c>
      <c r="E3709" s="7">
        <v>0</v>
      </c>
      <c r="F3709" t="s">
        <v>4115</v>
      </c>
      <c r="G3709" s="1" t="s">
        <v>4119</v>
      </c>
      <c r="H3709" t="s">
        <v>4121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" t="s">
        <v>4181</v>
      </c>
      <c r="O3709">
        <f>ROUND(E3709/D3709*100,0)</f>
        <v>0</v>
      </c>
      <c r="P3709">
        <f>ROUND(E3709/L3709,2)</f>
        <v>0</v>
      </c>
      <c r="Q3709" s="9" t="s">
        <v>4181</v>
      </c>
      <c r="R3709" t="s">
        <v>4190</v>
      </c>
      <c r="S3709">
        <f>(((J3709/60)/60)/24)+DATE(1970,1,1)</f>
        <v>42552.048356481479</v>
      </c>
      <c r="T3709">
        <f>(((I3709/60)/60)/24)+DATE(1970,1,1)</f>
        <v>42573.226388888885</v>
      </c>
      <c r="U3709">
        <f>YEAR(S:S)</f>
        <v>2016</v>
      </c>
    </row>
    <row r="3710" spans="1:21" ht="48" x14ac:dyDescent="0.2">
      <c r="A3710">
        <v>3708</v>
      </c>
      <c r="B3710" s="8" t="s">
        <v>2</v>
      </c>
      <c r="C3710" s="3" t="s">
        <v>3715</v>
      </c>
      <c r="D3710" s="5">
        <v>700</v>
      </c>
      <c r="E3710" s="7">
        <v>0</v>
      </c>
      <c r="F3710" t="s">
        <v>4115</v>
      </c>
      <c r="G3710" s="1" t="s">
        <v>4119</v>
      </c>
      <c r="H3710" t="s">
        <v>4121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" t="s">
        <v>4181</v>
      </c>
      <c r="O3710">
        <f>ROUND(E3710/D3710*100,0)</f>
        <v>0</v>
      </c>
      <c r="P3710">
        <f>ROUND(E3710/L3710,2)</f>
        <v>0</v>
      </c>
      <c r="Q3710" s="9" t="s">
        <v>4181</v>
      </c>
      <c r="R3710" t="s">
        <v>4190</v>
      </c>
      <c r="S3710">
        <f>(((J3710/60)/60)/24)+DATE(1970,1,1)</f>
        <v>41810.142199074071</v>
      </c>
      <c r="T3710">
        <f>(((I3710/60)/60)/24)+DATE(1970,1,1)</f>
        <v>41824.142199074071</v>
      </c>
      <c r="U3710">
        <f>YEAR(S:S)</f>
        <v>2014</v>
      </c>
    </row>
    <row r="3711" spans="1:21" ht="48" x14ac:dyDescent="0.2">
      <c r="A3711">
        <v>3709</v>
      </c>
      <c r="B3711" s="8" t="s">
        <v>2</v>
      </c>
      <c r="C3711" s="3" t="s">
        <v>3716</v>
      </c>
      <c r="D3711" s="5">
        <v>1000</v>
      </c>
      <c r="E3711" s="7">
        <v>0</v>
      </c>
      <c r="F3711" t="s">
        <v>4115</v>
      </c>
      <c r="G3711" s="1" t="s">
        <v>4119</v>
      </c>
      <c r="H3711" t="s">
        <v>4122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" t="s">
        <v>4181</v>
      </c>
      <c r="O3711">
        <f>ROUND(E3711/D3711*100,0)</f>
        <v>0</v>
      </c>
      <c r="P3711">
        <f>ROUND(E3711/L3711,2)</f>
        <v>0</v>
      </c>
      <c r="Q3711" s="9" t="s">
        <v>4181</v>
      </c>
      <c r="R3711" t="s">
        <v>4190</v>
      </c>
      <c r="S3711">
        <f>(((J3711/60)/60)/24)+DATE(1970,1,1)</f>
        <v>41785.707708333335</v>
      </c>
      <c r="T3711">
        <f>(((I3711/60)/60)/24)+DATE(1970,1,1)</f>
        <v>41815.707708333335</v>
      </c>
      <c r="U3711">
        <f>YEAR(S:S)</f>
        <v>2014</v>
      </c>
    </row>
    <row r="3712" spans="1:21" ht="32" x14ac:dyDescent="0.2">
      <c r="A3712">
        <v>3710</v>
      </c>
      <c r="B3712" s="8" t="s">
        <v>2</v>
      </c>
      <c r="C3712" s="3" t="s">
        <v>3717</v>
      </c>
      <c r="D3712" s="5">
        <v>1300</v>
      </c>
      <c r="E3712" s="7">
        <v>0</v>
      </c>
      <c r="F3712" t="s">
        <v>4115</v>
      </c>
      <c r="G3712" s="1" t="s">
        <v>4119</v>
      </c>
      <c r="H3712" t="s">
        <v>4121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" t="s">
        <v>4181</v>
      </c>
      <c r="O3712">
        <f>ROUND(E3712/D3712*100,0)</f>
        <v>0</v>
      </c>
      <c r="P3712">
        <f>ROUND(E3712/L3712,2)</f>
        <v>0</v>
      </c>
      <c r="Q3712" s="9" t="s">
        <v>4181</v>
      </c>
      <c r="R3712" t="s">
        <v>4190</v>
      </c>
      <c r="S3712">
        <f>(((J3712/60)/60)/24)+DATE(1970,1,1)</f>
        <v>42072.576249999998</v>
      </c>
      <c r="T3712">
        <f>(((I3712/60)/60)/24)+DATE(1970,1,1)</f>
        <v>42097.576249999998</v>
      </c>
      <c r="U3712">
        <f>YEAR(S:S)</f>
        <v>2015</v>
      </c>
    </row>
    <row r="3713" spans="1:21" ht="32" x14ac:dyDescent="0.2">
      <c r="A3713">
        <v>3711</v>
      </c>
      <c r="B3713" s="8" t="s">
        <v>2</v>
      </c>
      <c r="C3713" s="3" t="s">
        <v>3718</v>
      </c>
      <c r="D3713" s="5">
        <v>500</v>
      </c>
      <c r="E3713" s="7">
        <v>0</v>
      </c>
      <c r="F3713" t="s">
        <v>4115</v>
      </c>
      <c r="G3713" s="1" t="s">
        <v>4119</v>
      </c>
      <c r="H3713" t="s">
        <v>4121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" t="s">
        <v>4181</v>
      </c>
      <c r="O3713">
        <f>ROUND(E3713/D3713*100,0)</f>
        <v>0</v>
      </c>
      <c r="P3713">
        <f>ROUND(E3713/L3713,2)</f>
        <v>0</v>
      </c>
      <c r="Q3713" s="9" t="s">
        <v>4181</v>
      </c>
      <c r="R3713" t="s">
        <v>4190</v>
      </c>
      <c r="S3713">
        <f>(((J3713/60)/60)/24)+DATE(1970,1,1)</f>
        <v>41779.724224537036</v>
      </c>
      <c r="T3713">
        <f>(((I3713/60)/60)/24)+DATE(1970,1,1)</f>
        <v>41805.666666666664</v>
      </c>
      <c r="U3713">
        <f>YEAR(S:S)</f>
        <v>2014</v>
      </c>
    </row>
    <row r="3714" spans="1:21" ht="48" x14ac:dyDescent="0.2">
      <c r="A3714">
        <v>3712</v>
      </c>
      <c r="B3714" s="8" t="s">
        <v>2</v>
      </c>
      <c r="C3714" s="3" t="s">
        <v>3719</v>
      </c>
      <c r="D3714" s="5">
        <v>7500</v>
      </c>
      <c r="E3714" s="7">
        <v>0</v>
      </c>
      <c r="F3714" t="s">
        <v>4115</v>
      </c>
      <c r="G3714" s="1" t="s">
        <v>4119</v>
      </c>
      <c r="H3714" t="s">
        <v>4121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" t="s">
        <v>4181</v>
      </c>
      <c r="O3714">
        <f>ROUND(E3714/D3714*100,0)</f>
        <v>0</v>
      </c>
      <c r="P3714">
        <f>ROUND(E3714/L3714,2)</f>
        <v>0</v>
      </c>
      <c r="Q3714" s="9" t="s">
        <v>4181</v>
      </c>
      <c r="R3714" t="s">
        <v>4190</v>
      </c>
      <c r="S3714">
        <f>(((J3714/60)/60)/24)+DATE(1970,1,1)</f>
        <v>42134.172071759262</v>
      </c>
      <c r="T3714">
        <f>(((I3714/60)/60)/24)+DATE(1970,1,1)</f>
        <v>42155.290972222225</v>
      </c>
      <c r="U3714">
        <f>YEAR(S:S)</f>
        <v>2015</v>
      </c>
    </row>
    <row r="3715" spans="1:21" ht="48" x14ac:dyDescent="0.2">
      <c r="A3715">
        <v>3713</v>
      </c>
      <c r="B3715" s="8" t="s">
        <v>2</v>
      </c>
      <c r="C3715" s="3" t="s">
        <v>3720</v>
      </c>
      <c r="D3715" s="5">
        <v>2000</v>
      </c>
      <c r="E3715" s="7">
        <v>0</v>
      </c>
      <c r="F3715" t="s">
        <v>4115</v>
      </c>
      <c r="G3715" s="1" t="s">
        <v>4119</v>
      </c>
      <c r="H3715" t="s">
        <v>4121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" t="s">
        <v>4181</v>
      </c>
      <c r="O3715">
        <f>ROUND(E3715/D3715*100,0)</f>
        <v>0</v>
      </c>
      <c r="P3715">
        <f>ROUND(E3715/L3715,2)</f>
        <v>0</v>
      </c>
      <c r="Q3715" s="9" t="s">
        <v>4181</v>
      </c>
      <c r="R3715" t="s">
        <v>4190</v>
      </c>
      <c r="S3715">
        <f>(((J3715/60)/60)/24)+DATE(1970,1,1)</f>
        <v>42505.738032407404</v>
      </c>
      <c r="T3715">
        <f>(((I3715/60)/60)/24)+DATE(1970,1,1)</f>
        <v>42525.738032407404</v>
      </c>
      <c r="U3715">
        <f>YEAR(S:S)</f>
        <v>2016</v>
      </c>
    </row>
    <row r="3716" spans="1:21" ht="48" x14ac:dyDescent="0.2">
      <c r="A3716">
        <v>3714</v>
      </c>
      <c r="B3716" s="8" t="s">
        <v>2</v>
      </c>
      <c r="C3716" s="3" t="s">
        <v>3721</v>
      </c>
      <c r="D3716" s="5">
        <v>10000</v>
      </c>
      <c r="E3716" s="7">
        <v>0</v>
      </c>
      <c r="F3716" t="s">
        <v>4115</v>
      </c>
      <c r="G3716" s="1" t="s">
        <v>4119</v>
      </c>
      <c r="H3716" t="s">
        <v>4121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" t="s">
        <v>4181</v>
      </c>
      <c r="O3716">
        <f>ROUND(E3716/D3716*100,0)</f>
        <v>0</v>
      </c>
      <c r="P3716">
        <f>ROUND(E3716/L3716,2)</f>
        <v>0</v>
      </c>
      <c r="Q3716" s="9" t="s">
        <v>4181</v>
      </c>
      <c r="R3716" t="s">
        <v>4190</v>
      </c>
      <c r="S3716">
        <f>(((J3716/60)/60)/24)+DATE(1970,1,1)</f>
        <v>42118.556331018524</v>
      </c>
      <c r="T3716">
        <f>(((I3716/60)/60)/24)+DATE(1970,1,1)</f>
        <v>42150.165972222225</v>
      </c>
      <c r="U3716">
        <f>YEAR(S:S)</f>
        <v>2015</v>
      </c>
    </row>
    <row r="3717" spans="1:21" ht="48" x14ac:dyDescent="0.2">
      <c r="A3717">
        <v>3715</v>
      </c>
      <c r="B3717" s="8" t="s">
        <v>2</v>
      </c>
      <c r="C3717" s="3" t="s">
        <v>3722</v>
      </c>
      <c r="D3717" s="5">
        <v>3500</v>
      </c>
      <c r="E3717" s="7">
        <v>0</v>
      </c>
      <c r="F3717" t="s">
        <v>4115</v>
      </c>
      <c r="G3717" s="1" t="s">
        <v>4119</v>
      </c>
      <c r="H3717" t="s">
        <v>4122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" t="s">
        <v>4181</v>
      </c>
      <c r="O3717">
        <f>ROUND(E3717/D3717*100,0)</f>
        <v>0</v>
      </c>
      <c r="P3717">
        <f>ROUND(E3717/L3717,2)</f>
        <v>0</v>
      </c>
      <c r="Q3717" s="9" t="s">
        <v>4181</v>
      </c>
      <c r="R3717" t="s">
        <v>4190</v>
      </c>
      <c r="S3717">
        <f>(((J3717/60)/60)/24)+DATE(1970,1,1)</f>
        <v>42036.995590277773</v>
      </c>
      <c r="T3717">
        <f>(((I3717/60)/60)/24)+DATE(1970,1,1)</f>
        <v>42094.536111111112</v>
      </c>
      <c r="U3717">
        <f>YEAR(S:S)</f>
        <v>2015</v>
      </c>
    </row>
    <row r="3718" spans="1:21" ht="48" x14ac:dyDescent="0.2">
      <c r="A3718">
        <v>3716</v>
      </c>
      <c r="B3718" s="8" t="s">
        <v>2</v>
      </c>
      <c r="C3718" s="3" t="s">
        <v>3723</v>
      </c>
      <c r="D3718" s="5">
        <v>800</v>
      </c>
      <c r="E3718" s="7">
        <v>0</v>
      </c>
      <c r="F3718" t="s">
        <v>4115</v>
      </c>
      <c r="G3718" s="1" t="s">
        <v>4119</v>
      </c>
      <c r="H3718" t="s">
        <v>4121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" t="s">
        <v>4181</v>
      </c>
      <c r="O3718">
        <f>ROUND(E3718/D3718*100,0)</f>
        <v>0</v>
      </c>
      <c r="P3718">
        <f>ROUND(E3718/L3718,2)</f>
        <v>0</v>
      </c>
      <c r="Q3718" s="9" t="s">
        <v>4181</v>
      </c>
      <c r="R3718" t="s">
        <v>4190</v>
      </c>
      <c r="S3718">
        <f>(((J3718/60)/60)/24)+DATE(1970,1,1)</f>
        <v>42360.887835648144</v>
      </c>
      <c r="T3718">
        <f>(((I3718/60)/60)/24)+DATE(1970,1,1)</f>
        <v>42390.887835648144</v>
      </c>
      <c r="U3718">
        <f>YEAR(S:S)</f>
        <v>2015</v>
      </c>
    </row>
    <row r="3719" spans="1:21" ht="48" x14ac:dyDescent="0.2">
      <c r="A3719">
        <v>3717</v>
      </c>
      <c r="B3719" s="8" t="s">
        <v>2</v>
      </c>
      <c r="C3719" s="3" t="s">
        <v>3724</v>
      </c>
      <c r="D3719" s="5">
        <v>4000</v>
      </c>
      <c r="E3719" s="7">
        <v>0</v>
      </c>
      <c r="F3719" t="s">
        <v>4115</v>
      </c>
      <c r="G3719" s="1" t="s">
        <v>4119</v>
      </c>
      <c r="H3719" t="s">
        <v>4122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" t="s">
        <v>4181</v>
      </c>
      <c r="O3719">
        <f>ROUND(E3719/D3719*100,0)</f>
        <v>0</v>
      </c>
      <c r="P3719">
        <f>ROUND(E3719/L3719,2)</f>
        <v>0</v>
      </c>
      <c r="Q3719" s="9" t="s">
        <v>4181</v>
      </c>
      <c r="R3719" t="s">
        <v>4190</v>
      </c>
      <c r="S3719">
        <f>(((J3719/60)/60)/24)+DATE(1970,1,1)</f>
        <v>42102.866307870368</v>
      </c>
      <c r="T3719">
        <f>(((I3719/60)/60)/24)+DATE(1970,1,1)</f>
        <v>42133.866307870368</v>
      </c>
      <c r="U3719">
        <f>YEAR(S:S)</f>
        <v>2015</v>
      </c>
    </row>
    <row r="3720" spans="1:21" ht="48" x14ac:dyDescent="0.2">
      <c r="A3720">
        <v>3718</v>
      </c>
      <c r="B3720" s="8" t="s">
        <v>2</v>
      </c>
      <c r="C3720" s="3" t="s">
        <v>3725</v>
      </c>
      <c r="D3720" s="5">
        <v>500</v>
      </c>
      <c r="E3720" s="7">
        <v>0</v>
      </c>
      <c r="F3720" t="s">
        <v>4115</v>
      </c>
      <c r="G3720" s="1" t="s">
        <v>4119</v>
      </c>
      <c r="H3720" t="s">
        <v>4122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" t="s">
        <v>4181</v>
      </c>
      <c r="O3720">
        <f>ROUND(E3720/D3720*100,0)</f>
        <v>0</v>
      </c>
      <c r="P3720">
        <f>ROUND(E3720/L3720,2)</f>
        <v>0</v>
      </c>
      <c r="Q3720" s="9" t="s">
        <v>4181</v>
      </c>
      <c r="R3720" t="s">
        <v>4190</v>
      </c>
      <c r="S3720">
        <f>(((J3720/60)/60)/24)+DATE(1970,1,1)</f>
        <v>42032.716145833328</v>
      </c>
      <c r="T3720">
        <f>(((I3720/60)/60)/24)+DATE(1970,1,1)</f>
        <v>42062.716145833328</v>
      </c>
      <c r="U3720">
        <f>YEAR(S:S)</f>
        <v>2015</v>
      </c>
    </row>
    <row r="3721" spans="1:21" ht="32" x14ac:dyDescent="0.2">
      <c r="A3721">
        <v>3719</v>
      </c>
      <c r="B3721" s="8" t="s">
        <v>2</v>
      </c>
      <c r="C3721" s="3" t="s">
        <v>3726</v>
      </c>
      <c r="D3721" s="5">
        <v>200</v>
      </c>
      <c r="E3721" s="7">
        <v>0</v>
      </c>
      <c r="F3721" t="s">
        <v>4115</v>
      </c>
      <c r="G3721" s="1" t="s">
        <v>4119</v>
      </c>
      <c r="H3721" t="s">
        <v>4122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" t="s">
        <v>4181</v>
      </c>
      <c r="O3721">
        <f>ROUND(E3721/D3721*100,0)</f>
        <v>0</v>
      </c>
      <c r="P3721">
        <f>ROUND(E3721/L3721,2)</f>
        <v>0</v>
      </c>
      <c r="Q3721" s="9" t="s">
        <v>4181</v>
      </c>
      <c r="R3721" t="s">
        <v>4190</v>
      </c>
      <c r="S3721">
        <f>(((J3721/60)/60)/24)+DATE(1970,1,1)</f>
        <v>42147.729930555557</v>
      </c>
      <c r="T3721">
        <f>(((I3721/60)/60)/24)+DATE(1970,1,1)</f>
        <v>42177.729930555557</v>
      </c>
      <c r="U3721">
        <f>YEAR(S:S)</f>
        <v>2015</v>
      </c>
    </row>
    <row r="3722" spans="1:21" ht="32" x14ac:dyDescent="0.2">
      <c r="A3722">
        <v>3720</v>
      </c>
      <c r="B3722" s="8" t="s">
        <v>2</v>
      </c>
      <c r="C3722" s="3" t="s">
        <v>3727</v>
      </c>
      <c r="D3722" s="5">
        <v>3300</v>
      </c>
      <c r="E3722" s="7">
        <v>0</v>
      </c>
      <c r="F3722" t="s">
        <v>4115</v>
      </c>
      <c r="G3722" s="1" t="s">
        <v>4119</v>
      </c>
      <c r="H3722" t="s">
        <v>4121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" t="s">
        <v>4181</v>
      </c>
      <c r="O3722">
        <f>ROUND(E3722/D3722*100,0)</f>
        <v>0</v>
      </c>
      <c r="P3722">
        <f>ROUND(E3722/L3722,2)</f>
        <v>0</v>
      </c>
      <c r="Q3722" s="9" t="s">
        <v>4181</v>
      </c>
      <c r="R3722" t="s">
        <v>4190</v>
      </c>
      <c r="S3722">
        <f>(((J3722/60)/60)/24)+DATE(1970,1,1)</f>
        <v>42165.993125000001</v>
      </c>
      <c r="T3722">
        <f>(((I3722/60)/60)/24)+DATE(1970,1,1)</f>
        <v>42187.993125000001</v>
      </c>
      <c r="U3722">
        <f>YEAR(S:S)</f>
        <v>2015</v>
      </c>
    </row>
    <row r="3723" spans="1:21" ht="48" x14ac:dyDescent="0.2">
      <c r="A3723">
        <v>3721</v>
      </c>
      <c r="B3723" s="8" t="s">
        <v>2</v>
      </c>
      <c r="C3723" s="3" t="s">
        <v>3728</v>
      </c>
      <c r="D3723" s="5">
        <v>5000</v>
      </c>
      <c r="E3723" s="7">
        <v>0</v>
      </c>
      <c r="F3723" t="s">
        <v>4115</v>
      </c>
      <c r="G3723" s="1" t="s">
        <v>4119</v>
      </c>
      <c r="H3723" t="s">
        <v>4121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" t="s">
        <v>4181</v>
      </c>
      <c r="O3723">
        <f>ROUND(E3723/D3723*100,0)</f>
        <v>0</v>
      </c>
      <c r="P3723">
        <f>ROUND(E3723/L3723,2)</f>
        <v>0</v>
      </c>
      <c r="Q3723" s="9" t="s">
        <v>4181</v>
      </c>
      <c r="R3723" t="s">
        <v>4190</v>
      </c>
      <c r="S3723">
        <f>(((J3723/60)/60)/24)+DATE(1970,1,1)</f>
        <v>41927.936157407406</v>
      </c>
      <c r="T3723">
        <f>(((I3723/60)/60)/24)+DATE(1970,1,1)</f>
        <v>41948.977824074071</v>
      </c>
      <c r="U3723">
        <f>YEAR(S:S)</f>
        <v>2014</v>
      </c>
    </row>
    <row r="3724" spans="1:21" ht="64" x14ac:dyDescent="0.2">
      <c r="A3724">
        <v>3722</v>
      </c>
      <c r="B3724" s="8" t="s">
        <v>2</v>
      </c>
      <c r="C3724" s="3" t="s">
        <v>3729</v>
      </c>
      <c r="D3724" s="5">
        <v>1500</v>
      </c>
      <c r="E3724" s="7">
        <v>0</v>
      </c>
      <c r="F3724" t="s">
        <v>4115</v>
      </c>
      <c r="G3724" s="1" t="s">
        <v>4119</v>
      </c>
      <c r="H3724" t="s">
        <v>4126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" t="s">
        <v>4181</v>
      </c>
      <c r="O3724">
        <f>ROUND(E3724/D3724*100,0)</f>
        <v>0</v>
      </c>
      <c r="P3724">
        <f>ROUND(E3724/L3724,2)</f>
        <v>0</v>
      </c>
      <c r="Q3724" s="9" t="s">
        <v>4181</v>
      </c>
      <c r="R3724" t="s">
        <v>4190</v>
      </c>
      <c r="S3724">
        <f>(((J3724/60)/60)/24)+DATE(1970,1,1)</f>
        <v>42381.671840277777</v>
      </c>
      <c r="T3724">
        <f>(((I3724/60)/60)/24)+DATE(1970,1,1)</f>
        <v>42411.957638888889</v>
      </c>
      <c r="U3724">
        <f>YEAR(S:S)</f>
        <v>2016</v>
      </c>
    </row>
    <row r="3725" spans="1:21" ht="32" x14ac:dyDescent="0.2">
      <c r="A3725">
        <v>3723</v>
      </c>
      <c r="B3725" s="8" t="s">
        <v>2</v>
      </c>
      <c r="C3725" s="3" t="s">
        <v>3730</v>
      </c>
      <c r="D3725" s="5">
        <v>4500</v>
      </c>
      <c r="E3725" s="7">
        <v>0</v>
      </c>
      <c r="F3725" t="s">
        <v>4115</v>
      </c>
      <c r="G3725" s="1" t="s">
        <v>4119</v>
      </c>
      <c r="H3725" t="s">
        <v>4122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" t="s">
        <v>4181</v>
      </c>
      <c r="O3725">
        <f>ROUND(E3725/D3725*100,0)</f>
        <v>0</v>
      </c>
      <c r="P3725">
        <f>ROUND(E3725/L3725,2)</f>
        <v>0</v>
      </c>
      <c r="Q3725" s="9" t="s">
        <v>4181</v>
      </c>
      <c r="R3725" t="s">
        <v>4190</v>
      </c>
      <c r="S3725">
        <f>(((J3725/60)/60)/24)+DATE(1970,1,1)</f>
        <v>41943.753032407411</v>
      </c>
      <c r="T3725">
        <f>(((I3725/60)/60)/24)+DATE(1970,1,1)</f>
        <v>41973.794699074075</v>
      </c>
      <c r="U3725">
        <f>YEAR(S:S)</f>
        <v>2014</v>
      </c>
    </row>
    <row r="3726" spans="1:21" ht="48" x14ac:dyDescent="0.2">
      <c r="A3726">
        <v>3724</v>
      </c>
      <c r="B3726" s="8" t="s">
        <v>2</v>
      </c>
      <c r="C3726" s="3" t="s">
        <v>3731</v>
      </c>
      <c r="D3726" s="5">
        <v>4300</v>
      </c>
      <c r="E3726" s="7">
        <v>0</v>
      </c>
      <c r="F3726" t="s">
        <v>4115</v>
      </c>
      <c r="G3726" s="1" t="s">
        <v>4119</v>
      </c>
      <c r="H3726" t="s">
        <v>4122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" t="s">
        <v>4181</v>
      </c>
      <c r="O3726">
        <f>ROUND(E3726/D3726*100,0)</f>
        <v>0</v>
      </c>
      <c r="P3726">
        <f>ROUND(E3726/L3726,2)</f>
        <v>0</v>
      </c>
      <c r="Q3726" s="9" t="s">
        <v>4181</v>
      </c>
      <c r="R3726" t="s">
        <v>4190</v>
      </c>
      <c r="S3726">
        <f>(((J3726/60)/60)/24)+DATE(1970,1,1)</f>
        <v>42465.491435185191</v>
      </c>
      <c r="T3726">
        <f>(((I3726/60)/60)/24)+DATE(1970,1,1)</f>
        <v>42494.958333333328</v>
      </c>
      <c r="U3726">
        <f>YEAR(S:S)</f>
        <v>2016</v>
      </c>
    </row>
    <row r="3727" spans="1:21" ht="48" x14ac:dyDescent="0.2">
      <c r="A3727">
        <v>3725</v>
      </c>
      <c r="B3727" s="8" t="s">
        <v>2</v>
      </c>
      <c r="C3727" s="3" t="s">
        <v>3732</v>
      </c>
      <c r="D3727" s="5">
        <v>300</v>
      </c>
      <c r="E3727" s="7">
        <v>0</v>
      </c>
      <c r="F3727" t="s">
        <v>4115</v>
      </c>
      <c r="G3727" s="1" t="s">
        <v>4119</v>
      </c>
      <c r="H3727" t="s">
        <v>4122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" t="s">
        <v>4181</v>
      </c>
      <c r="O3727">
        <f>ROUND(E3727/D3727*100,0)</f>
        <v>0</v>
      </c>
      <c r="P3727">
        <f>ROUND(E3727/L3727,2)</f>
        <v>0</v>
      </c>
      <c r="Q3727" s="9" t="s">
        <v>4181</v>
      </c>
      <c r="R3727" t="s">
        <v>4190</v>
      </c>
      <c r="S3727">
        <f>(((J3727/60)/60)/24)+DATE(1970,1,1)</f>
        <v>42401.945219907408</v>
      </c>
      <c r="T3727">
        <f>(((I3727/60)/60)/24)+DATE(1970,1,1)</f>
        <v>42418.895833333328</v>
      </c>
      <c r="U3727">
        <f>YEAR(S:S)</f>
        <v>2016</v>
      </c>
    </row>
    <row r="3728" spans="1:21" ht="48" x14ac:dyDescent="0.2">
      <c r="A3728">
        <v>3726</v>
      </c>
      <c r="B3728" s="8" t="s">
        <v>2</v>
      </c>
      <c r="C3728" s="3" t="s">
        <v>3733</v>
      </c>
      <c r="D3728" s="5">
        <v>850</v>
      </c>
      <c r="E3728" s="7">
        <v>0</v>
      </c>
      <c r="F3728" t="s">
        <v>4115</v>
      </c>
      <c r="G3728" s="1" t="s">
        <v>4119</v>
      </c>
      <c r="H3728" t="s">
        <v>4121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" t="s">
        <v>4181</v>
      </c>
      <c r="O3728">
        <f>ROUND(E3728/D3728*100,0)</f>
        <v>0</v>
      </c>
      <c r="P3728">
        <f>ROUND(E3728/L3728,2)</f>
        <v>0</v>
      </c>
      <c r="Q3728" s="9" t="s">
        <v>4181</v>
      </c>
      <c r="R3728" t="s">
        <v>4190</v>
      </c>
      <c r="S3728">
        <f>(((J3728/60)/60)/24)+DATE(1970,1,1)</f>
        <v>42462.140868055561</v>
      </c>
      <c r="T3728">
        <f>(((I3728/60)/60)/24)+DATE(1970,1,1)</f>
        <v>42489.875</v>
      </c>
      <c r="U3728">
        <f>YEAR(S:S)</f>
        <v>2016</v>
      </c>
    </row>
    <row r="3729" spans="1:21" ht="48" x14ac:dyDescent="0.2">
      <c r="A3729">
        <v>3727</v>
      </c>
      <c r="B3729" s="8" t="s">
        <v>2</v>
      </c>
      <c r="C3729" s="3" t="s">
        <v>3734</v>
      </c>
      <c r="D3729" s="5">
        <v>2000</v>
      </c>
      <c r="E3729" s="7">
        <v>0</v>
      </c>
      <c r="F3729" t="s">
        <v>4115</v>
      </c>
      <c r="G3729" s="1" t="s">
        <v>4119</v>
      </c>
      <c r="H3729" t="s">
        <v>4121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" t="s">
        <v>4181</v>
      </c>
      <c r="O3729">
        <f>ROUND(E3729/D3729*100,0)</f>
        <v>0</v>
      </c>
      <c r="P3729">
        <f>ROUND(E3729/L3729,2)</f>
        <v>0</v>
      </c>
      <c r="Q3729" s="9" t="s">
        <v>4181</v>
      </c>
      <c r="R3729" t="s">
        <v>4190</v>
      </c>
      <c r="S3729">
        <f>(((J3729/60)/60)/24)+DATE(1970,1,1)</f>
        <v>42632.348310185189</v>
      </c>
      <c r="T3729">
        <f>(((I3729/60)/60)/24)+DATE(1970,1,1)</f>
        <v>42663.204861111109</v>
      </c>
      <c r="U3729">
        <f>YEAR(S:S)</f>
        <v>2016</v>
      </c>
    </row>
    <row r="3730" spans="1:21" ht="32" x14ac:dyDescent="0.2">
      <c r="A3730">
        <v>3728</v>
      </c>
      <c r="B3730" s="8" t="s">
        <v>2</v>
      </c>
      <c r="C3730" s="3" t="s">
        <v>3735</v>
      </c>
      <c r="D3730" s="5">
        <v>20000</v>
      </c>
      <c r="E3730" s="7">
        <v>0</v>
      </c>
      <c r="F3730" t="s">
        <v>4117</v>
      </c>
      <c r="G3730" s="1" t="s">
        <v>4119</v>
      </c>
      <c r="H3730" t="s">
        <v>4121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" t="s">
        <v>4181</v>
      </c>
      <c r="O3730">
        <f>ROUND(E3730/D3730*100,0)</f>
        <v>0</v>
      </c>
      <c r="P3730">
        <f>ROUND(E3730/L3730,2)</f>
        <v>0</v>
      </c>
      <c r="Q3730" s="9" t="s">
        <v>4181</v>
      </c>
      <c r="R3730" t="s">
        <v>4190</v>
      </c>
      <c r="S3730">
        <f>(((J3730/60)/60)/24)+DATE(1970,1,1)</f>
        <v>42205.171018518522</v>
      </c>
      <c r="T3730">
        <f>(((I3730/60)/60)/24)+DATE(1970,1,1)</f>
        <v>42235.171018518522</v>
      </c>
      <c r="U3730">
        <f>YEAR(S:S)</f>
        <v>2015</v>
      </c>
    </row>
    <row r="3731" spans="1:21" ht="48" x14ac:dyDescent="0.2">
      <c r="A3731">
        <v>3729</v>
      </c>
      <c r="B3731" s="8" t="s">
        <v>2</v>
      </c>
      <c r="C3731" s="3" t="s">
        <v>3736</v>
      </c>
      <c r="D3731" s="5">
        <v>5000</v>
      </c>
      <c r="E3731" s="7">
        <v>0</v>
      </c>
      <c r="F3731" t="s">
        <v>4117</v>
      </c>
      <c r="G3731" s="1" t="s">
        <v>4119</v>
      </c>
      <c r="H3731" t="s">
        <v>4121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" t="s">
        <v>4181</v>
      </c>
      <c r="O3731">
        <f>ROUND(E3731/D3731*100,0)</f>
        <v>0</v>
      </c>
      <c r="P3731">
        <f>ROUND(E3731/L3731,2)</f>
        <v>0</v>
      </c>
      <c r="Q3731" s="9" t="s">
        <v>4181</v>
      </c>
      <c r="R3731" t="s">
        <v>4190</v>
      </c>
      <c r="S3731">
        <f>(((J3731/60)/60)/24)+DATE(1970,1,1)</f>
        <v>42041.205000000002</v>
      </c>
      <c r="T3731">
        <f>(((I3731/60)/60)/24)+DATE(1970,1,1)</f>
        <v>42086.16333333333</v>
      </c>
      <c r="U3731">
        <f>YEAR(S:S)</f>
        <v>2015</v>
      </c>
    </row>
    <row r="3732" spans="1:21" ht="48" x14ac:dyDescent="0.2">
      <c r="A3732">
        <v>3730</v>
      </c>
      <c r="B3732" s="8" t="s">
        <v>2</v>
      </c>
      <c r="C3732" s="3" t="s">
        <v>3737</v>
      </c>
      <c r="D3732" s="5">
        <v>1000</v>
      </c>
      <c r="E3732" s="7">
        <v>0</v>
      </c>
      <c r="F3732" t="s">
        <v>4117</v>
      </c>
      <c r="G3732" s="1" t="s">
        <v>4119</v>
      </c>
      <c r="H3732" t="s">
        <v>4121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" t="s">
        <v>4181</v>
      </c>
      <c r="O3732">
        <f>ROUND(E3732/D3732*100,0)</f>
        <v>0</v>
      </c>
      <c r="P3732">
        <f>ROUND(E3732/L3732,2)</f>
        <v>0</v>
      </c>
      <c r="Q3732" s="9" t="s">
        <v>4181</v>
      </c>
      <c r="R3732" t="s">
        <v>4190</v>
      </c>
      <c r="S3732">
        <f>(((J3732/60)/60)/24)+DATE(1970,1,1)</f>
        <v>42203.677766203706</v>
      </c>
      <c r="T3732">
        <f>(((I3732/60)/60)/24)+DATE(1970,1,1)</f>
        <v>42233.677766203706</v>
      </c>
      <c r="U3732">
        <f>YEAR(S:S)</f>
        <v>2015</v>
      </c>
    </row>
    <row r="3733" spans="1:21" ht="48" x14ac:dyDescent="0.2">
      <c r="A3733">
        <v>3731</v>
      </c>
      <c r="B3733" s="8" t="s">
        <v>2</v>
      </c>
      <c r="C3733" s="3" t="s">
        <v>3738</v>
      </c>
      <c r="D3733" s="5">
        <v>5500</v>
      </c>
      <c r="E3733" s="7">
        <v>0</v>
      </c>
      <c r="F3733" t="s">
        <v>4117</v>
      </c>
      <c r="G3733" s="1" t="s">
        <v>4119</v>
      </c>
      <c r="H3733" t="s">
        <v>4121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" t="s">
        <v>4181</v>
      </c>
      <c r="O3733">
        <f>ROUND(E3733/D3733*100,0)</f>
        <v>0</v>
      </c>
      <c r="P3733">
        <f>ROUND(E3733/L3733,2)</f>
        <v>0</v>
      </c>
      <c r="Q3733" s="9" t="s">
        <v>4181</v>
      </c>
      <c r="R3733" t="s">
        <v>4190</v>
      </c>
      <c r="S3733">
        <f>(((J3733/60)/60)/24)+DATE(1970,1,1)</f>
        <v>41983.752847222218</v>
      </c>
      <c r="T3733">
        <f>(((I3733/60)/60)/24)+DATE(1970,1,1)</f>
        <v>42014.140972222223</v>
      </c>
      <c r="U3733">
        <f>YEAR(S:S)</f>
        <v>2014</v>
      </c>
    </row>
    <row r="3734" spans="1:21" ht="32" x14ac:dyDescent="0.2">
      <c r="A3734">
        <v>3732</v>
      </c>
      <c r="B3734" s="8" t="s">
        <v>2</v>
      </c>
      <c r="C3734" s="3" t="s">
        <v>3739</v>
      </c>
      <c r="D3734" s="5">
        <v>850</v>
      </c>
      <c r="E3734" s="7">
        <v>0</v>
      </c>
      <c r="F3734" t="s">
        <v>4117</v>
      </c>
      <c r="G3734" s="1" t="s">
        <v>4119</v>
      </c>
      <c r="H3734" t="s">
        <v>4124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" t="s">
        <v>4181</v>
      </c>
      <c r="O3734">
        <f>ROUND(E3734/D3734*100,0)</f>
        <v>0</v>
      </c>
      <c r="P3734">
        <f>ROUND(E3734/L3734,2)</f>
        <v>0</v>
      </c>
      <c r="Q3734" s="9" t="s">
        <v>4181</v>
      </c>
      <c r="R3734" t="s">
        <v>4190</v>
      </c>
      <c r="S3734">
        <f>(((J3734/60)/60)/24)+DATE(1970,1,1)</f>
        <v>41968.677465277782</v>
      </c>
      <c r="T3734">
        <f>(((I3734/60)/60)/24)+DATE(1970,1,1)</f>
        <v>42028.5</v>
      </c>
      <c r="U3734">
        <f>YEAR(S:S)</f>
        <v>2014</v>
      </c>
    </row>
    <row r="3735" spans="1:21" ht="48" x14ac:dyDescent="0.2">
      <c r="A3735">
        <v>3733</v>
      </c>
      <c r="B3735" s="8" t="s">
        <v>2</v>
      </c>
      <c r="C3735" s="3" t="s">
        <v>3740</v>
      </c>
      <c r="D3735" s="5">
        <v>1500</v>
      </c>
      <c r="E3735" s="7">
        <v>0</v>
      </c>
      <c r="F3735" t="s">
        <v>4117</v>
      </c>
      <c r="G3735" s="1" t="s">
        <v>4119</v>
      </c>
      <c r="H3735" t="s">
        <v>4121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" t="s">
        <v>4181</v>
      </c>
      <c r="O3735">
        <f>ROUND(E3735/D3735*100,0)</f>
        <v>0</v>
      </c>
      <c r="P3735" t="e">
        <f>ROUND(E3735/L3735,2)</f>
        <v>#DIV/0!</v>
      </c>
      <c r="Q3735" s="9" t="s">
        <v>4181</v>
      </c>
      <c r="R3735" t="s">
        <v>4190</v>
      </c>
      <c r="S3735">
        <f>(((J3735/60)/60)/24)+DATE(1970,1,1)</f>
        <v>42103.024398148147</v>
      </c>
      <c r="T3735">
        <f>(((I3735/60)/60)/24)+DATE(1970,1,1)</f>
        <v>42112.9375</v>
      </c>
      <c r="U3735">
        <f>YEAR(S:S)</f>
        <v>2015</v>
      </c>
    </row>
    <row r="3736" spans="1:21" ht="48" x14ac:dyDescent="0.2">
      <c r="A3736">
        <v>3734</v>
      </c>
      <c r="B3736" s="8" t="s">
        <v>2</v>
      </c>
      <c r="C3736" s="3" t="s">
        <v>3741</v>
      </c>
      <c r="D3736" s="5">
        <v>1500</v>
      </c>
      <c r="E3736" s="7">
        <v>0</v>
      </c>
      <c r="F3736" t="s">
        <v>4117</v>
      </c>
      <c r="G3736" s="1" t="s">
        <v>4119</v>
      </c>
      <c r="H3736" t="s">
        <v>4121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" t="s">
        <v>4181</v>
      </c>
      <c r="O3736">
        <f>ROUND(E3736/D3736*100,0)</f>
        <v>0</v>
      </c>
      <c r="P3736">
        <f>ROUND(E3736/L3736,2)</f>
        <v>0</v>
      </c>
      <c r="Q3736" s="9" t="s">
        <v>4181</v>
      </c>
      <c r="R3736" t="s">
        <v>4190</v>
      </c>
      <c r="S3736">
        <f>(((J3736/60)/60)/24)+DATE(1970,1,1)</f>
        <v>42089.901574074072</v>
      </c>
      <c r="T3736">
        <f>(((I3736/60)/60)/24)+DATE(1970,1,1)</f>
        <v>42149.901574074072</v>
      </c>
      <c r="U3736">
        <f>YEAR(S:S)</f>
        <v>2015</v>
      </c>
    </row>
    <row r="3737" spans="1:21" ht="32" x14ac:dyDescent="0.2">
      <c r="A3737">
        <v>3735</v>
      </c>
      <c r="B3737" s="8" t="s">
        <v>2</v>
      </c>
      <c r="C3737" s="3" t="s">
        <v>3742</v>
      </c>
      <c r="D3737" s="5">
        <v>150</v>
      </c>
      <c r="E3737" s="7">
        <v>0</v>
      </c>
      <c r="F3737" t="s">
        <v>4117</v>
      </c>
      <c r="G3737" s="1" t="s">
        <v>4119</v>
      </c>
      <c r="H3737" t="s">
        <v>4122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" t="s">
        <v>4181</v>
      </c>
      <c r="O3737">
        <f>ROUND(E3737/D3737*100,0)</f>
        <v>0</v>
      </c>
      <c r="P3737">
        <f>ROUND(E3737/L3737,2)</f>
        <v>0</v>
      </c>
      <c r="Q3737" s="9" t="s">
        <v>4181</v>
      </c>
      <c r="R3737" t="s">
        <v>4190</v>
      </c>
      <c r="S3737">
        <f>(((J3737/60)/60)/24)+DATE(1970,1,1)</f>
        <v>42122.693159722221</v>
      </c>
      <c r="T3737">
        <f>(((I3737/60)/60)/24)+DATE(1970,1,1)</f>
        <v>42152.693159722221</v>
      </c>
      <c r="U3737">
        <f>YEAR(S:S)</f>
        <v>2015</v>
      </c>
    </row>
    <row r="3738" spans="1:21" ht="48" x14ac:dyDescent="0.2">
      <c r="A3738">
        <v>3736</v>
      </c>
      <c r="B3738" s="8" t="s">
        <v>2</v>
      </c>
      <c r="C3738" s="3" t="s">
        <v>3743</v>
      </c>
      <c r="D3738" s="5">
        <v>1500</v>
      </c>
      <c r="E3738" s="7">
        <v>0</v>
      </c>
      <c r="F3738" t="s">
        <v>4117</v>
      </c>
      <c r="G3738" s="1" t="s">
        <v>4119</v>
      </c>
      <c r="H3738" t="s">
        <v>4122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" t="s">
        <v>4181</v>
      </c>
      <c r="O3738">
        <f>ROUND(E3738/D3738*100,0)</f>
        <v>0</v>
      </c>
      <c r="P3738">
        <f>ROUND(E3738/L3738,2)</f>
        <v>0</v>
      </c>
      <c r="Q3738" s="9" t="s">
        <v>4181</v>
      </c>
      <c r="R3738" t="s">
        <v>4190</v>
      </c>
      <c r="S3738">
        <f>(((J3738/60)/60)/24)+DATE(1970,1,1)</f>
        <v>42048.711724537032</v>
      </c>
      <c r="T3738">
        <f>(((I3738/60)/60)/24)+DATE(1970,1,1)</f>
        <v>42086.75</v>
      </c>
      <c r="U3738">
        <f>YEAR(S:S)</f>
        <v>2015</v>
      </c>
    </row>
    <row r="3739" spans="1:21" ht="32" x14ac:dyDescent="0.2">
      <c r="A3739">
        <v>3737</v>
      </c>
      <c r="B3739" s="8" t="s">
        <v>2</v>
      </c>
      <c r="C3739" s="3" t="s">
        <v>3744</v>
      </c>
      <c r="D3739" s="5">
        <v>700</v>
      </c>
      <c r="E3739" s="7">
        <v>0</v>
      </c>
      <c r="F3739" t="s">
        <v>4117</v>
      </c>
      <c r="G3739" s="1" t="s">
        <v>4119</v>
      </c>
      <c r="H3739" t="s">
        <v>4121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" t="s">
        <v>4181</v>
      </c>
      <c r="O3739">
        <f>ROUND(E3739/D3739*100,0)</f>
        <v>0</v>
      </c>
      <c r="P3739">
        <f>ROUND(E3739/L3739,2)</f>
        <v>0</v>
      </c>
      <c r="Q3739" s="9" t="s">
        <v>4181</v>
      </c>
      <c r="R3739" t="s">
        <v>4190</v>
      </c>
      <c r="S3739">
        <f>(((J3739/60)/60)/24)+DATE(1970,1,1)</f>
        <v>42297.691006944442</v>
      </c>
      <c r="T3739">
        <f>(((I3739/60)/60)/24)+DATE(1970,1,1)</f>
        <v>42320.290972222225</v>
      </c>
      <c r="U3739">
        <f>YEAR(S:S)</f>
        <v>2015</v>
      </c>
    </row>
    <row r="3740" spans="1:21" ht="32" x14ac:dyDescent="0.2">
      <c r="A3740">
        <v>3738</v>
      </c>
      <c r="B3740" s="8" t="s">
        <v>2</v>
      </c>
      <c r="C3740" s="3" t="s">
        <v>3745</v>
      </c>
      <c r="D3740" s="5">
        <v>1500</v>
      </c>
      <c r="E3740" s="7">
        <v>0</v>
      </c>
      <c r="F3740" t="s">
        <v>4117</v>
      </c>
      <c r="G3740" s="1" t="s">
        <v>4119</v>
      </c>
      <c r="H3740" t="s">
        <v>4122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" t="s">
        <v>4181</v>
      </c>
      <c r="O3740">
        <f>ROUND(E3740/D3740*100,0)</f>
        <v>0</v>
      </c>
      <c r="P3740">
        <f>ROUND(E3740/L3740,2)</f>
        <v>0</v>
      </c>
      <c r="Q3740" s="9" t="s">
        <v>4181</v>
      </c>
      <c r="R3740" t="s">
        <v>4190</v>
      </c>
      <c r="S3740">
        <f>(((J3740/60)/60)/24)+DATE(1970,1,1)</f>
        <v>41813.938715277778</v>
      </c>
      <c r="T3740">
        <f>(((I3740/60)/60)/24)+DATE(1970,1,1)</f>
        <v>41835.916666666664</v>
      </c>
      <c r="U3740">
        <f>YEAR(S:S)</f>
        <v>2014</v>
      </c>
    </row>
    <row r="3741" spans="1:21" ht="48" x14ac:dyDescent="0.2">
      <c r="A3741">
        <v>3739</v>
      </c>
      <c r="B3741" s="8" t="s">
        <v>2</v>
      </c>
      <c r="C3741" s="3" t="s">
        <v>3746</v>
      </c>
      <c r="D3741" s="5">
        <v>4000</v>
      </c>
      <c r="E3741" s="7">
        <v>0</v>
      </c>
      <c r="F3741" t="s">
        <v>4117</v>
      </c>
      <c r="G3741" s="1" t="s">
        <v>4119</v>
      </c>
      <c r="H3741" t="s">
        <v>4122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" t="s">
        <v>4181</v>
      </c>
      <c r="O3741">
        <f>ROUND(E3741/D3741*100,0)</f>
        <v>0</v>
      </c>
      <c r="P3741">
        <f>ROUND(E3741/L3741,2)</f>
        <v>0</v>
      </c>
      <c r="Q3741" s="9" t="s">
        <v>4181</v>
      </c>
      <c r="R3741" t="s">
        <v>4190</v>
      </c>
      <c r="S3741">
        <f>(((J3741/60)/60)/24)+DATE(1970,1,1)</f>
        <v>42548.449861111112</v>
      </c>
      <c r="T3741">
        <f>(((I3741/60)/60)/24)+DATE(1970,1,1)</f>
        <v>42568.449861111112</v>
      </c>
      <c r="U3741">
        <f>YEAR(S:S)</f>
        <v>2016</v>
      </c>
    </row>
    <row r="3742" spans="1:21" ht="48" x14ac:dyDescent="0.2">
      <c r="A3742">
        <v>3740</v>
      </c>
      <c r="B3742" s="8" t="s">
        <v>2</v>
      </c>
      <c r="C3742" s="3" t="s">
        <v>3747</v>
      </c>
      <c r="D3742" s="5">
        <v>2000</v>
      </c>
      <c r="E3742" s="7">
        <v>0</v>
      </c>
      <c r="F3742" t="s">
        <v>4117</v>
      </c>
      <c r="G3742" s="1" t="s">
        <v>4119</v>
      </c>
      <c r="H3742" t="s">
        <v>4121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" t="s">
        <v>4181</v>
      </c>
      <c r="O3742">
        <f>ROUND(E3742/D3742*100,0)</f>
        <v>0</v>
      </c>
      <c r="P3742">
        <f>ROUND(E3742/L3742,2)</f>
        <v>0</v>
      </c>
      <c r="Q3742" s="9" t="s">
        <v>4181</v>
      </c>
      <c r="R3742" t="s">
        <v>4190</v>
      </c>
      <c r="S3742">
        <f>(((J3742/60)/60)/24)+DATE(1970,1,1)</f>
        <v>41833.089756944442</v>
      </c>
      <c r="T3742">
        <f>(((I3742/60)/60)/24)+DATE(1970,1,1)</f>
        <v>41863.079143518517</v>
      </c>
      <c r="U3742">
        <f>YEAR(S:S)</f>
        <v>2014</v>
      </c>
    </row>
    <row r="3743" spans="1:21" ht="48" x14ac:dyDescent="0.2">
      <c r="A3743">
        <v>3741</v>
      </c>
      <c r="B3743" s="8" t="s">
        <v>2</v>
      </c>
      <c r="C3743" s="3" t="s">
        <v>3748</v>
      </c>
      <c r="D3743" s="5">
        <v>20000</v>
      </c>
      <c r="E3743" s="7">
        <v>0</v>
      </c>
      <c r="F3743" t="s">
        <v>4117</v>
      </c>
      <c r="G3743" s="1" t="s">
        <v>4119</v>
      </c>
      <c r="H3743" t="s">
        <v>4121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" t="s">
        <v>4181</v>
      </c>
      <c r="O3743">
        <f>ROUND(E3743/D3743*100,0)</f>
        <v>0</v>
      </c>
      <c r="P3743" t="e">
        <f>ROUND(E3743/L3743,2)</f>
        <v>#DIV/0!</v>
      </c>
      <c r="Q3743" s="9" t="s">
        <v>4181</v>
      </c>
      <c r="R3743" t="s">
        <v>4190</v>
      </c>
      <c r="S3743">
        <f>(((J3743/60)/60)/24)+DATE(1970,1,1)</f>
        <v>42325.920717592591</v>
      </c>
      <c r="T3743">
        <f>(((I3743/60)/60)/24)+DATE(1970,1,1)</f>
        <v>42355.920717592591</v>
      </c>
      <c r="U3743">
        <f>YEAR(S:S)</f>
        <v>2015</v>
      </c>
    </row>
    <row r="3744" spans="1:21" ht="48" x14ac:dyDescent="0.2">
      <c r="A3744">
        <v>3742</v>
      </c>
      <c r="B3744" s="8" t="s">
        <v>2</v>
      </c>
      <c r="C3744" s="3" t="s">
        <v>3749</v>
      </c>
      <c r="D3744" s="5">
        <v>5000</v>
      </c>
      <c r="E3744" s="7">
        <v>0</v>
      </c>
      <c r="F3744" t="s">
        <v>4117</v>
      </c>
      <c r="G3744" s="1" t="s">
        <v>4119</v>
      </c>
      <c r="H3744" t="s">
        <v>4121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" t="s">
        <v>4181</v>
      </c>
      <c r="O3744">
        <f>ROUND(E3744/D3744*100,0)</f>
        <v>0</v>
      </c>
      <c r="P3744">
        <f>ROUND(E3744/L3744,2)</f>
        <v>0</v>
      </c>
      <c r="Q3744" s="9" t="s">
        <v>4181</v>
      </c>
      <c r="R3744" t="s">
        <v>4190</v>
      </c>
      <c r="S3744">
        <f>(((J3744/60)/60)/24)+DATE(1970,1,1)</f>
        <v>41858.214629629627</v>
      </c>
      <c r="T3744">
        <f>(((I3744/60)/60)/24)+DATE(1970,1,1)</f>
        <v>41888.214629629627</v>
      </c>
      <c r="U3744">
        <f>YEAR(S:S)</f>
        <v>2014</v>
      </c>
    </row>
    <row r="3745" spans="1:21" ht="32" x14ac:dyDescent="0.2">
      <c r="A3745">
        <v>3743</v>
      </c>
      <c r="B3745" s="8" t="s">
        <v>2</v>
      </c>
      <c r="C3745" s="3" t="s">
        <v>3750</v>
      </c>
      <c r="D3745" s="5">
        <v>2200</v>
      </c>
      <c r="E3745" s="7">
        <v>0</v>
      </c>
      <c r="F3745" t="s">
        <v>4117</v>
      </c>
      <c r="G3745" s="1" t="s">
        <v>4119</v>
      </c>
      <c r="H3745" t="s">
        <v>4121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" t="s">
        <v>4181</v>
      </c>
      <c r="O3745">
        <f>ROUND(E3745/D3745*100,0)</f>
        <v>0</v>
      </c>
      <c r="P3745" t="e">
        <f>ROUND(E3745/L3745,2)</f>
        <v>#DIV/0!</v>
      </c>
      <c r="Q3745" s="9" t="s">
        <v>4181</v>
      </c>
      <c r="R3745" t="s">
        <v>4190</v>
      </c>
      <c r="S3745">
        <f>(((J3745/60)/60)/24)+DATE(1970,1,1)</f>
        <v>41793.710231481484</v>
      </c>
      <c r="T3745">
        <f>(((I3745/60)/60)/24)+DATE(1970,1,1)</f>
        <v>41823.710231481484</v>
      </c>
      <c r="U3745">
        <f>YEAR(S:S)</f>
        <v>2014</v>
      </c>
    </row>
    <row r="3746" spans="1:21" ht="48" x14ac:dyDescent="0.2">
      <c r="A3746">
        <v>3744</v>
      </c>
      <c r="B3746" s="8" t="s">
        <v>2</v>
      </c>
      <c r="C3746" s="3" t="s">
        <v>3751</v>
      </c>
      <c r="D3746" s="5">
        <v>1200</v>
      </c>
      <c r="E3746" s="7">
        <v>0</v>
      </c>
      <c r="F3746" t="s">
        <v>4117</v>
      </c>
      <c r="G3746" s="1" t="s">
        <v>4119</v>
      </c>
      <c r="H3746" t="s">
        <v>4121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" t="s">
        <v>4181</v>
      </c>
      <c r="O3746">
        <f>ROUND(E3746/D3746*100,0)</f>
        <v>0</v>
      </c>
      <c r="P3746" t="e">
        <f>ROUND(E3746/L3746,2)</f>
        <v>#DIV/0!</v>
      </c>
      <c r="Q3746" s="9" t="s">
        <v>4181</v>
      </c>
      <c r="R3746" t="s">
        <v>4190</v>
      </c>
      <c r="S3746">
        <f>(((J3746/60)/60)/24)+DATE(1970,1,1)</f>
        <v>41793.814259259263</v>
      </c>
      <c r="T3746">
        <f>(((I3746/60)/60)/24)+DATE(1970,1,1)</f>
        <v>41825.165972222225</v>
      </c>
      <c r="U3746">
        <f>YEAR(S:S)</f>
        <v>2014</v>
      </c>
    </row>
    <row r="3747" spans="1:21" ht="48" x14ac:dyDescent="0.2">
      <c r="A3747">
        <v>3745</v>
      </c>
      <c r="B3747" s="8" t="s">
        <v>2</v>
      </c>
      <c r="C3747" s="3" t="s">
        <v>3752</v>
      </c>
      <c r="D3747" s="5">
        <v>100</v>
      </c>
      <c r="E3747" s="7">
        <v>0</v>
      </c>
      <c r="F3747" t="s">
        <v>4117</v>
      </c>
      <c r="G3747" s="1" t="s">
        <v>4119</v>
      </c>
      <c r="H3747" t="s">
        <v>4121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" t="s">
        <v>4181</v>
      </c>
      <c r="O3747">
        <f>ROUND(E3747/D3747*100,0)</f>
        <v>0</v>
      </c>
      <c r="P3747">
        <f>ROUND(E3747/L3747,2)</f>
        <v>0</v>
      </c>
      <c r="Q3747" s="9" t="s">
        <v>4181</v>
      </c>
      <c r="R3747" t="s">
        <v>4190</v>
      </c>
      <c r="S3747">
        <f>(((J3747/60)/60)/24)+DATE(1970,1,1)</f>
        <v>41831.697939814818</v>
      </c>
      <c r="T3747">
        <f>(((I3747/60)/60)/24)+DATE(1970,1,1)</f>
        <v>41861.697939814818</v>
      </c>
      <c r="U3747">
        <f>YEAR(S:S)</f>
        <v>2014</v>
      </c>
    </row>
    <row r="3748" spans="1:21" ht="16" x14ac:dyDescent="0.2">
      <c r="A3748">
        <v>3746</v>
      </c>
      <c r="B3748" s="8" t="s">
        <v>2</v>
      </c>
      <c r="C3748" s="3" t="s">
        <v>3753</v>
      </c>
      <c r="D3748" s="5">
        <v>8500</v>
      </c>
      <c r="E3748" s="7">
        <v>0</v>
      </c>
      <c r="F3748" t="s">
        <v>4117</v>
      </c>
      <c r="G3748" s="1" t="s">
        <v>4119</v>
      </c>
      <c r="H3748" t="s">
        <v>4121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" t="s">
        <v>4181</v>
      </c>
      <c r="O3748">
        <f>ROUND(E3748/D3748*100,0)</f>
        <v>0</v>
      </c>
      <c r="P3748">
        <f>ROUND(E3748/L3748,2)</f>
        <v>0</v>
      </c>
      <c r="Q3748" s="9" t="s">
        <v>4181</v>
      </c>
      <c r="R3748" t="s">
        <v>4190</v>
      </c>
      <c r="S3748">
        <f>(((J3748/60)/60)/24)+DATE(1970,1,1)</f>
        <v>42621.389340277776</v>
      </c>
      <c r="T3748">
        <f>(((I3748/60)/60)/24)+DATE(1970,1,1)</f>
        <v>42651.389340277776</v>
      </c>
      <c r="U3748">
        <f>YEAR(S:S)</f>
        <v>2016</v>
      </c>
    </row>
    <row r="3749" spans="1:21" ht="32" x14ac:dyDescent="0.2">
      <c r="A3749">
        <v>3747</v>
      </c>
      <c r="B3749" s="8" t="s">
        <v>2</v>
      </c>
      <c r="C3749" s="3" t="s">
        <v>3754</v>
      </c>
      <c r="D3749" s="5">
        <v>2500</v>
      </c>
      <c r="E3749" s="7">
        <v>0</v>
      </c>
      <c r="F3749" t="s">
        <v>4117</v>
      </c>
      <c r="G3749" s="1" t="s">
        <v>4119</v>
      </c>
      <c r="H3749" t="s">
        <v>4122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" t="s">
        <v>4181</v>
      </c>
      <c r="O3749">
        <f>ROUND(E3749/D3749*100,0)</f>
        <v>0</v>
      </c>
      <c r="P3749">
        <f>ROUND(E3749/L3749,2)</f>
        <v>0</v>
      </c>
      <c r="Q3749" s="9" t="s">
        <v>4181</v>
      </c>
      <c r="R3749" t="s">
        <v>4190</v>
      </c>
      <c r="S3749">
        <f>(((J3749/60)/60)/24)+DATE(1970,1,1)</f>
        <v>42164.299722222218</v>
      </c>
      <c r="T3749">
        <f>(((I3749/60)/60)/24)+DATE(1970,1,1)</f>
        <v>42190.957638888889</v>
      </c>
      <c r="U3749">
        <f>YEAR(S:S)</f>
        <v>2015</v>
      </c>
    </row>
    <row r="3750" spans="1:21" ht="48" x14ac:dyDescent="0.2">
      <c r="A3750">
        <v>3748</v>
      </c>
      <c r="B3750" s="8" t="s">
        <v>2</v>
      </c>
      <c r="C3750" s="3" t="s">
        <v>3755</v>
      </c>
      <c r="D3750" s="5">
        <v>5000</v>
      </c>
      <c r="E3750" s="7">
        <v>0</v>
      </c>
      <c r="F3750" t="s">
        <v>4115</v>
      </c>
      <c r="G3750" s="1" t="s">
        <v>4119</v>
      </c>
      <c r="H3750" t="s">
        <v>4121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" t="s">
        <v>4181</v>
      </c>
      <c r="O3750">
        <f>ROUND(E3750/D3750*100,0)</f>
        <v>0</v>
      </c>
      <c r="P3750">
        <f>ROUND(E3750/L3750,2)</f>
        <v>0</v>
      </c>
      <c r="Q3750" s="9" t="s">
        <v>4181</v>
      </c>
      <c r="R3750" t="s">
        <v>4224</v>
      </c>
      <c r="S3750">
        <f>(((J3750/60)/60)/24)+DATE(1970,1,1)</f>
        <v>42395.706435185188</v>
      </c>
      <c r="T3750">
        <f>(((I3750/60)/60)/24)+DATE(1970,1,1)</f>
        <v>42416.249305555553</v>
      </c>
      <c r="U3750">
        <f>YEAR(S:S)</f>
        <v>2016</v>
      </c>
    </row>
    <row r="3751" spans="1:21" ht="48" x14ac:dyDescent="0.2">
      <c r="A3751">
        <v>3749</v>
      </c>
      <c r="B3751" s="8" t="s">
        <v>2</v>
      </c>
      <c r="C3751" s="3" t="s">
        <v>3756</v>
      </c>
      <c r="D3751" s="5">
        <v>500</v>
      </c>
      <c r="E3751" s="7">
        <v>0</v>
      </c>
      <c r="F3751" t="s">
        <v>4115</v>
      </c>
      <c r="G3751" s="1" t="s">
        <v>4119</v>
      </c>
      <c r="H3751" t="s">
        <v>4121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" t="s">
        <v>4181</v>
      </c>
      <c r="O3751">
        <f>ROUND(E3751/D3751*100,0)</f>
        <v>0</v>
      </c>
      <c r="P3751">
        <f>ROUND(E3751/L3751,2)</f>
        <v>0</v>
      </c>
      <c r="Q3751" s="9" t="s">
        <v>4181</v>
      </c>
      <c r="R3751" t="s">
        <v>4224</v>
      </c>
      <c r="S3751">
        <f>(((J3751/60)/60)/24)+DATE(1970,1,1)</f>
        <v>42458.127175925925</v>
      </c>
      <c r="T3751">
        <f>(((I3751/60)/60)/24)+DATE(1970,1,1)</f>
        <v>42489.165972222225</v>
      </c>
      <c r="U3751">
        <f>YEAR(S:S)</f>
        <v>2016</v>
      </c>
    </row>
    <row r="3752" spans="1:21" ht="96" x14ac:dyDescent="0.2">
      <c r="A3752">
        <v>3750</v>
      </c>
      <c r="B3752" s="8" t="s">
        <v>2</v>
      </c>
      <c r="C3752" s="3" t="s">
        <v>3757</v>
      </c>
      <c r="D3752" s="5">
        <v>6000</v>
      </c>
      <c r="E3752" s="7">
        <v>0</v>
      </c>
      <c r="F3752" t="s">
        <v>4115</v>
      </c>
      <c r="G3752" s="1" t="s">
        <v>4119</v>
      </c>
      <c r="H3752" t="s">
        <v>4121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" t="s">
        <v>4181</v>
      </c>
      <c r="O3752">
        <f>ROUND(E3752/D3752*100,0)</f>
        <v>0</v>
      </c>
      <c r="P3752">
        <f>ROUND(E3752/L3752,2)</f>
        <v>0</v>
      </c>
      <c r="Q3752" s="9" t="s">
        <v>4181</v>
      </c>
      <c r="R3752" t="s">
        <v>4224</v>
      </c>
      <c r="S3752">
        <f>(((J3752/60)/60)/24)+DATE(1970,1,1)</f>
        <v>42016.981574074074</v>
      </c>
      <c r="T3752">
        <f>(((I3752/60)/60)/24)+DATE(1970,1,1)</f>
        <v>42045.332638888889</v>
      </c>
      <c r="U3752">
        <f>YEAR(S:S)</f>
        <v>2015</v>
      </c>
    </row>
    <row r="3753" spans="1:21" ht="48" x14ac:dyDescent="0.2">
      <c r="A3753">
        <v>3751</v>
      </c>
      <c r="B3753" s="8" t="s">
        <v>2</v>
      </c>
      <c r="C3753" s="3" t="s">
        <v>3758</v>
      </c>
      <c r="D3753" s="5">
        <v>1000</v>
      </c>
      <c r="E3753" s="7">
        <v>0</v>
      </c>
      <c r="F3753" t="s">
        <v>4115</v>
      </c>
      <c r="G3753" s="1" t="s">
        <v>4119</v>
      </c>
      <c r="H3753" t="s">
        <v>4121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" t="s">
        <v>4181</v>
      </c>
      <c r="O3753">
        <f>ROUND(E3753/D3753*100,0)</f>
        <v>0</v>
      </c>
      <c r="P3753">
        <f>ROUND(E3753/L3753,2)</f>
        <v>0</v>
      </c>
      <c r="Q3753" s="9" t="s">
        <v>4181</v>
      </c>
      <c r="R3753" t="s">
        <v>4224</v>
      </c>
      <c r="S3753">
        <f>(((J3753/60)/60)/24)+DATE(1970,1,1)</f>
        <v>42403.035567129627</v>
      </c>
      <c r="T3753">
        <f>(((I3753/60)/60)/24)+DATE(1970,1,1)</f>
        <v>42462.993900462956</v>
      </c>
      <c r="U3753">
        <f>YEAR(S:S)</f>
        <v>2016</v>
      </c>
    </row>
    <row r="3754" spans="1:21" ht="64" x14ac:dyDescent="0.2">
      <c r="A3754">
        <v>3752</v>
      </c>
      <c r="B3754" s="8" t="s">
        <v>2</v>
      </c>
      <c r="C3754" s="3" t="s">
        <v>3759</v>
      </c>
      <c r="D3754" s="5">
        <v>500</v>
      </c>
      <c r="E3754" s="7">
        <v>0</v>
      </c>
      <c r="F3754" t="s">
        <v>4115</v>
      </c>
      <c r="G3754" s="1" t="s">
        <v>4119</v>
      </c>
      <c r="H3754" t="s">
        <v>4122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" t="s">
        <v>4181</v>
      </c>
      <c r="O3754">
        <f>ROUND(E3754/D3754*100,0)</f>
        <v>0</v>
      </c>
      <c r="P3754">
        <f>ROUND(E3754/L3754,2)</f>
        <v>0</v>
      </c>
      <c r="Q3754" s="9" t="s">
        <v>4181</v>
      </c>
      <c r="R3754" t="s">
        <v>4224</v>
      </c>
      <c r="S3754">
        <f>(((J3754/60)/60)/24)+DATE(1970,1,1)</f>
        <v>42619.802488425921</v>
      </c>
      <c r="T3754">
        <f>(((I3754/60)/60)/24)+DATE(1970,1,1)</f>
        <v>42659.875</v>
      </c>
      <c r="U3754">
        <f>YEAR(S:S)</f>
        <v>2016</v>
      </c>
    </row>
    <row r="3755" spans="1:21" ht="48" x14ac:dyDescent="0.2">
      <c r="A3755">
        <v>3753</v>
      </c>
      <c r="B3755" s="8" t="s">
        <v>2</v>
      </c>
      <c r="C3755" s="3" t="s">
        <v>3760</v>
      </c>
      <c r="D3755" s="5">
        <v>5000</v>
      </c>
      <c r="E3755" s="7">
        <v>0</v>
      </c>
      <c r="F3755" t="s">
        <v>4115</v>
      </c>
      <c r="G3755" s="1" t="s">
        <v>4119</v>
      </c>
      <c r="H3755" t="s">
        <v>4121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" t="s">
        <v>4181</v>
      </c>
      <c r="O3755">
        <f>ROUND(E3755/D3755*100,0)</f>
        <v>0</v>
      </c>
      <c r="P3755">
        <f>ROUND(E3755/L3755,2)</f>
        <v>0</v>
      </c>
      <c r="Q3755" s="9" t="s">
        <v>4181</v>
      </c>
      <c r="R3755" t="s">
        <v>4224</v>
      </c>
      <c r="S3755">
        <f>(((J3755/60)/60)/24)+DATE(1970,1,1)</f>
        <v>42128.824074074073</v>
      </c>
      <c r="T3755">
        <f>(((I3755/60)/60)/24)+DATE(1970,1,1)</f>
        <v>42158</v>
      </c>
      <c r="U3755">
        <f>YEAR(S:S)</f>
        <v>2015</v>
      </c>
    </row>
    <row r="3756" spans="1:21" ht="48" x14ac:dyDescent="0.2">
      <c r="A3756">
        <v>3754</v>
      </c>
      <c r="B3756" s="8" t="s">
        <v>2</v>
      </c>
      <c r="C3756" s="3" t="s">
        <v>3761</v>
      </c>
      <c r="D3756" s="5">
        <v>2500</v>
      </c>
      <c r="E3756" s="7">
        <v>0</v>
      </c>
      <c r="F3756" t="s">
        <v>4115</v>
      </c>
      <c r="G3756" s="1" t="s">
        <v>4119</v>
      </c>
      <c r="H3756" t="s">
        <v>4121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" t="s">
        <v>4181</v>
      </c>
      <c r="O3756">
        <f>ROUND(E3756/D3756*100,0)</f>
        <v>0</v>
      </c>
      <c r="P3756">
        <f>ROUND(E3756/L3756,2)</f>
        <v>0</v>
      </c>
      <c r="Q3756" s="9" t="s">
        <v>4181</v>
      </c>
      <c r="R3756" t="s">
        <v>4224</v>
      </c>
      <c r="S3756">
        <f>(((J3756/60)/60)/24)+DATE(1970,1,1)</f>
        <v>41808.881215277775</v>
      </c>
      <c r="T3756">
        <f>(((I3756/60)/60)/24)+DATE(1970,1,1)</f>
        <v>41846.207638888889</v>
      </c>
      <c r="U3756">
        <f>YEAR(S:S)</f>
        <v>2014</v>
      </c>
    </row>
    <row r="3757" spans="1:21" ht="48" x14ac:dyDescent="0.2">
      <c r="A3757">
        <v>3755</v>
      </c>
      <c r="B3757" s="8" t="s">
        <v>2</v>
      </c>
      <c r="C3757" s="3" t="s">
        <v>3762</v>
      </c>
      <c r="D3757" s="5">
        <v>550</v>
      </c>
      <c r="E3757" s="7">
        <v>0</v>
      </c>
      <c r="F3757" t="s">
        <v>4115</v>
      </c>
      <c r="G3757" s="1" t="s">
        <v>4119</v>
      </c>
      <c r="H3757" t="s">
        <v>4122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" t="s">
        <v>4181</v>
      </c>
      <c r="O3757">
        <f>ROUND(E3757/D3757*100,0)</f>
        <v>0</v>
      </c>
      <c r="P3757">
        <f>ROUND(E3757/L3757,2)</f>
        <v>0</v>
      </c>
      <c r="Q3757" s="9" t="s">
        <v>4181</v>
      </c>
      <c r="R3757" t="s">
        <v>4224</v>
      </c>
      <c r="S3757">
        <f>(((J3757/60)/60)/24)+DATE(1970,1,1)</f>
        <v>42445.866979166662</v>
      </c>
      <c r="T3757">
        <f>(((I3757/60)/60)/24)+DATE(1970,1,1)</f>
        <v>42475.866979166662</v>
      </c>
      <c r="U3757">
        <f>YEAR(S:S)</f>
        <v>2016</v>
      </c>
    </row>
    <row r="3758" spans="1:21" ht="48" x14ac:dyDescent="0.2">
      <c r="A3758">
        <v>3756</v>
      </c>
      <c r="B3758" s="8" t="s">
        <v>2</v>
      </c>
      <c r="C3758" s="3" t="s">
        <v>3763</v>
      </c>
      <c r="D3758" s="5">
        <v>4500</v>
      </c>
      <c r="E3758" s="7">
        <v>0</v>
      </c>
      <c r="F3758" t="s">
        <v>4115</v>
      </c>
      <c r="G3758" s="1" t="s">
        <v>4119</v>
      </c>
      <c r="H3758" t="s">
        <v>4121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" t="s">
        <v>4181</v>
      </c>
      <c r="O3758">
        <f>ROUND(E3758/D3758*100,0)</f>
        <v>0</v>
      </c>
      <c r="P3758">
        <f>ROUND(E3758/L3758,2)</f>
        <v>0</v>
      </c>
      <c r="Q3758" s="9" t="s">
        <v>4181</v>
      </c>
      <c r="R3758" t="s">
        <v>4224</v>
      </c>
      <c r="S3758">
        <f>(((J3758/60)/60)/24)+DATE(1970,1,1)</f>
        <v>41771.814791666664</v>
      </c>
      <c r="T3758">
        <f>(((I3758/60)/60)/24)+DATE(1970,1,1)</f>
        <v>41801.814791666664</v>
      </c>
      <c r="U3758">
        <f>YEAR(S:S)</f>
        <v>2014</v>
      </c>
    </row>
    <row r="3759" spans="1:21" ht="48" x14ac:dyDescent="0.2">
      <c r="A3759">
        <v>3757</v>
      </c>
      <c r="B3759" s="8" t="s">
        <v>2</v>
      </c>
      <c r="C3759" s="3" t="s">
        <v>3764</v>
      </c>
      <c r="D3759" s="5">
        <v>3500</v>
      </c>
      <c r="E3759" s="7">
        <v>0</v>
      </c>
      <c r="F3759" t="s">
        <v>4115</v>
      </c>
      <c r="G3759" s="1" t="s">
        <v>4119</v>
      </c>
      <c r="H3759" t="s">
        <v>4121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" t="s">
        <v>4181</v>
      </c>
      <c r="O3759">
        <f>ROUND(E3759/D3759*100,0)</f>
        <v>0</v>
      </c>
      <c r="P3759">
        <f>ROUND(E3759/L3759,2)</f>
        <v>0</v>
      </c>
      <c r="Q3759" s="9" t="s">
        <v>4181</v>
      </c>
      <c r="R3759" t="s">
        <v>4224</v>
      </c>
      <c r="S3759">
        <f>(((J3759/60)/60)/24)+DATE(1970,1,1)</f>
        <v>41954.850868055553</v>
      </c>
      <c r="T3759">
        <f>(((I3759/60)/60)/24)+DATE(1970,1,1)</f>
        <v>41974.850868055553</v>
      </c>
      <c r="U3759">
        <f>YEAR(S:S)</f>
        <v>2014</v>
      </c>
    </row>
    <row r="3760" spans="1:21" ht="32" x14ac:dyDescent="0.2">
      <c r="A3760">
        <v>3758</v>
      </c>
      <c r="B3760" s="8" t="s">
        <v>2</v>
      </c>
      <c r="C3760" s="3" t="s">
        <v>3765</v>
      </c>
      <c r="D3760" s="5">
        <v>1500</v>
      </c>
      <c r="E3760" s="7">
        <v>0</v>
      </c>
      <c r="F3760" t="s">
        <v>4115</v>
      </c>
      <c r="G3760" s="1" t="s">
        <v>4119</v>
      </c>
      <c r="H3760" t="s">
        <v>4121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" t="s">
        <v>4181</v>
      </c>
      <c r="O3760">
        <f>ROUND(E3760/D3760*100,0)</f>
        <v>0</v>
      </c>
      <c r="P3760">
        <f>ROUND(E3760/L3760,2)</f>
        <v>0</v>
      </c>
      <c r="Q3760" s="9" t="s">
        <v>4181</v>
      </c>
      <c r="R3760" t="s">
        <v>4224</v>
      </c>
      <c r="S3760">
        <f>(((J3760/60)/60)/24)+DATE(1970,1,1)</f>
        <v>41747.471504629626</v>
      </c>
      <c r="T3760">
        <f>(((I3760/60)/60)/24)+DATE(1970,1,1)</f>
        <v>41778.208333333336</v>
      </c>
      <c r="U3760">
        <f>YEAR(S:S)</f>
        <v>2014</v>
      </c>
    </row>
    <row r="3761" spans="1:21" ht="32" x14ac:dyDescent="0.2">
      <c r="A3761">
        <v>3759</v>
      </c>
      <c r="B3761" s="8" t="s">
        <v>2</v>
      </c>
      <c r="C3761" s="3" t="s">
        <v>3766</v>
      </c>
      <c r="D3761" s="5">
        <v>4000</v>
      </c>
      <c r="E3761" s="7">
        <v>0</v>
      </c>
      <c r="F3761" t="s">
        <v>4115</v>
      </c>
      <c r="G3761" s="1" t="s">
        <v>4119</v>
      </c>
      <c r="H3761" t="s">
        <v>4121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" t="s">
        <v>4181</v>
      </c>
      <c r="O3761">
        <f>ROUND(E3761/D3761*100,0)</f>
        <v>0</v>
      </c>
      <c r="P3761">
        <f>ROUND(E3761/L3761,2)</f>
        <v>0</v>
      </c>
      <c r="Q3761" s="9" t="s">
        <v>4181</v>
      </c>
      <c r="R3761" t="s">
        <v>4224</v>
      </c>
      <c r="S3761">
        <f>(((J3761/60)/60)/24)+DATE(1970,1,1)</f>
        <v>42182.108252314814</v>
      </c>
      <c r="T3761">
        <f>(((I3761/60)/60)/24)+DATE(1970,1,1)</f>
        <v>42242.108252314814</v>
      </c>
      <c r="U3761">
        <f>YEAR(S:S)</f>
        <v>2015</v>
      </c>
    </row>
    <row r="3762" spans="1:21" ht="48" x14ac:dyDescent="0.2">
      <c r="A3762">
        <v>3760</v>
      </c>
      <c r="B3762" s="8" t="s">
        <v>2</v>
      </c>
      <c r="C3762" s="3" t="s">
        <v>3767</v>
      </c>
      <c r="D3762" s="5">
        <v>5000</v>
      </c>
      <c r="E3762" s="7">
        <v>0</v>
      </c>
      <c r="F3762" t="s">
        <v>4115</v>
      </c>
      <c r="G3762" s="1" t="s">
        <v>4119</v>
      </c>
      <c r="H3762" t="s">
        <v>4121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" t="s">
        <v>4181</v>
      </c>
      <c r="O3762">
        <f>ROUND(E3762/D3762*100,0)</f>
        <v>0</v>
      </c>
      <c r="P3762">
        <f>ROUND(E3762/L3762,2)</f>
        <v>0</v>
      </c>
      <c r="Q3762" s="9" t="s">
        <v>4181</v>
      </c>
      <c r="R3762" t="s">
        <v>4224</v>
      </c>
      <c r="S3762">
        <f>(((J3762/60)/60)/24)+DATE(1970,1,1)</f>
        <v>41739.525300925925</v>
      </c>
      <c r="T3762">
        <f>(((I3762/60)/60)/24)+DATE(1970,1,1)</f>
        <v>41764.525300925925</v>
      </c>
      <c r="U3762">
        <f>YEAR(S:S)</f>
        <v>2014</v>
      </c>
    </row>
    <row r="3763" spans="1:21" ht="48" x14ac:dyDescent="0.2">
      <c r="A3763">
        <v>3761</v>
      </c>
      <c r="B3763" s="8" t="s">
        <v>2</v>
      </c>
      <c r="C3763" s="3" t="s">
        <v>3768</v>
      </c>
      <c r="D3763" s="5">
        <v>500</v>
      </c>
      <c r="E3763" s="7">
        <v>0</v>
      </c>
      <c r="F3763" t="s">
        <v>4115</v>
      </c>
      <c r="G3763" s="1" t="s">
        <v>4119</v>
      </c>
      <c r="H3763" t="s">
        <v>4122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" t="s">
        <v>4181</v>
      </c>
      <c r="O3763">
        <f>ROUND(E3763/D3763*100,0)</f>
        <v>0</v>
      </c>
      <c r="P3763">
        <f>ROUND(E3763/L3763,2)</f>
        <v>0</v>
      </c>
      <c r="Q3763" s="9" t="s">
        <v>4181</v>
      </c>
      <c r="R3763" t="s">
        <v>4224</v>
      </c>
      <c r="S3763">
        <f>(((J3763/60)/60)/24)+DATE(1970,1,1)</f>
        <v>42173.466863425929</v>
      </c>
      <c r="T3763">
        <f>(((I3763/60)/60)/24)+DATE(1970,1,1)</f>
        <v>42226.958333333328</v>
      </c>
      <c r="U3763">
        <f>YEAR(S:S)</f>
        <v>2015</v>
      </c>
    </row>
    <row r="3764" spans="1:21" ht="48" x14ac:dyDescent="0.2">
      <c r="A3764">
        <v>3762</v>
      </c>
      <c r="B3764" s="8" t="s">
        <v>2</v>
      </c>
      <c r="C3764" s="3" t="s">
        <v>3769</v>
      </c>
      <c r="D3764" s="5">
        <v>1250</v>
      </c>
      <c r="E3764" s="7">
        <v>0</v>
      </c>
      <c r="F3764" t="s">
        <v>4115</v>
      </c>
      <c r="G3764" s="1" t="s">
        <v>4119</v>
      </c>
      <c r="H3764" t="s">
        <v>4122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" t="s">
        <v>4181</v>
      </c>
      <c r="O3764">
        <f>ROUND(E3764/D3764*100,0)</f>
        <v>0</v>
      </c>
      <c r="P3764">
        <f>ROUND(E3764/L3764,2)</f>
        <v>0</v>
      </c>
      <c r="Q3764" s="9" t="s">
        <v>4181</v>
      </c>
      <c r="R3764" t="s">
        <v>4224</v>
      </c>
      <c r="S3764">
        <f>(((J3764/60)/60)/24)+DATE(1970,1,1)</f>
        <v>42193.813530092593</v>
      </c>
      <c r="T3764">
        <f>(((I3764/60)/60)/24)+DATE(1970,1,1)</f>
        <v>42218.813530092593</v>
      </c>
      <c r="U3764">
        <f>YEAR(S:S)</f>
        <v>2015</v>
      </c>
    </row>
    <row r="3765" spans="1:21" ht="32" x14ac:dyDescent="0.2">
      <c r="A3765">
        <v>3763</v>
      </c>
      <c r="B3765" s="8" t="s">
        <v>2</v>
      </c>
      <c r="C3765" s="3" t="s">
        <v>3770</v>
      </c>
      <c r="D3765" s="5">
        <v>5000</v>
      </c>
      <c r="E3765" s="7">
        <v>0</v>
      </c>
      <c r="F3765" t="s">
        <v>4115</v>
      </c>
      <c r="G3765" s="1" t="s">
        <v>4119</v>
      </c>
      <c r="H3765" t="s">
        <v>4121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" t="s">
        <v>4181</v>
      </c>
      <c r="O3765">
        <f>ROUND(E3765/D3765*100,0)</f>
        <v>0</v>
      </c>
      <c r="P3765">
        <f>ROUND(E3765/L3765,2)</f>
        <v>0</v>
      </c>
      <c r="Q3765" s="9" t="s">
        <v>4181</v>
      </c>
      <c r="R3765" t="s">
        <v>4224</v>
      </c>
      <c r="S3765">
        <f>(((J3765/60)/60)/24)+DATE(1970,1,1)</f>
        <v>42065.750300925924</v>
      </c>
      <c r="T3765">
        <f>(((I3765/60)/60)/24)+DATE(1970,1,1)</f>
        <v>42095.708634259259</v>
      </c>
      <c r="U3765">
        <f>YEAR(S:S)</f>
        <v>2015</v>
      </c>
    </row>
    <row r="3766" spans="1:21" ht="48" x14ac:dyDescent="0.2">
      <c r="A3766">
        <v>3764</v>
      </c>
      <c r="B3766" s="8" t="s">
        <v>2</v>
      </c>
      <c r="C3766" s="3" t="s">
        <v>3771</v>
      </c>
      <c r="D3766" s="5">
        <v>1500</v>
      </c>
      <c r="E3766" s="7">
        <v>0</v>
      </c>
      <c r="F3766" t="s">
        <v>4115</v>
      </c>
      <c r="G3766" s="1" t="s">
        <v>4119</v>
      </c>
      <c r="H3766" t="s">
        <v>4121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" t="s">
        <v>4181</v>
      </c>
      <c r="O3766">
        <f>ROUND(E3766/D3766*100,0)</f>
        <v>0</v>
      </c>
      <c r="P3766">
        <f>ROUND(E3766/L3766,2)</f>
        <v>0</v>
      </c>
      <c r="Q3766" s="9" t="s">
        <v>4181</v>
      </c>
      <c r="R3766" t="s">
        <v>4224</v>
      </c>
      <c r="S3766">
        <f>(((J3766/60)/60)/24)+DATE(1970,1,1)</f>
        <v>42499.842962962968</v>
      </c>
      <c r="T3766">
        <f>(((I3766/60)/60)/24)+DATE(1970,1,1)</f>
        <v>42519.024999999994</v>
      </c>
      <c r="U3766">
        <f>YEAR(S:S)</f>
        <v>2016</v>
      </c>
    </row>
    <row r="3767" spans="1:21" ht="48" x14ac:dyDescent="0.2">
      <c r="A3767">
        <v>3765</v>
      </c>
      <c r="B3767" s="8" t="s">
        <v>2</v>
      </c>
      <c r="C3767" s="3" t="s">
        <v>3772</v>
      </c>
      <c r="D3767" s="5">
        <v>7000</v>
      </c>
      <c r="E3767" s="7">
        <v>0</v>
      </c>
      <c r="F3767" t="s">
        <v>4115</v>
      </c>
      <c r="G3767" s="1" t="s">
        <v>4119</v>
      </c>
      <c r="H3767" t="s">
        <v>4121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" t="s">
        <v>4181</v>
      </c>
      <c r="O3767">
        <f>ROUND(E3767/D3767*100,0)</f>
        <v>0</v>
      </c>
      <c r="P3767">
        <f>ROUND(E3767/L3767,2)</f>
        <v>0</v>
      </c>
      <c r="Q3767" s="9" t="s">
        <v>4181</v>
      </c>
      <c r="R3767" t="s">
        <v>4224</v>
      </c>
      <c r="S3767">
        <f>(((J3767/60)/60)/24)+DATE(1970,1,1)</f>
        <v>41820.776412037041</v>
      </c>
      <c r="T3767">
        <f>(((I3767/60)/60)/24)+DATE(1970,1,1)</f>
        <v>41850.776412037041</v>
      </c>
      <c r="U3767">
        <f>YEAR(S:S)</f>
        <v>2014</v>
      </c>
    </row>
    <row r="3768" spans="1:21" ht="32" x14ac:dyDescent="0.2">
      <c r="A3768">
        <v>3766</v>
      </c>
      <c r="B3768" s="8" t="s">
        <v>2</v>
      </c>
      <c r="C3768" s="3" t="s">
        <v>3773</v>
      </c>
      <c r="D3768" s="5">
        <v>10000</v>
      </c>
      <c r="E3768" s="7">
        <v>0</v>
      </c>
      <c r="F3768" t="s">
        <v>4115</v>
      </c>
      <c r="G3768" s="1" t="s">
        <v>4119</v>
      </c>
      <c r="H3768" t="s">
        <v>4121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" t="s">
        <v>4181</v>
      </c>
      <c r="O3768">
        <f>ROUND(E3768/D3768*100,0)</f>
        <v>0</v>
      </c>
      <c r="P3768">
        <f>ROUND(E3768/L3768,2)</f>
        <v>0</v>
      </c>
      <c r="Q3768" s="9" t="s">
        <v>4181</v>
      </c>
      <c r="R3768" t="s">
        <v>4224</v>
      </c>
      <c r="S3768">
        <f>(((J3768/60)/60)/24)+DATE(1970,1,1)</f>
        <v>41788.167187500003</v>
      </c>
      <c r="T3768">
        <f>(((I3768/60)/60)/24)+DATE(1970,1,1)</f>
        <v>41823.167187500003</v>
      </c>
      <c r="U3768">
        <f>YEAR(S:S)</f>
        <v>2014</v>
      </c>
    </row>
    <row r="3769" spans="1:21" ht="48" x14ac:dyDescent="0.2">
      <c r="A3769">
        <v>3767</v>
      </c>
      <c r="B3769" s="8" t="s">
        <v>2</v>
      </c>
      <c r="C3769" s="3" t="s">
        <v>3774</v>
      </c>
      <c r="D3769" s="5">
        <v>2000</v>
      </c>
      <c r="E3769" s="7">
        <v>0</v>
      </c>
      <c r="F3769" t="s">
        <v>4115</v>
      </c>
      <c r="G3769" s="1" t="s">
        <v>4119</v>
      </c>
      <c r="H3769" t="s">
        <v>4121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" t="s">
        <v>4181</v>
      </c>
      <c r="O3769">
        <f>ROUND(E3769/D3769*100,0)</f>
        <v>0</v>
      </c>
      <c r="P3769">
        <f>ROUND(E3769/L3769,2)</f>
        <v>0</v>
      </c>
      <c r="Q3769" s="9" t="s">
        <v>4181</v>
      </c>
      <c r="R3769" t="s">
        <v>4224</v>
      </c>
      <c r="S3769">
        <f>(((J3769/60)/60)/24)+DATE(1970,1,1)</f>
        <v>42050.019641203704</v>
      </c>
      <c r="T3769">
        <f>(((I3769/60)/60)/24)+DATE(1970,1,1)</f>
        <v>42064.207638888889</v>
      </c>
      <c r="U3769">
        <f>YEAR(S:S)</f>
        <v>2015</v>
      </c>
    </row>
    <row r="3770" spans="1:21" ht="48" x14ac:dyDescent="0.2">
      <c r="A3770">
        <v>3768</v>
      </c>
      <c r="B3770" s="8" t="s">
        <v>2</v>
      </c>
      <c r="C3770" s="3" t="s">
        <v>3775</v>
      </c>
      <c r="D3770" s="5">
        <v>4000</v>
      </c>
      <c r="E3770" s="7">
        <v>0</v>
      </c>
      <c r="F3770" t="s">
        <v>4115</v>
      </c>
      <c r="G3770" s="1" t="s">
        <v>4119</v>
      </c>
      <c r="H3770" t="s">
        <v>4121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" t="s">
        <v>4181</v>
      </c>
      <c r="O3770">
        <f>ROUND(E3770/D3770*100,0)</f>
        <v>0</v>
      </c>
      <c r="P3770">
        <f>ROUND(E3770/L3770,2)</f>
        <v>0</v>
      </c>
      <c r="Q3770" s="9" t="s">
        <v>4181</v>
      </c>
      <c r="R3770" t="s">
        <v>4224</v>
      </c>
      <c r="S3770">
        <f>(((J3770/60)/60)/24)+DATE(1970,1,1)</f>
        <v>41772.727893518517</v>
      </c>
      <c r="T3770">
        <f>(((I3770/60)/60)/24)+DATE(1970,1,1)</f>
        <v>41802.727893518517</v>
      </c>
      <c r="U3770">
        <f>YEAR(S:S)</f>
        <v>2014</v>
      </c>
    </row>
    <row r="3771" spans="1:21" ht="48" x14ac:dyDescent="0.2">
      <c r="A3771">
        <v>3769</v>
      </c>
      <c r="B3771" s="8" t="s">
        <v>2</v>
      </c>
      <c r="C3771" s="3" t="s">
        <v>3776</v>
      </c>
      <c r="D3771" s="5">
        <v>1100</v>
      </c>
      <c r="E3771" s="7">
        <v>0</v>
      </c>
      <c r="F3771" t="s">
        <v>4115</v>
      </c>
      <c r="G3771" s="1" t="s">
        <v>4119</v>
      </c>
      <c r="H3771" t="s">
        <v>4121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" t="s">
        <v>4181</v>
      </c>
      <c r="O3771">
        <f>ROUND(E3771/D3771*100,0)</f>
        <v>0</v>
      </c>
      <c r="P3771">
        <f>ROUND(E3771/L3771,2)</f>
        <v>0</v>
      </c>
      <c r="Q3771" s="9" t="s">
        <v>4181</v>
      </c>
      <c r="R3771" t="s">
        <v>4224</v>
      </c>
      <c r="S3771">
        <f>(((J3771/60)/60)/24)+DATE(1970,1,1)</f>
        <v>42445.598136574074</v>
      </c>
      <c r="T3771">
        <f>(((I3771/60)/60)/24)+DATE(1970,1,1)</f>
        <v>42475.598136574074</v>
      </c>
      <c r="U3771">
        <f>YEAR(S:S)</f>
        <v>2016</v>
      </c>
    </row>
    <row r="3772" spans="1:21" ht="48" x14ac:dyDescent="0.2">
      <c r="A3772">
        <v>3770</v>
      </c>
      <c r="B3772" s="8" t="s">
        <v>2</v>
      </c>
      <c r="C3772" s="3" t="s">
        <v>3777</v>
      </c>
      <c r="D3772" s="5">
        <v>2000</v>
      </c>
      <c r="E3772" s="7">
        <v>0</v>
      </c>
      <c r="F3772" t="s">
        <v>4115</v>
      </c>
      <c r="G3772" s="1" t="s">
        <v>4119</v>
      </c>
      <c r="H3772" t="s">
        <v>4122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" t="s">
        <v>4181</v>
      </c>
      <c r="O3772">
        <f>ROUND(E3772/D3772*100,0)</f>
        <v>0</v>
      </c>
      <c r="P3772">
        <f>ROUND(E3772/L3772,2)</f>
        <v>0</v>
      </c>
      <c r="Q3772" s="9" t="s">
        <v>4181</v>
      </c>
      <c r="R3772" t="s">
        <v>4224</v>
      </c>
      <c r="S3772">
        <f>(((J3772/60)/60)/24)+DATE(1970,1,1)</f>
        <v>42138.930671296301</v>
      </c>
      <c r="T3772">
        <f>(((I3772/60)/60)/24)+DATE(1970,1,1)</f>
        <v>42168.930671296301</v>
      </c>
      <c r="U3772">
        <f>YEAR(S:S)</f>
        <v>2015</v>
      </c>
    </row>
    <row r="3773" spans="1:21" ht="32" x14ac:dyDescent="0.2">
      <c r="A3773">
        <v>3771</v>
      </c>
      <c r="B3773" s="8" t="s">
        <v>2</v>
      </c>
      <c r="C3773" s="3" t="s">
        <v>3778</v>
      </c>
      <c r="D3773" s="5">
        <v>1000</v>
      </c>
      <c r="E3773" s="7">
        <v>0</v>
      </c>
      <c r="F3773" t="s">
        <v>4115</v>
      </c>
      <c r="G3773" s="1" t="s">
        <v>4119</v>
      </c>
      <c r="H3773" t="s">
        <v>4121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" t="s">
        <v>4181</v>
      </c>
      <c r="O3773">
        <f>ROUND(E3773/D3773*100,0)</f>
        <v>0</v>
      </c>
      <c r="P3773">
        <f>ROUND(E3773/L3773,2)</f>
        <v>0</v>
      </c>
      <c r="Q3773" s="9" t="s">
        <v>4181</v>
      </c>
      <c r="R3773" t="s">
        <v>4224</v>
      </c>
      <c r="S3773">
        <f>(((J3773/60)/60)/24)+DATE(1970,1,1)</f>
        <v>42493.857083333336</v>
      </c>
      <c r="T3773">
        <f>(((I3773/60)/60)/24)+DATE(1970,1,1)</f>
        <v>42508</v>
      </c>
      <c r="U3773">
        <f>YEAR(S:S)</f>
        <v>2016</v>
      </c>
    </row>
    <row r="3774" spans="1:21" ht="48" x14ac:dyDescent="0.2">
      <c r="A3774">
        <v>3772</v>
      </c>
      <c r="B3774" s="8" t="s">
        <v>2</v>
      </c>
      <c r="C3774" s="3" t="s">
        <v>3779</v>
      </c>
      <c r="D3774" s="5">
        <v>5000</v>
      </c>
      <c r="E3774" s="7">
        <v>0</v>
      </c>
      <c r="F3774" t="s">
        <v>4115</v>
      </c>
      <c r="G3774" s="1" t="s">
        <v>4119</v>
      </c>
      <c r="H3774" t="s">
        <v>4121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" t="s">
        <v>4181</v>
      </c>
      <c r="O3774">
        <f>ROUND(E3774/D3774*100,0)</f>
        <v>0</v>
      </c>
      <c r="P3774">
        <f>ROUND(E3774/L3774,2)</f>
        <v>0</v>
      </c>
      <c r="Q3774" s="9" t="s">
        <v>4181</v>
      </c>
      <c r="R3774" t="s">
        <v>4224</v>
      </c>
      <c r="S3774">
        <f>(((J3774/60)/60)/24)+DATE(1970,1,1)</f>
        <v>42682.616967592592</v>
      </c>
      <c r="T3774">
        <f>(((I3774/60)/60)/24)+DATE(1970,1,1)</f>
        <v>42703.25</v>
      </c>
      <c r="U3774">
        <f>YEAR(S:S)</f>
        <v>2016</v>
      </c>
    </row>
    <row r="3775" spans="1:21" ht="32" x14ac:dyDescent="0.2">
      <c r="A3775">
        <v>3773</v>
      </c>
      <c r="B3775" s="8" t="s">
        <v>2</v>
      </c>
      <c r="C3775" s="3" t="s">
        <v>3780</v>
      </c>
      <c r="D3775" s="5">
        <v>5000</v>
      </c>
      <c r="E3775" s="7">
        <v>0</v>
      </c>
      <c r="F3775" t="s">
        <v>4115</v>
      </c>
      <c r="G3775" s="1" t="s">
        <v>4119</v>
      </c>
      <c r="H3775" t="s">
        <v>4121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" t="s">
        <v>4181</v>
      </c>
      <c r="O3775">
        <f>ROUND(E3775/D3775*100,0)</f>
        <v>0</v>
      </c>
      <c r="P3775">
        <f>ROUND(E3775/L3775,2)</f>
        <v>0</v>
      </c>
      <c r="Q3775" s="9" t="s">
        <v>4181</v>
      </c>
      <c r="R3775" t="s">
        <v>4224</v>
      </c>
      <c r="S3775">
        <f>(((J3775/60)/60)/24)+DATE(1970,1,1)</f>
        <v>42656.005173611105</v>
      </c>
      <c r="T3775">
        <f>(((I3775/60)/60)/24)+DATE(1970,1,1)</f>
        <v>42689.088888888888</v>
      </c>
      <c r="U3775">
        <f>YEAR(S:S)</f>
        <v>2016</v>
      </c>
    </row>
    <row r="3776" spans="1:21" ht="48" x14ac:dyDescent="0.2">
      <c r="A3776">
        <v>3774</v>
      </c>
      <c r="B3776" s="8" t="s">
        <v>2</v>
      </c>
      <c r="C3776" s="3" t="s">
        <v>3781</v>
      </c>
      <c r="D3776" s="5">
        <v>2500</v>
      </c>
      <c r="E3776" s="7">
        <v>0</v>
      </c>
      <c r="F3776" t="s">
        <v>4115</v>
      </c>
      <c r="G3776" s="1" t="s">
        <v>4119</v>
      </c>
      <c r="H3776" t="s">
        <v>4126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" t="s">
        <v>4181</v>
      </c>
      <c r="O3776">
        <f>ROUND(E3776/D3776*100,0)</f>
        <v>0</v>
      </c>
      <c r="P3776">
        <f>ROUND(E3776/L3776,2)</f>
        <v>0</v>
      </c>
      <c r="Q3776" s="9" t="s">
        <v>4181</v>
      </c>
      <c r="R3776" t="s">
        <v>4224</v>
      </c>
      <c r="S3776">
        <f>(((J3776/60)/60)/24)+DATE(1970,1,1)</f>
        <v>42087.792303240742</v>
      </c>
      <c r="T3776">
        <f>(((I3776/60)/60)/24)+DATE(1970,1,1)</f>
        <v>42103.792303240742</v>
      </c>
      <c r="U3776">
        <f>YEAR(S:S)</f>
        <v>2015</v>
      </c>
    </row>
    <row r="3777" spans="1:21" ht="48" x14ac:dyDescent="0.2">
      <c r="A3777">
        <v>3775</v>
      </c>
      <c r="B3777" s="8" t="s">
        <v>2</v>
      </c>
      <c r="C3777" s="3" t="s">
        <v>3782</v>
      </c>
      <c r="D3777" s="5">
        <v>2000</v>
      </c>
      <c r="E3777" s="7">
        <v>0</v>
      </c>
      <c r="F3777" t="s">
        <v>4115</v>
      </c>
      <c r="G3777" s="1" t="s">
        <v>4119</v>
      </c>
      <c r="H3777" t="s">
        <v>4121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" t="s">
        <v>4181</v>
      </c>
      <c r="O3777">
        <f>ROUND(E3777/D3777*100,0)</f>
        <v>0</v>
      </c>
      <c r="P3777">
        <f>ROUND(E3777/L3777,2)</f>
        <v>0</v>
      </c>
      <c r="Q3777" s="9" t="s">
        <v>4181</v>
      </c>
      <c r="R3777" t="s">
        <v>4224</v>
      </c>
      <c r="S3777">
        <f>(((J3777/60)/60)/24)+DATE(1970,1,1)</f>
        <v>42075.942627314813</v>
      </c>
      <c r="T3777">
        <f>(((I3777/60)/60)/24)+DATE(1970,1,1)</f>
        <v>42103.166666666672</v>
      </c>
      <c r="U3777">
        <f>YEAR(S:S)</f>
        <v>2015</v>
      </c>
    </row>
    <row r="3778" spans="1:21" ht="64" x14ac:dyDescent="0.2">
      <c r="A3778">
        <v>3776</v>
      </c>
      <c r="B3778" s="8" t="s">
        <v>2</v>
      </c>
      <c r="C3778" s="3" t="s">
        <v>3783</v>
      </c>
      <c r="D3778" s="5">
        <v>8000</v>
      </c>
      <c r="E3778" s="7">
        <v>0</v>
      </c>
      <c r="F3778" t="s">
        <v>4115</v>
      </c>
      <c r="G3778" s="1" t="s">
        <v>4119</v>
      </c>
      <c r="H3778" t="s">
        <v>4121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" t="s">
        <v>4181</v>
      </c>
      <c r="O3778">
        <f>ROUND(E3778/D3778*100,0)</f>
        <v>0</v>
      </c>
      <c r="P3778">
        <f>ROUND(E3778/L3778,2)</f>
        <v>0</v>
      </c>
      <c r="Q3778" s="9" t="s">
        <v>4181</v>
      </c>
      <c r="R3778" t="s">
        <v>4224</v>
      </c>
      <c r="S3778">
        <f>(((J3778/60)/60)/24)+DATE(1970,1,1)</f>
        <v>41814.367800925924</v>
      </c>
      <c r="T3778">
        <f>(((I3778/60)/60)/24)+DATE(1970,1,1)</f>
        <v>41852.041666666664</v>
      </c>
      <c r="U3778">
        <f>YEAR(S:S)</f>
        <v>2014</v>
      </c>
    </row>
    <row r="3779" spans="1:21" ht="48" x14ac:dyDescent="0.2">
      <c r="A3779">
        <v>3777</v>
      </c>
      <c r="B3779" s="8" t="s">
        <v>2</v>
      </c>
      <c r="C3779" s="3" t="s">
        <v>3784</v>
      </c>
      <c r="D3779" s="5">
        <v>2000</v>
      </c>
      <c r="E3779" s="7">
        <v>0</v>
      </c>
      <c r="F3779" t="s">
        <v>4115</v>
      </c>
      <c r="G3779" s="1" t="s">
        <v>4119</v>
      </c>
      <c r="H3779" t="s">
        <v>4121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" t="s">
        <v>4181</v>
      </c>
      <c r="O3779">
        <f>ROUND(E3779/D3779*100,0)</f>
        <v>0</v>
      </c>
      <c r="P3779">
        <f>ROUND(E3779/L3779,2)</f>
        <v>0</v>
      </c>
      <c r="Q3779" s="9" t="s">
        <v>4181</v>
      </c>
      <c r="R3779" t="s">
        <v>4224</v>
      </c>
      <c r="S3779">
        <f>(((J3779/60)/60)/24)+DATE(1970,1,1)</f>
        <v>41887.111354166671</v>
      </c>
      <c r="T3779">
        <f>(((I3779/60)/60)/24)+DATE(1970,1,1)</f>
        <v>41909.166666666664</v>
      </c>
      <c r="U3779">
        <f>YEAR(S:S)</f>
        <v>2014</v>
      </c>
    </row>
    <row r="3780" spans="1:21" ht="32" x14ac:dyDescent="0.2">
      <c r="A3780">
        <v>3778</v>
      </c>
      <c r="B3780" s="8" t="s">
        <v>2</v>
      </c>
      <c r="C3780" s="3" t="s">
        <v>3785</v>
      </c>
      <c r="D3780" s="5">
        <v>2400</v>
      </c>
      <c r="E3780" s="7">
        <v>0</v>
      </c>
      <c r="F3780" t="s">
        <v>4115</v>
      </c>
      <c r="G3780" s="1" t="s">
        <v>4119</v>
      </c>
      <c r="H3780" t="s">
        <v>4121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" t="s">
        <v>4181</v>
      </c>
      <c r="O3780">
        <f>ROUND(E3780/D3780*100,0)</f>
        <v>0</v>
      </c>
      <c r="P3780">
        <f>ROUND(E3780/L3780,2)</f>
        <v>0</v>
      </c>
      <c r="Q3780" s="9" t="s">
        <v>4181</v>
      </c>
      <c r="R3780" t="s">
        <v>4224</v>
      </c>
      <c r="S3780">
        <f>(((J3780/60)/60)/24)+DATE(1970,1,1)</f>
        <v>41989.819212962961</v>
      </c>
      <c r="T3780">
        <f>(((I3780/60)/60)/24)+DATE(1970,1,1)</f>
        <v>42049.819212962961</v>
      </c>
      <c r="U3780">
        <f>YEAR(S:S)</f>
        <v>2014</v>
      </c>
    </row>
    <row r="3781" spans="1:21" ht="32" x14ac:dyDescent="0.2">
      <c r="A3781">
        <v>3779</v>
      </c>
      <c r="B3781" s="8" t="s">
        <v>2</v>
      </c>
      <c r="C3781" s="3" t="s">
        <v>3786</v>
      </c>
      <c r="D3781" s="5">
        <v>15000</v>
      </c>
      <c r="E3781" s="7">
        <v>0</v>
      </c>
      <c r="F3781" t="s">
        <v>4115</v>
      </c>
      <c r="G3781" s="1" t="s">
        <v>4119</v>
      </c>
      <c r="H3781" t="s">
        <v>4121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" t="s">
        <v>4181</v>
      </c>
      <c r="O3781">
        <f>ROUND(E3781/D3781*100,0)</f>
        <v>0</v>
      </c>
      <c r="P3781">
        <f>ROUND(E3781/L3781,2)</f>
        <v>0</v>
      </c>
      <c r="Q3781" s="9" t="s">
        <v>4181</v>
      </c>
      <c r="R3781" t="s">
        <v>4224</v>
      </c>
      <c r="S3781">
        <f>(((J3781/60)/60)/24)+DATE(1970,1,1)</f>
        <v>42425.735416666663</v>
      </c>
      <c r="T3781">
        <f>(((I3781/60)/60)/24)+DATE(1970,1,1)</f>
        <v>42455.693750000006</v>
      </c>
      <c r="U3781">
        <f>YEAR(S:S)</f>
        <v>2016</v>
      </c>
    </row>
    <row r="3782" spans="1:21" ht="48" x14ac:dyDescent="0.2">
      <c r="A3782">
        <v>3780</v>
      </c>
      <c r="B3782" s="8" t="s">
        <v>2</v>
      </c>
      <c r="C3782" s="3" t="s">
        <v>3787</v>
      </c>
      <c r="D3782" s="5">
        <v>2500</v>
      </c>
      <c r="E3782" s="7">
        <v>0</v>
      </c>
      <c r="F3782" t="s">
        <v>4115</v>
      </c>
      <c r="G3782" s="1" t="s">
        <v>4119</v>
      </c>
      <c r="H3782" t="s">
        <v>4121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" t="s">
        <v>4181</v>
      </c>
      <c r="O3782">
        <f>ROUND(E3782/D3782*100,0)</f>
        <v>0</v>
      </c>
      <c r="P3782">
        <f>ROUND(E3782/L3782,2)</f>
        <v>0</v>
      </c>
      <c r="Q3782" s="9" t="s">
        <v>4181</v>
      </c>
      <c r="R3782" t="s">
        <v>4224</v>
      </c>
      <c r="S3782">
        <f>(((J3782/60)/60)/24)+DATE(1970,1,1)</f>
        <v>42166.219733796301</v>
      </c>
      <c r="T3782">
        <f>(((I3782/60)/60)/24)+DATE(1970,1,1)</f>
        <v>42198.837499999994</v>
      </c>
      <c r="U3782">
        <f>YEAR(S:S)</f>
        <v>2015</v>
      </c>
    </row>
    <row r="3783" spans="1:21" ht="48" x14ac:dyDescent="0.2">
      <c r="A3783">
        <v>3781</v>
      </c>
      <c r="B3783" s="8" t="s">
        <v>2</v>
      </c>
      <c r="C3783" s="3" t="s">
        <v>3788</v>
      </c>
      <c r="D3783" s="5">
        <v>4500</v>
      </c>
      <c r="E3783" s="7">
        <v>0</v>
      </c>
      <c r="F3783" t="s">
        <v>4115</v>
      </c>
      <c r="G3783" s="1" t="s">
        <v>4119</v>
      </c>
      <c r="H3783" t="s">
        <v>4121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" t="s">
        <v>4181</v>
      </c>
      <c r="O3783">
        <f>ROUND(E3783/D3783*100,0)</f>
        <v>0</v>
      </c>
      <c r="P3783">
        <f>ROUND(E3783/L3783,2)</f>
        <v>0</v>
      </c>
      <c r="Q3783" s="9" t="s">
        <v>4181</v>
      </c>
      <c r="R3783" t="s">
        <v>4224</v>
      </c>
      <c r="S3783">
        <f>(((J3783/60)/60)/24)+DATE(1970,1,1)</f>
        <v>41865.882928240739</v>
      </c>
      <c r="T3783">
        <f>(((I3783/60)/60)/24)+DATE(1970,1,1)</f>
        <v>41890.882928240739</v>
      </c>
      <c r="U3783">
        <f>YEAR(S:S)</f>
        <v>2014</v>
      </c>
    </row>
    <row r="3784" spans="1:21" ht="48" x14ac:dyDescent="0.2">
      <c r="A3784">
        <v>3782</v>
      </c>
      <c r="B3784" s="8" t="s">
        <v>2</v>
      </c>
      <c r="C3784" s="3" t="s">
        <v>3789</v>
      </c>
      <c r="D3784" s="5">
        <v>2000</v>
      </c>
      <c r="E3784" s="7">
        <v>0</v>
      </c>
      <c r="F3784" t="s">
        <v>4115</v>
      </c>
      <c r="G3784" s="1" t="s">
        <v>4119</v>
      </c>
      <c r="H3784" t="s">
        <v>4122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" t="s">
        <v>4181</v>
      </c>
      <c r="O3784">
        <f>ROUND(E3784/D3784*100,0)</f>
        <v>0</v>
      </c>
      <c r="P3784">
        <f>ROUND(E3784/L3784,2)</f>
        <v>0</v>
      </c>
      <c r="Q3784" s="9" t="s">
        <v>4181</v>
      </c>
      <c r="R3784" t="s">
        <v>4224</v>
      </c>
      <c r="S3784">
        <f>(((J3784/60)/60)/24)+DATE(1970,1,1)</f>
        <v>42546.862233796302</v>
      </c>
      <c r="T3784">
        <f>(((I3784/60)/60)/24)+DATE(1970,1,1)</f>
        <v>42575.958333333328</v>
      </c>
      <c r="U3784">
        <f>YEAR(S:S)</f>
        <v>2016</v>
      </c>
    </row>
    <row r="3785" spans="1:21" ht="48" x14ac:dyDescent="0.2">
      <c r="A3785">
        <v>3783</v>
      </c>
      <c r="B3785" s="8" t="s">
        <v>2</v>
      </c>
      <c r="C3785" s="3" t="s">
        <v>3790</v>
      </c>
      <c r="D3785" s="5">
        <v>1200</v>
      </c>
      <c r="E3785" s="7">
        <v>0</v>
      </c>
      <c r="F3785" t="s">
        <v>4115</v>
      </c>
      <c r="G3785" s="1" t="s">
        <v>4119</v>
      </c>
      <c r="H3785" t="s">
        <v>4121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" t="s">
        <v>4181</v>
      </c>
      <c r="O3785">
        <f>ROUND(E3785/D3785*100,0)</f>
        <v>0</v>
      </c>
      <c r="P3785">
        <f>ROUND(E3785/L3785,2)</f>
        <v>0</v>
      </c>
      <c r="Q3785" s="9" t="s">
        <v>4181</v>
      </c>
      <c r="R3785" t="s">
        <v>4224</v>
      </c>
      <c r="S3785">
        <f>(((J3785/60)/60)/24)+DATE(1970,1,1)</f>
        <v>42420.140277777777</v>
      </c>
      <c r="T3785">
        <f>(((I3785/60)/60)/24)+DATE(1970,1,1)</f>
        <v>42444.666666666672</v>
      </c>
      <c r="U3785">
        <f>YEAR(S:S)</f>
        <v>2016</v>
      </c>
    </row>
    <row r="3786" spans="1:21" ht="48" x14ac:dyDescent="0.2">
      <c r="A3786">
        <v>3784</v>
      </c>
      <c r="B3786" s="8" t="s">
        <v>2</v>
      </c>
      <c r="C3786" s="3" t="s">
        <v>3791</v>
      </c>
      <c r="D3786" s="5">
        <v>1000</v>
      </c>
      <c r="E3786" s="7">
        <v>0</v>
      </c>
      <c r="F3786" t="s">
        <v>4115</v>
      </c>
      <c r="G3786" s="1" t="s">
        <v>4119</v>
      </c>
      <c r="H3786" t="s">
        <v>4126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" t="s">
        <v>4181</v>
      </c>
      <c r="O3786">
        <f>ROUND(E3786/D3786*100,0)</f>
        <v>0</v>
      </c>
      <c r="P3786">
        <f>ROUND(E3786/L3786,2)</f>
        <v>0</v>
      </c>
      <c r="Q3786" s="9" t="s">
        <v>4181</v>
      </c>
      <c r="R3786" t="s">
        <v>4224</v>
      </c>
      <c r="S3786">
        <f>(((J3786/60)/60)/24)+DATE(1970,1,1)</f>
        <v>42531.980694444443</v>
      </c>
      <c r="T3786">
        <f>(((I3786/60)/60)/24)+DATE(1970,1,1)</f>
        <v>42561.980694444443</v>
      </c>
      <c r="U3786">
        <f>YEAR(S:S)</f>
        <v>2016</v>
      </c>
    </row>
    <row r="3787" spans="1:21" ht="48" x14ac:dyDescent="0.2">
      <c r="A3787">
        <v>3785</v>
      </c>
      <c r="B3787" s="8" t="s">
        <v>2</v>
      </c>
      <c r="C3787" s="3" t="s">
        <v>3792</v>
      </c>
      <c r="D3787" s="5">
        <v>2000</v>
      </c>
      <c r="E3787" s="7">
        <v>0</v>
      </c>
      <c r="F3787" t="s">
        <v>4115</v>
      </c>
      <c r="G3787" s="1" t="s">
        <v>4119</v>
      </c>
      <c r="H3787" t="s">
        <v>4122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" t="s">
        <v>4181</v>
      </c>
      <c r="O3787">
        <f>ROUND(E3787/D3787*100,0)</f>
        <v>0</v>
      </c>
      <c r="P3787">
        <f>ROUND(E3787/L3787,2)</f>
        <v>0</v>
      </c>
      <c r="Q3787" s="9" t="s">
        <v>4181</v>
      </c>
      <c r="R3787" t="s">
        <v>4224</v>
      </c>
      <c r="S3787">
        <f>(((J3787/60)/60)/24)+DATE(1970,1,1)</f>
        <v>42548.63853009259</v>
      </c>
      <c r="T3787">
        <f>(((I3787/60)/60)/24)+DATE(1970,1,1)</f>
        <v>42584.418749999997</v>
      </c>
      <c r="U3787">
        <f>YEAR(S:S)</f>
        <v>2016</v>
      </c>
    </row>
    <row r="3788" spans="1:21" ht="48" x14ac:dyDescent="0.2">
      <c r="A3788">
        <v>3786</v>
      </c>
      <c r="B3788" s="8" t="s">
        <v>2</v>
      </c>
      <c r="C3788" s="3" t="s">
        <v>3793</v>
      </c>
      <c r="D3788" s="5">
        <v>6000</v>
      </c>
      <c r="E3788" s="7">
        <v>0</v>
      </c>
      <c r="F3788" t="s">
        <v>4115</v>
      </c>
      <c r="G3788" s="1" t="s">
        <v>4119</v>
      </c>
      <c r="H3788" t="s">
        <v>4121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" t="s">
        <v>4181</v>
      </c>
      <c r="O3788">
        <f>ROUND(E3788/D3788*100,0)</f>
        <v>0</v>
      </c>
      <c r="P3788">
        <f>ROUND(E3788/L3788,2)</f>
        <v>0</v>
      </c>
      <c r="Q3788" s="9" t="s">
        <v>4181</v>
      </c>
      <c r="R3788" t="s">
        <v>4224</v>
      </c>
      <c r="S3788">
        <f>(((J3788/60)/60)/24)+DATE(1970,1,1)</f>
        <v>42487.037905092591</v>
      </c>
      <c r="T3788">
        <f>(((I3788/60)/60)/24)+DATE(1970,1,1)</f>
        <v>42517.037905092591</v>
      </c>
      <c r="U3788">
        <f>YEAR(S:S)</f>
        <v>2016</v>
      </c>
    </row>
    <row r="3789" spans="1:21" ht="48" x14ac:dyDescent="0.2">
      <c r="A3789">
        <v>3787</v>
      </c>
      <c r="B3789" s="8" t="s">
        <v>2</v>
      </c>
      <c r="C3789" s="3" t="s">
        <v>3794</v>
      </c>
      <c r="D3789" s="5">
        <v>350</v>
      </c>
      <c r="E3789" s="7">
        <v>0</v>
      </c>
      <c r="F3789" t="s">
        <v>4115</v>
      </c>
      <c r="G3789" s="1" t="s">
        <v>4119</v>
      </c>
      <c r="H3789" t="s">
        <v>4121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" t="s">
        <v>4181</v>
      </c>
      <c r="O3789">
        <f>ROUND(E3789/D3789*100,0)</f>
        <v>0</v>
      </c>
      <c r="P3789">
        <f>ROUND(E3789/L3789,2)</f>
        <v>0</v>
      </c>
      <c r="Q3789" s="9" t="s">
        <v>4181</v>
      </c>
      <c r="R3789" t="s">
        <v>4224</v>
      </c>
      <c r="S3789">
        <f>(((J3789/60)/60)/24)+DATE(1970,1,1)</f>
        <v>42167.534791666665</v>
      </c>
      <c r="T3789">
        <f>(((I3789/60)/60)/24)+DATE(1970,1,1)</f>
        <v>42196.165972222225</v>
      </c>
      <c r="U3789">
        <f>YEAR(S:S)</f>
        <v>2015</v>
      </c>
    </row>
    <row r="3790" spans="1:21" ht="80" x14ac:dyDescent="0.2">
      <c r="A3790">
        <v>3788</v>
      </c>
      <c r="B3790" s="8" t="s">
        <v>2</v>
      </c>
      <c r="C3790" s="3" t="s">
        <v>3795</v>
      </c>
      <c r="D3790" s="5">
        <v>75000</v>
      </c>
      <c r="E3790" s="7">
        <v>0</v>
      </c>
      <c r="F3790" t="s">
        <v>4117</v>
      </c>
      <c r="G3790" s="1" t="s">
        <v>4119</v>
      </c>
      <c r="H3790" t="s">
        <v>4121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" t="s">
        <v>4181</v>
      </c>
      <c r="O3790">
        <f>ROUND(E3790/D3790*100,0)</f>
        <v>0</v>
      </c>
      <c r="P3790">
        <f>ROUND(E3790/L3790,2)</f>
        <v>0</v>
      </c>
      <c r="Q3790" s="9" t="s">
        <v>4181</v>
      </c>
      <c r="R3790" t="s">
        <v>4224</v>
      </c>
      <c r="S3790">
        <f>(((J3790/60)/60)/24)+DATE(1970,1,1)</f>
        <v>42333.695821759262</v>
      </c>
      <c r="T3790">
        <f>(((I3790/60)/60)/24)+DATE(1970,1,1)</f>
        <v>42361.679166666669</v>
      </c>
      <c r="U3790">
        <f>YEAR(S:S)</f>
        <v>2015</v>
      </c>
    </row>
    <row r="3791" spans="1:21" ht="48" x14ac:dyDescent="0.2">
      <c r="A3791">
        <v>3789</v>
      </c>
      <c r="B3791" s="8" t="s">
        <v>2</v>
      </c>
      <c r="C3791" s="3" t="s">
        <v>3796</v>
      </c>
      <c r="D3791" s="5">
        <v>3550</v>
      </c>
      <c r="E3791" s="7">
        <v>0</v>
      </c>
      <c r="F3791" t="s">
        <v>4117</v>
      </c>
      <c r="G3791" s="1" t="s">
        <v>4119</v>
      </c>
      <c r="H3791" t="s">
        <v>4122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" t="s">
        <v>4181</v>
      </c>
      <c r="O3791">
        <f>ROUND(E3791/D3791*100,0)</f>
        <v>0</v>
      </c>
      <c r="P3791">
        <f>ROUND(E3791/L3791,2)</f>
        <v>0</v>
      </c>
      <c r="Q3791" s="9" t="s">
        <v>4181</v>
      </c>
      <c r="R3791" t="s">
        <v>4224</v>
      </c>
      <c r="S3791">
        <f>(((J3791/60)/60)/24)+DATE(1970,1,1)</f>
        <v>42138.798819444448</v>
      </c>
      <c r="T3791">
        <f>(((I3791/60)/60)/24)+DATE(1970,1,1)</f>
        <v>42170.798819444448</v>
      </c>
      <c r="U3791">
        <f>YEAR(S:S)</f>
        <v>2015</v>
      </c>
    </row>
    <row r="3792" spans="1:21" ht="48" x14ac:dyDescent="0.2">
      <c r="A3792">
        <v>3790</v>
      </c>
      <c r="B3792" s="8" t="s">
        <v>2</v>
      </c>
      <c r="C3792" s="3" t="s">
        <v>3797</v>
      </c>
      <c r="D3792" s="5">
        <v>15000</v>
      </c>
      <c r="E3792" s="7">
        <v>0</v>
      </c>
      <c r="F3792" t="s">
        <v>4117</v>
      </c>
      <c r="G3792" s="1" t="s">
        <v>4119</v>
      </c>
      <c r="H3792" t="s">
        <v>4121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" t="s">
        <v>4181</v>
      </c>
      <c r="O3792">
        <f>ROUND(E3792/D3792*100,0)</f>
        <v>0</v>
      </c>
      <c r="P3792" t="e">
        <f>ROUND(E3792/L3792,2)</f>
        <v>#DIV/0!</v>
      </c>
      <c r="Q3792" s="9" t="s">
        <v>4181</v>
      </c>
      <c r="R3792" t="s">
        <v>4224</v>
      </c>
      <c r="S3792">
        <f>(((J3792/60)/60)/24)+DATE(1970,1,1)</f>
        <v>42666.666932870372</v>
      </c>
      <c r="T3792">
        <f>(((I3792/60)/60)/24)+DATE(1970,1,1)</f>
        <v>42696.708599537036</v>
      </c>
      <c r="U3792">
        <f>YEAR(S:S)</f>
        <v>2016</v>
      </c>
    </row>
    <row r="3793" spans="1:21" ht="32" x14ac:dyDescent="0.2">
      <c r="A3793">
        <v>3791</v>
      </c>
      <c r="B3793" s="8" t="s">
        <v>2</v>
      </c>
      <c r="C3793" s="3" t="s">
        <v>3798</v>
      </c>
      <c r="D3793" s="5">
        <v>1500</v>
      </c>
      <c r="E3793" s="7">
        <v>0</v>
      </c>
      <c r="F3793" t="s">
        <v>4117</v>
      </c>
      <c r="G3793" s="1" t="s">
        <v>4119</v>
      </c>
      <c r="H3793" t="s">
        <v>4121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" t="s">
        <v>4181</v>
      </c>
      <c r="O3793">
        <f>ROUND(E3793/D3793*100,0)</f>
        <v>0</v>
      </c>
      <c r="P3793" t="e">
        <f>ROUND(E3793/L3793,2)</f>
        <v>#DIV/0!</v>
      </c>
      <c r="Q3793" s="9" t="s">
        <v>4181</v>
      </c>
      <c r="R3793" t="s">
        <v>4224</v>
      </c>
      <c r="S3793">
        <f>(((J3793/60)/60)/24)+DATE(1970,1,1)</f>
        <v>41766.692037037035</v>
      </c>
      <c r="T3793">
        <f>(((I3793/60)/60)/24)+DATE(1970,1,1)</f>
        <v>41826.692037037035</v>
      </c>
      <c r="U3793">
        <f>YEAR(S:S)</f>
        <v>2014</v>
      </c>
    </row>
    <row r="3794" spans="1:21" ht="32" x14ac:dyDescent="0.2">
      <c r="A3794">
        <v>3792</v>
      </c>
      <c r="B3794" s="8" t="s">
        <v>2</v>
      </c>
      <c r="C3794" s="3" t="s">
        <v>3799</v>
      </c>
      <c r="D3794" s="5">
        <v>12500</v>
      </c>
      <c r="E3794" s="7">
        <v>0</v>
      </c>
      <c r="F3794" t="s">
        <v>4117</v>
      </c>
      <c r="G3794" s="1" t="s">
        <v>4119</v>
      </c>
      <c r="H3794" t="s">
        <v>4121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" t="s">
        <v>4181</v>
      </c>
      <c r="O3794">
        <f>ROUND(E3794/D3794*100,0)</f>
        <v>0</v>
      </c>
      <c r="P3794">
        <f>ROUND(E3794/L3794,2)</f>
        <v>0</v>
      </c>
      <c r="Q3794" s="9" t="s">
        <v>4181</v>
      </c>
      <c r="R3794" t="s">
        <v>4224</v>
      </c>
      <c r="S3794">
        <f>(((J3794/60)/60)/24)+DATE(1970,1,1)</f>
        <v>42170.447013888886</v>
      </c>
      <c r="T3794">
        <f>(((I3794/60)/60)/24)+DATE(1970,1,1)</f>
        <v>42200.447013888886</v>
      </c>
      <c r="U3794">
        <f>YEAR(S:S)</f>
        <v>2015</v>
      </c>
    </row>
    <row r="3795" spans="1:21" ht="48" x14ac:dyDescent="0.2">
      <c r="A3795">
        <v>3793</v>
      </c>
      <c r="B3795" s="8" t="s">
        <v>2</v>
      </c>
      <c r="C3795" s="3" t="s">
        <v>3800</v>
      </c>
      <c r="D3795" s="5">
        <v>7000</v>
      </c>
      <c r="E3795" s="7">
        <v>0</v>
      </c>
      <c r="F3795" t="s">
        <v>4117</v>
      </c>
      <c r="G3795" s="1" t="s">
        <v>4119</v>
      </c>
      <c r="H3795" t="s">
        <v>4121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" t="s">
        <v>4181</v>
      </c>
      <c r="O3795">
        <f>ROUND(E3795/D3795*100,0)</f>
        <v>0</v>
      </c>
      <c r="P3795">
        <f>ROUND(E3795/L3795,2)</f>
        <v>0</v>
      </c>
      <c r="Q3795" s="9" t="s">
        <v>4181</v>
      </c>
      <c r="R3795" t="s">
        <v>4224</v>
      </c>
      <c r="S3795">
        <f>(((J3795/60)/60)/24)+DATE(1970,1,1)</f>
        <v>41968.938993055555</v>
      </c>
      <c r="T3795">
        <f>(((I3795/60)/60)/24)+DATE(1970,1,1)</f>
        <v>41989.938993055555</v>
      </c>
      <c r="U3795">
        <f>YEAR(S:S)</f>
        <v>2014</v>
      </c>
    </row>
    <row r="3796" spans="1:21" ht="48" x14ac:dyDescent="0.2">
      <c r="A3796">
        <v>3794</v>
      </c>
      <c r="B3796" s="8" t="s">
        <v>2</v>
      </c>
      <c r="C3796" s="3" t="s">
        <v>3801</v>
      </c>
      <c r="D3796" s="5">
        <v>5000</v>
      </c>
      <c r="E3796" s="7">
        <v>0</v>
      </c>
      <c r="F3796" t="s">
        <v>4117</v>
      </c>
      <c r="G3796" s="1" t="s">
        <v>4119</v>
      </c>
      <c r="H3796" t="s">
        <v>4122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" t="s">
        <v>4181</v>
      </c>
      <c r="O3796">
        <f>ROUND(E3796/D3796*100,0)</f>
        <v>0</v>
      </c>
      <c r="P3796">
        <f>ROUND(E3796/L3796,2)</f>
        <v>0</v>
      </c>
      <c r="Q3796" s="9" t="s">
        <v>4181</v>
      </c>
      <c r="R3796" t="s">
        <v>4224</v>
      </c>
      <c r="S3796">
        <f>(((J3796/60)/60)/24)+DATE(1970,1,1)</f>
        <v>42132.58048611111</v>
      </c>
      <c r="T3796">
        <f>(((I3796/60)/60)/24)+DATE(1970,1,1)</f>
        <v>42162.58048611111</v>
      </c>
      <c r="U3796">
        <f>YEAR(S:S)</f>
        <v>2015</v>
      </c>
    </row>
    <row r="3797" spans="1:21" ht="48" x14ac:dyDescent="0.2">
      <c r="A3797">
        <v>3795</v>
      </c>
      <c r="B3797" s="8" t="s">
        <v>2</v>
      </c>
      <c r="C3797" s="3" t="s">
        <v>3802</v>
      </c>
      <c r="D3797" s="5">
        <v>600</v>
      </c>
      <c r="E3797" s="7">
        <v>0</v>
      </c>
      <c r="F3797" t="s">
        <v>4117</v>
      </c>
      <c r="G3797" s="1" t="s">
        <v>4119</v>
      </c>
      <c r="H3797" t="s">
        <v>4122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" t="s">
        <v>4181</v>
      </c>
      <c r="O3797">
        <f>ROUND(E3797/D3797*100,0)</f>
        <v>0</v>
      </c>
      <c r="P3797">
        <f>ROUND(E3797/L3797,2)</f>
        <v>0</v>
      </c>
      <c r="Q3797" s="9" t="s">
        <v>4181</v>
      </c>
      <c r="R3797" t="s">
        <v>4224</v>
      </c>
      <c r="S3797">
        <f>(((J3797/60)/60)/24)+DATE(1970,1,1)</f>
        <v>42201.436226851853</v>
      </c>
      <c r="T3797">
        <f>(((I3797/60)/60)/24)+DATE(1970,1,1)</f>
        <v>42244.9375</v>
      </c>
      <c r="U3797">
        <f>YEAR(S:S)</f>
        <v>2015</v>
      </c>
    </row>
    <row r="3798" spans="1:21" ht="48" x14ac:dyDescent="0.2">
      <c r="A3798">
        <v>3796</v>
      </c>
      <c r="B3798" s="8" t="s">
        <v>2</v>
      </c>
      <c r="C3798" s="3" t="s">
        <v>3803</v>
      </c>
      <c r="D3798" s="5">
        <v>22500</v>
      </c>
      <c r="E3798" s="7">
        <v>0</v>
      </c>
      <c r="F3798" t="s">
        <v>4117</v>
      </c>
      <c r="G3798" s="1" t="s">
        <v>4119</v>
      </c>
      <c r="H3798" t="s">
        <v>4121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" t="s">
        <v>4181</v>
      </c>
      <c r="O3798">
        <f>ROUND(E3798/D3798*100,0)</f>
        <v>0</v>
      </c>
      <c r="P3798">
        <f>ROUND(E3798/L3798,2)</f>
        <v>0</v>
      </c>
      <c r="Q3798" s="9" t="s">
        <v>4181</v>
      </c>
      <c r="R3798" t="s">
        <v>4224</v>
      </c>
      <c r="S3798">
        <f>(((J3798/60)/60)/24)+DATE(1970,1,1)</f>
        <v>42689.029583333337</v>
      </c>
      <c r="T3798">
        <f>(((I3798/60)/60)/24)+DATE(1970,1,1)</f>
        <v>42749.029583333337</v>
      </c>
      <c r="U3798">
        <f>YEAR(S:S)</f>
        <v>2016</v>
      </c>
    </row>
    <row r="3799" spans="1:21" ht="48" x14ac:dyDescent="0.2">
      <c r="A3799">
        <v>3797</v>
      </c>
      <c r="B3799" s="8" t="s">
        <v>2</v>
      </c>
      <c r="C3799" s="3" t="s">
        <v>3804</v>
      </c>
      <c r="D3799" s="5">
        <v>6000</v>
      </c>
      <c r="E3799" s="7">
        <v>0</v>
      </c>
      <c r="F3799" t="s">
        <v>4117</v>
      </c>
      <c r="G3799" s="1" t="s">
        <v>4119</v>
      </c>
      <c r="H3799" t="s">
        <v>4121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" t="s">
        <v>4181</v>
      </c>
      <c r="O3799">
        <f>ROUND(E3799/D3799*100,0)</f>
        <v>0</v>
      </c>
      <c r="P3799">
        <f>ROUND(E3799/L3799,2)</f>
        <v>0</v>
      </c>
      <c r="Q3799" s="9" t="s">
        <v>4181</v>
      </c>
      <c r="R3799" t="s">
        <v>4224</v>
      </c>
      <c r="S3799">
        <f>(((J3799/60)/60)/24)+DATE(1970,1,1)</f>
        <v>42084.881539351853</v>
      </c>
      <c r="T3799">
        <f>(((I3799/60)/60)/24)+DATE(1970,1,1)</f>
        <v>42114.881539351853</v>
      </c>
      <c r="U3799">
        <f>YEAR(S:S)</f>
        <v>2015</v>
      </c>
    </row>
    <row r="3800" spans="1:21" ht="48" x14ac:dyDescent="0.2">
      <c r="A3800">
        <v>3798</v>
      </c>
      <c r="B3800" s="8" t="s">
        <v>2</v>
      </c>
      <c r="C3800" s="3" t="s">
        <v>3805</v>
      </c>
      <c r="D3800" s="5">
        <v>70000</v>
      </c>
      <c r="E3800" s="7">
        <v>0</v>
      </c>
      <c r="F3800" t="s">
        <v>4117</v>
      </c>
      <c r="G3800" s="1" t="s">
        <v>4119</v>
      </c>
      <c r="H3800" t="s">
        <v>4121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" t="s">
        <v>4181</v>
      </c>
      <c r="O3800">
        <f>ROUND(E3800/D3800*100,0)</f>
        <v>0</v>
      </c>
      <c r="P3800">
        <f>ROUND(E3800/L3800,2)</f>
        <v>0</v>
      </c>
      <c r="Q3800" s="9" t="s">
        <v>4181</v>
      </c>
      <c r="R3800" t="s">
        <v>4224</v>
      </c>
      <c r="S3800">
        <f>(((J3800/60)/60)/24)+DATE(1970,1,1)</f>
        <v>41831.722777777781</v>
      </c>
      <c r="T3800">
        <f>(((I3800/60)/60)/24)+DATE(1970,1,1)</f>
        <v>41861.722777777781</v>
      </c>
      <c r="U3800">
        <f>YEAR(S:S)</f>
        <v>2014</v>
      </c>
    </row>
    <row r="3801" spans="1:21" ht="32" x14ac:dyDescent="0.2">
      <c r="A3801">
        <v>3799</v>
      </c>
      <c r="B3801" s="8" t="s">
        <v>2</v>
      </c>
      <c r="C3801" s="3" t="s">
        <v>3806</v>
      </c>
      <c r="D3801" s="5">
        <v>10000</v>
      </c>
      <c r="E3801" s="7">
        <v>0</v>
      </c>
      <c r="F3801" t="s">
        <v>4117</v>
      </c>
      <c r="G3801" s="1" t="s">
        <v>4119</v>
      </c>
      <c r="H3801" t="s">
        <v>4121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" t="s">
        <v>4181</v>
      </c>
      <c r="O3801">
        <f>ROUND(E3801/D3801*100,0)</f>
        <v>0</v>
      </c>
      <c r="P3801">
        <f>ROUND(E3801/L3801,2)</f>
        <v>0</v>
      </c>
      <c r="Q3801" s="9" t="s">
        <v>4181</v>
      </c>
      <c r="R3801" t="s">
        <v>4224</v>
      </c>
      <c r="S3801">
        <f>(((J3801/60)/60)/24)+DATE(1970,1,1)</f>
        <v>42410.93105324074</v>
      </c>
      <c r="T3801">
        <f>(((I3801/60)/60)/24)+DATE(1970,1,1)</f>
        <v>42440.93105324074</v>
      </c>
      <c r="U3801">
        <f>YEAR(S:S)</f>
        <v>2016</v>
      </c>
    </row>
    <row r="3802" spans="1:21" ht="48" x14ac:dyDescent="0.2">
      <c r="A3802">
        <v>3800</v>
      </c>
      <c r="B3802" s="8" t="s">
        <v>2</v>
      </c>
      <c r="C3802" s="3" t="s">
        <v>3807</v>
      </c>
      <c r="D3802" s="5">
        <v>22000</v>
      </c>
      <c r="E3802" s="7">
        <v>0</v>
      </c>
      <c r="F3802" t="s">
        <v>4117</v>
      </c>
      <c r="G3802" s="1" t="s">
        <v>4119</v>
      </c>
      <c r="H3802" t="s">
        <v>4121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" t="s">
        <v>4181</v>
      </c>
      <c r="O3802">
        <f>ROUND(E3802/D3802*100,0)</f>
        <v>0</v>
      </c>
      <c r="P3802">
        <f>ROUND(E3802/L3802,2)</f>
        <v>0</v>
      </c>
      <c r="Q3802" s="9" t="s">
        <v>4181</v>
      </c>
      <c r="R3802" t="s">
        <v>4224</v>
      </c>
      <c r="S3802">
        <f>(((J3802/60)/60)/24)+DATE(1970,1,1)</f>
        <v>41982.737071759257</v>
      </c>
      <c r="T3802">
        <f>(((I3802/60)/60)/24)+DATE(1970,1,1)</f>
        <v>42015.207638888889</v>
      </c>
      <c r="U3802">
        <f>YEAR(S:S)</f>
        <v>2014</v>
      </c>
    </row>
    <row r="3803" spans="1:21" ht="48" x14ac:dyDescent="0.2">
      <c r="A3803">
        <v>3801</v>
      </c>
      <c r="B3803" s="8" t="s">
        <v>2</v>
      </c>
      <c r="C3803" s="3" t="s">
        <v>3808</v>
      </c>
      <c r="D3803" s="5">
        <v>5000</v>
      </c>
      <c r="E3803" s="7">
        <v>0</v>
      </c>
      <c r="F3803" t="s">
        <v>4117</v>
      </c>
      <c r="G3803" s="1" t="s">
        <v>4119</v>
      </c>
      <c r="H3803" t="s">
        <v>4121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" t="s">
        <v>4181</v>
      </c>
      <c r="O3803">
        <f>ROUND(E3803/D3803*100,0)</f>
        <v>0</v>
      </c>
      <c r="P3803">
        <f>ROUND(E3803/L3803,2)</f>
        <v>0</v>
      </c>
      <c r="Q3803" s="9" t="s">
        <v>4181</v>
      </c>
      <c r="R3803" t="s">
        <v>4224</v>
      </c>
      <c r="S3803">
        <f>(((J3803/60)/60)/24)+DATE(1970,1,1)</f>
        <v>41975.676111111112</v>
      </c>
      <c r="T3803">
        <f>(((I3803/60)/60)/24)+DATE(1970,1,1)</f>
        <v>42006.676111111112</v>
      </c>
      <c r="U3803">
        <f>YEAR(S:S)</f>
        <v>2014</v>
      </c>
    </row>
    <row r="3804" spans="1:21" ht="48" x14ac:dyDescent="0.2">
      <c r="A3804">
        <v>3802</v>
      </c>
      <c r="B3804" s="8" t="s">
        <v>2</v>
      </c>
      <c r="C3804" s="3" t="s">
        <v>3809</v>
      </c>
      <c r="D3804" s="5">
        <v>3000</v>
      </c>
      <c r="E3804" s="7">
        <v>0</v>
      </c>
      <c r="F3804" t="s">
        <v>4117</v>
      </c>
      <c r="G3804" s="1" t="s">
        <v>4119</v>
      </c>
      <c r="H3804" t="s">
        <v>4121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" t="s">
        <v>4181</v>
      </c>
      <c r="O3804">
        <f>ROUND(E3804/D3804*100,0)</f>
        <v>0</v>
      </c>
      <c r="P3804" t="e">
        <f>ROUND(E3804/L3804,2)</f>
        <v>#DIV/0!</v>
      </c>
      <c r="Q3804" s="9" t="s">
        <v>4181</v>
      </c>
      <c r="R3804" t="s">
        <v>4224</v>
      </c>
      <c r="S3804">
        <f>(((J3804/60)/60)/24)+DATE(1970,1,1)</f>
        <v>42269.126226851848</v>
      </c>
      <c r="T3804">
        <f>(((I3804/60)/60)/24)+DATE(1970,1,1)</f>
        <v>42299.126226851848</v>
      </c>
      <c r="U3804">
        <f>YEAR(S:S)</f>
        <v>2015</v>
      </c>
    </row>
    <row r="3805" spans="1:21" ht="32" x14ac:dyDescent="0.2">
      <c r="A3805">
        <v>3803</v>
      </c>
      <c r="B3805" s="8" t="s">
        <v>2</v>
      </c>
      <c r="C3805" s="3" t="s">
        <v>3810</v>
      </c>
      <c r="D3805" s="5">
        <v>12000</v>
      </c>
      <c r="E3805" s="7">
        <v>0</v>
      </c>
      <c r="F3805" t="s">
        <v>4117</v>
      </c>
      <c r="G3805" s="1" t="s">
        <v>4119</v>
      </c>
      <c r="H3805" t="s">
        <v>4121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" t="s">
        <v>4181</v>
      </c>
      <c r="O3805">
        <f>ROUND(E3805/D3805*100,0)</f>
        <v>0</v>
      </c>
      <c r="P3805">
        <f>ROUND(E3805/L3805,2)</f>
        <v>0</v>
      </c>
      <c r="Q3805" s="9" t="s">
        <v>4181</v>
      </c>
      <c r="R3805" t="s">
        <v>4224</v>
      </c>
      <c r="S3805">
        <f>(((J3805/60)/60)/24)+DATE(1970,1,1)</f>
        <v>42403.971851851849</v>
      </c>
      <c r="T3805">
        <f>(((I3805/60)/60)/24)+DATE(1970,1,1)</f>
        <v>42433.971851851849</v>
      </c>
      <c r="U3805">
        <f>YEAR(S:S)</f>
        <v>2016</v>
      </c>
    </row>
    <row r="3806" spans="1:21" ht="48" x14ac:dyDescent="0.2">
      <c r="A3806">
        <v>3804</v>
      </c>
      <c r="B3806" s="8" t="s">
        <v>2</v>
      </c>
      <c r="C3806" s="3" t="s">
        <v>3811</v>
      </c>
      <c r="D3806" s="5">
        <v>8000</v>
      </c>
      <c r="E3806" s="7">
        <v>0</v>
      </c>
      <c r="F3806" t="s">
        <v>4117</v>
      </c>
      <c r="G3806" s="1" t="s">
        <v>4119</v>
      </c>
      <c r="H3806" t="s">
        <v>4121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" t="s">
        <v>4181</v>
      </c>
      <c r="O3806">
        <f>ROUND(E3806/D3806*100,0)</f>
        <v>0</v>
      </c>
      <c r="P3806" t="e">
        <f>ROUND(E3806/L3806,2)</f>
        <v>#DIV/0!</v>
      </c>
      <c r="Q3806" s="9" t="s">
        <v>4181</v>
      </c>
      <c r="R3806" t="s">
        <v>4224</v>
      </c>
      <c r="S3806">
        <f>(((J3806/60)/60)/24)+DATE(1970,1,1)</f>
        <v>42527.00953703704</v>
      </c>
      <c r="T3806">
        <f>(((I3806/60)/60)/24)+DATE(1970,1,1)</f>
        <v>42582.291666666672</v>
      </c>
      <c r="U3806">
        <f>YEAR(S:S)</f>
        <v>2016</v>
      </c>
    </row>
    <row r="3807" spans="1:21" ht="48" x14ac:dyDescent="0.2">
      <c r="A3807">
        <v>3805</v>
      </c>
      <c r="B3807" s="8" t="s">
        <v>2</v>
      </c>
      <c r="C3807" s="3" t="s">
        <v>3812</v>
      </c>
      <c r="D3807" s="5">
        <v>150000</v>
      </c>
      <c r="E3807" s="7">
        <v>0</v>
      </c>
      <c r="F3807" t="s">
        <v>4117</v>
      </c>
      <c r="G3807" s="1" t="s">
        <v>4119</v>
      </c>
      <c r="H3807" t="s">
        <v>4121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" t="s">
        <v>4181</v>
      </c>
      <c r="O3807">
        <f>ROUND(E3807/D3807*100,0)</f>
        <v>0</v>
      </c>
      <c r="P3807">
        <f>ROUND(E3807/L3807,2)</f>
        <v>0</v>
      </c>
      <c r="Q3807" s="9" t="s">
        <v>4181</v>
      </c>
      <c r="R3807" t="s">
        <v>4224</v>
      </c>
      <c r="S3807">
        <f>(((J3807/60)/60)/24)+DATE(1970,1,1)</f>
        <v>41849.887037037035</v>
      </c>
      <c r="T3807">
        <f>(((I3807/60)/60)/24)+DATE(1970,1,1)</f>
        <v>41909.887037037035</v>
      </c>
      <c r="U3807">
        <f>YEAR(S:S)</f>
        <v>2014</v>
      </c>
    </row>
    <row r="3808" spans="1:21" ht="48" x14ac:dyDescent="0.2">
      <c r="A3808">
        <v>3806</v>
      </c>
      <c r="B3808" s="8" t="s">
        <v>2</v>
      </c>
      <c r="C3808" s="3" t="s">
        <v>3813</v>
      </c>
      <c r="D3808" s="5">
        <v>7500</v>
      </c>
      <c r="E3808" s="7">
        <v>0</v>
      </c>
      <c r="F3808" t="s">
        <v>4117</v>
      </c>
      <c r="G3808" s="1" t="s">
        <v>4119</v>
      </c>
      <c r="H3808" t="s">
        <v>4123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" t="s">
        <v>4181</v>
      </c>
      <c r="O3808">
        <f>ROUND(E3808/D3808*100,0)</f>
        <v>0</v>
      </c>
      <c r="P3808">
        <f>ROUND(E3808/L3808,2)</f>
        <v>0</v>
      </c>
      <c r="Q3808" s="9" t="s">
        <v>4181</v>
      </c>
      <c r="R3808" t="s">
        <v>4224</v>
      </c>
      <c r="S3808">
        <f>(((J3808/60)/60)/24)+DATE(1970,1,1)</f>
        <v>41799.259039351848</v>
      </c>
      <c r="T3808">
        <f>(((I3808/60)/60)/24)+DATE(1970,1,1)</f>
        <v>41819.259039351848</v>
      </c>
      <c r="U3808">
        <f>YEAR(S:S)</f>
        <v>2014</v>
      </c>
    </row>
    <row r="3809" spans="1:21" ht="48" x14ac:dyDescent="0.2">
      <c r="A3809">
        <v>3807</v>
      </c>
      <c r="B3809" s="8" t="s">
        <v>2</v>
      </c>
      <c r="C3809" s="3" t="s">
        <v>3814</v>
      </c>
      <c r="D3809" s="5">
        <v>1500</v>
      </c>
      <c r="E3809" s="7">
        <v>0</v>
      </c>
      <c r="F3809" t="s">
        <v>4117</v>
      </c>
      <c r="G3809" s="1" t="s">
        <v>4119</v>
      </c>
      <c r="H3809" t="s">
        <v>4121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" t="s">
        <v>4181</v>
      </c>
      <c r="O3809">
        <f>ROUND(E3809/D3809*100,0)</f>
        <v>0</v>
      </c>
      <c r="P3809">
        <f>ROUND(E3809/L3809,2)</f>
        <v>0</v>
      </c>
      <c r="Q3809" s="9" t="s">
        <v>4181</v>
      </c>
      <c r="R3809" t="s">
        <v>4224</v>
      </c>
      <c r="S3809">
        <f>(((J3809/60)/60)/24)+DATE(1970,1,1)</f>
        <v>42090.909016203703</v>
      </c>
      <c r="T3809">
        <f>(((I3809/60)/60)/24)+DATE(1970,1,1)</f>
        <v>42097.909016203703</v>
      </c>
      <c r="U3809">
        <f>YEAR(S:S)</f>
        <v>2015</v>
      </c>
    </row>
    <row r="3810" spans="1:21" ht="48" x14ac:dyDescent="0.2">
      <c r="A3810">
        <v>3808</v>
      </c>
      <c r="B3810" s="8" t="s">
        <v>2</v>
      </c>
      <c r="C3810" s="3" t="s">
        <v>3815</v>
      </c>
      <c r="D3810" s="5">
        <v>1000</v>
      </c>
      <c r="E3810" s="7">
        <v>0</v>
      </c>
      <c r="F3810" t="s">
        <v>4115</v>
      </c>
      <c r="G3810" s="1" t="s">
        <v>4119</v>
      </c>
      <c r="H3810" t="s">
        <v>4122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" t="s">
        <v>4181</v>
      </c>
      <c r="O3810">
        <f>ROUND(E3810/D3810*100,0)</f>
        <v>0</v>
      </c>
      <c r="P3810">
        <f>ROUND(E3810/L3810,2)</f>
        <v>0</v>
      </c>
      <c r="Q3810" s="9" t="s">
        <v>4181</v>
      </c>
      <c r="R3810" t="s">
        <v>4190</v>
      </c>
      <c r="S3810">
        <f>(((J3810/60)/60)/24)+DATE(1970,1,1)</f>
        <v>42059.453923611116</v>
      </c>
      <c r="T3810">
        <f>(((I3810/60)/60)/24)+DATE(1970,1,1)</f>
        <v>42119.412256944444</v>
      </c>
      <c r="U3810">
        <f>YEAR(S:S)</f>
        <v>2015</v>
      </c>
    </row>
    <row r="3811" spans="1:21" ht="48" x14ac:dyDescent="0.2">
      <c r="A3811">
        <v>3809</v>
      </c>
      <c r="B3811" s="8" t="s">
        <v>2</v>
      </c>
      <c r="C3811" s="3" t="s">
        <v>3816</v>
      </c>
      <c r="D3811" s="5">
        <v>2000</v>
      </c>
      <c r="E3811" s="7">
        <v>0</v>
      </c>
      <c r="F3811" t="s">
        <v>4115</v>
      </c>
      <c r="G3811" s="1" t="s">
        <v>4119</v>
      </c>
      <c r="H3811" t="s">
        <v>4122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" t="s">
        <v>4181</v>
      </c>
      <c r="O3811">
        <f>ROUND(E3811/D3811*100,0)</f>
        <v>0</v>
      </c>
      <c r="P3811">
        <f>ROUND(E3811/L3811,2)</f>
        <v>0</v>
      </c>
      <c r="Q3811" s="9" t="s">
        <v>4181</v>
      </c>
      <c r="R3811" t="s">
        <v>4190</v>
      </c>
      <c r="S3811">
        <f>(((J3811/60)/60)/24)+DATE(1970,1,1)</f>
        <v>41800.526701388888</v>
      </c>
      <c r="T3811">
        <f>(((I3811/60)/60)/24)+DATE(1970,1,1)</f>
        <v>41850.958333333336</v>
      </c>
      <c r="U3811">
        <f>YEAR(S:S)</f>
        <v>2014</v>
      </c>
    </row>
    <row r="3812" spans="1:21" ht="48" x14ac:dyDescent="0.2">
      <c r="A3812">
        <v>3810</v>
      </c>
      <c r="B3812" s="8" t="s">
        <v>2</v>
      </c>
      <c r="C3812" s="3" t="s">
        <v>3817</v>
      </c>
      <c r="D3812" s="5">
        <v>1500</v>
      </c>
      <c r="E3812" s="7">
        <v>0</v>
      </c>
      <c r="F3812" t="s">
        <v>4115</v>
      </c>
      <c r="G3812" s="1" t="s">
        <v>4119</v>
      </c>
      <c r="H3812" t="s">
        <v>4121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" t="s">
        <v>4181</v>
      </c>
      <c r="O3812">
        <f>ROUND(E3812/D3812*100,0)</f>
        <v>0</v>
      </c>
      <c r="P3812">
        <f>ROUND(E3812/L3812,2)</f>
        <v>0</v>
      </c>
      <c r="Q3812" s="9" t="s">
        <v>4181</v>
      </c>
      <c r="R3812" t="s">
        <v>4190</v>
      </c>
      <c r="S3812">
        <f>(((J3812/60)/60)/24)+DATE(1970,1,1)</f>
        <v>42054.849050925928</v>
      </c>
      <c r="T3812">
        <f>(((I3812/60)/60)/24)+DATE(1970,1,1)</f>
        <v>42084.807384259257</v>
      </c>
      <c r="U3812">
        <f>YEAR(S:S)</f>
        <v>2015</v>
      </c>
    </row>
    <row r="3813" spans="1:21" ht="48" x14ac:dyDescent="0.2">
      <c r="A3813">
        <v>3811</v>
      </c>
      <c r="B3813" s="8" t="s">
        <v>2</v>
      </c>
      <c r="C3813" s="3" t="s">
        <v>3818</v>
      </c>
      <c r="D3813" s="5">
        <v>250</v>
      </c>
      <c r="E3813" s="7">
        <v>0</v>
      </c>
      <c r="F3813" t="s">
        <v>4115</v>
      </c>
      <c r="G3813" s="1" t="s">
        <v>4119</v>
      </c>
      <c r="H3813" t="s">
        <v>4122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" t="s">
        <v>4181</v>
      </c>
      <c r="O3813">
        <f>ROUND(E3813/D3813*100,0)</f>
        <v>0</v>
      </c>
      <c r="P3813">
        <f>ROUND(E3813/L3813,2)</f>
        <v>0</v>
      </c>
      <c r="Q3813" s="9" t="s">
        <v>4181</v>
      </c>
      <c r="R3813" t="s">
        <v>4190</v>
      </c>
      <c r="S3813">
        <f>(((J3813/60)/60)/24)+DATE(1970,1,1)</f>
        <v>42487.62700231481</v>
      </c>
      <c r="T3813">
        <f>(((I3813/60)/60)/24)+DATE(1970,1,1)</f>
        <v>42521.458333333328</v>
      </c>
      <c r="U3813">
        <f>YEAR(S:S)</f>
        <v>2016</v>
      </c>
    </row>
    <row r="3814" spans="1:21" ht="48" x14ac:dyDescent="0.2">
      <c r="A3814">
        <v>3812</v>
      </c>
      <c r="B3814" s="8" t="s">
        <v>2</v>
      </c>
      <c r="C3814" s="3" t="s">
        <v>3819</v>
      </c>
      <c r="D3814" s="5">
        <v>2000</v>
      </c>
      <c r="E3814" s="7">
        <v>0</v>
      </c>
      <c r="F3814" t="s">
        <v>4115</v>
      </c>
      <c r="G3814" s="1" t="s">
        <v>4119</v>
      </c>
      <c r="H3814" t="s">
        <v>4126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" t="s">
        <v>4181</v>
      </c>
      <c r="O3814">
        <f>ROUND(E3814/D3814*100,0)</f>
        <v>0</v>
      </c>
      <c r="P3814">
        <f>ROUND(E3814/L3814,2)</f>
        <v>0</v>
      </c>
      <c r="Q3814" s="9" t="s">
        <v>4181</v>
      </c>
      <c r="R3814" t="s">
        <v>4190</v>
      </c>
      <c r="S3814">
        <f>(((J3814/60)/60)/24)+DATE(1970,1,1)</f>
        <v>42109.751250000001</v>
      </c>
      <c r="T3814">
        <f>(((I3814/60)/60)/24)+DATE(1970,1,1)</f>
        <v>42156.165972222225</v>
      </c>
      <c r="U3814">
        <f>YEAR(S:S)</f>
        <v>2015</v>
      </c>
    </row>
    <row r="3815" spans="1:21" ht="48" x14ac:dyDescent="0.2">
      <c r="A3815">
        <v>3813</v>
      </c>
      <c r="B3815" s="8" t="s">
        <v>2</v>
      </c>
      <c r="C3815" s="3" t="s">
        <v>3820</v>
      </c>
      <c r="D3815" s="5">
        <v>2100</v>
      </c>
      <c r="E3815" s="7">
        <v>0</v>
      </c>
      <c r="F3815" t="s">
        <v>4115</v>
      </c>
      <c r="G3815" s="1" t="s">
        <v>4119</v>
      </c>
      <c r="H3815" t="s">
        <v>4121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" t="s">
        <v>4181</v>
      </c>
      <c r="O3815">
        <f>ROUND(E3815/D3815*100,0)</f>
        <v>0</v>
      </c>
      <c r="P3815">
        <f>ROUND(E3815/L3815,2)</f>
        <v>0</v>
      </c>
      <c r="Q3815" s="9" t="s">
        <v>4181</v>
      </c>
      <c r="R3815" t="s">
        <v>4190</v>
      </c>
      <c r="S3815">
        <f>(((J3815/60)/60)/24)+DATE(1970,1,1)</f>
        <v>42497.275706018518</v>
      </c>
      <c r="T3815">
        <f>(((I3815/60)/60)/24)+DATE(1970,1,1)</f>
        <v>42535.904861111107</v>
      </c>
      <c r="U3815">
        <f>YEAR(S:S)</f>
        <v>2016</v>
      </c>
    </row>
    <row r="3816" spans="1:21" ht="48" x14ac:dyDescent="0.2">
      <c r="A3816">
        <v>3814</v>
      </c>
      <c r="B3816" s="8" t="s">
        <v>2</v>
      </c>
      <c r="C3816" s="3" t="s">
        <v>3821</v>
      </c>
      <c r="D3816" s="5">
        <v>1500</v>
      </c>
      <c r="E3816" s="7">
        <v>0</v>
      </c>
      <c r="F3816" t="s">
        <v>4115</v>
      </c>
      <c r="G3816" s="1" t="s">
        <v>4119</v>
      </c>
      <c r="H3816" t="s">
        <v>4121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" t="s">
        <v>4181</v>
      </c>
      <c r="O3816">
        <f>ROUND(E3816/D3816*100,0)</f>
        <v>0</v>
      </c>
      <c r="P3816">
        <f>ROUND(E3816/L3816,2)</f>
        <v>0</v>
      </c>
      <c r="Q3816" s="9" t="s">
        <v>4181</v>
      </c>
      <c r="R3816" t="s">
        <v>4190</v>
      </c>
      <c r="S3816">
        <f>(((J3816/60)/60)/24)+DATE(1970,1,1)</f>
        <v>42058.904074074075</v>
      </c>
      <c r="T3816">
        <f>(((I3816/60)/60)/24)+DATE(1970,1,1)</f>
        <v>42095.165972222225</v>
      </c>
      <c r="U3816">
        <f>YEAR(S:S)</f>
        <v>2015</v>
      </c>
    </row>
    <row r="3817" spans="1:21" ht="32" x14ac:dyDescent="0.2">
      <c r="A3817">
        <v>3815</v>
      </c>
      <c r="B3817" s="8" t="s">
        <v>2</v>
      </c>
      <c r="C3817" s="3" t="s">
        <v>3822</v>
      </c>
      <c r="D3817" s="5">
        <v>1000</v>
      </c>
      <c r="E3817" s="7">
        <v>0</v>
      </c>
      <c r="F3817" t="s">
        <v>4115</v>
      </c>
      <c r="G3817" s="1" t="s">
        <v>4119</v>
      </c>
      <c r="H3817" t="s">
        <v>4122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" t="s">
        <v>4181</v>
      </c>
      <c r="O3817">
        <f>ROUND(E3817/D3817*100,0)</f>
        <v>0</v>
      </c>
      <c r="P3817">
        <f>ROUND(E3817/L3817,2)</f>
        <v>0</v>
      </c>
      <c r="Q3817" s="9" t="s">
        <v>4181</v>
      </c>
      <c r="R3817" t="s">
        <v>4190</v>
      </c>
      <c r="S3817">
        <f>(((J3817/60)/60)/24)+DATE(1970,1,1)</f>
        <v>42207.259918981479</v>
      </c>
      <c r="T3817">
        <f>(((I3817/60)/60)/24)+DATE(1970,1,1)</f>
        <v>42236.958333333328</v>
      </c>
      <c r="U3817">
        <f>YEAR(S:S)</f>
        <v>2015</v>
      </c>
    </row>
    <row r="3818" spans="1:21" ht="64" x14ac:dyDescent="0.2">
      <c r="A3818">
        <v>3816</v>
      </c>
      <c r="B3818" s="8" t="s">
        <v>2</v>
      </c>
      <c r="C3818" s="3" t="s">
        <v>3823</v>
      </c>
      <c r="D3818" s="5">
        <v>1500</v>
      </c>
      <c r="E3818" s="7">
        <v>0</v>
      </c>
      <c r="F3818" t="s">
        <v>4115</v>
      </c>
      <c r="G3818" s="1" t="s">
        <v>4119</v>
      </c>
      <c r="H3818" t="s">
        <v>4121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" t="s">
        <v>4181</v>
      </c>
      <c r="O3818">
        <f>ROUND(E3818/D3818*100,0)</f>
        <v>0</v>
      </c>
      <c r="P3818">
        <f>ROUND(E3818/L3818,2)</f>
        <v>0</v>
      </c>
      <c r="Q3818" s="9" t="s">
        <v>4181</v>
      </c>
      <c r="R3818" t="s">
        <v>4190</v>
      </c>
      <c r="S3818">
        <f>(((J3818/60)/60)/24)+DATE(1970,1,1)</f>
        <v>41807.690081018518</v>
      </c>
      <c r="T3818">
        <f>(((I3818/60)/60)/24)+DATE(1970,1,1)</f>
        <v>41837.690081018518</v>
      </c>
      <c r="U3818">
        <f>YEAR(S:S)</f>
        <v>2014</v>
      </c>
    </row>
    <row r="3819" spans="1:21" ht="48" x14ac:dyDescent="0.2">
      <c r="A3819">
        <v>3817</v>
      </c>
      <c r="B3819" s="8" t="s">
        <v>2</v>
      </c>
      <c r="C3819" s="3" t="s">
        <v>3824</v>
      </c>
      <c r="D3819" s="5">
        <v>2000</v>
      </c>
      <c r="E3819" s="7">
        <v>0</v>
      </c>
      <c r="F3819" t="s">
        <v>4115</v>
      </c>
      <c r="G3819" s="1" t="s">
        <v>4119</v>
      </c>
      <c r="H3819" t="s">
        <v>4121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" t="s">
        <v>4181</v>
      </c>
      <c r="O3819">
        <f>ROUND(E3819/D3819*100,0)</f>
        <v>0</v>
      </c>
      <c r="P3819">
        <f>ROUND(E3819/L3819,2)</f>
        <v>0</v>
      </c>
      <c r="Q3819" s="9" t="s">
        <v>4181</v>
      </c>
      <c r="R3819" t="s">
        <v>4190</v>
      </c>
      <c r="S3819">
        <f>(((J3819/60)/60)/24)+DATE(1970,1,1)</f>
        <v>42284.69694444444</v>
      </c>
      <c r="T3819">
        <f>(((I3819/60)/60)/24)+DATE(1970,1,1)</f>
        <v>42301.165972222225</v>
      </c>
      <c r="U3819">
        <f>YEAR(S:S)</f>
        <v>2015</v>
      </c>
    </row>
    <row r="3820" spans="1:21" ht="48" x14ac:dyDescent="0.2">
      <c r="A3820">
        <v>3818</v>
      </c>
      <c r="B3820" s="8" t="s">
        <v>2</v>
      </c>
      <c r="C3820" s="3" t="s">
        <v>3825</v>
      </c>
      <c r="D3820" s="5">
        <v>250</v>
      </c>
      <c r="E3820" s="7">
        <v>0</v>
      </c>
      <c r="F3820" t="s">
        <v>4115</v>
      </c>
      <c r="G3820" s="1" t="s">
        <v>4119</v>
      </c>
      <c r="H3820" t="s">
        <v>4121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" t="s">
        <v>4181</v>
      </c>
      <c r="O3820">
        <f>ROUND(E3820/D3820*100,0)</f>
        <v>0</v>
      </c>
      <c r="P3820">
        <f>ROUND(E3820/L3820,2)</f>
        <v>0</v>
      </c>
      <c r="Q3820" s="9" t="s">
        <v>4181</v>
      </c>
      <c r="R3820" t="s">
        <v>4190</v>
      </c>
      <c r="S3820">
        <f>(((J3820/60)/60)/24)+DATE(1970,1,1)</f>
        <v>42045.84238425926</v>
      </c>
      <c r="T3820">
        <f>(((I3820/60)/60)/24)+DATE(1970,1,1)</f>
        <v>42075.800717592589</v>
      </c>
      <c r="U3820">
        <f>YEAR(S:S)</f>
        <v>2015</v>
      </c>
    </row>
    <row r="3821" spans="1:21" ht="32" x14ac:dyDescent="0.2">
      <c r="A3821">
        <v>3819</v>
      </c>
      <c r="B3821" s="8" t="s">
        <v>2</v>
      </c>
      <c r="C3821" s="3" t="s">
        <v>3714</v>
      </c>
      <c r="D3821" s="5">
        <v>1000</v>
      </c>
      <c r="E3821" s="7">
        <v>0</v>
      </c>
      <c r="F3821" t="s">
        <v>4115</v>
      </c>
      <c r="G3821" s="1" t="s">
        <v>4119</v>
      </c>
      <c r="H3821" t="s">
        <v>4121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" t="s">
        <v>4181</v>
      </c>
      <c r="O3821">
        <f>ROUND(E3821/D3821*100,0)</f>
        <v>0</v>
      </c>
      <c r="P3821">
        <f>ROUND(E3821/L3821,2)</f>
        <v>0</v>
      </c>
      <c r="Q3821" s="9" t="s">
        <v>4181</v>
      </c>
      <c r="R3821" t="s">
        <v>4190</v>
      </c>
      <c r="S3821">
        <f>(((J3821/60)/60)/24)+DATE(1970,1,1)</f>
        <v>42184.209537037037</v>
      </c>
      <c r="T3821">
        <f>(((I3821/60)/60)/24)+DATE(1970,1,1)</f>
        <v>42202.876388888893</v>
      </c>
      <c r="U3821">
        <f>YEAR(S:S)</f>
        <v>2015</v>
      </c>
    </row>
    <row r="3822" spans="1:21" ht="48" x14ac:dyDescent="0.2">
      <c r="A3822">
        <v>3820</v>
      </c>
      <c r="B3822" s="8" t="s">
        <v>2</v>
      </c>
      <c r="C3822" s="3" t="s">
        <v>3826</v>
      </c>
      <c r="D3822" s="5">
        <v>300</v>
      </c>
      <c r="E3822" s="7">
        <v>0</v>
      </c>
      <c r="F3822" t="s">
        <v>4115</v>
      </c>
      <c r="G3822" s="1" t="s">
        <v>4119</v>
      </c>
      <c r="H3822" t="s">
        <v>4122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" t="s">
        <v>4181</v>
      </c>
      <c r="O3822">
        <f>ROUND(E3822/D3822*100,0)</f>
        <v>0</v>
      </c>
      <c r="P3822">
        <f>ROUND(E3822/L3822,2)</f>
        <v>0</v>
      </c>
      <c r="Q3822" s="9" t="s">
        <v>4181</v>
      </c>
      <c r="R3822" t="s">
        <v>4190</v>
      </c>
      <c r="S3822">
        <f>(((J3822/60)/60)/24)+DATE(1970,1,1)</f>
        <v>42160.651817129634</v>
      </c>
      <c r="T3822">
        <f>(((I3822/60)/60)/24)+DATE(1970,1,1)</f>
        <v>42190.651817129634</v>
      </c>
      <c r="U3822">
        <f>YEAR(S:S)</f>
        <v>2015</v>
      </c>
    </row>
    <row r="3823" spans="1:21" ht="48" x14ac:dyDescent="0.2">
      <c r="A3823">
        <v>3821</v>
      </c>
      <c r="B3823" s="8" t="s">
        <v>2</v>
      </c>
      <c r="C3823" s="3" t="s">
        <v>3827</v>
      </c>
      <c r="D3823" s="5">
        <v>3500</v>
      </c>
      <c r="E3823" s="7">
        <v>0</v>
      </c>
      <c r="F3823" t="s">
        <v>4115</v>
      </c>
      <c r="G3823" s="1" t="s">
        <v>4119</v>
      </c>
      <c r="H3823" t="s">
        <v>4121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" t="s">
        <v>4181</v>
      </c>
      <c r="O3823">
        <f>ROUND(E3823/D3823*100,0)</f>
        <v>0</v>
      </c>
      <c r="P3823">
        <f>ROUND(E3823/L3823,2)</f>
        <v>0</v>
      </c>
      <c r="Q3823" s="9" t="s">
        <v>4181</v>
      </c>
      <c r="R3823" t="s">
        <v>4190</v>
      </c>
      <c r="S3823">
        <f>(((J3823/60)/60)/24)+DATE(1970,1,1)</f>
        <v>42341.180636574078</v>
      </c>
      <c r="T3823">
        <f>(((I3823/60)/60)/24)+DATE(1970,1,1)</f>
        <v>42373.180636574078</v>
      </c>
      <c r="U3823">
        <f>YEAR(S:S)</f>
        <v>2015</v>
      </c>
    </row>
    <row r="3824" spans="1:21" ht="48" x14ac:dyDescent="0.2">
      <c r="A3824">
        <v>3822</v>
      </c>
      <c r="B3824" s="8" t="s">
        <v>2</v>
      </c>
      <c r="C3824" s="3" t="s">
        <v>3828</v>
      </c>
      <c r="D3824" s="5">
        <v>5000</v>
      </c>
      <c r="E3824" s="7">
        <v>0</v>
      </c>
      <c r="F3824" t="s">
        <v>4115</v>
      </c>
      <c r="G3824" s="1" t="s">
        <v>4119</v>
      </c>
      <c r="H3824" t="s">
        <v>4124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" t="s">
        <v>4181</v>
      </c>
      <c r="O3824">
        <f>ROUND(E3824/D3824*100,0)</f>
        <v>0</v>
      </c>
      <c r="P3824">
        <f>ROUND(E3824/L3824,2)</f>
        <v>0</v>
      </c>
      <c r="Q3824" s="9" t="s">
        <v>4181</v>
      </c>
      <c r="R3824" t="s">
        <v>4190</v>
      </c>
      <c r="S3824">
        <f>(((J3824/60)/60)/24)+DATE(1970,1,1)</f>
        <v>42329.838159722218</v>
      </c>
      <c r="T3824">
        <f>(((I3824/60)/60)/24)+DATE(1970,1,1)</f>
        <v>42388.957638888889</v>
      </c>
      <c r="U3824">
        <f>YEAR(S:S)</f>
        <v>2015</v>
      </c>
    </row>
    <row r="3825" spans="1:21" ht="48" x14ac:dyDescent="0.2">
      <c r="A3825">
        <v>3823</v>
      </c>
      <c r="B3825" s="8" t="s">
        <v>2</v>
      </c>
      <c r="C3825" s="3" t="s">
        <v>3829</v>
      </c>
      <c r="D3825" s="5">
        <v>2500</v>
      </c>
      <c r="E3825" s="7">
        <v>0</v>
      </c>
      <c r="F3825" t="s">
        <v>4115</v>
      </c>
      <c r="G3825" s="1" t="s">
        <v>4119</v>
      </c>
      <c r="H3825" t="s">
        <v>4121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" t="s">
        <v>4181</v>
      </c>
      <c r="O3825">
        <f>ROUND(E3825/D3825*100,0)</f>
        <v>0</v>
      </c>
      <c r="P3825">
        <f>ROUND(E3825/L3825,2)</f>
        <v>0</v>
      </c>
      <c r="Q3825" s="9" t="s">
        <v>4181</v>
      </c>
      <c r="R3825" t="s">
        <v>4190</v>
      </c>
      <c r="S3825">
        <f>(((J3825/60)/60)/24)+DATE(1970,1,1)</f>
        <v>42170.910231481481</v>
      </c>
      <c r="T3825">
        <f>(((I3825/60)/60)/24)+DATE(1970,1,1)</f>
        <v>42205.165972222225</v>
      </c>
      <c r="U3825">
        <f>YEAR(S:S)</f>
        <v>2015</v>
      </c>
    </row>
    <row r="3826" spans="1:21" ht="48" x14ac:dyDescent="0.2">
      <c r="A3826">
        <v>3824</v>
      </c>
      <c r="B3826" s="8" t="s">
        <v>2</v>
      </c>
      <c r="C3826" s="3" t="s">
        <v>3830</v>
      </c>
      <c r="D3826" s="5">
        <v>250</v>
      </c>
      <c r="E3826" s="7">
        <v>0</v>
      </c>
      <c r="F3826" t="s">
        <v>4115</v>
      </c>
      <c r="G3826" s="1" t="s">
        <v>4119</v>
      </c>
      <c r="H3826" t="s">
        <v>4122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" t="s">
        <v>4181</v>
      </c>
      <c r="O3826">
        <f>ROUND(E3826/D3826*100,0)</f>
        <v>0</v>
      </c>
      <c r="P3826">
        <f>ROUND(E3826/L3826,2)</f>
        <v>0</v>
      </c>
      <c r="Q3826" s="9" t="s">
        <v>4181</v>
      </c>
      <c r="R3826" t="s">
        <v>4190</v>
      </c>
      <c r="S3826">
        <f>(((J3826/60)/60)/24)+DATE(1970,1,1)</f>
        <v>42571.626192129625</v>
      </c>
      <c r="T3826">
        <f>(((I3826/60)/60)/24)+DATE(1970,1,1)</f>
        <v>42583.570138888885</v>
      </c>
      <c r="U3826">
        <f>YEAR(S:S)</f>
        <v>2016</v>
      </c>
    </row>
    <row r="3827" spans="1:21" ht="48" x14ac:dyDescent="0.2">
      <c r="A3827">
        <v>3825</v>
      </c>
      <c r="B3827" s="8" t="s">
        <v>2</v>
      </c>
      <c r="C3827" s="3" t="s">
        <v>3831</v>
      </c>
      <c r="D3827" s="5">
        <v>5000</v>
      </c>
      <c r="E3827" s="7">
        <v>0</v>
      </c>
      <c r="F3827" t="s">
        <v>4115</v>
      </c>
      <c r="G3827" s="1" t="s">
        <v>4119</v>
      </c>
      <c r="H3827" t="s">
        <v>4121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" t="s">
        <v>4181</v>
      </c>
      <c r="O3827">
        <f>ROUND(E3827/D3827*100,0)</f>
        <v>0</v>
      </c>
      <c r="P3827">
        <f>ROUND(E3827/L3827,2)</f>
        <v>0</v>
      </c>
      <c r="Q3827" s="9" t="s">
        <v>4181</v>
      </c>
      <c r="R3827" t="s">
        <v>4190</v>
      </c>
      <c r="S3827">
        <f>(((J3827/60)/60)/24)+DATE(1970,1,1)</f>
        <v>42151.069606481484</v>
      </c>
      <c r="T3827">
        <f>(((I3827/60)/60)/24)+DATE(1970,1,1)</f>
        <v>42172.069606481484</v>
      </c>
      <c r="U3827">
        <f>YEAR(S:S)</f>
        <v>2015</v>
      </c>
    </row>
    <row r="3828" spans="1:21" ht="32" x14ac:dyDescent="0.2">
      <c r="A3828">
        <v>3826</v>
      </c>
      <c r="B3828" s="8" t="s">
        <v>2</v>
      </c>
      <c r="C3828" s="3" t="s">
        <v>3832</v>
      </c>
      <c r="D3828" s="5">
        <v>600</v>
      </c>
      <c r="E3828" s="7">
        <v>0</v>
      </c>
      <c r="F3828" t="s">
        <v>4115</v>
      </c>
      <c r="G3828" s="1" t="s">
        <v>4119</v>
      </c>
      <c r="H3828" t="s">
        <v>4122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" t="s">
        <v>4181</v>
      </c>
      <c r="O3828">
        <f>ROUND(E3828/D3828*100,0)</f>
        <v>0</v>
      </c>
      <c r="P3828">
        <f>ROUND(E3828/L3828,2)</f>
        <v>0</v>
      </c>
      <c r="Q3828" s="9" t="s">
        <v>4181</v>
      </c>
      <c r="R3828" t="s">
        <v>4190</v>
      </c>
      <c r="S3828">
        <f>(((J3828/60)/60)/24)+DATE(1970,1,1)</f>
        <v>42101.423541666663</v>
      </c>
      <c r="T3828">
        <f>(((I3828/60)/60)/24)+DATE(1970,1,1)</f>
        <v>42131.423541666663</v>
      </c>
      <c r="U3828">
        <f>YEAR(S:S)</f>
        <v>2015</v>
      </c>
    </row>
    <row r="3829" spans="1:21" ht="64" x14ac:dyDescent="0.2">
      <c r="A3829">
        <v>3827</v>
      </c>
      <c r="B3829" s="8" t="s">
        <v>2</v>
      </c>
      <c r="C3829" s="3" t="s">
        <v>3833</v>
      </c>
      <c r="D3829" s="5">
        <v>3000</v>
      </c>
      <c r="E3829" s="7">
        <v>0</v>
      </c>
      <c r="F3829" t="s">
        <v>4115</v>
      </c>
      <c r="G3829" s="1" t="s">
        <v>4119</v>
      </c>
      <c r="H3829" t="s">
        <v>4122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" t="s">
        <v>4181</v>
      </c>
      <c r="O3829">
        <f>ROUND(E3829/D3829*100,0)</f>
        <v>0</v>
      </c>
      <c r="P3829">
        <f>ROUND(E3829/L3829,2)</f>
        <v>0</v>
      </c>
      <c r="Q3829" s="9" t="s">
        <v>4181</v>
      </c>
      <c r="R3829" t="s">
        <v>4190</v>
      </c>
      <c r="S3829">
        <f>(((J3829/60)/60)/24)+DATE(1970,1,1)</f>
        <v>42034.928252314814</v>
      </c>
      <c r="T3829">
        <f>(((I3829/60)/60)/24)+DATE(1970,1,1)</f>
        <v>42090</v>
      </c>
      <c r="U3829">
        <f>YEAR(S:S)</f>
        <v>2015</v>
      </c>
    </row>
    <row r="3830" spans="1:21" ht="48" x14ac:dyDescent="0.2">
      <c r="A3830">
        <v>3828</v>
      </c>
      <c r="B3830" s="8" t="s">
        <v>2</v>
      </c>
      <c r="C3830" s="3" t="s">
        <v>3834</v>
      </c>
      <c r="D3830" s="5">
        <v>5000</v>
      </c>
      <c r="E3830" s="7">
        <v>0</v>
      </c>
      <c r="F3830" t="s">
        <v>4115</v>
      </c>
      <c r="G3830" s="1" t="s">
        <v>4119</v>
      </c>
      <c r="H3830" t="s">
        <v>4121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" t="s">
        <v>4181</v>
      </c>
      <c r="O3830">
        <f>ROUND(E3830/D3830*100,0)</f>
        <v>0</v>
      </c>
      <c r="P3830">
        <f>ROUND(E3830/L3830,2)</f>
        <v>0</v>
      </c>
      <c r="Q3830" s="9" t="s">
        <v>4181</v>
      </c>
      <c r="R3830" t="s">
        <v>4190</v>
      </c>
      <c r="S3830">
        <f>(((J3830/60)/60)/24)+DATE(1970,1,1)</f>
        <v>41944.527627314819</v>
      </c>
      <c r="T3830">
        <f>(((I3830/60)/60)/24)+DATE(1970,1,1)</f>
        <v>42004.569293981483</v>
      </c>
      <c r="U3830">
        <f>YEAR(S:S)</f>
        <v>2014</v>
      </c>
    </row>
    <row r="3831" spans="1:21" ht="48" x14ac:dyDescent="0.2">
      <c r="A3831">
        <v>3829</v>
      </c>
      <c r="B3831" s="8" t="s">
        <v>2</v>
      </c>
      <c r="C3831" s="3" t="s">
        <v>3835</v>
      </c>
      <c r="D3831" s="5">
        <v>500</v>
      </c>
      <c r="E3831" s="7">
        <v>0</v>
      </c>
      <c r="F3831" t="s">
        <v>4115</v>
      </c>
      <c r="G3831" s="1" t="s">
        <v>4119</v>
      </c>
      <c r="H3831" t="s">
        <v>4121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" t="s">
        <v>4181</v>
      </c>
      <c r="O3831">
        <f>ROUND(E3831/D3831*100,0)</f>
        <v>0</v>
      </c>
      <c r="P3831">
        <f>ROUND(E3831/L3831,2)</f>
        <v>0</v>
      </c>
      <c r="Q3831" s="9" t="s">
        <v>4181</v>
      </c>
      <c r="R3831" t="s">
        <v>4190</v>
      </c>
      <c r="S3831">
        <f>(((J3831/60)/60)/24)+DATE(1970,1,1)</f>
        <v>42593.865405092598</v>
      </c>
      <c r="T3831">
        <f>(((I3831/60)/60)/24)+DATE(1970,1,1)</f>
        <v>42613.865405092598</v>
      </c>
      <c r="U3831">
        <f>YEAR(S:S)</f>
        <v>2016</v>
      </c>
    </row>
    <row r="3832" spans="1:21" ht="48" x14ac:dyDescent="0.2">
      <c r="A3832">
        <v>3830</v>
      </c>
      <c r="B3832" s="8" t="s">
        <v>2</v>
      </c>
      <c r="C3832" s="3" t="s">
        <v>3836</v>
      </c>
      <c r="D3832" s="5">
        <v>100</v>
      </c>
      <c r="E3832" s="7">
        <v>0</v>
      </c>
      <c r="F3832" t="s">
        <v>4115</v>
      </c>
      <c r="G3832" s="1" t="s">
        <v>4119</v>
      </c>
      <c r="H3832" t="s">
        <v>4121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" t="s">
        <v>4181</v>
      </c>
      <c r="O3832">
        <f>ROUND(E3832/D3832*100,0)</f>
        <v>0</v>
      </c>
      <c r="P3832">
        <f>ROUND(E3832/L3832,2)</f>
        <v>0</v>
      </c>
      <c r="Q3832" s="9" t="s">
        <v>4181</v>
      </c>
      <c r="R3832" t="s">
        <v>4190</v>
      </c>
      <c r="S3832">
        <f>(((J3832/60)/60)/24)+DATE(1970,1,1)</f>
        <v>42503.740868055553</v>
      </c>
      <c r="T3832">
        <f>(((I3832/60)/60)/24)+DATE(1970,1,1)</f>
        <v>42517.740868055553</v>
      </c>
      <c r="U3832">
        <f>YEAR(S:S)</f>
        <v>2016</v>
      </c>
    </row>
    <row r="3833" spans="1:21" ht="48" x14ac:dyDescent="0.2">
      <c r="A3833">
        <v>3831</v>
      </c>
      <c r="B3833" s="8" t="s">
        <v>2</v>
      </c>
      <c r="C3833" s="3" t="s">
        <v>3837</v>
      </c>
      <c r="D3833" s="5">
        <v>500</v>
      </c>
      <c r="E3833" s="7">
        <v>0</v>
      </c>
      <c r="F3833" t="s">
        <v>4115</v>
      </c>
      <c r="G3833" s="1" t="s">
        <v>4119</v>
      </c>
      <c r="H3833" t="s">
        <v>4121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" t="s">
        <v>4181</v>
      </c>
      <c r="O3833">
        <f>ROUND(E3833/D3833*100,0)</f>
        <v>0</v>
      </c>
      <c r="P3833">
        <f>ROUND(E3833/L3833,2)</f>
        <v>0</v>
      </c>
      <c r="Q3833" s="9" t="s">
        <v>4181</v>
      </c>
      <c r="R3833" t="s">
        <v>4190</v>
      </c>
      <c r="S3833">
        <f>(((J3833/60)/60)/24)+DATE(1970,1,1)</f>
        <v>41927.848900462966</v>
      </c>
      <c r="T3833">
        <f>(((I3833/60)/60)/24)+DATE(1970,1,1)</f>
        <v>41948.890567129631</v>
      </c>
      <c r="U3833">
        <f>YEAR(S:S)</f>
        <v>2014</v>
      </c>
    </row>
    <row r="3834" spans="1:21" ht="48" x14ac:dyDescent="0.2">
      <c r="A3834">
        <v>3832</v>
      </c>
      <c r="B3834" s="8" t="s">
        <v>2</v>
      </c>
      <c r="C3834" s="3" t="s">
        <v>3838</v>
      </c>
      <c r="D3834" s="5">
        <v>1200</v>
      </c>
      <c r="E3834" s="7">
        <v>0</v>
      </c>
      <c r="F3834" t="s">
        <v>4115</v>
      </c>
      <c r="G3834" s="1" t="s">
        <v>4119</v>
      </c>
      <c r="H3834" t="s">
        <v>4121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" t="s">
        <v>4181</v>
      </c>
      <c r="O3834">
        <f>ROUND(E3834/D3834*100,0)</f>
        <v>0</v>
      </c>
      <c r="P3834">
        <f>ROUND(E3834/L3834,2)</f>
        <v>0</v>
      </c>
      <c r="Q3834" s="9" t="s">
        <v>4181</v>
      </c>
      <c r="R3834" t="s">
        <v>4190</v>
      </c>
      <c r="S3834">
        <f>(((J3834/60)/60)/24)+DATE(1970,1,1)</f>
        <v>42375.114988425921</v>
      </c>
      <c r="T3834">
        <f>(((I3834/60)/60)/24)+DATE(1970,1,1)</f>
        <v>42420.114988425921</v>
      </c>
      <c r="U3834">
        <f>YEAR(S:S)</f>
        <v>2016</v>
      </c>
    </row>
    <row r="3835" spans="1:21" ht="48" x14ac:dyDescent="0.2">
      <c r="A3835">
        <v>3833</v>
      </c>
      <c r="B3835" s="8" t="s">
        <v>2</v>
      </c>
      <c r="C3835" s="3" t="s">
        <v>3839</v>
      </c>
      <c r="D3835" s="5">
        <v>1200</v>
      </c>
      <c r="E3835" s="7">
        <v>0</v>
      </c>
      <c r="F3835" t="s">
        <v>4115</v>
      </c>
      <c r="G3835" s="1" t="s">
        <v>4119</v>
      </c>
      <c r="H3835" t="s">
        <v>4126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" t="s">
        <v>4181</v>
      </c>
      <c r="O3835">
        <f>ROUND(E3835/D3835*100,0)</f>
        <v>0</v>
      </c>
      <c r="P3835">
        <f>ROUND(E3835/L3835,2)</f>
        <v>0</v>
      </c>
      <c r="Q3835" s="9" t="s">
        <v>4181</v>
      </c>
      <c r="R3835" t="s">
        <v>4190</v>
      </c>
      <c r="S3835">
        <f>(((J3835/60)/60)/24)+DATE(1970,1,1)</f>
        <v>41963.872361111105</v>
      </c>
      <c r="T3835">
        <f>(((I3835/60)/60)/24)+DATE(1970,1,1)</f>
        <v>41974.797916666663</v>
      </c>
      <c r="U3835">
        <f>YEAR(S:S)</f>
        <v>2014</v>
      </c>
    </row>
    <row r="3836" spans="1:21" ht="48" x14ac:dyDescent="0.2">
      <c r="A3836">
        <v>3834</v>
      </c>
      <c r="B3836" s="8" t="s">
        <v>2</v>
      </c>
      <c r="C3836" s="3" t="s">
        <v>3840</v>
      </c>
      <c r="D3836" s="5">
        <v>3000</v>
      </c>
      <c r="E3836" s="7">
        <v>0</v>
      </c>
      <c r="F3836" t="s">
        <v>4115</v>
      </c>
      <c r="G3836" s="1" t="s">
        <v>4119</v>
      </c>
      <c r="H3836" t="s">
        <v>4122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" t="s">
        <v>4181</v>
      </c>
      <c r="O3836">
        <f>ROUND(E3836/D3836*100,0)</f>
        <v>0</v>
      </c>
      <c r="P3836">
        <f>ROUND(E3836/L3836,2)</f>
        <v>0</v>
      </c>
      <c r="Q3836" s="9" t="s">
        <v>4181</v>
      </c>
      <c r="R3836" t="s">
        <v>4190</v>
      </c>
      <c r="S3836">
        <f>(((J3836/60)/60)/24)+DATE(1970,1,1)</f>
        <v>42143.445219907408</v>
      </c>
      <c r="T3836">
        <f>(((I3836/60)/60)/24)+DATE(1970,1,1)</f>
        <v>42173.445219907408</v>
      </c>
      <c r="U3836">
        <f>YEAR(S:S)</f>
        <v>2015</v>
      </c>
    </row>
    <row r="3837" spans="1:21" ht="48" x14ac:dyDescent="0.2">
      <c r="A3837">
        <v>3835</v>
      </c>
      <c r="B3837" s="8" t="s">
        <v>2</v>
      </c>
      <c r="C3837" s="3" t="s">
        <v>3841</v>
      </c>
      <c r="D3837" s="5">
        <v>200</v>
      </c>
      <c r="E3837" s="7">
        <v>0</v>
      </c>
      <c r="F3837" t="s">
        <v>4115</v>
      </c>
      <c r="G3837" s="1" t="s">
        <v>4119</v>
      </c>
      <c r="H3837" t="s">
        <v>4122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" t="s">
        <v>4181</v>
      </c>
      <c r="O3837">
        <f>ROUND(E3837/D3837*100,0)</f>
        <v>0</v>
      </c>
      <c r="P3837">
        <f>ROUND(E3837/L3837,2)</f>
        <v>0</v>
      </c>
      <c r="Q3837" s="9" t="s">
        <v>4181</v>
      </c>
      <c r="R3837" t="s">
        <v>4190</v>
      </c>
      <c r="S3837">
        <f>(((J3837/60)/60)/24)+DATE(1970,1,1)</f>
        <v>42460.94222222222</v>
      </c>
      <c r="T3837">
        <f>(((I3837/60)/60)/24)+DATE(1970,1,1)</f>
        <v>42481.94222222222</v>
      </c>
      <c r="U3837">
        <f>YEAR(S:S)</f>
        <v>2016</v>
      </c>
    </row>
    <row r="3838" spans="1:21" ht="48" x14ac:dyDescent="0.2">
      <c r="A3838">
        <v>3836</v>
      </c>
      <c r="B3838" s="8" t="s">
        <v>2</v>
      </c>
      <c r="C3838" s="3" t="s">
        <v>3842</v>
      </c>
      <c r="D3838" s="5">
        <v>800</v>
      </c>
      <c r="E3838" s="7">
        <v>0</v>
      </c>
      <c r="F3838" t="s">
        <v>4115</v>
      </c>
      <c r="G3838" s="1" t="s">
        <v>4119</v>
      </c>
      <c r="H3838" t="s">
        <v>4121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" t="s">
        <v>4181</v>
      </c>
      <c r="O3838">
        <f>ROUND(E3838/D3838*100,0)</f>
        <v>0</v>
      </c>
      <c r="P3838">
        <f>ROUND(E3838/L3838,2)</f>
        <v>0</v>
      </c>
      <c r="Q3838" s="9" t="s">
        <v>4181</v>
      </c>
      <c r="R3838" t="s">
        <v>4190</v>
      </c>
      <c r="S3838">
        <f>(((J3838/60)/60)/24)+DATE(1970,1,1)</f>
        <v>42553.926527777774</v>
      </c>
      <c r="T3838">
        <f>(((I3838/60)/60)/24)+DATE(1970,1,1)</f>
        <v>42585.172916666663</v>
      </c>
      <c r="U3838">
        <f>YEAR(S:S)</f>
        <v>2016</v>
      </c>
    </row>
    <row r="3839" spans="1:21" ht="32" x14ac:dyDescent="0.2">
      <c r="A3839">
        <v>3837</v>
      </c>
      <c r="B3839" s="8" t="s">
        <v>2</v>
      </c>
      <c r="C3839" s="3" t="s">
        <v>3843</v>
      </c>
      <c r="D3839" s="5">
        <v>2000</v>
      </c>
      <c r="E3839" s="7">
        <v>0</v>
      </c>
      <c r="F3839" t="s">
        <v>4115</v>
      </c>
      <c r="G3839" s="1" t="s">
        <v>4119</v>
      </c>
      <c r="H3839" t="s">
        <v>4122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" t="s">
        <v>4181</v>
      </c>
      <c r="O3839">
        <f>ROUND(E3839/D3839*100,0)</f>
        <v>0</v>
      </c>
      <c r="P3839">
        <f>ROUND(E3839/L3839,2)</f>
        <v>0</v>
      </c>
      <c r="Q3839" s="9" t="s">
        <v>4181</v>
      </c>
      <c r="R3839" t="s">
        <v>4190</v>
      </c>
      <c r="S3839">
        <f>(((J3839/60)/60)/24)+DATE(1970,1,1)</f>
        <v>42152.765717592592</v>
      </c>
      <c r="T3839">
        <f>(((I3839/60)/60)/24)+DATE(1970,1,1)</f>
        <v>42188.765717592592</v>
      </c>
      <c r="U3839">
        <f>YEAR(S:S)</f>
        <v>2015</v>
      </c>
    </row>
    <row r="3840" spans="1:21" ht="48" x14ac:dyDescent="0.2">
      <c r="A3840">
        <v>3838</v>
      </c>
      <c r="B3840" s="8" t="s">
        <v>2</v>
      </c>
      <c r="C3840" s="3" t="s">
        <v>3844</v>
      </c>
      <c r="D3840" s="5">
        <v>100000</v>
      </c>
      <c r="E3840" s="7">
        <v>0</v>
      </c>
      <c r="F3840" t="s">
        <v>4115</v>
      </c>
      <c r="G3840" s="1" t="s">
        <v>4119</v>
      </c>
      <c r="H3840" t="s">
        <v>4130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" t="s">
        <v>4181</v>
      </c>
      <c r="O3840">
        <f>ROUND(E3840/D3840*100,0)</f>
        <v>0</v>
      </c>
      <c r="P3840">
        <f>ROUND(E3840/L3840,2)</f>
        <v>0</v>
      </c>
      <c r="Q3840" s="9" t="s">
        <v>4181</v>
      </c>
      <c r="R3840" t="s">
        <v>4190</v>
      </c>
      <c r="S3840">
        <f>(((J3840/60)/60)/24)+DATE(1970,1,1)</f>
        <v>42116.710752314815</v>
      </c>
      <c r="T3840">
        <f>(((I3840/60)/60)/24)+DATE(1970,1,1)</f>
        <v>42146.710752314815</v>
      </c>
      <c r="U3840">
        <f>YEAR(S:S)</f>
        <v>2015</v>
      </c>
    </row>
    <row r="3841" spans="1:21" ht="48" x14ac:dyDescent="0.2">
      <c r="A3841">
        <v>3839</v>
      </c>
      <c r="B3841" s="8" t="s">
        <v>2</v>
      </c>
      <c r="C3841" s="3" t="s">
        <v>3845</v>
      </c>
      <c r="D3841" s="5">
        <v>2000</v>
      </c>
      <c r="E3841" s="7">
        <v>0</v>
      </c>
      <c r="F3841" t="s">
        <v>4115</v>
      </c>
      <c r="G3841" s="1" t="s">
        <v>4119</v>
      </c>
      <c r="H3841" t="s">
        <v>4121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" t="s">
        <v>4181</v>
      </c>
      <c r="O3841">
        <f>ROUND(E3841/D3841*100,0)</f>
        <v>0</v>
      </c>
      <c r="P3841">
        <f>ROUND(E3841/L3841,2)</f>
        <v>0</v>
      </c>
      <c r="Q3841" s="9" t="s">
        <v>4181</v>
      </c>
      <c r="R3841" t="s">
        <v>4190</v>
      </c>
      <c r="S3841">
        <f>(((J3841/60)/60)/24)+DATE(1970,1,1)</f>
        <v>42155.142638888887</v>
      </c>
      <c r="T3841">
        <f>(((I3841/60)/60)/24)+DATE(1970,1,1)</f>
        <v>42215.142638888887</v>
      </c>
      <c r="U3841">
        <f>YEAR(S:S)</f>
        <v>2015</v>
      </c>
    </row>
    <row r="3842" spans="1:21" ht="48" x14ac:dyDescent="0.2">
      <c r="A3842">
        <v>3840</v>
      </c>
      <c r="B3842" s="8" t="s">
        <v>2</v>
      </c>
      <c r="C3842" s="3" t="s">
        <v>3846</v>
      </c>
      <c r="D3842" s="5">
        <v>1</v>
      </c>
      <c r="E3842" s="7">
        <v>0</v>
      </c>
      <c r="F3842" t="s">
        <v>4115</v>
      </c>
      <c r="G3842" s="1" t="s">
        <v>4119</v>
      </c>
      <c r="H3842" t="s">
        <v>4122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" t="s">
        <v>4181</v>
      </c>
      <c r="O3842">
        <f>ROUND(E3842/D3842*100,0)</f>
        <v>0</v>
      </c>
      <c r="P3842">
        <f>ROUND(E3842/L3842,2)</f>
        <v>0</v>
      </c>
      <c r="Q3842" s="9" t="s">
        <v>4181</v>
      </c>
      <c r="R3842" t="s">
        <v>4190</v>
      </c>
      <c r="S3842">
        <f>(((J3842/60)/60)/24)+DATE(1970,1,1)</f>
        <v>42432.701724537037</v>
      </c>
      <c r="T3842">
        <f>(((I3842/60)/60)/24)+DATE(1970,1,1)</f>
        <v>42457.660057870366</v>
      </c>
      <c r="U3842">
        <f>YEAR(S:S)</f>
        <v>2016</v>
      </c>
    </row>
    <row r="3843" spans="1:21" ht="48" x14ac:dyDescent="0.2">
      <c r="A3843">
        <v>3841</v>
      </c>
      <c r="B3843" s="8" t="s">
        <v>2</v>
      </c>
      <c r="C3843" s="3" t="s">
        <v>3847</v>
      </c>
      <c r="D3843" s="5">
        <v>10000</v>
      </c>
      <c r="E3843" s="7">
        <v>0</v>
      </c>
      <c r="F3843" t="s">
        <v>4117</v>
      </c>
      <c r="G3843" s="1" t="s">
        <v>4119</v>
      </c>
      <c r="H3843" t="s">
        <v>4121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" t="s">
        <v>4181</v>
      </c>
      <c r="O3843">
        <f>ROUND(E3843/D3843*100,0)</f>
        <v>0</v>
      </c>
      <c r="P3843">
        <f>ROUND(E3843/L3843,2)</f>
        <v>0</v>
      </c>
      <c r="Q3843" s="9" t="s">
        <v>4181</v>
      </c>
      <c r="R3843" t="s">
        <v>4190</v>
      </c>
      <c r="S3843">
        <f>(((J3843/60)/60)/24)+DATE(1970,1,1)</f>
        <v>41780.785729166666</v>
      </c>
      <c r="T3843">
        <f>(((I3843/60)/60)/24)+DATE(1970,1,1)</f>
        <v>41840.785729166666</v>
      </c>
      <c r="U3843">
        <f>YEAR(S:S)</f>
        <v>2014</v>
      </c>
    </row>
    <row r="3844" spans="1:21" ht="48" x14ac:dyDescent="0.2">
      <c r="A3844">
        <v>3842</v>
      </c>
      <c r="B3844" s="8" t="s">
        <v>2</v>
      </c>
      <c r="C3844" s="3" t="s">
        <v>3848</v>
      </c>
      <c r="D3844" s="5">
        <v>5000</v>
      </c>
      <c r="E3844" s="7">
        <v>0</v>
      </c>
      <c r="F3844" t="s">
        <v>4117</v>
      </c>
      <c r="G3844" s="1" t="s">
        <v>4119</v>
      </c>
      <c r="H3844" t="s">
        <v>4122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" t="s">
        <v>4181</v>
      </c>
      <c r="O3844">
        <f>ROUND(E3844/D3844*100,0)</f>
        <v>0</v>
      </c>
      <c r="P3844">
        <f>ROUND(E3844/L3844,2)</f>
        <v>0</v>
      </c>
      <c r="Q3844" s="9" t="s">
        <v>4181</v>
      </c>
      <c r="R3844" t="s">
        <v>4190</v>
      </c>
      <c r="S3844">
        <f>(((J3844/60)/60)/24)+DATE(1970,1,1)</f>
        <v>41740.493657407409</v>
      </c>
      <c r="T3844">
        <f>(((I3844/60)/60)/24)+DATE(1970,1,1)</f>
        <v>41770.493657407409</v>
      </c>
      <c r="U3844">
        <f>YEAR(S:S)</f>
        <v>2014</v>
      </c>
    </row>
    <row r="3845" spans="1:21" ht="48" x14ac:dyDescent="0.2">
      <c r="A3845">
        <v>3843</v>
      </c>
      <c r="B3845" s="8" t="s">
        <v>2</v>
      </c>
      <c r="C3845" s="3" t="s">
        <v>3849</v>
      </c>
      <c r="D3845" s="5">
        <v>5000</v>
      </c>
      <c r="E3845" s="7">
        <v>0</v>
      </c>
      <c r="F3845" t="s">
        <v>4117</v>
      </c>
      <c r="G3845" s="1" t="s">
        <v>4119</v>
      </c>
      <c r="H3845" t="s">
        <v>4121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" t="s">
        <v>4181</v>
      </c>
      <c r="O3845">
        <f>ROUND(E3845/D3845*100,0)</f>
        <v>0</v>
      </c>
      <c r="P3845">
        <f>ROUND(E3845/L3845,2)</f>
        <v>0</v>
      </c>
      <c r="Q3845" s="9" t="s">
        <v>4181</v>
      </c>
      <c r="R3845" t="s">
        <v>4190</v>
      </c>
      <c r="S3845">
        <f>(((J3845/60)/60)/24)+DATE(1970,1,1)</f>
        <v>41766.072500000002</v>
      </c>
      <c r="T3845">
        <f>(((I3845/60)/60)/24)+DATE(1970,1,1)</f>
        <v>41791.072500000002</v>
      </c>
      <c r="U3845">
        <f>YEAR(S:S)</f>
        <v>2014</v>
      </c>
    </row>
    <row r="3846" spans="1:21" ht="48" x14ac:dyDescent="0.2">
      <c r="A3846">
        <v>3844</v>
      </c>
      <c r="B3846" s="8" t="s">
        <v>2</v>
      </c>
      <c r="C3846" s="3" t="s">
        <v>3850</v>
      </c>
      <c r="D3846" s="5">
        <v>9800</v>
      </c>
      <c r="E3846" s="7">
        <v>0</v>
      </c>
      <c r="F3846" t="s">
        <v>4117</v>
      </c>
      <c r="G3846" s="1" t="s">
        <v>4119</v>
      </c>
      <c r="H3846" t="s">
        <v>4121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" t="s">
        <v>4181</v>
      </c>
      <c r="O3846">
        <f>ROUND(E3846/D3846*100,0)</f>
        <v>0</v>
      </c>
      <c r="P3846">
        <f>ROUND(E3846/L3846,2)</f>
        <v>0</v>
      </c>
      <c r="Q3846" s="9" t="s">
        <v>4181</v>
      </c>
      <c r="R3846" t="s">
        <v>4190</v>
      </c>
      <c r="S3846">
        <f>(((J3846/60)/60)/24)+DATE(1970,1,1)</f>
        <v>41766.617291666669</v>
      </c>
      <c r="T3846">
        <f>(((I3846/60)/60)/24)+DATE(1970,1,1)</f>
        <v>41793.290972222225</v>
      </c>
      <c r="U3846">
        <f>YEAR(S:S)</f>
        <v>2014</v>
      </c>
    </row>
    <row r="3847" spans="1:21" ht="64" x14ac:dyDescent="0.2">
      <c r="A3847">
        <v>3845</v>
      </c>
      <c r="B3847" s="8" t="s">
        <v>2</v>
      </c>
      <c r="C3847" s="3" t="s">
        <v>3851</v>
      </c>
      <c r="D3847" s="5">
        <v>40000</v>
      </c>
      <c r="E3847" s="7">
        <v>0</v>
      </c>
      <c r="F3847" t="s">
        <v>4117</v>
      </c>
      <c r="G3847" s="1" t="s">
        <v>4119</v>
      </c>
      <c r="H3847" t="s">
        <v>4121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" t="s">
        <v>4181</v>
      </c>
      <c r="O3847">
        <f>ROUND(E3847/D3847*100,0)</f>
        <v>0</v>
      </c>
      <c r="P3847">
        <f>ROUND(E3847/L3847,2)</f>
        <v>0</v>
      </c>
      <c r="Q3847" s="9" t="s">
        <v>4181</v>
      </c>
      <c r="R3847" t="s">
        <v>4190</v>
      </c>
      <c r="S3847">
        <f>(((J3847/60)/60)/24)+DATE(1970,1,1)</f>
        <v>42248.627013888887</v>
      </c>
      <c r="T3847">
        <f>(((I3847/60)/60)/24)+DATE(1970,1,1)</f>
        <v>42278.627013888887</v>
      </c>
      <c r="U3847">
        <f>YEAR(S:S)</f>
        <v>2015</v>
      </c>
    </row>
    <row r="3848" spans="1:21" ht="48" x14ac:dyDescent="0.2">
      <c r="A3848">
        <v>3846</v>
      </c>
      <c r="B3848" s="8" t="s">
        <v>2</v>
      </c>
      <c r="C3848" s="3" t="s">
        <v>3852</v>
      </c>
      <c r="D3848" s="5">
        <v>7000</v>
      </c>
      <c r="E3848" s="7">
        <v>0</v>
      </c>
      <c r="F3848" t="s">
        <v>4117</v>
      </c>
      <c r="G3848" s="1" t="s">
        <v>4119</v>
      </c>
      <c r="H3848" t="s">
        <v>4121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" t="s">
        <v>4181</v>
      </c>
      <c r="O3848">
        <f>ROUND(E3848/D3848*100,0)</f>
        <v>0</v>
      </c>
      <c r="P3848">
        <f>ROUND(E3848/L3848,2)</f>
        <v>0</v>
      </c>
      <c r="Q3848" s="9" t="s">
        <v>4181</v>
      </c>
      <c r="R3848" t="s">
        <v>4190</v>
      </c>
      <c r="S3848">
        <f>(((J3848/60)/60)/24)+DATE(1970,1,1)</f>
        <v>41885.221550925926</v>
      </c>
      <c r="T3848">
        <f>(((I3848/60)/60)/24)+DATE(1970,1,1)</f>
        <v>41916.290972222225</v>
      </c>
      <c r="U3848">
        <f>YEAR(S:S)</f>
        <v>2014</v>
      </c>
    </row>
    <row r="3849" spans="1:21" ht="48" x14ac:dyDescent="0.2">
      <c r="A3849">
        <v>3847</v>
      </c>
      <c r="B3849" s="8" t="s">
        <v>2</v>
      </c>
      <c r="C3849" s="3" t="s">
        <v>3853</v>
      </c>
      <c r="D3849" s="5">
        <v>10500</v>
      </c>
      <c r="E3849" s="7">
        <v>0</v>
      </c>
      <c r="F3849" t="s">
        <v>4117</v>
      </c>
      <c r="G3849" s="1" t="s">
        <v>4119</v>
      </c>
      <c r="H3849" t="s">
        <v>4121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" t="s">
        <v>4181</v>
      </c>
      <c r="O3849">
        <f>ROUND(E3849/D3849*100,0)</f>
        <v>0</v>
      </c>
      <c r="P3849">
        <f>ROUND(E3849/L3849,2)</f>
        <v>0</v>
      </c>
      <c r="Q3849" s="9" t="s">
        <v>4181</v>
      </c>
      <c r="R3849" t="s">
        <v>4190</v>
      </c>
      <c r="S3849">
        <f>(((J3849/60)/60)/24)+DATE(1970,1,1)</f>
        <v>42159.224432870367</v>
      </c>
      <c r="T3849">
        <f>(((I3849/60)/60)/24)+DATE(1970,1,1)</f>
        <v>42204.224432870367</v>
      </c>
      <c r="U3849">
        <f>YEAR(S:S)</f>
        <v>2015</v>
      </c>
    </row>
    <row r="3850" spans="1:21" ht="48" x14ac:dyDescent="0.2">
      <c r="A3850">
        <v>3848</v>
      </c>
      <c r="B3850" s="8" t="s">
        <v>2</v>
      </c>
      <c r="C3850" s="3" t="s">
        <v>3854</v>
      </c>
      <c r="D3850" s="5">
        <v>13000</v>
      </c>
      <c r="E3850" s="7">
        <v>0</v>
      </c>
      <c r="F3850" t="s">
        <v>4117</v>
      </c>
      <c r="G3850" s="1" t="s">
        <v>4119</v>
      </c>
      <c r="H3850" t="s">
        <v>4121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" t="s">
        <v>4181</v>
      </c>
      <c r="O3850">
        <f>ROUND(E3850/D3850*100,0)</f>
        <v>0</v>
      </c>
      <c r="P3850">
        <f>ROUND(E3850/L3850,2)</f>
        <v>0</v>
      </c>
      <c r="Q3850" s="9" t="s">
        <v>4181</v>
      </c>
      <c r="R3850" t="s">
        <v>4190</v>
      </c>
      <c r="S3850">
        <f>(((J3850/60)/60)/24)+DATE(1970,1,1)</f>
        <v>42265.817002314812</v>
      </c>
      <c r="T3850">
        <f>(((I3850/60)/60)/24)+DATE(1970,1,1)</f>
        <v>42295.817002314812</v>
      </c>
      <c r="U3850">
        <f>YEAR(S:S)</f>
        <v>2015</v>
      </c>
    </row>
    <row r="3851" spans="1:21" ht="48" x14ac:dyDescent="0.2">
      <c r="A3851">
        <v>3849</v>
      </c>
      <c r="B3851" s="8" t="s">
        <v>2</v>
      </c>
      <c r="C3851" s="3" t="s">
        <v>3855</v>
      </c>
      <c r="D3851" s="5">
        <v>30000</v>
      </c>
      <c r="E3851" s="7">
        <v>0</v>
      </c>
      <c r="F3851" t="s">
        <v>4117</v>
      </c>
      <c r="G3851" s="1" t="s">
        <v>4119</v>
      </c>
      <c r="H3851" t="s">
        <v>4124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" t="s">
        <v>4181</v>
      </c>
      <c r="O3851">
        <f>ROUND(E3851/D3851*100,0)</f>
        <v>0</v>
      </c>
      <c r="P3851">
        <f>ROUND(E3851/L3851,2)</f>
        <v>0</v>
      </c>
      <c r="Q3851" s="9" t="s">
        <v>4181</v>
      </c>
      <c r="R3851" t="s">
        <v>4190</v>
      </c>
      <c r="S3851">
        <f>(((J3851/60)/60)/24)+DATE(1970,1,1)</f>
        <v>42136.767175925925</v>
      </c>
      <c r="T3851">
        <f>(((I3851/60)/60)/24)+DATE(1970,1,1)</f>
        <v>42166.767175925925</v>
      </c>
      <c r="U3851">
        <f>YEAR(S:S)</f>
        <v>2015</v>
      </c>
    </row>
    <row r="3852" spans="1:21" ht="32" x14ac:dyDescent="0.2">
      <c r="A3852">
        <v>3850</v>
      </c>
      <c r="B3852" s="8" t="s">
        <v>2</v>
      </c>
      <c r="C3852" s="3" t="s">
        <v>3856</v>
      </c>
      <c r="D3852" s="5">
        <v>1000</v>
      </c>
      <c r="E3852" s="7">
        <v>0</v>
      </c>
      <c r="F3852" t="s">
        <v>4117</v>
      </c>
      <c r="G3852" s="1" t="s">
        <v>4119</v>
      </c>
      <c r="H3852" t="s">
        <v>4121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" t="s">
        <v>4181</v>
      </c>
      <c r="O3852">
        <f>ROUND(E3852/D3852*100,0)</f>
        <v>0</v>
      </c>
      <c r="P3852">
        <f>ROUND(E3852/L3852,2)</f>
        <v>0</v>
      </c>
      <c r="Q3852" s="9" t="s">
        <v>4181</v>
      </c>
      <c r="R3852" t="s">
        <v>4190</v>
      </c>
      <c r="S3852">
        <f>(((J3852/60)/60)/24)+DATE(1970,1,1)</f>
        <v>41975.124340277776</v>
      </c>
      <c r="T3852">
        <f>(((I3852/60)/60)/24)+DATE(1970,1,1)</f>
        <v>42005.124340277776</v>
      </c>
      <c r="U3852">
        <f>YEAR(S:S)</f>
        <v>2014</v>
      </c>
    </row>
    <row r="3853" spans="1:21" ht="48" x14ac:dyDescent="0.2">
      <c r="A3853">
        <v>3851</v>
      </c>
      <c r="B3853" s="8" t="s">
        <v>2</v>
      </c>
      <c r="C3853" s="3" t="s">
        <v>3857</v>
      </c>
      <c r="D3853" s="5">
        <v>2500</v>
      </c>
      <c r="E3853" s="7">
        <v>0</v>
      </c>
      <c r="F3853" t="s">
        <v>4117</v>
      </c>
      <c r="G3853" s="1" t="s">
        <v>4119</v>
      </c>
      <c r="H3853" t="s">
        <v>4122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" t="s">
        <v>4181</v>
      </c>
      <c r="O3853">
        <f>ROUND(E3853/D3853*100,0)</f>
        <v>0</v>
      </c>
      <c r="P3853">
        <f>ROUND(E3853/L3853,2)</f>
        <v>0</v>
      </c>
      <c r="Q3853" s="9" t="s">
        <v>4181</v>
      </c>
      <c r="R3853" t="s">
        <v>4190</v>
      </c>
      <c r="S3853">
        <f>(((J3853/60)/60)/24)+DATE(1970,1,1)</f>
        <v>42172.439571759256</v>
      </c>
      <c r="T3853">
        <f>(((I3853/60)/60)/24)+DATE(1970,1,1)</f>
        <v>42202.439571759256</v>
      </c>
      <c r="U3853">
        <f>YEAR(S:S)</f>
        <v>2015</v>
      </c>
    </row>
    <row r="3854" spans="1:21" ht="48" x14ac:dyDescent="0.2">
      <c r="A3854">
        <v>3852</v>
      </c>
      <c r="B3854" s="8" t="s">
        <v>2</v>
      </c>
      <c r="C3854" s="3" t="s">
        <v>3858</v>
      </c>
      <c r="D3854" s="5">
        <v>10000</v>
      </c>
      <c r="E3854" s="7">
        <v>0</v>
      </c>
      <c r="F3854" t="s">
        <v>4117</v>
      </c>
      <c r="G3854" s="1" t="s">
        <v>4119</v>
      </c>
      <c r="H3854" t="s">
        <v>4121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" t="s">
        <v>4181</v>
      </c>
      <c r="O3854">
        <f>ROUND(E3854/D3854*100,0)</f>
        <v>0</v>
      </c>
      <c r="P3854">
        <f>ROUND(E3854/L3854,2)</f>
        <v>0</v>
      </c>
      <c r="Q3854" s="9" t="s">
        <v>4181</v>
      </c>
      <c r="R3854" t="s">
        <v>4190</v>
      </c>
      <c r="S3854">
        <f>(((J3854/60)/60)/24)+DATE(1970,1,1)</f>
        <v>42065.190694444449</v>
      </c>
      <c r="T3854">
        <f>(((I3854/60)/60)/24)+DATE(1970,1,1)</f>
        <v>42090.149027777778</v>
      </c>
      <c r="U3854">
        <f>YEAR(S:S)</f>
        <v>2015</v>
      </c>
    </row>
    <row r="3855" spans="1:21" ht="32" x14ac:dyDescent="0.2">
      <c r="A3855">
        <v>3853</v>
      </c>
      <c r="B3855" s="8" t="s">
        <v>2</v>
      </c>
      <c r="C3855" s="3" t="s">
        <v>3859</v>
      </c>
      <c r="D3855" s="5">
        <v>100000</v>
      </c>
      <c r="E3855" s="7">
        <v>0</v>
      </c>
      <c r="F3855" t="s">
        <v>4117</v>
      </c>
      <c r="G3855" s="1" t="s">
        <v>4119</v>
      </c>
      <c r="H3855" t="s">
        <v>4121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" t="s">
        <v>4181</v>
      </c>
      <c r="O3855">
        <f>ROUND(E3855/D3855*100,0)</f>
        <v>0</v>
      </c>
      <c r="P3855">
        <f>ROUND(E3855/L3855,2)</f>
        <v>0</v>
      </c>
      <c r="Q3855" s="9" t="s">
        <v>4181</v>
      </c>
      <c r="R3855" t="s">
        <v>4190</v>
      </c>
      <c r="S3855">
        <f>(((J3855/60)/60)/24)+DATE(1970,1,1)</f>
        <v>41848.84002314815</v>
      </c>
      <c r="T3855">
        <f>(((I3855/60)/60)/24)+DATE(1970,1,1)</f>
        <v>41883.84002314815</v>
      </c>
      <c r="U3855">
        <f>YEAR(S:S)</f>
        <v>2014</v>
      </c>
    </row>
    <row r="3856" spans="1:21" ht="32" x14ac:dyDescent="0.2">
      <c r="A3856">
        <v>3854</v>
      </c>
      <c r="B3856" s="8" t="s">
        <v>2</v>
      </c>
      <c r="C3856" s="3" t="s">
        <v>3860</v>
      </c>
      <c r="D3856" s="5">
        <v>11000</v>
      </c>
      <c r="E3856" s="7">
        <v>0</v>
      </c>
      <c r="F3856" t="s">
        <v>4117</v>
      </c>
      <c r="G3856" s="1" t="s">
        <v>4119</v>
      </c>
      <c r="H3856" t="s">
        <v>4121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" t="s">
        <v>4181</v>
      </c>
      <c r="O3856">
        <f>ROUND(E3856/D3856*100,0)</f>
        <v>0</v>
      </c>
      <c r="P3856">
        <f>ROUND(E3856/L3856,2)</f>
        <v>0</v>
      </c>
      <c r="Q3856" s="9" t="s">
        <v>4181</v>
      </c>
      <c r="R3856" t="s">
        <v>4190</v>
      </c>
      <c r="S3856">
        <f>(((J3856/60)/60)/24)+DATE(1970,1,1)</f>
        <v>42103.884930555556</v>
      </c>
      <c r="T3856">
        <f>(((I3856/60)/60)/24)+DATE(1970,1,1)</f>
        <v>42133.884930555556</v>
      </c>
      <c r="U3856">
        <f>YEAR(S:S)</f>
        <v>2015</v>
      </c>
    </row>
    <row r="3857" spans="1:21" ht="48" x14ac:dyDescent="0.2">
      <c r="A3857">
        <v>3855</v>
      </c>
      <c r="B3857" s="8" t="s">
        <v>2</v>
      </c>
      <c r="C3857" s="3" t="s">
        <v>3861</v>
      </c>
      <c r="D3857" s="5">
        <v>1000</v>
      </c>
      <c r="E3857" s="7">
        <v>0</v>
      </c>
      <c r="F3857" t="s">
        <v>4117</v>
      </c>
      <c r="G3857" s="1" t="s">
        <v>4119</v>
      </c>
      <c r="H3857" t="s">
        <v>4121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" t="s">
        <v>4181</v>
      </c>
      <c r="O3857">
        <f>ROUND(E3857/D3857*100,0)</f>
        <v>0</v>
      </c>
      <c r="P3857">
        <f>ROUND(E3857/L3857,2)</f>
        <v>0</v>
      </c>
      <c r="Q3857" s="9" t="s">
        <v>4181</v>
      </c>
      <c r="R3857" t="s">
        <v>4190</v>
      </c>
      <c r="S3857">
        <f>(((J3857/60)/60)/24)+DATE(1970,1,1)</f>
        <v>42059.970729166671</v>
      </c>
      <c r="T3857">
        <f>(((I3857/60)/60)/24)+DATE(1970,1,1)</f>
        <v>42089.929062499999</v>
      </c>
      <c r="U3857">
        <f>YEAR(S:S)</f>
        <v>2015</v>
      </c>
    </row>
    <row r="3858" spans="1:21" ht="48" x14ac:dyDescent="0.2">
      <c r="A3858">
        <v>3856</v>
      </c>
      <c r="B3858" s="8" t="s">
        <v>2</v>
      </c>
      <c r="C3858" s="3" t="s">
        <v>3862</v>
      </c>
      <c r="D3858" s="5">
        <v>5000</v>
      </c>
      <c r="E3858" s="7">
        <v>0</v>
      </c>
      <c r="F3858" t="s">
        <v>4117</v>
      </c>
      <c r="G3858" s="1" t="s">
        <v>4119</v>
      </c>
      <c r="H3858" t="s">
        <v>4121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" t="s">
        <v>4181</v>
      </c>
      <c r="O3858">
        <f>ROUND(E3858/D3858*100,0)</f>
        <v>0</v>
      </c>
      <c r="P3858">
        <f>ROUND(E3858/L3858,2)</f>
        <v>0</v>
      </c>
      <c r="Q3858" s="9" t="s">
        <v>4181</v>
      </c>
      <c r="R3858" t="s">
        <v>4190</v>
      </c>
      <c r="S3858">
        <f>(((J3858/60)/60)/24)+DATE(1970,1,1)</f>
        <v>42041.743090277778</v>
      </c>
      <c r="T3858">
        <f>(((I3858/60)/60)/24)+DATE(1970,1,1)</f>
        <v>42071.701423611114</v>
      </c>
      <c r="U3858">
        <f>YEAR(S:S)</f>
        <v>2015</v>
      </c>
    </row>
    <row r="3859" spans="1:21" ht="48" x14ac:dyDescent="0.2">
      <c r="A3859">
        <v>3857</v>
      </c>
      <c r="B3859" s="8" t="s">
        <v>2</v>
      </c>
      <c r="C3859" s="3" t="s">
        <v>3863</v>
      </c>
      <c r="D3859" s="5">
        <v>5000</v>
      </c>
      <c r="E3859" s="7">
        <v>0</v>
      </c>
      <c r="F3859" t="s">
        <v>4117</v>
      </c>
      <c r="G3859" s="1" t="s">
        <v>4119</v>
      </c>
      <c r="H3859" t="s">
        <v>4121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" t="s">
        <v>4181</v>
      </c>
      <c r="O3859">
        <f>ROUND(E3859/D3859*100,0)</f>
        <v>0</v>
      </c>
      <c r="P3859">
        <f>ROUND(E3859/L3859,2)</f>
        <v>0</v>
      </c>
      <c r="Q3859" s="9" t="s">
        <v>4181</v>
      </c>
      <c r="R3859" t="s">
        <v>4190</v>
      </c>
      <c r="S3859">
        <f>(((J3859/60)/60)/24)+DATE(1970,1,1)</f>
        <v>41829.73715277778</v>
      </c>
      <c r="T3859">
        <f>(((I3859/60)/60)/24)+DATE(1970,1,1)</f>
        <v>41852.716666666667</v>
      </c>
      <c r="U3859">
        <f>YEAR(S:S)</f>
        <v>2014</v>
      </c>
    </row>
    <row r="3860" spans="1:21" ht="48" x14ac:dyDescent="0.2">
      <c r="A3860">
        <v>3858</v>
      </c>
      <c r="B3860" s="8" t="s">
        <v>2</v>
      </c>
      <c r="C3860" s="3" t="s">
        <v>3864</v>
      </c>
      <c r="D3860" s="5">
        <v>500</v>
      </c>
      <c r="E3860" s="7">
        <v>0</v>
      </c>
      <c r="F3860" t="s">
        <v>4117</v>
      </c>
      <c r="G3860" s="1" t="s">
        <v>4119</v>
      </c>
      <c r="H3860" t="s">
        <v>4122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" t="s">
        <v>4181</v>
      </c>
      <c r="O3860">
        <f>ROUND(E3860/D3860*100,0)</f>
        <v>0</v>
      </c>
      <c r="P3860">
        <f>ROUND(E3860/L3860,2)</f>
        <v>0</v>
      </c>
      <c r="Q3860" s="9" t="s">
        <v>4181</v>
      </c>
      <c r="R3860" t="s">
        <v>4190</v>
      </c>
      <c r="S3860">
        <f>(((J3860/60)/60)/24)+DATE(1970,1,1)</f>
        <v>42128.431064814817</v>
      </c>
      <c r="T3860">
        <f>(((I3860/60)/60)/24)+DATE(1970,1,1)</f>
        <v>42146.875</v>
      </c>
      <c r="U3860">
        <f>YEAR(S:S)</f>
        <v>2015</v>
      </c>
    </row>
    <row r="3861" spans="1:21" ht="48" x14ac:dyDescent="0.2">
      <c r="A3861">
        <v>3859</v>
      </c>
      <c r="B3861" s="8" t="s">
        <v>2</v>
      </c>
      <c r="C3861" s="3" t="s">
        <v>3865</v>
      </c>
      <c r="D3861" s="5">
        <v>2500</v>
      </c>
      <c r="E3861" s="7">
        <v>0</v>
      </c>
      <c r="F3861" t="s">
        <v>4117</v>
      </c>
      <c r="G3861" s="1" t="s">
        <v>4119</v>
      </c>
      <c r="H3861" t="s">
        <v>4121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" t="s">
        <v>4181</v>
      </c>
      <c r="O3861">
        <f>ROUND(E3861/D3861*100,0)</f>
        <v>0</v>
      </c>
      <c r="P3861">
        <f>ROUND(E3861/L3861,2)</f>
        <v>0</v>
      </c>
      <c r="Q3861" s="9" t="s">
        <v>4181</v>
      </c>
      <c r="R3861" t="s">
        <v>4190</v>
      </c>
      <c r="S3861">
        <f>(((J3861/60)/60)/24)+DATE(1970,1,1)</f>
        <v>41789.893599537041</v>
      </c>
      <c r="T3861">
        <f>(((I3861/60)/60)/24)+DATE(1970,1,1)</f>
        <v>41815.875</v>
      </c>
      <c r="U3861">
        <f>YEAR(S:S)</f>
        <v>2014</v>
      </c>
    </row>
    <row r="3862" spans="1:21" ht="48" x14ac:dyDescent="0.2">
      <c r="A3862">
        <v>3860</v>
      </c>
      <c r="B3862" s="8" t="s">
        <v>2</v>
      </c>
      <c r="C3862" s="3" t="s">
        <v>3866</v>
      </c>
      <c r="D3862" s="5">
        <v>6000</v>
      </c>
      <c r="E3862" s="7">
        <v>0</v>
      </c>
      <c r="F3862" t="s">
        <v>4117</v>
      </c>
      <c r="G3862" s="1" t="s">
        <v>4119</v>
      </c>
      <c r="H3862" t="s">
        <v>4121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" t="s">
        <v>4181</v>
      </c>
      <c r="O3862">
        <f>ROUND(E3862/D3862*100,0)</f>
        <v>0</v>
      </c>
      <c r="P3862">
        <f>ROUND(E3862/L3862,2)</f>
        <v>0</v>
      </c>
      <c r="Q3862" s="9" t="s">
        <v>4181</v>
      </c>
      <c r="R3862" t="s">
        <v>4190</v>
      </c>
      <c r="S3862">
        <f>(((J3862/60)/60)/24)+DATE(1970,1,1)</f>
        <v>41833.660995370366</v>
      </c>
      <c r="T3862">
        <f>(((I3862/60)/60)/24)+DATE(1970,1,1)</f>
        <v>41863.660995370366</v>
      </c>
      <c r="U3862">
        <f>YEAR(S:S)</f>
        <v>2014</v>
      </c>
    </row>
    <row r="3863" spans="1:21" ht="16" x14ac:dyDescent="0.2">
      <c r="A3863">
        <v>3861</v>
      </c>
      <c r="B3863" s="8" t="s">
        <v>2</v>
      </c>
      <c r="C3863" s="3" t="s">
        <v>3867</v>
      </c>
      <c r="D3863" s="5">
        <v>2000</v>
      </c>
      <c r="E3863" s="7">
        <v>0</v>
      </c>
      <c r="F3863" t="s">
        <v>4117</v>
      </c>
      <c r="G3863" s="1" t="s">
        <v>4119</v>
      </c>
      <c r="H3863" t="s">
        <v>4121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" t="s">
        <v>4181</v>
      </c>
      <c r="O3863">
        <f>ROUND(E3863/D3863*100,0)</f>
        <v>0</v>
      </c>
      <c r="P3863">
        <f>ROUND(E3863/L3863,2)</f>
        <v>0</v>
      </c>
      <c r="Q3863" s="9" t="s">
        <v>4181</v>
      </c>
      <c r="R3863" t="s">
        <v>4190</v>
      </c>
      <c r="S3863">
        <f>(((J3863/60)/60)/24)+DATE(1970,1,1)</f>
        <v>41914.590011574073</v>
      </c>
      <c r="T3863">
        <f>(((I3863/60)/60)/24)+DATE(1970,1,1)</f>
        <v>41955.907638888893</v>
      </c>
      <c r="U3863">
        <f>YEAR(S:S)</f>
        <v>2014</v>
      </c>
    </row>
    <row r="3864" spans="1:21" ht="32" x14ac:dyDescent="0.2">
      <c r="A3864">
        <v>3862</v>
      </c>
      <c r="B3864" s="8" t="s">
        <v>2</v>
      </c>
      <c r="C3864" s="3" t="s">
        <v>3868</v>
      </c>
      <c r="D3864" s="5">
        <v>7500</v>
      </c>
      <c r="E3864" s="7">
        <v>0</v>
      </c>
      <c r="F3864" t="s">
        <v>4117</v>
      </c>
      <c r="G3864" s="1" t="s">
        <v>4119</v>
      </c>
      <c r="H3864" t="s">
        <v>4121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" t="s">
        <v>4181</v>
      </c>
      <c r="O3864">
        <f>ROUND(E3864/D3864*100,0)</f>
        <v>0</v>
      </c>
      <c r="P3864">
        <f>ROUND(E3864/L3864,2)</f>
        <v>0</v>
      </c>
      <c r="Q3864" s="9" t="s">
        <v>4181</v>
      </c>
      <c r="R3864" t="s">
        <v>4190</v>
      </c>
      <c r="S3864">
        <f>(((J3864/60)/60)/24)+DATE(1970,1,1)</f>
        <v>42611.261064814811</v>
      </c>
      <c r="T3864">
        <f>(((I3864/60)/60)/24)+DATE(1970,1,1)</f>
        <v>42625.707638888889</v>
      </c>
      <c r="U3864">
        <f>YEAR(S:S)</f>
        <v>2016</v>
      </c>
    </row>
    <row r="3865" spans="1:21" ht="48" x14ac:dyDescent="0.2">
      <c r="A3865">
        <v>3863</v>
      </c>
      <c r="B3865" s="8" t="s">
        <v>2</v>
      </c>
      <c r="C3865" s="3" t="s">
        <v>3869</v>
      </c>
      <c r="D3865" s="5">
        <v>6000</v>
      </c>
      <c r="E3865" s="7">
        <v>0</v>
      </c>
      <c r="F3865" t="s">
        <v>4117</v>
      </c>
      <c r="G3865" s="1" t="s">
        <v>4119</v>
      </c>
      <c r="H3865" t="s">
        <v>4121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" t="s">
        <v>4181</v>
      </c>
      <c r="O3865">
        <f>ROUND(E3865/D3865*100,0)</f>
        <v>0</v>
      </c>
      <c r="P3865" t="e">
        <f>ROUND(E3865/L3865,2)</f>
        <v>#DIV/0!</v>
      </c>
      <c r="Q3865" s="9" t="s">
        <v>4181</v>
      </c>
      <c r="R3865" t="s">
        <v>4190</v>
      </c>
      <c r="S3865">
        <f>(((J3865/60)/60)/24)+DATE(1970,1,1)</f>
        <v>42253.633159722223</v>
      </c>
      <c r="T3865">
        <f>(((I3865/60)/60)/24)+DATE(1970,1,1)</f>
        <v>42313.674826388888</v>
      </c>
      <c r="U3865">
        <f>YEAR(S:S)</f>
        <v>2015</v>
      </c>
    </row>
    <row r="3866" spans="1:21" ht="48" x14ac:dyDescent="0.2">
      <c r="A3866">
        <v>3864</v>
      </c>
      <c r="B3866" s="8" t="s">
        <v>2</v>
      </c>
      <c r="C3866" s="3" t="s">
        <v>3870</v>
      </c>
      <c r="D3866" s="5">
        <v>5000</v>
      </c>
      <c r="E3866" s="7">
        <v>0</v>
      </c>
      <c r="F3866" t="s">
        <v>4117</v>
      </c>
      <c r="G3866" s="1" t="s">
        <v>4119</v>
      </c>
      <c r="H3866" t="s">
        <v>4121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" t="s">
        <v>4181</v>
      </c>
      <c r="O3866">
        <f>ROUND(E3866/D3866*100,0)</f>
        <v>0</v>
      </c>
      <c r="P3866">
        <f>ROUND(E3866/L3866,2)</f>
        <v>0</v>
      </c>
      <c r="Q3866" s="9" t="s">
        <v>4181</v>
      </c>
      <c r="R3866" t="s">
        <v>4190</v>
      </c>
      <c r="S3866">
        <f>(((J3866/60)/60)/24)+DATE(1970,1,1)</f>
        <v>42295.891828703709</v>
      </c>
      <c r="T3866">
        <f>(((I3866/60)/60)/24)+DATE(1970,1,1)</f>
        <v>42325.933495370366</v>
      </c>
      <c r="U3866">
        <f>YEAR(S:S)</f>
        <v>2015</v>
      </c>
    </row>
    <row r="3867" spans="1:21" ht="48" x14ac:dyDescent="0.2">
      <c r="A3867">
        <v>3865</v>
      </c>
      <c r="B3867" s="8" t="s">
        <v>2</v>
      </c>
      <c r="C3867" s="3" t="s">
        <v>3871</v>
      </c>
      <c r="D3867" s="5">
        <v>2413</v>
      </c>
      <c r="E3867" s="7">
        <v>0</v>
      </c>
      <c r="F3867" t="s">
        <v>4117</v>
      </c>
      <c r="G3867" s="1" t="s">
        <v>4119</v>
      </c>
      <c r="H3867" t="s">
        <v>4126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" t="s">
        <v>4181</v>
      </c>
      <c r="O3867">
        <f>ROUND(E3867/D3867*100,0)</f>
        <v>0</v>
      </c>
      <c r="P3867">
        <f>ROUND(E3867/L3867,2)</f>
        <v>0</v>
      </c>
      <c r="Q3867" s="9" t="s">
        <v>4181</v>
      </c>
      <c r="R3867" t="s">
        <v>4190</v>
      </c>
      <c r="S3867">
        <f>(((J3867/60)/60)/24)+DATE(1970,1,1)</f>
        <v>41841.651597222226</v>
      </c>
      <c r="T3867">
        <f>(((I3867/60)/60)/24)+DATE(1970,1,1)</f>
        <v>41881.229166666664</v>
      </c>
      <c r="U3867">
        <f>YEAR(S:S)</f>
        <v>2014</v>
      </c>
    </row>
    <row r="3868" spans="1:21" ht="32" x14ac:dyDescent="0.2">
      <c r="A3868">
        <v>3866</v>
      </c>
      <c r="B3868" s="8" t="s">
        <v>2</v>
      </c>
      <c r="C3868" s="3" t="s">
        <v>3872</v>
      </c>
      <c r="D3868" s="5">
        <v>2000</v>
      </c>
      <c r="E3868" s="7">
        <v>0</v>
      </c>
      <c r="F3868" t="s">
        <v>4117</v>
      </c>
      <c r="G3868" s="1" t="s">
        <v>4119</v>
      </c>
      <c r="H3868" t="s">
        <v>4121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" t="s">
        <v>4181</v>
      </c>
      <c r="O3868">
        <f>ROUND(E3868/D3868*100,0)</f>
        <v>0</v>
      </c>
      <c r="P3868">
        <f>ROUND(E3868/L3868,2)</f>
        <v>0</v>
      </c>
      <c r="Q3868" s="9" t="s">
        <v>4181</v>
      </c>
      <c r="R3868" t="s">
        <v>4190</v>
      </c>
      <c r="S3868">
        <f>(((J3868/60)/60)/24)+DATE(1970,1,1)</f>
        <v>42402.947002314817</v>
      </c>
      <c r="T3868">
        <f>(((I3868/60)/60)/24)+DATE(1970,1,1)</f>
        <v>42452.145138888889</v>
      </c>
      <c r="U3868">
        <f>YEAR(S:S)</f>
        <v>2016</v>
      </c>
    </row>
    <row r="3869" spans="1:21" ht="48" x14ac:dyDescent="0.2">
      <c r="A3869">
        <v>3867</v>
      </c>
      <c r="B3869" s="8" t="s">
        <v>2</v>
      </c>
      <c r="C3869" s="3" t="s">
        <v>3873</v>
      </c>
      <c r="D3869" s="5">
        <v>2000</v>
      </c>
      <c r="E3869" s="7">
        <v>0</v>
      </c>
      <c r="F3869" t="s">
        <v>4117</v>
      </c>
      <c r="G3869" s="1" t="s">
        <v>4119</v>
      </c>
      <c r="H3869" t="s">
        <v>4121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" t="s">
        <v>4181</v>
      </c>
      <c r="O3869">
        <f>ROUND(E3869/D3869*100,0)</f>
        <v>0</v>
      </c>
      <c r="P3869">
        <f>ROUND(E3869/L3869,2)</f>
        <v>0</v>
      </c>
      <c r="Q3869" s="9" t="s">
        <v>4181</v>
      </c>
      <c r="R3869" t="s">
        <v>4190</v>
      </c>
      <c r="S3869">
        <f>(((J3869/60)/60)/24)+DATE(1970,1,1)</f>
        <v>42509.814108796301</v>
      </c>
      <c r="T3869">
        <f>(((I3869/60)/60)/24)+DATE(1970,1,1)</f>
        <v>42539.814108796301</v>
      </c>
      <c r="U3869">
        <f>YEAR(S:S)</f>
        <v>2016</v>
      </c>
    </row>
    <row r="3870" spans="1:21" ht="16" x14ac:dyDescent="0.2">
      <c r="A3870">
        <v>3868</v>
      </c>
      <c r="B3870" s="8" t="s">
        <v>2</v>
      </c>
      <c r="C3870" s="3" t="s">
        <v>3874</v>
      </c>
      <c r="D3870" s="5">
        <v>5000</v>
      </c>
      <c r="E3870" s="7">
        <v>0</v>
      </c>
      <c r="F3870" t="s">
        <v>4116</v>
      </c>
      <c r="G3870" s="1" t="s">
        <v>4119</v>
      </c>
      <c r="H3870" t="s">
        <v>4122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" t="s">
        <v>4181</v>
      </c>
      <c r="O3870">
        <f>ROUND(E3870/D3870*100,0)</f>
        <v>0</v>
      </c>
      <c r="P3870">
        <f>ROUND(E3870/L3870,2)</f>
        <v>0</v>
      </c>
      <c r="Q3870" s="9" t="s">
        <v>4181</v>
      </c>
      <c r="R3870" t="s">
        <v>4224</v>
      </c>
      <c r="S3870">
        <f>(((J3870/60)/60)/24)+DATE(1970,1,1)</f>
        <v>41865.659780092588</v>
      </c>
      <c r="T3870">
        <f>(((I3870/60)/60)/24)+DATE(1970,1,1)</f>
        <v>41890.659780092588</v>
      </c>
      <c r="U3870">
        <f>YEAR(S:S)</f>
        <v>2014</v>
      </c>
    </row>
    <row r="3871" spans="1:21" ht="32" x14ac:dyDescent="0.2">
      <c r="A3871">
        <v>3869</v>
      </c>
      <c r="B3871" s="8" t="s">
        <v>2</v>
      </c>
      <c r="C3871" s="3" t="s">
        <v>3875</v>
      </c>
      <c r="D3871" s="5">
        <v>13111</v>
      </c>
      <c r="E3871" s="7">
        <v>0</v>
      </c>
      <c r="F3871" t="s">
        <v>4116</v>
      </c>
      <c r="G3871" s="1" t="s">
        <v>4119</v>
      </c>
      <c r="H3871" t="s">
        <v>4121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" t="s">
        <v>4181</v>
      </c>
      <c r="O3871">
        <f>ROUND(E3871/D3871*100,0)</f>
        <v>0</v>
      </c>
      <c r="P3871">
        <f>ROUND(E3871/L3871,2)</f>
        <v>0</v>
      </c>
      <c r="Q3871" s="9" t="s">
        <v>4181</v>
      </c>
      <c r="R3871" t="s">
        <v>4224</v>
      </c>
      <c r="S3871">
        <f>(((J3871/60)/60)/24)+DATE(1970,1,1)</f>
        <v>42047.724444444444</v>
      </c>
      <c r="T3871">
        <f>(((I3871/60)/60)/24)+DATE(1970,1,1)</f>
        <v>42077.132638888885</v>
      </c>
      <c r="U3871">
        <f>YEAR(S:S)</f>
        <v>2015</v>
      </c>
    </row>
    <row r="3872" spans="1:21" ht="48" x14ac:dyDescent="0.2">
      <c r="A3872">
        <v>3870</v>
      </c>
      <c r="B3872" s="8" t="s">
        <v>2</v>
      </c>
      <c r="C3872" s="3" t="s">
        <v>3876</v>
      </c>
      <c r="D3872" s="5">
        <v>10000</v>
      </c>
      <c r="E3872" s="7">
        <v>0</v>
      </c>
      <c r="F3872" t="s">
        <v>4116</v>
      </c>
      <c r="G3872" s="1" t="s">
        <v>4119</v>
      </c>
      <c r="H3872" t="s">
        <v>4121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" t="s">
        <v>4181</v>
      </c>
      <c r="O3872">
        <f>ROUND(E3872/D3872*100,0)</f>
        <v>0</v>
      </c>
      <c r="P3872">
        <f>ROUND(E3872/L3872,2)</f>
        <v>0</v>
      </c>
      <c r="Q3872" s="9" t="s">
        <v>4181</v>
      </c>
      <c r="R3872" t="s">
        <v>4224</v>
      </c>
      <c r="S3872">
        <f>(((J3872/60)/60)/24)+DATE(1970,1,1)</f>
        <v>41793.17219907407</v>
      </c>
      <c r="T3872">
        <f>(((I3872/60)/60)/24)+DATE(1970,1,1)</f>
        <v>41823.17219907407</v>
      </c>
      <c r="U3872">
        <f>YEAR(S:S)</f>
        <v>2014</v>
      </c>
    </row>
    <row r="3873" spans="1:21" ht="32" x14ac:dyDescent="0.2">
      <c r="A3873">
        <v>3871</v>
      </c>
      <c r="B3873" s="8" t="s">
        <v>2</v>
      </c>
      <c r="C3873" s="3" t="s">
        <v>3877</v>
      </c>
      <c r="D3873" s="5">
        <v>1500</v>
      </c>
      <c r="E3873" s="7">
        <v>0</v>
      </c>
      <c r="F3873" t="s">
        <v>4116</v>
      </c>
      <c r="G3873" s="1" t="s">
        <v>4119</v>
      </c>
      <c r="H3873" t="s">
        <v>4121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" t="s">
        <v>4181</v>
      </c>
      <c r="O3873">
        <f>ROUND(E3873/D3873*100,0)</f>
        <v>0</v>
      </c>
      <c r="P3873">
        <f>ROUND(E3873/L3873,2)</f>
        <v>0</v>
      </c>
      <c r="Q3873" s="9" t="s">
        <v>4181</v>
      </c>
      <c r="R3873" t="s">
        <v>4224</v>
      </c>
      <c r="S3873">
        <f>(((J3873/60)/60)/24)+DATE(1970,1,1)</f>
        <v>42763.780671296292</v>
      </c>
      <c r="T3873">
        <f>(((I3873/60)/60)/24)+DATE(1970,1,1)</f>
        <v>42823.739004629635</v>
      </c>
      <c r="U3873">
        <f>YEAR(S:S)</f>
        <v>2017</v>
      </c>
    </row>
    <row r="3874" spans="1:21" ht="48" x14ac:dyDescent="0.2">
      <c r="A3874">
        <v>3872</v>
      </c>
      <c r="B3874" s="8" t="s">
        <v>2</v>
      </c>
      <c r="C3874" s="3" t="s">
        <v>3878</v>
      </c>
      <c r="D3874" s="5">
        <v>15000</v>
      </c>
      <c r="E3874" s="7">
        <v>0</v>
      </c>
      <c r="F3874" t="s">
        <v>4116</v>
      </c>
      <c r="G3874" s="1" t="s">
        <v>4119</v>
      </c>
      <c r="H3874" t="s">
        <v>4121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" t="s">
        <v>4181</v>
      </c>
      <c r="O3874">
        <f>ROUND(E3874/D3874*100,0)</f>
        <v>0</v>
      </c>
      <c r="P3874" t="e">
        <f>ROUND(E3874/L3874,2)</f>
        <v>#DIV/0!</v>
      </c>
      <c r="Q3874" s="9" t="s">
        <v>4181</v>
      </c>
      <c r="R3874" t="s">
        <v>4224</v>
      </c>
      <c r="S3874">
        <f>(((J3874/60)/60)/24)+DATE(1970,1,1)</f>
        <v>42180.145787037036</v>
      </c>
      <c r="T3874">
        <f>(((I3874/60)/60)/24)+DATE(1970,1,1)</f>
        <v>42230.145787037036</v>
      </c>
      <c r="U3874">
        <f>YEAR(S:S)</f>
        <v>2015</v>
      </c>
    </row>
    <row r="3875" spans="1:21" ht="48" x14ac:dyDescent="0.2">
      <c r="A3875">
        <v>3873</v>
      </c>
      <c r="B3875" s="8" t="s">
        <v>2</v>
      </c>
      <c r="C3875" s="3" t="s">
        <v>3879</v>
      </c>
      <c r="D3875" s="5">
        <v>5500</v>
      </c>
      <c r="E3875" s="7">
        <v>0</v>
      </c>
      <c r="F3875" t="s">
        <v>4116</v>
      </c>
      <c r="G3875" s="1" t="s">
        <v>4119</v>
      </c>
      <c r="H3875" t="s">
        <v>4121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" t="s">
        <v>4181</v>
      </c>
      <c r="O3875">
        <f>ROUND(E3875/D3875*100,0)</f>
        <v>0</v>
      </c>
      <c r="P3875" t="e">
        <f>ROUND(E3875/L3875,2)</f>
        <v>#DIV/0!</v>
      </c>
      <c r="Q3875" s="9" t="s">
        <v>4181</v>
      </c>
      <c r="R3875" t="s">
        <v>4224</v>
      </c>
      <c r="S3875">
        <f>(((J3875/60)/60)/24)+DATE(1970,1,1)</f>
        <v>42255.696006944447</v>
      </c>
      <c r="T3875">
        <f>(((I3875/60)/60)/24)+DATE(1970,1,1)</f>
        <v>42285.696006944447</v>
      </c>
      <c r="U3875">
        <f>YEAR(S:S)</f>
        <v>2015</v>
      </c>
    </row>
    <row r="3876" spans="1:21" ht="48" x14ac:dyDescent="0.2">
      <c r="A3876">
        <v>3874</v>
      </c>
      <c r="B3876" s="8" t="s">
        <v>2</v>
      </c>
      <c r="C3876" s="3" t="s">
        <v>3880</v>
      </c>
      <c r="D3876" s="5">
        <v>620</v>
      </c>
      <c r="E3876" s="7">
        <v>0</v>
      </c>
      <c r="F3876" t="s">
        <v>4116</v>
      </c>
      <c r="G3876" s="1" t="s">
        <v>4119</v>
      </c>
      <c r="H3876" t="s">
        <v>4125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" t="s">
        <v>4181</v>
      </c>
      <c r="O3876">
        <f>ROUND(E3876/D3876*100,0)</f>
        <v>0</v>
      </c>
      <c r="P3876" t="e">
        <f>ROUND(E3876/L3876,2)</f>
        <v>#DIV/0!</v>
      </c>
      <c r="Q3876" s="9" t="s">
        <v>4181</v>
      </c>
      <c r="R3876" t="s">
        <v>4224</v>
      </c>
      <c r="S3876">
        <f>(((J3876/60)/60)/24)+DATE(1970,1,1)</f>
        <v>42007.016458333332</v>
      </c>
      <c r="T3876">
        <f>(((I3876/60)/60)/24)+DATE(1970,1,1)</f>
        <v>42028.041666666672</v>
      </c>
      <c r="U3876">
        <f>YEAR(S:S)</f>
        <v>2015</v>
      </c>
    </row>
    <row r="3877" spans="1:21" ht="48" x14ac:dyDescent="0.2">
      <c r="A3877">
        <v>3875</v>
      </c>
      <c r="B3877" s="8" t="s">
        <v>2</v>
      </c>
      <c r="C3877" s="3" t="s">
        <v>3881</v>
      </c>
      <c r="D3877" s="5">
        <v>30000</v>
      </c>
      <c r="E3877" s="7">
        <v>0</v>
      </c>
      <c r="F3877" t="s">
        <v>4116</v>
      </c>
      <c r="G3877" s="1" t="s">
        <v>4119</v>
      </c>
      <c r="H3877" t="s">
        <v>4128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" t="s">
        <v>4181</v>
      </c>
      <c r="O3877">
        <f>ROUND(E3877/D3877*100,0)</f>
        <v>0</v>
      </c>
      <c r="P3877" t="e">
        <f>ROUND(E3877/L3877,2)</f>
        <v>#DIV/0!</v>
      </c>
      <c r="Q3877" s="9" t="s">
        <v>4181</v>
      </c>
      <c r="R3877" t="s">
        <v>4224</v>
      </c>
      <c r="S3877">
        <f>(((J3877/60)/60)/24)+DATE(1970,1,1)</f>
        <v>42615.346817129626</v>
      </c>
      <c r="T3877">
        <f>(((I3877/60)/60)/24)+DATE(1970,1,1)</f>
        <v>42616.416666666672</v>
      </c>
      <c r="U3877">
        <f>YEAR(S:S)</f>
        <v>2016</v>
      </c>
    </row>
    <row r="3878" spans="1:21" ht="48" x14ac:dyDescent="0.2">
      <c r="A3878">
        <v>3876</v>
      </c>
      <c r="B3878" s="8" t="s">
        <v>2</v>
      </c>
      <c r="C3878" s="3" t="s">
        <v>3882</v>
      </c>
      <c r="D3878" s="5">
        <v>3900</v>
      </c>
      <c r="E3878" s="7">
        <v>0</v>
      </c>
      <c r="F3878" t="s">
        <v>4116</v>
      </c>
      <c r="G3878" s="1" t="s">
        <v>4119</v>
      </c>
      <c r="H3878" t="s">
        <v>4122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" t="s">
        <v>4181</v>
      </c>
      <c r="O3878">
        <f>ROUND(E3878/D3878*100,0)</f>
        <v>0</v>
      </c>
      <c r="P3878">
        <f>ROUND(E3878/L3878,2)</f>
        <v>0</v>
      </c>
      <c r="Q3878" s="9" t="s">
        <v>4181</v>
      </c>
      <c r="R3878" t="s">
        <v>4224</v>
      </c>
      <c r="S3878">
        <f>(((J3878/60)/60)/24)+DATE(1970,1,1)</f>
        <v>42372.624166666668</v>
      </c>
      <c r="T3878">
        <f>(((I3878/60)/60)/24)+DATE(1970,1,1)</f>
        <v>42402.624166666668</v>
      </c>
      <c r="U3878">
        <f>YEAR(S:S)</f>
        <v>2016</v>
      </c>
    </row>
    <row r="3879" spans="1:21" ht="48" x14ac:dyDescent="0.2">
      <c r="A3879">
        <v>3877</v>
      </c>
      <c r="B3879" s="8" t="s">
        <v>2</v>
      </c>
      <c r="C3879" s="3" t="s">
        <v>3883</v>
      </c>
      <c r="D3879" s="5">
        <v>25000</v>
      </c>
      <c r="E3879" s="7">
        <v>0</v>
      </c>
      <c r="F3879" t="s">
        <v>4116</v>
      </c>
      <c r="G3879" s="1" t="s">
        <v>4119</v>
      </c>
      <c r="H3879" t="s">
        <v>4121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" t="s">
        <v>4181</v>
      </c>
      <c r="O3879">
        <f>ROUND(E3879/D3879*100,0)</f>
        <v>0</v>
      </c>
      <c r="P3879">
        <f>ROUND(E3879/L3879,2)</f>
        <v>0</v>
      </c>
      <c r="Q3879" s="9" t="s">
        <v>4181</v>
      </c>
      <c r="R3879" t="s">
        <v>4224</v>
      </c>
      <c r="S3879">
        <f>(((J3879/60)/60)/24)+DATE(1970,1,1)</f>
        <v>42682.67768518519</v>
      </c>
      <c r="T3879">
        <f>(((I3879/60)/60)/24)+DATE(1970,1,1)</f>
        <v>42712.67768518519</v>
      </c>
      <c r="U3879">
        <f>YEAR(S:S)</f>
        <v>2016</v>
      </c>
    </row>
    <row r="3880" spans="1:21" ht="48" x14ac:dyDescent="0.2">
      <c r="A3880">
        <v>3878</v>
      </c>
      <c r="B3880" s="8" t="s">
        <v>2</v>
      </c>
      <c r="C3880" s="3" t="s">
        <v>3884</v>
      </c>
      <c r="D3880" s="5">
        <v>18000</v>
      </c>
      <c r="E3880" s="7">
        <v>0</v>
      </c>
      <c r="F3880" t="s">
        <v>4116</v>
      </c>
      <c r="G3880" s="1" t="s">
        <v>4119</v>
      </c>
      <c r="H3880" t="s">
        <v>4121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" t="s">
        <v>4181</v>
      </c>
      <c r="O3880">
        <f>ROUND(E3880/D3880*100,0)</f>
        <v>0</v>
      </c>
      <c r="P3880">
        <f>ROUND(E3880/L3880,2)</f>
        <v>0</v>
      </c>
      <c r="Q3880" s="9" t="s">
        <v>4181</v>
      </c>
      <c r="R3880" t="s">
        <v>4224</v>
      </c>
      <c r="S3880">
        <f>(((J3880/60)/60)/24)+DATE(1970,1,1)</f>
        <v>42154.818819444445</v>
      </c>
      <c r="T3880">
        <f>(((I3880/60)/60)/24)+DATE(1970,1,1)</f>
        <v>42185.165972222225</v>
      </c>
      <c r="U3880">
        <f>YEAR(S:S)</f>
        <v>2015</v>
      </c>
    </row>
    <row r="3881" spans="1:21" ht="48" x14ac:dyDescent="0.2">
      <c r="A3881">
        <v>3879</v>
      </c>
      <c r="B3881" s="8" t="s">
        <v>2</v>
      </c>
      <c r="C3881" s="3" t="s">
        <v>3885</v>
      </c>
      <c r="D3881" s="5">
        <v>15000</v>
      </c>
      <c r="E3881" s="7">
        <v>0</v>
      </c>
      <c r="F3881" t="s">
        <v>4116</v>
      </c>
      <c r="G3881" s="1" t="s">
        <v>4119</v>
      </c>
      <c r="H3881" t="s">
        <v>4122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" t="s">
        <v>4181</v>
      </c>
      <c r="O3881">
        <f>ROUND(E3881/D3881*100,0)</f>
        <v>0</v>
      </c>
      <c r="P3881" t="e">
        <f>ROUND(E3881/L3881,2)</f>
        <v>#DIV/0!</v>
      </c>
      <c r="Q3881" s="9" t="s">
        <v>4181</v>
      </c>
      <c r="R3881" t="s">
        <v>4224</v>
      </c>
      <c r="S3881">
        <f>(((J3881/60)/60)/24)+DATE(1970,1,1)</f>
        <v>41999.861064814817</v>
      </c>
      <c r="T3881">
        <f>(((I3881/60)/60)/24)+DATE(1970,1,1)</f>
        <v>42029.861064814817</v>
      </c>
      <c r="U3881">
        <f>YEAR(S:S)</f>
        <v>2014</v>
      </c>
    </row>
    <row r="3882" spans="1:21" ht="48" x14ac:dyDescent="0.2">
      <c r="A3882">
        <v>3880</v>
      </c>
      <c r="B3882" s="8" t="s">
        <v>2</v>
      </c>
      <c r="C3882" s="3" t="s">
        <v>3886</v>
      </c>
      <c r="D3882" s="5">
        <v>7500</v>
      </c>
      <c r="E3882" s="7">
        <v>0</v>
      </c>
      <c r="F3882" t="s">
        <v>4116</v>
      </c>
      <c r="G3882" s="1" t="s">
        <v>4119</v>
      </c>
      <c r="H3882" t="s">
        <v>4122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" t="s">
        <v>4181</v>
      </c>
      <c r="O3882">
        <f>ROUND(E3882/D3882*100,0)</f>
        <v>0</v>
      </c>
      <c r="P3882">
        <f>ROUND(E3882/L3882,2)</f>
        <v>0</v>
      </c>
      <c r="Q3882" s="9" t="s">
        <v>4181</v>
      </c>
      <c r="R3882" t="s">
        <v>4224</v>
      </c>
      <c r="S3882">
        <f>(((J3882/60)/60)/24)+DATE(1970,1,1)</f>
        <v>41815.815046296295</v>
      </c>
      <c r="T3882">
        <f>(((I3882/60)/60)/24)+DATE(1970,1,1)</f>
        <v>41850.958333333336</v>
      </c>
      <c r="U3882">
        <f>YEAR(S:S)</f>
        <v>2014</v>
      </c>
    </row>
    <row r="3883" spans="1:21" ht="32" x14ac:dyDescent="0.2">
      <c r="A3883">
        <v>3881</v>
      </c>
      <c r="B3883" s="8" t="s">
        <v>2</v>
      </c>
      <c r="C3883" s="3" t="s">
        <v>3887</v>
      </c>
      <c r="D3883" s="5">
        <v>500</v>
      </c>
      <c r="E3883" s="7">
        <v>0</v>
      </c>
      <c r="F3883" t="s">
        <v>4116</v>
      </c>
      <c r="G3883" s="1" t="s">
        <v>4119</v>
      </c>
      <c r="H3883" t="s">
        <v>4121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" t="s">
        <v>4181</v>
      </c>
      <c r="O3883">
        <f>ROUND(E3883/D3883*100,0)</f>
        <v>0</v>
      </c>
      <c r="P3883">
        <f>ROUND(E3883/L3883,2)</f>
        <v>0</v>
      </c>
      <c r="Q3883" s="9" t="s">
        <v>4181</v>
      </c>
      <c r="R3883" t="s">
        <v>4224</v>
      </c>
      <c r="S3883">
        <f>(((J3883/60)/60)/24)+DATE(1970,1,1)</f>
        <v>42756.018506944441</v>
      </c>
      <c r="T3883">
        <f>(((I3883/60)/60)/24)+DATE(1970,1,1)</f>
        <v>42786.018506944441</v>
      </c>
      <c r="U3883">
        <f>YEAR(S:S)</f>
        <v>2017</v>
      </c>
    </row>
    <row r="3884" spans="1:21" ht="48" x14ac:dyDescent="0.2">
      <c r="A3884">
        <v>3882</v>
      </c>
      <c r="B3884" s="8" t="s">
        <v>2</v>
      </c>
      <c r="C3884" s="3" t="s">
        <v>3888</v>
      </c>
      <c r="D3884" s="5">
        <v>30000</v>
      </c>
      <c r="E3884" s="7">
        <v>0</v>
      </c>
      <c r="F3884" t="s">
        <v>4116</v>
      </c>
      <c r="G3884" s="1" t="s">
        <v>4119</v>
      </c>
      <c r="H3884" t="s">
        <v>4123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" t="s">
        <v>4181</v>
      </c>
      <c r="O3884">
        <f>ROUND(E3884/D3884*100,0)</f>
        <v>0</v>
      </c>
      <c r="P3884" t="e">
        <f>ROUND(E3884/L3884,2)</f>
        <v>#DIV/0!</v>
      </c>
      <c r="Q3884" s="9" t="s">
        <v>4181</v>
      </c>
      <c r="R3884" t="s">
        <v>4224</v>
      </c>
      <c r="S3884">
        <f>(((J3884/60)/60)/24)+DATE(1970,1,1)</f>
        <v>42373.983449074076</v>
      </c>
      <c r="T3884">
        <f>(((I3884/60)/60)/24)+DATE(1970,1,1)</f>
        <v>42400.960416666669</v>
      </c>
      <c r="U3884">
        <f>YEAR(S:S)</f>
        <v>2016</v>
      </c>
    </row>
    <row r="3885" spans="1:21" ht="48" x14ac:dyDescent="0.2">
      <c r="A3885">
        <v>3883</v>
      </c>
      <c r="B3885" s="8" t="s">
        <v>2</v>
      </c>
      <c r="C3885" s="3" t="s">
        <v>3889</v>
      </c>
      <c r="D3885" s="5">
        <v>15000</v>
      </c>
      <c r="E3885" s="7">
        <v>0</v>
      </c>
      <c r="F3885" t="s">
        <v>4116</v>
      </c>
      <c r="G3885" s="1" t="s">
        <v>4119</v>
      </c>
      <c r="H3885" t="s">
        <v>4122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" t="s">
        <v>4181</v>
      </c>
      <c r="O3885">
        <f>ROUND(E3885/D3885*100,0)</f>
        <v>0</v>
      </c>
      <c r="P3885" t="e">
        <f>ROUND(E3885/L3885,2)</f>
        <v>#DIV/0!</v>
      </c>
      <c r="Q3885" s="9" t="s">
        <v>4181</v>
      </c>
      <c r="R3885" t="s">
        <v>4224</v>
      </c>
      <c r="S3885">
        <f>(((J3885/60)/60)/24)+DATE(1970,1,1)</f>
        <v>41854.602650462963</v>
      </c>
      <c r="T3885">
        <f>(((I3885/60)/60)/24)+DATE(1970,1,1)</f>
        <v>41884.602650462963</v>
      </c>
      <c r="U3885">
        <f>YEAR(S:S)</f>
        <v>2014</v>
      </c>
    </row>
    <row r="3886" spans="1:21" ht="48" x14ac:dyDescent="0.2">
      <c r="A3886">
        <v>3884</v>
      </c>
      <c r="B3886" s="8" t="s">
        <v>2</v>
      </c>
      <c r="C3886" s="3" t="s">
        <v>3890</v>
      </c>
      <c r="D3886" s="5">
        <v>10000</v>
      </c>
      <c r="E3886" s="7">
        <v>0</v>
      </c>
      <c r="F3886" t="s">
        <v>4116</v>
      </c>
      <c r="G3886" s="1" t="s">
        <v>4119</v>
      </c>
      <c r="H3886" t="s">
        <v>4121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" t="s">
        <v>4181</v>
      </c>
      <c r="O3886">
        <f>ROUND(E3886/D3886*100,0)</f>
        <v>0</v>
      </c>
      <c r="P3886" t="e">
        <f>ROUND(E3886/L3886,2)</f>
        <v>#DIV/0!</v>
      </c>
      <c r="Q3886" s="9" t="s">
        <v>4181</v>
      </c>
      <c r="R3886" t="s">
        <v>4224</v>
      </c>
      <c r="S3886">
        <f>(((J3886/60)/60)/24)+DATE(1970,1,1)</f>
        <v>42065.791574074072</v>
      </c>
      <c r="T3886">
        <f>(((I3886/60)/60)/24)+DATE(1970,1,1)</f>
        <v>42090.749907407408</v>
      </c>
      <c r="U3886">
        <f>YEAR(S:S)</f>
        <v>2015</v>
      </c>
    </row>
    <row r="3887" spans="1:21" ht="48" x14ac:dyDescent="0.2">
      <c r="A3887">
        <v>3885</v>
      </c>
      <c r="B3887" s="8" t="s">
        <v>2</v>
      </c>
      <c r="C3887" s="3" t="s">
        <v>3891</v>
      </c>
      <c r="D3887" s="5">
        <v>375000</v>
      </c>
      <c r="E3887" s="7">
        <v>0</v>
      </c>
      <c r="F3887" t="s">
        <v>4116</v>
      </c>
      <c r="G3887" s="1" t="s">
        <v>4119</v>
      </c>
      <c r="H3887" t="s">
        <v>4121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" t="s">
        <v>4181</v>
      </c>
      <c r="O3887">
        <f>ROUND(E3887/D3887*100,0)</f>
        <v>0</v>
      </c>
      <c r="P3887" t="e">
        <f>ROUND(E3887/L3887,2)</f>
        <v>#DIV/0!</v>
      </c>
      <c r="Q3887" s="9" t="s">
        <v>4181</v>
      </c>
      <c r="R3887" t="s">
        <v>4224</v>
      </c>
      <c r="S3887">
        <f>(((J3887/60)/60)/24)+DATE(1970,1,1)</f>
        <v>42469.951284722221</v>
      </c>
      <c r="T3887">
        <f>(((I3887/60)/60)/24)+DATE(1970,1,1)</f>
        <v>42499.951284722221</v>
      </c>
      <c r="U3887">
        <f>YEAR(S:S)</f>
        <v>2016</v>
      </c>
    </row>
    <row r="3888" spans="1:21" ht="16" x14ac:dyDescent="0.2">
      <c r="A3888">
        <v>3886</v>
      </c>
      <c r="B3888" s="8" t="s">
        <v>2</v>
      </c>
      <c r="C3888" s="3">
        <v>1</v>
      </c>
      <c r="D3888" s="5">
        <v>10000</v>
      </c>
      <c r="E3888" s="7">
        <v>0</v>
      </c>
      <c r="F3888" t="s">
        <v>4116</v>
      </c>
      <c r="G3888" s="1" t="s">
        <v>4119</v>
      </c>
      <c r="H3888" t="s">
        <v>4123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" t="s">
        <v>4181</v>
      </c>
      <c r="O3888">
        <f>ROUND(E3888/D3888*100,0)</f>
        <v>0</v>
      </c>
      <c r="P3888" t="e">
        <f>ROUND(E3888/L3888,2)</f>
        <v>#DIV/0!</v>
      </c>
      <c r="Q3888" s="9" t="s">
        <v>4181</v>
      </c>
      <c r="R3888" t="s">
        <v>4224</v>
      </c>
      <c r="S3888">
        <f>(((J3888/60)/60)/24)+DATE(1970,1,1)</f>
        <v>41954.228032407409</v>
      </c>
      <c r="T3888">
        <f>(((I3888/60)/60)/24)+DATE(1970,1,1)</f>
        <v>41984.228032407409</v>
      </c>
      <c r="U3888">
        <f>YEAR(S:S)</f>
        <v>2014</v>
      </c>
    </row>
    <row r="3889" spans="1:21" ht="48" x14ac:dyDescent="0.2">
      <c r="A3889">
        <v>3887</v>
      </c>
      <c r="B3889" s="8" t="s">
        <v>2</v>
      </c>
      <c r="C3889" s="3" t="s">
        <v>3892</v>
      </c>
      <c r="D3889" s="5">
        <v>2000</v>
      </c>
      <c r="E3889" s="7">
        <v>0</v>
      </c>
      <c r="F3889" t="s">
        <v>4116</v>
      </c>
      <c r="G3889" s="1" t="s">
        <v>4119</v>
      </c>
      <c r="H3889" t="s">
        <v>4121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" t="s">
        <v>4181</v>
      </c>
      <c r="O3889">
        <f>ROUND(E3889/D3889*100,0)</f>
        <v>0</v>
      </c>
      <c r="P3889">
        <f>ROUND(E3889/L3889,2)</f>
        <v>0</v>
      </c>
      <c r="Q3889" s="9" t="s">
        <v>4181</v>
      </c>
      <c r="R3889" t="s">
        <v>4224</v>
      </c>
      <c r="S3889">
        <f>(((J3889/60)/60)/24)+DATE(1970,1,1)</f>
        <v>42079.857974537037</v>
      </c>
      <c r="T3889">
        <f>(((I3889/60)/60)/24)+DATE(1970,1,1)</f>
        <v>42125.916666666672</v>
      </c>
      <c r="U3889">
        <f>YEAR(S:S)</f>
        <v>2015</v>
      </c>
    </row>
    <row r="3890" spans="1:21" ht="48" x14ac:dyDescent="0.2">
      <c r="A3890">
        <v>3888</v>
      </c>
      <c r="B3890" s="8" t="s">
        <v>2</v>
      </c>
      <c r="C3890" s="3" t="s">
        <v>3893</v>
      </c>
      <c r="D3890" s="5">
        <v>2000</v>
      </c>
      <c r="E3890" s="7">
        <v>0</v>
      </c>
      <c r="F3890" t="s">
        <v>4117</v>
      </c>
      <c r="G3890" s="1" t="s">
        <v>4119</v>
      </c>
      <c r="H3890" t="s">
        <v>4122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" t="s">
        <v>4181</v>
      </c>
      <c r="O3890">
        <f>ROUND(E3890/D3890*100,0)</f>
        <v>0</v>
      </c>
      <c r="P3890">
        <f>ROUND(E3890/L3890,2)</f>
        <v>0</v>
      </c>
      <c r="Q3890" s="9" t="s">
        <v>4181</v>
      </c>
      <c r="R3890" t="s">
        <v>4190</v>
      </c>
      <c r="S3890">
        <f>(((J3890/60)/60)/24)+DATE(1970,1,1)</f>
        <v>42762.545810185184</v>
      </c>
      <c r="T3890">
        <f>(((I3890/60)/60)/24)+DATE(1970,1,1)</f>
        <v>42792.545810185184</v>
      </c>
      <c r="U3890">
        <f>YEAR(S:S)</f>
        <v>2017</v>
      </c>
    </row>
    <row r="3891" spans="1:21" ht="48" x14ac:dyDescent="0.2">
      <c r="A3891">
        <v>3889</v>
      </c>
      <c r="B3891" s="8" t="s">
        <v>2</v>
      </c>
      <c r="C3891" s="3" t="s">
        <v>3894</v>
      </c>
      <c r="D3891" s="5">
        <v>8000</v>
      </c>
      <c r="E3891" s="7">
        <v>0</v>
      </c>
      <c r="F3891" t="s">
        <v>4117</v>
      </c>
      <c r="G3891" s="1" t="s">
        <v>4119</v>
      </c>
      <c r="H3891" t="s">
        <v>4121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" t="s">
        <v>4181</v>
      </c>
      <c r="O3891">
        <f>ROUND(E3891/D3891*100,0)</f>
        <v>0</v>
      </c>
      <c r="P3891">
        <f>ROUND(E3891/L3891,2)</f>
        <v>0</v>
      </c>
      <c r="Q3891" s="9" t="s">
        <v>4181</v>
      </c>
      <c r="R3891" t="s">
        <v>4190</v>
      </c>
      <c r="S3891">
        <f>(((J3891/60)/60)/24)+DATE(1970,1,1)</f>
        <v>41977.004976851851</v>
      </c>
      <c r="T3891">
        <f>(((I3891/60)/60)/24)+DATE(1970,1,1)</f>
        <v>42008.976388888885</v>
      </c>
      <c r="U3891">
        <f>YEAR(S:S)</f>
        <v>2014</v>
      </c>
    </row>
    <row r="3892" spans="1:21" ht="48" x14ac:dyDescent="0.2">
      <c r="A3892">
        <v>3890</v>
      </c>
      <c r="B3892" s="8" t="s">
        <v>2</v>
      </c>
      <c r="C3892" s="3" t="s">
        <v>3895</v>
      </c>
      <c r="D3892" s="5">
        <v>15000</v>
      </c>
      <c r="E3892" s="7">
        <v>0</v>
      </c>
      <c r="F3892" t="s">
        <v>4117</v>
      </c>
      <c r="G3892" s="1" t="s">
        <v>4119</v>
      </c>
      <c r="H3892" t="s">
        <v>4121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" t="s">
        <v>4181</v>
      </c>
      <c r="O3892">
        <f>ROUND(E3892/D3892*100,0)</f>
        <v>0</v>
      </c>
      <c r="P3892">
        <f>ROUND(E3892/L3892,2)</f>
        <v>0</v>
      </c>
      <c r="Q3892" s="9" t="s">
        <v>4181</v>
      </c>
      <c r="R3892" t="s">
        <v>4190</v>
      </c>
      <c r="S3892">
        <f>(((J3892/60)/60)/24)+DATE(1970,1,1)</f>
        <v>42171.758611111116</v>
      </c>
      <c r="T3892">
        <f>(((I3892/60)/60)/24)+DATE(1970,1,1)</f>
        <v>42231.758611111116</v>
      </c>
      <c r="U3892">
        <f>YEAR(S:S)</f>
        <v>2015</v>
      </c>
    </row>
    <row r="3893" spans="1:21" ht="32" x14ac:dyDescent="0.2">
      <c r="A3893">
        <v>3891</v>
      </c>
      <c r="B3893" s="8" t="s">
        <v>2</v>
      </c>
      <c r="C3893" s="3" t="s">
        <v>3896</v>
      </c>
      <c r="D3893" s="5">
        <v>800</v>
      </c>
      <c r="E3893" s="7">
        <v>0</v>
      </c>
      <c r="F3893" t="s">
        <v>4117</v>
      </c>
      <c r="G3893" s="1" t="s">
        <v>4119</v>
      </c>
      <c r="H3893" t="s">
        <v>4121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" t="s">
        <v>4181</v>
      </c>
      <c r="O3893">
        <f>ROUND(E3893/D3893*100,0)</f>
        <v>0</v>
      </c>
      <c r="P3893">
        <f>ROUND(E3893/L3893,2)</f>
        <v>0</v>
      </c>
      <c r="Q3893" s="9" t="s">
        <v>4181</v>
      </c>
      <c r="R3893" t="s">
        <v>4190</v>
      </c>
      <c r="S3893">
        <f>(((J3893/60)/60)/24)+DATE(1970,1,1)</f>
        <v>42056.1324537037</v>
      </c>
      <c r="T3893">
        <f>(((I3893/60)/60)/24)+DATE(1970,1,1)</f>
        <v>42086.207638888889</v>
      </c>
      <c r="U3893">
        <f>YEAR(S:S)</f>
        <v>2015</v>
      </c>
    </row>
    <row r="3894" spans="1:21" ht="48" x14ac:dyDescent="0.2">
      <c r="A3894">
        <v>3892</v>
      </c>
      <c r="B3894" s="8" t="s">
        <v>2</v>
      </c>
      <c r="C3894" s="3" t="s">
        <v>3897</v>
      </c>
      <c r="D3894" s="5">
        <v>1000</v>
      </c>
      <c r="E3894" s="7">
        <v>0</v>
      </c>
      <c r="F3894" t="s">
        <v>4117</v>
      </c>
      <c r="G3894" s="1" t="s">
        <v>4119</v>
      </c>
      <c r="H3894" t="s">
        <v>4121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" t="s">
        <v>4181</v>
      </c>
      <c r="O3894">
        <f>ROUND(E3894/D3894*100,0)</f>
        <v>0</v>
      </c>
      <c r="P3894" t="e">
        <f>ROUND(E3894/L3894,2)</f>
        <v>#DIV/0!</v>
      </c>
      <c r="Q3894" s="9" t="s">
        <v>4181</v>
      </c>
      <c r="R3894" t="s">
        <v>4190</v>
      </c>
      <c r="S3894">
        <f>(((J3894/60)/60)/24)+DATE(1970,1,1)</f>
        <v>41867.652280092596</v>
      </c>
      <c r="T3894">
        <f>(((I3894/60)/60)/24)+DATE(1970,1,1)</f>
        <v>41875.291666666664</v>
      </c>
      <c r="U3894">
        <f>YEAR(S:S)</f>
        <v>2014</v>
      </c>
    </row>
    <row r="3895" spans="1:21" ht="48" x14ac:dyDescent="0.2">
      <c r="A3895">
        <v>3893</v>
      </c>
      <c r="B3895" s="8" t="s">
        <v>2</v>
      </c>
      <c r="C3895" s="3" t="s">
        <v>3898</v>
      </c>
      <c r="D3895" s="5">
        <v>50000</v>
      </c>
      <c r="E3895" s="7">
        <v>0</v>
      </c>
      <c r="F3895" t="s">
        <v>4117</v>
      </c>
      <c r="G3895" s="1" t="s">
        <v>4119</v>
      </c>
      <c r="H3895" t="s">
        <v>4121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" t="s">
        <v>4181</v>
      </c>
      <c r="O3895">
        <f>ROUND(E3895/D3895*100,0)</f>
        <v>0</v>
      </c>
      <c r="P3895">
        <f>ROUND(E3895/L3895,2)</f>
        <v>0</v>
      </c>
      <c r="Q3895" s="9" t="s">
        <v>4181</v>
      </c>
      <c r="R3895" t="s">
        <v>4190</v>
      </c>
      <c r="S3895">
        <f>(((J3895/60)/60)/24)+DATE(1970,1,1)</f>
        <v>41779.657870370371</v>
      </c>
      <c r="T3895">
        <f>(((I3895/60)/60)/24)+DATE(1970,1,1)</f>
        <v>41821.25</v>
      </c>
      <c r="U3895">
        <f>YEAR(S:S)</f>
        <v>2014</v>
      </c>
    </row>
    <row r="3896" spans="1:21" ht="48" x14ac:dyDescent="0.2">
      <c r="A3896">
        <v>3894</v>
      </c>
      <c r="B3896" s="8" t="s">
        <v>2</v>
      </c>
      <c r="C3896" s="3" t="s">
        <v>3899</v>
      </c>
      <c r="D3896" s="5">
        <v>15000</v>
      </c>
      <c r="E3896" s="7">
        <v>0</v>
      </c>
      <c r="F3896" t="s">
        <v>4117</v>
      </c>
      <c r="G3896" s="1" t="s">
        <v>4119</v>
      </c>
      <c r="H3896" t="s">
        <v>4121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" t="s">
        <v>4181</v>
      </c>
      <c r="O3896">
        <f>ROUND(E3896/D3896*100,0)</f>
        <v>0</v>
      </c>
      <c r="P3896">
        <f>ROUND(E3896/L3896,2)</f>
        <v>0</v>
      </c>
      <c r="Q3896" s="9" t="s">
        <v>4181</v>
      </c>
      <c r="R3896" t="s">
        <v>4190</v>
      </c>
      <c r="S3896">
        <f>(((J3896/60)/60)/24)+DATE(1970,1,1)</f>
        <v>42679.958472222221</v>
      </c>
      <c r="T3896">
        <f>(((I3896/60)/60)/24)+DATE(1970,1,1)</f>
        <v>42710.207638888889</v>
      </c>
      <c r="U3896">
        <f>YEAR(S:S)</f>
        <v>2016</v>
      </c>
    </row>
    <row r="3897" spans="1:21" ht="48" x14ac:dyDescent="0.2">
      <c r="A3897">
        <v>3895</v>
      </c>
      <c r="B3897" s="8" t="s">
        <v>2</v>
      </c>
      <c r="C3897" s="3" t="s">
        <v>3900</v>
      </c>
      <c r="D3897" s="5">
        <v>1000</v>
      </c>
      <c r="E3897" s="7">
        <v>0</v>
      </c>
      <c r="F3897" t="s">
        <v>4117</v>
      </c>
      <c r="G3897" s="1" t="s">
        <v>4119</v>
      </c>
      <c r="H3897" t="s">
        <v>4121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" t="s">
        <v>4181</v>
      </c>
      <c r="O3897">
        <f>ROUND(E3897/D3897*100,0)</f>
        <v>0</v>
      </c>
      <c r="P3897">
        <f>ROUND(E3897/L3897,2)</f>
        <v>0</v>
      </c>
      <c r="Q3897" s="9" t="s">
        <v>4181</v>
      </c>
      <c r="R3897" t="s">
        <v>4190</v>
      </c>
      <c r="S3897">
        <f>(((J3897/60)/60)/24)+DATE(1970,1,1)</f>
        <v>42032.250208333338</v>
      </c>
      <c r="T3897">
        <f>(((I3897/60)/60)/24)+DATE(1970,1,1)</f>
        <v>42063.250208333338</v>
      </c>
      <c r="U3897">
        <f>YEAR(S:S)</f>
        <v>2015</v>
      </c>
    </row>
    <row r="3898" spans="1:21" ht="48" x14ac:dyDescent="0.2">
      <c r="A3898">
        <v>3896</v>
      </c>
      <c r="B3898" s="8" t="s">
        <v>2</v>
      </c>
      <c r="C3898" s="3" t="s">
        <v>3901</v>
      </c>
      <c r="D3898" s="5">
        <v>1600</v>
      </c>
      <c r="E3898" s="7">
        <v>0</v>
      </c>
      <c r="F3898" t="s">
        <v>4117</v>
      </c>
      <c r="G3898" s="1" t="s">
        <v>4119</v>
      </c>
      <c r="H3898" t="s">
        <v>4121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" t="s">
        <v>4181</v>
      </c>
      <c r="O3898">
        <f>ROUND(E3898/D3898*100,0)</f>
        <v>0</v>
      </c>
      <c r="P3898">
        <f>ROUND(E3898/L3898,2)</f>
        <v>0</v>
      </c>
      <c r="Q3898" s="9" t="s">
        <v>4181</v>
      </c>
      <c r="R3898" t="s">
        <v>4190</v>
      </c>
      <c r="S3898">
        <f>(((J3898/60)/60)/24)+DATE(1970,1,1)</f>
        <v>41793.191875000004</v>
      </c>
      <c r="T3898">
        <f>(((I3898/60)/60)/24)+DATE(1970,1,1)</f>
        <v>41807.191875000004</v>
      </c>
      <c r="U3898">
        <f>YEAR(S:S)</f>
        <v>2014</v>
      </c>
    </row>
    <row r="3899" spans="1:21" ht="48" x14ac:dyDescent="0.2">
      <c r="A3899">
        <v>3897</v>
      </c>
      <c r="B3899" s="8" t="s">
        <v>2</v>
      </c>
      <c r="C3899" s="3" t="s">
        <v>3902</v>
      </c>
      <c r="D3899" s="5">
        <v>2500</v>
      </c>
      <c r="E3899" s="7">
        <v>0</v>
      </c>
      <c r="F3899" t="s">
        <v>4117</v>
      </c>
      <c r="G3899" s="1" t="s">
        <v>4119</v>
      </c>
      <c r="H3899" t="s">
        <v>4125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" t="s">
        <v>4181</v>
      </c>
      <c r="O3899">
        <f>ROUND(E3899/D3899*100,0)</f>
        <v>0</v>
      </c>
      <c r="P3899">
        <f>ROUND(E3899/L3899,2)</f>
        <v>0</v>
      </c>
      <c r="Q3899" s="9" t="s">
        <v>4181</v>
      </c>
      <c r="R3899" t="s">
        <v>4190</v>
      </c>
      <c r="S3899">
        <f>(((J3899/60)/60)/24)+DATE(1970,1,1)</f>
        <v>41982.87364583333</v>
      </c>
      <c r="T3899">
        <f>(((I3899/60)/60)/24)+DATE(1970,1,1)</f>
        <v>42012.87364583333</v>
      </c>
      <c r="U3899">
        <f>YEAR(S:S)</f>
        <v>2014</v>
      </c>
    </row>
    <row r="3900" spans="1:21" ht="64" x14ac:dyDescent="0.2">
      <c r="A3900">
        <v>3898</v>
      </c>
      <c r="B3900" s="8" t="s">
        <v>2</v>
      </c>
      <c r="C3900" s="3" t="s">
        <v>3903</v>
      </c>
      <c r="D3900" s="5">
        <v>2500</v>
      </c>
      <c r="E3900" s="7">
        <v>0</v>
      </c>
      <c r="F3900" t="s">
        <v>4117</v>
      </c>
      <c r="G3900" s="1" t="s">
        <v>4119</v>
      </c>
      <c r="H3900" t="s">
        <v>4122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" t="s">
        <v>4181</v>
      </c>
      <c r="O3900">
        <f>ROUND(E3900/D3900*100,0)</f>
        <v>0</v>
      </c>
      <c r="P3900">
        <f>ROUND(E3900/L3900,2)</f>
        <v>0</v>
      </c>
      <c r="Q3900" s="9" t="s">
        <v>4181</v>
      </c>
      <c r="R3900" t="s">
        <v>4190</v>
      </c>
      <c r="S3900">
        <f>(((J3900/60)/60)/24)+DATE(1970,1,1)</f>
        <v>42193.482291666667</v>
      </c>
      <c r="T3900">
        <f>(((I3900/60)/60)/24)+DATE(1970,1,1)</f>
        <v>42233.666666666672</v>
      </c>
      <c r="U3900">
        <f>YEAR(S:S)</f>
        <v>2015</v>
      </c>
    </row>
    <row r="3901" spans="1:21" ht="48" x14ac:dyDescent="0.2">
      <c r="A3901">
        <v>3899</v>
      </c>
      <c r="B3901" s="8" t="s">
        <v>2</v>
      </c>
      <c r="C3901" s="3" t="s">
        <v>3904</v>
      </c>
      <c r="D3901" s="5">
        <v>10000</v>
      </c>
      <c r="E3901" s="7">
        <v>0</v>
      </c>
      <c r="F3901" t="s">
        <v>4117</v>
      </c>
      <c r="G3901" s="1" t="s">
        <v>4119</v>
      </c>
      <c r="H3901" t="s">
        <v>4121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" t="s">
        <v>4181</v>
      </c>
      <c r="O3901">
        <f>ROUND(E3901/D3901*100,0)</f>
        <v>0</v>
      </c>
      <c r="P3901">
        <f>ROUND(E3901/L3901,2)</f>
        <v>0</v>
      </c>
      <c r="Q3901" s="9" t="s">
        <v>4181</v>
      </c>
      <c r="R3901" t="s">
        <v>4190</v>
      </c>
      <c r="S3901">
        <f>(((J3901/60)/60)/24)+DATE(1970,1,1)</f>
        <v>41843.775011574071</v>
      </c>
      <c r="T3901">
        <f>(((I3901/60)/60)/24)+DATE(1970,1,1)</f>
        <v>41863.775011574071</v>
      </c>
      <c r="U3901">
        <f>YEAR(S:S)</f>
        <v>2014</v>
      </c>
    </row>
    <row r="3902" spans="1:21" ht="32" x14ac:dyDescent="0.2">
      <c r="A3902">
        <v>3900</v>
      </c>
      <c r="B3902" s="8" t="s">
        <v>2</v>
      </c>
      <c r="C3902" s="3" t="s">
        <v>3905</v>
      </c>
      <c r="D3902" s="5">
        <v>2500</v>
      </c>
      <c r="E3902" s="7">
        <v>0</v>
      </c>
      <c r="F3902" t="s">
        <v>4117</v>
      </c>
      <c r="G3902" s="1" t="s">
        <v>4119</v>
      </c>
      <c r="H3902" t="s">
        <v>4121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" t="s">
        <v>4181</v>
      </c>
      <c r="O3902">
        <f>ROUND(E3902/D3902*100,0)</f>
        <v>0</v>
      </c>
      <c r="P3902">
        <f>ROUND(E3902/L3902,2)</f>
        <v>0</v>
      </c>
      <c r="Q3902" s="9" t="s">
        <v>4181</v>
      </c>
      <c r="R3902" t="s">
        <v>4190</v>
      </c>
      <c r="S3902">
        <f>(((J3902/60)/60)/24)+DATE(1970,1,1)</f>
        <v>42136.092488425929</v>
      </c>
      <c r="T3902">
        <f>(((I3902/60)/60)/24)+DATE(1970,1,1)</f>
        <v>42166.092488425929</v>
      </c>
      <c r="U3902">
        <f>YEAR(S:S)</f>
        <v>2015</v>
      </c>
    </row>
    <row r="3903" spans="1:21" ht="48" x14ac:dyDescent="0.2">
      <c r="A3903">
        <v>3901</v>
      </c>
      <c r="B3903" s="8" t="s">
        <v>2</v>
      </c>
      <c r="C3903" s="3" t="s">
        <v>3906</v>
      </c>
      <c r="D3903" s="5">
        <v>3000</v>
      </c>
      <c r="E3903" s="7">
        <v>0</v>
      </c>
      <c r="F3903" t="s">
        <v>4117</v>
      </c>
      <c r="G3903" s="1" t="s">
        <v>4119</v>
      </c>
      <c r="H3903" t="s">
        <v>4121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" t="s">
        <v>4181</v>
      </c>
      <c r="O3903">
        <f>ROUND(E3903/D3903*100,0)</f>
        <v>0</v>
      </c>
      <c r="P3903">
        <f>ROUND(E3903/L3903,2)</f>
        <v>0</v>
      </c>
      <c r="Q3903" s="9" t="s">
        <v>4181</v>
      </c>
      <c r="R3903" t="s">
        <v>4190</v>
      </c>
      <c r="S3903">
        <f>(((J3903/60)/60)/24)+DATE(1970,1,1)</f>
        <v>42317.826377314821</v>
      </c>
      <c r="T3903">
        <f>(((I3903/60)/60)/24)+DATE(1970,1,1)</f>
        <v>42357.826377314821</v>
      </c>
      <c r="U3903">
        <f>YEAR(S:S)</f>
        <v>2015</v>
      </c>
    </row>
    <row r="3904" spans="1:21" ht="48" x14ac:dyDescent="0.2">
      <c r="A3904">
        <v>3902</v>
      </c>
      <c r="B3904" s="8" t="s">
        <v>2</v>
      </c>
      <c r="C3904" s="3" t="s">
        <v>3907</v>
      </c>
      <c r="D3904" s="5">
        <v>3000</v>
      </c>
      <c r="E3904" s="7">
        <v>0</v>
      </c>
      <c r="F3904" t="s">
        <v>4117</v>
      </c>
      <c r="G3904" s="1" t="s">
        <v>4119</v>
      </c>
      <c r="H3904" t="s">
        <v>4122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" t="s">
        <v>4181</v>
      </c>
      <c r="O3904">
        <f>ROUND(E3904/D3904*100,0)</f>
        <v>0</v>
      </c>
      <c r="P3904">
        <f>ROUND(E3904/L3904,2)</f>
        <v>0</v>
      </c>
      <c r="Q3904" s="9" t="s">
        <v>4181</v>
      </c>
      <c r="R3904" t="s">
        <v>4190</v>
      </c>
      <c r="S3904">
        <f>(((J3904/60)/60)/24)+DATE(1970,1,1)</f>
        <v>42663.468078703707</v>
      </c>
      <c r="T3904">
        <f>(((I3904/60)/60)/24)+DATE(1970,1,1)</f>
        <v>42688.509745370371</v>
      </c>
      <c r="U3904">
        <f>YEAR(S:S)</f>
        <v>2016</v>
      </c>
    </row>
    <row r="3905" spans="1:21" ht="48" x14ac:dyDescent="0.2">
      <c r="A3905">
        <v>3903</v>
      </c>
      <c r="B3905" s="8" t="s">
        <v>2</v>
      </c>
      <c r="C3905" s="3" t="s">
        <v>3908</v>
      </c>
      <c r="D3905" s="5">
        <v>1500</v>
      </c>
      <c r="E3905" s="7">
        <v>0</v>
      </c>
      <c r="F3905" t="s">
        <v>4117</v>
      </c>
      <c r="G3905" s="1" t="s">
        <v>4119</v>
      </c>
      <c r="H3905" t="s">
        <v>4121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" t="s">
        <v>4181</v>
      </c>
      <c r="O3905">
        <f>ROUND(E3905/D3905*100,0)</f>
        <v>0</v>
      </c>
      <c r="P3905" t="e">
        <f>ROUND(E3905/L3905,2)</f>
        <v>#DIV/0!</v>
      </c>
      <c r="Q3905" s="9" t="s">
        <v>4181</v>
      </c>
      <c r="R3905" t="s">
        <v>4190</v>
      </c>
      <c r="S3905">
        <f>(((J3905/60)/60)/24)+DATE(1970,1,1)</f>
        <v>42186.01116898148</v>
      </c>
      <c r="T3905">
        <f>(((I3905/60)/60)/24)+DATE(1970,1,1)</f>
        <v>42230.818055555559</v>
      </c>
      <c r="U3905">
        <f>YEAR(S:S)</f>
        <v>2015</v>
      </c>
    </row>
    <row r="3906" spans="1:21" ht="16" x14ac:dyDescent="0.2">
      <c r="A3906">
        <v>3904</v>
      </c>
      <c r="B3906" s="8" t="s">
        <v>2</v>
      </c>
      <c r="C3906" s="3" t="s">
        <v>3909</v>
      </c>
      <c r="D3906" s="5">
        <v>10000</v>
      </c>
      <c r="E3906" s="7">
        <v>0</v>
      </c>
      <c r="F3906" t="s">
        <v>4117</v>
      </c>
      <c r="G3906" s="1" t="s">
        <v>4119</v>
      </c>
      <c r="H3906" t="s">
        <v>4121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" t="s">
        <v>4181</v>
      </c>
      <c r="O3906">
        <f>ROUND(E3906/D3906*100,0)</f>
        <v>0</v>
      </c>
      <c r="P3906">
        <f>ROUND(E3906/L3906,2)</f>
        <v>0</v>
      </c>
      <c r="Q3906" s="9" t="s">
        <v>4181</v>
      </c>
      <c r="R3906" t="s">
        <v>4190</v>
      </c>
      <c r="S3906">
        <f>(((J3906/60)/60)/24)+DATE(1970,1,1)</f>
        <v>42095.229166666672</v>
      </c>
      <c r="T3906">
        <f>(((I3906/60)/60)/24)+DATE(1970,1,1)</f>
        <v>42109.211111111115</v>
      </c>
      <c r="U3906">
        <f>YEAR(S:S)</f>
        <v>2015</v>
      </c>
    </row>
    <row r="3907" spans="1:21" ht="48" x14ac:dyDescent="0.2">
      <c r="A3907">
        <v>3905</v>
      </c>
      <c r="B3907" s="8" t="s">
        <v>2</v>
      </c>
      <c r="C3907" s="3" t="s">
        <v>3910</v>
      </c>
      <c r="D3907" s="5">
        <v>1500</v>
      </c>
      <c r="E3907" s="7">
        <v>0</v>
      </c>
      <c r="F3907" t="s">
        <v>4117</v>
      </c>
      <c r="G3907" s="1" t="s">
        <v>4119</v>
      </c>
      <c r="H3907" t="s">
        <v>4122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" t="s">
        <v>4181</v>
      </c>
      <c r="O3907">
        <f>ROUND(E3907/D3907*100,0)</f>
        <v>0</v>
      </c>
      <c r="P3907">
        <f>ROUND(E3907/L3907,2)</f>
        <v>0</v>
      </c>
      <c r="Q3907" s="9" t="s">
        <v>4181</v>
      </c>
      <c r="R3907" t="s">
        <v>4190</v>
      </c>
      <c r="S3907">
        <f>(((J3907/60)/60)/24)+DATE(1970,1,1)</f>
        <v>42124.623877314814</v>
      </c>
      <c r="T3907">
        <f>(((I3907/60)/60)/24)+DATE(1970,1,1)</f>
        <v>42166.958333333328</v>
      </c>
      <c r="U3907">
        <f>YEAR(S:S)</f>
        <v>2015</v>
      </c>
    </row>
    <row r="3908" spans="1:21" ht="48" x14ac:dyDescent="0.2">
      <c r="A3908">
        <v>3906</v>
      </c>
      <c r="B3908" s="8" t="s">
        <v>2</v>
      </c>
      <c r="C3908" s="3" t="s">
        <v>3911</v>
      </c>
      <c r="D3908" s="5">
        <v>1500</v>
      </c>
      <c r="E3908" s="7">
        <v>0</v>
      </c>
      <c r="F3908" t="s">
        <v>4117</v>
      </c>
      <c r="G3908" s="1" t="s">
        <v>4119</v>
      </c>
      <c r="H3908" t="s">
        <v>4122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" t="s">
        <v>4181</v>
      </c>
      <c r="O3908">
        <f>ROUND(E3908/D3908*100,0)</f>
        <v>0</v>
      </c>
      <c r="P3908">
        <f>ROUND(E3908/L3908,2)</f>
        <v>0</v>
      </c>
      <c r="Q3908" s="9" t="s">
        <v>4181</v>
      </c>
      <c r="R3908" t="s">
        <v>4190</v>
      </c>
      <c r="S3908">
        <f>(((J3908/60)/60)/24)+DATE(1970,1,1)</f>
        <v>42143.917743055557</v>
      </c>
      <c r="T3908">
        <f>(((I3908/60)/60)/24)+DATE(1970,1,1)</f>
        <v>42181.559027777781</v>
      </c>
      <c r="U3908">
        <f>YEAR(S:S)</f>
        <v>2015</v>
      </c>
    </row>
    <row r="3909" spans="1:21" ht="32" x14ac:dyDescent="0.2">
      <c r="A3909">
        <v>3907</v>
      </c>
      <c r="B3909" s="8" t="s">
        <v>2</v>
      </c>
      <c r="C3909" s="3" t="s">
        <v>3912</v>
      </c>
      <c r="D3909" s="5">
        <v>1000</v>
      </c>
      <c r="E3909" s="7">
        <v>0</v>
      </c>
      <c r="F3909" t="s">
        <v>4117</v>
      </c>
      <c r="G3909" s="1" t="s">
        <v>4119</v>
      </c>
      <c r="H3909" t="s">
        <v>4121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" t="s">
        <v>4181</v>
      </c>
      <c r="O3909">
        <f>ROUND(E3909/D3909*100,0)</f>
        <v>0</v>
      </c>
      <c r="P3909">
        <f>ROUND(E3909/L3909,2)</f>
        <v>0</v>
      </c>
      <c r="Q3909" s="9" t="s">
        <v>4181</v>
      </c>
      <c r="R3909" t="s">
        <v>4190</v>
      </c>
      <c r="S3909">
        <f>(((J3909/60)/60)/24)+DATE(1970,1,1)</f>
        <v>41906.819513888891</v>
      </c>
      <c r="T3909">
        <f>(((I3909/60)/60)/24)+DATE(1970,1,1)</f>
        <v>41938.838888888888</v>
      </c>
      <c r="U3909">
        <f>YEAR(S:S)</f>
        <v>2014</v>
      </c>
    </row>
    <row r="3910" spans="1:21" ht="48" x14ac:dyDescent="0.2">
      <c r="A3910">
        <v>3908</v>
      </c>
      <c r="B3910" s="8" t="s">
        <v>2</v>
      </c>
      <c r="C3910" s="3" t="s">
        <v>3913</v>
      </c>
      <c r="D3910" s="5">
        <v>750</v>
      </c>
      <c r="E3910" s="7">
        <v>0</v>
      </c>
      <c r="F3910" t="s">
        <v>4117</v>
      </c>
      <c r="G3910" s="1" t="s">
        <v>4119</v>
      </c>
      <c r="H3910" t="s">
        <v>4121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" t="s">
        <v>4181</v>
      </c>
      <c r="O3910">
        <f>ROUND(E3910/D3910*100,0)</f>
        <v>0</v>
      </c>
      <c r="P3910">
        <f>ROUND(E3910/L3910,2)</f>
        <v>0</v>
      </c>
      <c r="Q3910" s="9" t="s">
        <v>4181</v>
      </c>
      <c r="R3910" t="s">
        <v>4190</v>
      </c>
      <c r="S3910">
        <f>(((J3910/60)/60)/24)+DATE(1970,1,1)</f>
        <v>41834.135370370372</v>
      </c>
      <c r="T3910">
        <f>(((I3910/60)/60)/24)+DATE(1970,1,1)</f>
        <v>41849.135370370372</v>
      </c>
      <c r="U3910">
        <f>YEAR(S:S)</f>
        <v>2014</v>
      </c>
    </row>
    <row r="3911" spans="1:21" ht="48" x14ac:dyDescent="0.2">
      <c r="A3911">
        <v>3909</v>
      </c>
      <c r="B3911" s="8" t="s">
        <v>2</v>
      </c>
      <c r="C3911" s="3" t="s">
        <v>3914</v>
      </c>
      <c r="D3911" s="5">
        <v>60000</v>
      </c>
      <c r="E3911" s="7">
        <v>0</v>
      </c>
      <c r="F3911" t="s">
        <v>4117</v>
      </c>
      <c r="G3911" s="1" t="s">
        <v>4119</v>
      </c>
      <c r="H3911" t="s">
        <v>4121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" t="s">
        <v>4181</v>
      </c>
      <c r="O3911">
        <f>ROUND(E3911/D3911*100,0)</f>
        <v>0</v>
      </c>
      <c r="P3911">
        <f>ROUND(E3911/L3911,2)</f>
        <v>0</v>
      </c>
      <c r="Q3911" s="9" t="s">
        <v>4181</v>
      </c>
      <c r="R3911" t="s">
        <v>4190</v>
      </c>
      <c r="S3911">
        <f>(((J3911/60)/60)/24)+DATE(1970,1,1)</f>
        <v>41863.359282407408</v>
      </c>
      <c r="T3911">
        <f>(((I3911/60)/60)/24)+DATE(1970,1,1)</f>
        <v>41893.359282407408</v>
      </c>
      <c r="U3911">
        <f>YEAR(S:S)</f>
        <v>2014</v>
      </c>
    </row>
    <row r="3912" spans="1:21" ht="48" x14ac:dyDescent="0.2">
      <c r="A3912">
        <v>3910</v>
      </c>
      <c r="B3912" s="8" t="s">
        <v>2</v>
      </c>
      <c r="C3912" s="3" t="s">
        <v>3915</v>
      </c>
      <c r="D3912" s="5">
        <v>6000</v>
      </c>
      <c r="E3912" s="7">
        <v>0</v>
      </c>
      <c r="F3912" t="s">
        <v>4117</v>
      </c>
      <c r="G3912" s="1" t="s">
        <v>4119</v>
      </c>
      <c r="H3912" t="s">
        <v>4121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" t="s">
        <v>4181</v>
      </c>
      <c r="O3912">
        <f>ROUND(E3912/D3912*100,0)</f>
        <v>0</v>
      </c>
      <c r="P3912">
        <f>ROUND(E3912/L3912,2)</f>
        <v>0</v>
      </c>
      <c r="Q3912" s="9" t="s">
        <v>4181</v>
      </c>
      <c r="R3912" t="s">
        <v>4190</v>
      </c>
      <c r="S3912">
        <f>(((J3912/60)/60)/24)+DATE(1970,1,1)</f>
        <v>42224.756909722222</v>
      </c>
      <c r="T3912">
        <f>(((I3912/60)/60)/24)+DATE(1970,1,1)</f>
        <v>42254.756909722222</v>
      </c>
      <c r="U3912">
        <f>YEAR(S:S)</f>
        <v>2015</v>
      </c>
    </row>
    <row r="3913" spans="1:21" ht="48" x14ac:dyDescent="0.2">
      <c r="A3913">
        <v>3911</v>
      </c>
      <c r="B3913" s="8" t="s">
        <v>2</v>
      </c>
      <c r="C3913" s="3" t="s">
        <v>3916</v>
      </c>
      <c r="D3913" s="5">
        <v>8000</v>
      </c>
      <c r="E3913" s="7">
        <v>0</v>
      </c>
      <c r="F3913" t="s">
        <v>4117</v>
      </c>
      <c r="G3913" s="1" t="s">
        <v>4119</v>
      </c>
      <c r="H3913" t="s">
        <v>4121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" t="s">
        <v>4181</v>
      </c>
      <c r="O3913">
        <f>ROUND(E3913/D3913*100,0)</f>
        <v>0</v>
      </c>
      <c r="P3913">
        <f>ROUND(E3913/L3913,2)</f>
        <v>0</v>
      </c>
      <c r="Q3913" s="9" t="s">
        <v>4181</v>
      </c>
      <c r="R3913" t="s">
        <v>4190</v>
      </c>
      <c r="S3913">
        <f>(((J3913/60)/60)/24)+DATE(1970,1,1)</f>
        <v>41939.8122337963</v>
      </c>
      <c r="T3913">
        <f>(((I3913/60)/60)/24)+DATE(1970,1,1)</f>
        <v>41969.853900462964</v>
      </c>
      <c r="U3913">
        <f>YEAR(S:S)</f>
        <v>2014</v>
      </c>
    </row>
    <row r="3914" spans="1:21" ht="48" x14ac:dyDescent="0.2">
      <c r="A3914">
        <v>3912</v>
      </c>
      <c r="B3914" s="8" t="s">
        <v>2</v>
      </c>
      <c r="C3914" s="3" t="s">
        <v>3917</v>
      </c>
      <c r="D3914" s="5">
        <v>15000</v>
      </c>
      <c r="E3914" s="7">
        <v>0</v>
      </c>
      <c r="F3914" t="s">
        <v>4117</v>
      </c>
      <c r="G3914" s="1" t="s">
        <v>4119</v>
      </c>
      <c r="H3914" t="s">
        <v>4121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" t="s">
        <v>4181</v>
      </c>
      <c r="O3914">
        <f>ROUND(E3914/D3914*100,0)</f>
        <v>0</v>
      </c>
      <c r="P3914">
        <f>ROUND(E3914/L3914,2)</f>
        <v>0</v>
      </c>
      <c r="Q3914" s="9" t="s">
        <v>4181</v>
      </c>
      <c r="R3914" t="s">
        <v>4190</v>
      </c>
      <c r="S3914">
        <f>(((J3914/60)/60)/24)+DATE(1970,1,1)</f>
        <v>42059.270023148143</v>
      </c>
      <c r="T3914">
        <f>(((I3914/60)/60)/24)+DATE(1970,1,1)</f>
        <v>42119.190972222219</v>
      </c>
      <c r="U3914">
        <f>YEAR(S:S)</f>
        <v>2015</v>
      </c>
    </row>
    <row r="3915" spans="1:21" ht="48" x14ac:dyDescent="0.2">
      <c r="A3915">
        <v>3913</v>
      </c>
      <c r="B3915" s="8" t="s">
        <v>2</v>
      </c>
      <c r="C3915" s="3" t="s">
        <v>3918</v>
      </c>
      <c r="D3915" s="5">
        <v>10000</v>
      </c>
      <c r="E3915" s="7">
        <v>0</v>
      </c>
      <c r="F3915" t="s">
        <v>4117</v>
      </c>
      <c r="G3915" s="1" t="s">
        <v>4119</v>
      </c>
      <c r="H3915" t="s">
        <v>4121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" t="s">
        <v>4181</v>
      </c>
      <c r="O3915">
        <f>ROUND(E3915/D3915*100,0)</f>
        <v>0</v>
      </c>
      <c r="P3915">
        <f>ROUND(E3915/L3915,2)</f>
        <v>0</v>
      </c>
      <c r="Q3915" s="9" t="s">
        <v>4181</v>
      </c>
      <c r="R3915" t="s">
        <v>4190</v>
      </c>
      <c r="S3915">
        <f>(((J3915/60)/60)/24)+DATE(1970,1,1)</f>
        <v>42308.211215277777</v>
      </c>
      <c r="T3915">
        <f>(((I3915/60)/60)/24)+DATE(1970,1,1)</f>
        <v>42338.252881944441</v>
      </c>
      <c r="U3915">
        <f>YEAR(S:S)</f>
        <v>2015</v>
      </c>
    </row>
    <row r="3916" spans="1:21" ht="48" x14ac:dyDescent="0.2">
      <c r="A3916">
        <v>3914</v>
      </c>
      <c r="B3916" s="8" t="s">
        <v>2</v>
      </c>
      <c r="C3916" s="3" t="s">
        <v>3919</v>
      </c>
      <c r="D3916" s="5">
        <v>2500</v>
      </c>
      <c r="E3916" s="7">
        <v>0</v>
      </c>
      <c r="F3916" t="s">
        <v>4117</v>
      </c>
      <c r="G3916" s="1" t="s">
        <v>4119</v>
      </c>
      <c r="H3916" t="s">
        <v>4122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" t="s">
        <v>4181</v>
      </c>
      <c r="O3916">
        <f>ROUND(E3916/D3916*100,0)</f>
        <v>0</v>
      </c>
      <c r="P3916">
        <f>ROUND(E3916/L3916,2)</f>
        <v>0</v>
      </c>
      <c r="Q3916" s="9" t="s">
        <v>4181</v>
      </c>
      <c r="R3916" t="s">
        <v>4190</v>
      </c>
      <c r="S3916">
        <f>(((J3916/60)/60)/24)+DATE(1970,1,1)</f>
        <v>42114.818935185183</v>
      </c>
      <c r="T3916">
        <f>(((I3916/60)/60)/24)+DATE(1970,1,1)</f>
        <v>42134.957638888889</v>
      </c>
      <c r="U3916">
        <f>YEAR(S:S)</f>
        <v>2015</v>
      </c>
    </row>
    <row r="3917" spans="1:21" ht="48" x14ac:dyDescent="0.2">
      <c r="A3917">
        <v>3915</v>
      </c>
      <c r="B3917" s="8" t="s">
        <v>2</v>
      </c>
      <c r="C3917" s="3" t="s">
        <v>3920</v>
      </c>
      <c r="D3917" s="5">
        <v>1500</v>
      </c>
      <c r="E3917" s="7">
        <v>0</v>
      </c>
      <c r="F3917" t="s">
        <v>4117</v>
      </c>
      <c r="G3917" s="1" t="s">
        <v>4119</v>
      </c>
      <c r="H3917" t="s">
        <v>4122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" t="s">
        <v>4181</v>
      </c>
      <c r="O3917">
        <f>ROUND(E3917/D3917*100,0)</f>
        <v>0</v>
      </c>
      <c r="P3917">
        <f>ROUND(E3917/L3917,2)</f>
        <v>0</v>
      </c>
      <c r="Q3917" s="9" t="s">
        <v>4181</v>
      </c>
      <c r="R3917" t="s">
        <v>4190</v>
      </c>
      <c r="S3917">
        <f>(((J3917/60)/60)/24)+DATE(1970,1,1)</f>
        <v>42492.98505787037</v>
      </c>
      <c r="T3917">
        <f>(((I3917/60)/60)/24)+DATE(1970,1,1)</f>
        <v>42522.98505787037</v>
      </c>
      <c r="U3917">
        <f>YEAR(S:S)</f>
        <v>2016</v>
      </c>
    </row>
    <row r="3918" spans="1:21" ht="48" x14ac:dyDescent="0.2">
      <c r="A3918">
        <v>3916</v>
      </c>
      <c r="B3918" s="8" t="s">
        <v>2</v>
      </c>
      <c r="C3918" s="3" t="s">
        <v>3921</v>
      </c>
      <c r="D3918" s="5">
        <v>2000</v>
      </c>
      <c r="E3918" s="7">
        <v>0</v>
      </c>
      <c r="F3918" t="s">
        <v>4117</v>
      </c>
      <c r="G3918" s="1" t="s">
        <v>4119</v>
      </c>
      <c r="H3918" t="s">
        <v>4128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" t="s">
        <v>4181</v>
      </c>
      <c r="O3918">
        <f>ROUND(E3918/D3918*100,0)</f>
        <v>0</v>
      </c>
      <c r="P3918" t="e">
        <f>ROUND(E3918/L3918,2)</f>
        <v>#DIV/0!</v>
      </c>
      <c r="Q3918" s="9" t="s">
        <v>4181</v>
      </c>
      <c r="R3918" t="s">
        <v>4190</v>
      </c>
      <c r="S3918">
        <f>(((J3918/60)/60)/24)+DATE(1970,1,1)</f>
        <v>42494.471666666665</v>
      </c>
      <c r="T3918">
        <f>(((I3918/60)/60)/24)+DATE(1970,1,1)</f>
        <v>42524.471666666665</v>
      </c>
      <c r="U3918">
        <f>YEAR(S:S)</f>
        <v>2016</v>
      </c>
    </row>
    <row r="3919" spans="1:21" ht="48" x14ac:dyDescent="0.2">
      <c r="A3919">
        <v>3917</v>
      </c>
      <c r="B3919" s="8" t="s">
        <v>2</v>
      </c>
      <c r="C3919" s="3" t="s">
        <v>3922</v>
      </c>
      <c r="D3919" s="5">
        <v>3500</v>
      </c>
      <c r="E3919" s="7">
        <v>0</v>
      </c>
      <c r="F3919" t="s">
        <v>4117</v>
      </c>
      <c r="G3919" s="1" t="s">
        <v>4119</v>
      </c>
      <c r="H3919" t="s">
        <v>4122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" t="s">
        <v>4181</v>
      </c>
      <c r="O3919">
        <f>ROUND(E3919/D3919*100,0)</f>
        <v>0</v>
      </c>
      <c r="P3919">
        <f>ROUND(E3919/L3919,2)</f>
        <v>0</v>
      </c>
      <c r="Q3919" s="9" t="s">
        <v>4181</v>
      </c>
      <c r="R3919" t="s">
        <v>4190</v>
      </c>
      <c r="S3919">
        <f>(((J3919/60)/60)/24)+DATE(1970,1,1)</f>
        <v>41863.527326388888</v>
      </c>
      <c r="T3919">
        <f>(((I3919/60)/60)/24)+DATE(1970,1,1)</f>
        <v>41893.527326388888</v>
      </c>
      <c r="U3919">
        <f>YEAR(S:S)</f>
        <v>2014</v>
      </c>
    </row>
    <row r="3920" spans="1:21" ht="48" x14ac:dyDescent="0.2">
      <c r="A3920">
        <v>3918</v>
      </c>
      <c r="B3920" s="8" t="s">
        <v>2</v>
      </c>
      <c r="C3920" s="3" t="s">
        <v>3923</v>
      </c>
      <c r="D3920" s="5">
        <v>60000</v>
      </c>
      <c r="E3920" s="7">
        <v>0</v>
      </c>
      <c r="F3920" t="s">
        <v>4117</v>
      </c>
      <c r="G3920" s="1" t="s">
        <v>4119</v>
      </c>
      <c r="H3920" t="s">
        <v>4122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" t="s">
        <v>4181</v>
      </c>
      <c r="O3920">
        <f>ROUND(E3920/D3920*100,0)</f>
        <v>0</v>
      </c>
      <c r="P3920">
        <f>ROUND(E3920/L3920,2)</f>
        <v>0</v>
      </c>
      <c r="Q3920" s="9" t="s">
        <v>4181</v>
      </c>
      <c r="R3920" t="s">
        <v>4190</v>
      </c>
      <c r="S3920">
        <f>(((J3920/60)/60)/24)+DATE(1970,1,1)</f>
        <v>41843.664618055554</v>
      </c>
      <c r="T3920">
        <f>(((I3920/60)/60)/24)+DATE(1970,1,1)</f>
        <v>41855.666666666664</v>
      </c>
      <c r="U3920">
        <f>YEAR(S:S)</f>
        <v>2014</v>
      </c>
    </row>
    <row r="3921" spans="1:21" ht="48" x14ac:dyDescent="0.2">
      <c r="A3921">
        <v>3919</v>
      </c>
      <c r="B3921" s="8" t="s">
        <v>2</v>
      </c>
      <c r="C3921" s="3" t="s">
        <v>3924</v>
      </c>
      <c r="D3921" s="5">
        <v>5000</v>
      </c>
      <c r="E3921" s="7">
        <v>0</v>
      </c>
      <c r="F3921" t="s">
        <v>4117</v>
      </c>
      <c r="G3921" s="1" t="s">
        <v>4119</v>
      </c>
      <c r="H3921" t="s">
        <v>4122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" t="s">
        <v>4181</v>
      </c>
      <c r="O3921">
        <f>ROUND(E3921/D3921*100,0)</f>
        <v>0</v>
      </c>
      <c r="P3921">
        <f>ROUND(E3921/L3921,2)</f>
        <v>0</v>
      </c>
      <c r="Q3921" s="9" t="s">
        <v>4181</v>
      </c>
      <c r="R3921" t="s">
        <v>4190</v>
      </c>
      <c r="S3921">
        <f>(((J3921/60)/60)/24)+DATE(1970,1,1)</f>
        <v>42358.684872685189</v>
      </c>
      <c r="T3921">
        <f>(((I3921/60)/60)/24)+DATE(1970,1,1)</f>
        <v>42387</v>
      </c>
      <c r="U3921">
        <f>YEAR(S:S)</f>
        <v>2015</v>
      </c>
    </row>
    <row r="3922" spans="1:21" ht="48" x14ac:dyDescent="0.2">
      <c r="A3922">
        <v>3920</v>
      </c>
      <c r="B3922" s="8" t="s">
        <v>2</v>
      </c>
      <c r="C3922" s="3" t="s">
        <v>3925</v>
      </c>
      <c r="D3922" s="5">
        <v>2500</v>
      </c>
      <c r="E3922" s="7">
        <v>0</v>
      </c>
      <c r="F3922" t="s">
        <v>4117</v>
      </c>
      <c r="G3922" s="1" t="s">
        <v>4119</v>
      </c>
      <c r="H3922" t="s">
        <v>4122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" t="s">
        <v>4181</v>
      </c>
      <c r="O3922">
        <f>ROUND(E3922/D3922*100,0)</f>
        <v>0</v>
      </c>
      <c r="P3922">
        <f>ROUND(E3922/L3922,2)</f>
        <v>0</v>
      </c>
      <c r="Q3922" s="9" t="s">
        <v>4181</v>
      </c>
      <c r="R3922" t="s">
        <v>4190</v>
      </c>
      <c r="S3922">
        <f>(((J3922/60)/60)/24)+DATE(1970,1,1)</f>
        <v>42657.38726851852</v>
      </c>
      <c r="T3922">
        <f>(((I3922/60)/60)/24)+DATE(1970,1,1)</f>
        <v>42687.428935185191</v>
      </c>
      <c r="U3922">
        <f>YEAR(S:S)</f>
        <v>2016</v>
      </c>
    </row>
    <row r="3923" spans="1:21" ht="48" x14ac:dyDescent="0.2">
      <c r="A3923">
        <v>3921</v>
      </c>
      <c r="B3923" s="8" t="s">
        <v>2</v>
      </c>
      <c r="C3923" s="3" t="s">
        <v>3926</v>
      </c>
      <c r="D3923" s="5">
        <v>3000</v>
      </c>
      <c r="E3923" s="7">
        <v>0</v>
      </c>
      <c r="F3923" t="s">
        <v>4117</v>
      </c>
      <c r="G3923" s="1" t="s">
        <v>4119</v>
      </c>
      <c r="H3923" t="s">
        <v>4122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" t="s">
        <v>4181</v>
      </c>
      <c r="O3923">
        <f>ROUND(E3923/D3923*100,0)</f>
        <v>0</v>
      </c>
      <c r="P3923" t="e">
        <f>ROUND(E3923/L3923,2)</f>
        <v>#DIV/0!</v>
      </c>
      <c r="Q3923" s="9" t="s">
        <v>4181</v>
      </c>
      <c r="R3923" t="s">
        <v>4190</v>
      </c>
      <c r="S3923">
        <f>(((J3923/60)/60)/24)+DATE(1970,1,1)</f>
        <v>41926.542303240742</v>
      </c>
      <c r="T3923">
        <f>(((I3923/60)/60)/24)+DATE(1970,1,1)</f>
        <v>41938.75</v>
      </c>
      <c r="U3923">
        <f>YEAR(S:S)</f>
        <v>2014</v>
      </c>
    </row>
    <row r="3924" spans="1:21" ht="48" x14ac:dyDescent="0.2">
      <c r="A3924">
        <v>3922</v>
      </c>
      <c r="B3924" s="8" t="s">
        <v>2</v>
      </c>
      <c r="C3924" s="3" t="s">
        <v>3927</v>
      </c>
      <c r="D3924" s="5">
        <v>750</v>
      </c>
      <c r="E3924" s="7">
        <v>0</v>
      </c>
      <c r="F3924" t="s">
        <v>4117</v>
      </c>
      <c r="G3924" s="1" t="s">
        <v>4119</v>
      </c>
      <c r="H3924" t="s">
        <v>4121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" t="s">
        <v>4181</v>
      </c>
      <c r="O3924">
        <f>ROUND(E3924/D3924*100,0)</f>
        <v>0</v>
      </c>
      <c r="P3924">
        <f>ROUND(E3924/L3924,2)</f>
        <v>0</v>
      </c>
      <c r="Q3924" s="9" t="s">
        <v>4181</v>
      </c>
      <c r="R3924" t="s">
        <v>4190</v>
      </c>
      <c r="S3924">
        <f>(((J3924/60)/60)/24)+DATE(1970,1,1)</f>
        <v>42020.768634259264</v>
      </c>
      <c r="T3924">
        <f>(((I3924/60)/60)/24)+DATE(1970,1,1)</f>
        <v>42065.958333333328</v>
      </c>
      <c r="U3924">
        <f>YEAR(S:S)</f>
        <v>2015</v>
      </c>
    </row>
    <row r="3925" spans="1:21" ht="48" x14ac:dyDescent="0.2">
      <c r="A3925">
        <v>3923</v>
      </c>
      <c r="B3925" s="8" t="s">
        <v>2</v>
      </c>
      <c r="C3925" s="3" t="s">
        <v>3928</v>
      </c>
      <c r="D3925" s="5">
        <v>11500</v>
      </c>
      <c r="E3925" s="7">
        <v>0</v>
      </c>
      <c r="F3925" t="s">
        <v>4117</v>
      </c>
      <c r="G3925" s="1" t="s">
        <v>4119</v>
      </c>
      <c r="H3925" t="s">
        <v>4122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" t="s">
        <v>4181</v>
      </c>
      <c r="O3925">
        <f>ROUND(E3925/D3925*100,0)</f>
        <v>0</v>
      </c>
      <c r="P3925">
        <f>ROUND(E3925/L3925,2)</f>
        <v>0</v>
      </c>
      <c r="Q3925" s="9" t="s">
        <v>4181</v>
      </c>
      <c r="R3925" t="s">
        <v>4190</v>
      </c>
      <c r="S3925">
        <f>(((J3925/60)/60)/24)+DATE(1970,1,1)</f>
        <v>42075.979988425926</v>
      </c>
      <c r="T3925">
        <f>(((I3925/60)/60)/24)+DATE(1970,1,1)</f>
        <v>42103.979988425926</v>
      </c>
      <c r="U3925">
        <f>YEAR(S:S)</f>
        <v>2015</v>
      </c>
    </row>
    <row r="3926" spans="1:21" ht="48" x14ac:dyDescent="0.2">
      <c r="A3926">
        <v>3924</v>
      </c>
      <c r="B3926" s="8" t="s">
        <v>2</v>
      </c>
      <c r="C3926" s="3" t="s">
        <v>3929</v>
      </c>
      <c r="D3926" s="5">
        <v>15000</v>
      </c>
      <c r="E3926" s="7">
        <v>0</v>
      </c>
      <c r="F3926" t="s">
        <v>4117</v>
      </c>
      <c r="G3926" s="1" t="s">
        <v>4119</v>
      </c>
      <c r="H3926" t="s">
        <v>4121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" t="s">
        <v>4181</v>
      </c>
      <c r="O3926">
        <f>ROUND(E3926/D3926*100,0)</f>
        <v>0</v>
      </c>
      <c r="P3926">
        <f>ROUND(E3926/L3926,2)</f>
        <v>0</v>
      </c>
      <c r="Q3926" s="9" t="s">
        <v>4181</v>
      </c>
      <c r="R3926" t="s">
        <v>4190</v>
      </c>
      <c r="S3926">
        <f>(((J3926/60)/60)/24)+DATE(1970,1,1)</f>
        <v>41786.959745370368</v>
      </c>
      <c r="T3926">
        <f>(((I3926/60)/60)/24)+DATE(1970,1,1)</f>
        <v>41816.959745370368</v>
      </c>
      <c r="U3926">
        <f>YEAR(S:S)</f>
        <v>2014</v>
      </c>
    </row>
    <row r="3927" spans="1:21" ht="48" x14ac:dyDescent="0.2">
      <c r="A3927">
        <v>3925</v>
      </c>
      <c r="B3927" s="8" t="s">
        <v>2</v>
      </c>
      <c r="C3927" s="3" t="s">
        <v>3930</v>
      </c>
      <c r="D3927" s="5">
        <v>150</v>
      </c>
      <c r="E3927" s="7">
        <v>0</v>
      </c>
      <c r="F3927" t="s">
        <v>4117</v>
      </c>
      <c r="G3927" s="1" t="s">
        <v>4119</v>
      </c>
      <c r="H3927" t="s">
        <v>4121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" t="s">
        <v>4181</v>
      </c>
      <c r="O3927">
        <f>ROUND(E3927/D3927*100,0)</f>
        <v>0</v>
      </c>
      <c r="P3927">
        <f>ROUND(E3927/L3927,2)</f>
        <v>0</v>
      </c>
      <c r="Q3927" s="9" t="s">
        <v>4181</v>
      </c>
      <c r="R3927" t="s">
        <v>4190</v>
      </c>
      <c r="S3927">
        <f>(((J3927/60)/60)/24)+DATE(1970,1,1)</f>
        <v>41820.870821759258</v>
      </c>
      <c r="T3927">
        <f>(((I3927/60)/60)/24)+DATE(1970,1,1)</f>
        <v>41850.870821759258</v>
      </c>
      <c r="U3927">
        <f>YEAR(S:S)</f>
        <v>2014</v>
      </c>
    </row>
    <row r="3928" spans="1:21" ht="32" x14ac:dyDescent="0.2">
      <c r="A3928">
        <v>3926</v>
      </c>
      <c r="B3928" s="8" t="s">
        <v>2</v>
      </c>
      <c r="C3928" s="3" t="s">
        <v>3931</v>
      </c>
      <c r="D3928" s="5">
        <v>5000</v>
      </c>
      <c r="E3928" s="7">
        <v>0</v>
      </c>
      <c r="F3928" t="s">
        <v>4117</v>
      </c>
      <c r="G3928" s="1" t="s">
        <v>4119</v>
      </c>
      <c r="H3928" t="s">
        <v>4123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" t="s">
        <v>4181</v>
      </c>
      <c r="O3928">
        <f>ROUND(E3928/D3928*100,0)</f>
        <v>0</v>
      </c>
      <c r="P3928">
        <f>ROUND(E3928/L3928,2)</f>
        <v>0</v>
      </c>
      <c r="Q3928" s="9" t="s">
        <v>4181</v>
      </c>
      <c r="R3928" t="s">
        <v>4190</v>
      </c>
      <c r="S3928">
        <f>(((J3928/60)/60)/24)+DATE(1970,1,1)</f>
        <v>41970.085046296299</v>
      </c>
      <c r="T3928">
        <f>(((I3928/60)/60)/24)+DATE(1970,1,1)</f>
        <v>42000.085046296299</v>
      </c>
      <c r="U3928">
        <f>YEAR(S:S)</f>
        <v>2014</v>
      </c>
    </row>
    <row r="3929" spans="1:21" ht="48" x14ac:dyDescent="0.2">
      <c r="A3929">
        <v>3927</v>
      </c>
      <c r="B3929" s="8" t="s">
        <v>2</v>
      </c>
      <c r="C3929" s="3" t="s">
        <v>3932</v>
      </c>
      <c r="D3929" s="5">
        <v>2500</v>
      </c>
      <c r="E3929" s="7">
        <v>0</v>
      </c>
      <c r="F3929" t="s">
        <v>4117</v>
      </c>
      <c r="G3929" s="1" t="s">
        <v>4119</v>
      </c>
      <c r="H3929" t="s">
        <v>4122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" t="s">
        <v>4181</v>
      </c>
      <c r="O3929">
        <f>ROUND(E3929/D3929*100,0)</f>
        <v>0</v>
      </c>
      <c r="P3929">
        <f>ROUND(E3929/L3929,2)</f>
        <v>0</v>
      </c>
      <c r="Q3929" s="9" t="s">
        <v>4181</v>
      </c>
      <c r="R3929" t="s">
        <v>4190</v>
      </c>
      <c r="S3929">
        <f>(((J3929/60)/60)/24)+DATE(1970,1,1)</f>
        <v>41830.267407407409</v>
      </c>
      <c r="T3929">
        <f>(((I3929/60)/60)/24)+DATE(1970,1,1)</f>
        <v>41860.267407407409</v>
      </c>
      <c r="U3929">
        <f>YEAR(S:S)</f>
        <v>2014</v>
      </c>
    </row>
    <row r="3930" spans="1:21" ht="48" x14ac:dyDescent="0.2">
      <c r="A3930">
        <v>3928</v>
      </c>
      <c r="B3930" s="8" t="s">
        <v>2</v>
      </c>
      <c r="C3930" s="3" t="s">
        <v>3933</v>
      </c>
      <c r="D3930" s="5">
        <v>5000</v>
      </c>
      <c r="E3930" s="7">
        <v>0</v>
      </c>
      <c r="F3930" t="s">
        <v>4117</v>
      </c>
      <c r="G3930" s="1" t="s">
        <v>4119</v>
      </c>
      <c r="H3930" t="s">
        <v>4121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" t="s">
        <v>4181</v>
      </c>
      <c r="O3930">
        <f>ROUND(E3930/D3930*100,0)</f>
        <v>0</v>
      </c>
      <c r="P3930">
        <f>ROUND(E3930/L3930,2)</f>
        <v>0</v>
      </c>
      <c r="Q3930" s="9" t="s">
        <v>4181</v>
      </c>
      <c r="R3930" t="s">
        <v>4190</v>
      </c>
      <c r="S3930">
        <f>(((J3930/60)/60)/24)+DATE(1970,1,1)</f>
        <v>42265.683182870373</v>
      </c>
      <c r="T3930">
        <f>(((I3930/60)/60)/24)+DATE(1970,1,1)</f>
        <v>42293.207638888889</v>
      </c>
      <c r="U3930">
        <f>YEAR(S:S)</f>
        <v>2015</v>
      </c>
    </row>
    <row r="3931" spans="1:21" ht="48" x14ac:dyDescent="0.2">
      <c r="A3931">
        <v>3929</v>
      </c>
      <c r="B3931" s="8" t="s">
        <v>2</v>
      </c>
      <c r="C3931" s="3" t="s">
        <v>3934</v>
      </c>
      <c r="D3931" s="5">
        <v>20000</v>
      </c>
      <c r="E3931" s="7">
        <v>0</v>
      </c>
      <c r="F3931" t="s">
        <v>4117</v>
      </c>
      <c r="G3931" s="1" t="s">
        <v>4119</v>
      </c>
      <c r="H3931" t="s">
        <v>4121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" t="s">
        <v>4181</v>
      </c>
      <c r="O3931">
        <f>ROUND(E3931/D3931*100,0)</f>
        <v>0</v>
      </c>
      <c r="P3931">
        <f>ROUND(E3931/L3931,2)</f>
        <v>0</v>
      </c>
      <c r="Q3931" s="9" t="s">
        <v>4181</v>
      </c>
      <c r="R3931" t="s">
        <v>4190</v>
      </c>
      <c r="S3931">
        <f>(((J3931/60)/60)/24)+DATE(1970,1,1)</f>
        <v>42601.827141203699</v>
      </c>
      <c r="T3931">
        <f>(((I3931/60)/60)/24)+DATE(1970,1,1)</f>
        <v>42631.827141203699</v>
      </c>
      <c r="U3931">
        <f>YEAR(S:S)</f>
        <v>2016</v>
      </c>
    </row>
    <row r="3932" spans="1:21" ht="48" x14ac:dyDescent="0.2">
      <c r="A3932">
        <v>3930</v>
      </c>
      <c r="B3932" s="8" t="s">
        <v>2</v>
      </c>
      <c r="C3932" s="3" t="s">
        <v>3935</v>
      </c>
      <c r="D3932" s="5">
        <v>10000</v>
      </c>
      <c r="E3932" s="7">
        <v>0</v>
      </c>
      <c r="F3932" t="s">
        <v>4117</v>
      </c>
      <c r="G3932" s="1" t="s">
        <v>4119</v>
      </c>
      <c r="H3932" t="s">
        <v>4123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" t="s">
        <v>4181</v>
      </c>
      <c r="O3932">
        <f>ROUND(E3932/D3932*100,0)</f>
        <v>0</v>
      </c>
      <c r="P3932" t="e">
        <f>ROUND(E3932/L3932,2)</f>
        <v>#DIV/0!</v>
      </c>
      <c r="Q3932" s="9" t="s">
        <v>4181</v>
      </c>
      <c r="R3932" t="s">
        <v>4190</v>
      </c>
      <c r="S3932">
        <f>(((J3932/60)/60)/24)+DATE(1970,1,1)</f>
        <v>42433.338749999995</v>
      </c>
      <c r="T3932">
        <f>(((I3932/60)/60)/24)+DATE(1970,1,1)</f>
        <v>42461.25</v>
      </c>
      <c r="U3932">
        <f>YEAR(S:S)</f>
        <v>2016</v>
      </c>
    </row>
    <row r="3933" spans="1:21" ht="48" x14ac:dyDescent="0.2">
      <c r="A3933">
        <v>3931</v>
      </c>
      <c r="B3933" s="8" t="s">
        <v>2</v>
      </c>
      <c r="C3933" s="3" t="s">
        <v>3936</v>
      </c>
      <c r="D3933" s="5">
        <v>8000</v>
      </c>
      <c r="E3933" s="7">
        <v>0</v>
      </c>
      <c r="F3933" t="s">
        <v>4117</v>
      </c>
      <c r="G3933" s="1" t="s">
        <v>4119</v>
      </c>
      <c r="H3933" t="s">
        <v>4121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" t="s">
        <v>4181</v>
      </c>
      <c r="O3933">
        <f>ROUND(E3933/D3933*100,0)</f>
        <v>0</v>
      </c>
      <c r="P3933" t="e">
        <f>ROUND(E3933/L3933,2)</f>
        <v>#DIV/0!</v>
      </c>
      <c r="Q3933" s="9" t="s">
        <v>4181</v>
      </c>
      <c r="R3933" t="s">
        <v>4190</v>
      </c>
      <c r="S3933">
        <f>(((J3933/60)/60)/24)+DATE(1970,1,1)</f>
        <v>42228.151701388888</v>
      </c>
      <c r="T3933">
        <f>(((I3933/60)/60)/24)+DATE(1970,1,1)</f>
        <v>42253.151701388888</v>
      </c>
      <c r="U3933">
        <f>YEAR(S:S)</f>
        <v>2015</v>
      </c>
    </row>
    <row r="3934" spans="1:21" ht="48" x14ac:dyDescent="0.2">
      <c r="A3934">
        <v>3932</v>
      </c>
      <c r="B3934" s="8" t="s">
        <v>2</v>
      </c>
      <c r="C3934" s="3" t="s">
        <v>3937</v>
      </c>
      <c r="D3934" s="5">
        <v>12000</v>
      </c>
      <c r="E3934" s="7">
        <v>0</v>
      </c>
      <c r="F3934" t="s">
        <v>4117</v>
      </c>
      <c r="G3934" s="1" t="s">
        <v>4119</v>
      </c>
      <c r="H3934" t="s">
        <v>4121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" t="s">
        <v>4181</v>
      </c>
      <c r="O3934">
        <f>ROUND(E3934/D3934*100,0)</f>
        <v>0</v>
      </c>
      <c r="P3934">
        <f>ROUND(E3934/L3934,2)</f>
        <v>0</v>
      </c>
      <c r="Q3934" s="9" t="s">
        <v>4181</v>
      </c>
      <c r="R3934" t="s">
        <v>4190</v>
      </c>
      <c r="S3934">
        <f>(((J3934/60)/60)/24)+DATE(1970,1,1)</f>
        <v>42415.168564814812</v>
      </c>
      <c r="T3934">
        <f>(((I3934/60)/60)/24)+DATE(1970,1,1)</f>
        <v>42445.126898148148</v>
      </c>
      <c r="U3934">
        <f>YEAR(S:S)</f>
        <v>2016</v>
      </c>
    </row>
    <row r="3935" spans="1:21" ht="48" x14ac:dyDescent="0.2">
      <c r="A3935">
        <v>3933</v>
      </c>
      <c r="B3935" s="8" t="s">
        <v>2</v>
      </c>
      <c r="C3935" s="3" t="s">
        <v>3938</v>
      </c>
      <c r="D3935" s="5">
        <v>7000</v>
      </c>
      <c r="E3935" s="7">
        <v>0</v>
      </c>
      <c r="F3935" t="s">
        <v>4117</v>
      </c>
      <c r="G3935" s="1" t="s">
        <v>4119</v>
      </c>
      <c r="H3935" t="s">
        <v>4121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" t="s">
        <v>4181</v>
      </c>
      <c r="O3935">
        <f>ROUND(E3935/D3935*100,0)</f>
        <v>0</v>
      </c>
      <c r="P3935">
        <f>ROUND(E3935/L3935,2)</f>
        <v>0</v>
      </c>
      <c r="Q3935" s="9" t="s">
        <v>4181</v>
      </c>
      <c r="R3935" t="s">
        <v>4190</v>
      </c>
      <c r="S3935">
        <f>(((J3935/60)/60)/24)+DATE(1970,1,1)</f>
        <v>42538.968310185184</v>
      </c>
      <c r="T3935">
        <f>(((I3935/60)/60)/24)+DATE(1970,1,1)</f>
        <v>42568.029861111107</v>
      </c>
      <c r="U3935">
        <f>YEAR(S:S)</f>
        <v>2016</v>
      </c>
    </row>
    <row r="3936" spans="1:21" ht="48" x14ac:dyDescent="0.2">
      <c r="A3936">
        <v>3934</v>
      </c>
      <c r="B3936" s="8" t="s">
        <v>2</v>
      </c>
      <c r="C3936" s="3" t="s">
        <v>3939</v>
      </c>
      <c r="D3936" s="5">
        <v>5000</v>
      </c>
      <c r="E3936" s="7">
        <v>0</v>
      </c>
      <c r="F3936" t="s">
        <v>4117</v>
      </c>
      <c r="G3936" s="1" t="s">
        <v>4119</v>
      </c>
      <c r="H3936" t="s">
        <v>4121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" t="s">
        <v>4181</v>
      </c>
      <c r="O3936">
        <f>ROUND(E3936/D3936*100,0)</f>
        <v>0</v>
      </c>
      <c r="P3936">
        <f>ROUND(E3936/L3936,2)</f>
        <v>0</v>
      </c>
      <c r="Q3936" s="9" t="s">
        <v>4181</v>
      </c>
      <c r="R3936" t="s">
        <v>4190</v>
      </c>
      <c r="S3936">
        <f>(((J3936/60)/60)/24)+DATE(1970,1,1)</f>
        <v>42233.671747685185</v>
      </c>
      <c r="T3936">
        <f>(((I3936/60)/60)/24)+DATE(1970,1,1)</f>
        <v>42278.541666666672</v>
      </c>
      <c r="U3936">
        <f>YEAR(S:S)</f>
        <v>2015</v>
      </c>
    </row>
    <row r="3937" spans="1:21" ht="64" x14ac:dyDescent="0.2">
      <c r="A3937">
        <v>3935</v>
      </c>
      <c r="B3937" s="8" t="s">
        <v>2</v>
      </c>
      <c r="C3937" s="3" t="s">
        <v>3940</v>
      </c>
      <c r="D3937" s="5">
        <v>3000</v>
      </c>
      <c r="E3937" s="7">
        <v>0</v>
      </c>
      <c r="F3937" t="s">
        <v>4117</v>
      </c>
      <c r="G3937" s="1" t="s">
        <v>4119</v>
      </c>
      <c r="H3937" t="s">
        <v>4122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" t="s">
        <v>4181</v>
      </c>
      <c r="O3937">
        <f>ROUND(E3937/D3937*100,0)</f>
        <v>0</v>
      </c>
      <c r="P3937">
        <f>ROUND(E3937/L3937,2)</f>
        <v>0</v>
      </c>
      <c r="Q3937" s="9" t="s">
        <v>4181</v>
      </c>
      <c r="R3937" t="s">
        <v>4190</v>
      </c>
      <c r="S3937">
        <f>(((J3937/60)/60)/24)+DATE(1970,1,1)</f>
        <v>42221.656782407401</v>
      </c>
      <c r="T3937">
        <f>(((I3937/60)/60)/24)+DATE(1970,1,1)</f>
        <v>42281.656782407401</v>
      </c>
      <c r="U3937">
        <f>YEAR(S:S)</f>
        <v>2015</v>
      </c>
    </row>
    <row r="3938" spans="1:21" ht="48" x14ac:dyDescent="0.2">
      <c r="A3938">
        <v>3936</v>
      </c>
      <c r="B3938" s="8" t="s">
        <v>2</v>
      </c>
      <c r="C3938" s="3" t="s">
        <v>3941</v>
      </c>
      <c r="D3938" s="5">
        <v>20000</v>
      </c>
      <c r="E3938" s="7">
        <v>0</v>
      </c>
      <c r="F3938" t="s">
        <v>4117</v>
      </c>
      <c r="G3938" s="1" t="s">
        <v>4119</v>
      </c>
      <c r="H3938" t="s">
        <v>4121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" t="s">
        <v>4181</v>
      </c>
      <c r="O3938">
        <f>ROUND(E3938/D3938*100,0)</f>
        <v>0</v>
      </c>
      <c r="P3938" t="e">
        <f>ROUND(E3938/L3938,2)</f>
        <v>#DIV/0!</v>
      </c>
      <c r="Q3938" s="9" t="s">
        <v>4181</v>
      </c>
      <c r="R3938" t="s">
        <v>4190</v>
      </c>
      <c r="S3938">
        <f>(((J3938/60)/60)/24)+DATE(1970,1,1)</f>
        <v>42675.262962962966</v>
      </c>
      <c r="T3938">
        <f>(((I3938/60)/60)/24)+DATE(1970,1,1)</f>
        <v>42705.304629629631</v>
      </c>
      <c r="U3938">
        <f>YEAR(S:S)</f>
        <v>2016</v>
      </c>
    </row>
    <row r="3939" spans="1:21" ht="48" x14ac:dyDescent="0.2">
      <c r="A3939">
        <v>3937</v>
      </c>
      <c r="B3939" s="8" t="s">
        <v>2</v>
      </c>
      <c r="C3939" s="3" t="s">
        <v>3942</v>
      </c>
      <c r="D3939" s="5">
        <v>2885</v>
      </c>
      <c r="E3939" s="7">
        <v>0</v>
      </c>
      <c r="F3939" t="s">
        <v>4117</v>
      </c>
      <c r="G3939" s="1" t="s">
        <v>4119</v>
      </c>
      <c r="H3939" t="s">
        <v>4121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" t="s">
        <v>4181</v>
      </c>
      <c r="O3939">
        <f>ROUND(E3939/D3939*100,0)</f>
        <v>0</v>
      </c>
      <c r="P3939">
        <f>ROUND(E3939/L3939,2)</f>
        <v>0</v>
      </c>
      <c r="Q3939" s="9" t="s">
        <v>4181</v>
      </c>
      <c r="R3939" t="s">
        <v>4190</v>
      </c>
      <c r="S3939">
        <f>(((J3939/60)/60)/24)+DATE(1970,1,1)</f>
        <v>42534.631481481483</v>
      </c>
      <c r="T3939">
        <f>(((I3939/60)/60)/24)+DATE(1970,1,1)</f>
        <v>42562.631481481483</v>
      </c>
      <c r="U3939">
        <f>YEAR(S:S)</f>
        <v>2016</v>
      </c>
    </row>
    <row r="3940" spans="1:21" ht="48" x14ac:dyDescent="0.2">
      <c r="A3940">
        <v>3938</v>
      </c>
      <c r="B3940" s="8" t="s">
        <v>2</v>
      </c>
      <c r="C3940" s="3" t="s">
        <v>3943</v>
      </c>
      <c r="D3940" s="5">
        <v>3255</v>
      </c>
      <c r="E3940" s="7">
        <v>0</v>
      </c>
      <c r="F3940" t="s">
        <v>4117</v>
      </c>
      <c r="G3940" s="1" t="s">
        <v>4119</v>
      </c>
      <c r="H3940" t="s">
        <v>4121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" t="s">
        <v>4181</v>
      </c>
      <c r="O3940">
        <f>ROUND(E3940/D3940*100,0)</f>
        <v>0</v>
      </c>
      <c r="P3940">
        <f>ROUND(E3940/L3940,2)</f>
        <v>0</v>
      </c>
      <c r="Q3940" s="9" t="s">
        <v>4181</v>
      </c>
      <c r="R3940" t="s">
        <v>4190</v>
      </c>
      <c r="S3940">
        <f>(((J3940/60)/60)/24)+DATE(1970,1,1)</f>
        <v>42151.905717592599</v>
      </c>
      <c r="T3940">
        <f>(((I3940/60)/60)/24)+DATE(1970,1,1)</f>
        <v>42182.905717592599</v>
      </c>
      <c r="U3940">
        <f>YEAR(S:S)</f>
        <v>2015</v>
      </c>
    </row>
    <row r="3941" spans="1:21" ht="48" x14ac:dyDescent="0.2">
      <c r="A3941">
        <v>3939</v>
      </c>
      <c r="B3941" s="8" t="s">
        <v>2</v>
      </c>
      <c r="C3941" s="3" t="s">
        <v>3944</v>
      </c>
      <c r="D3941" s="5">
        <v>5000</v>
      </c>
      <c r="E3941" s="7">
        <v>0</v>
      </c>
      <c r="F3941" t="s">
        <v>4117</v>
      </c>
      <c r="G3941" s="1" t="s">
        <v>4119</v>
      </c>
      <c r="H3941" t="s">
        <v>4123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" t="s">
        <v>4181</v>
      </c>
      <c r="O3941">
        <f>ROUND(E3941/D3941*100,0)</f>
        <v>0</v>
      </c>
      <c r="P3941">
        <f>ROUND(E3941/L3941,2)</f>
        <v>0</v>
      </c>
      <c r="Q3941" s="9" t="s">
        <v>4181</v>
      </c>
      <c r="R3941" t="s">
        <v>4190</v>
      </c>
      <c r="S3941">
        <f>(((J3941/60)/60)/24)+DATE(1970,1,1)</f>
        <v>41915.400219907409</v>
      </c>
      <c r="T3941">
        <f>(((I3941/60)/60)/24)+DATE(1970,1,1)</f>
        <v>41919.1875</v>
      </c>
      <c r="U3941">
        <f>YEAR(S:S)</f>
        <v>2014</v>
      </c>
    </row>
    <row r="3942" spans="1:21" ht="48" x14ac:dyDescent="0.2">
      <c r="A3942">
        <v>3940</v>
      </c>
      <c r="B3942" s="8" t="s">
        <v>2</v>
      </c>
      <c r="C3942" s="3" t="s">
        <v>3945</v>
      </c>
      <c r="D3942" s="5">
        <v>5000</v>
      </c>
      <c r="E3942" s="7">
        <v>0</v>
      </c>
      <c r="F3942" t="s">
        <v>4117</v>
      </c>
      <c r="G3942" s="1" t="s">
        <v>4119</v>
      </c>
      <c r="H3942" t="s">
        <v>4121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" t="s">
        <v>4181</v>
      </c>
      <c r="O3942">
        <f>ROUND(E3942/D3942*100,0)</f>
        <v>0</v>
      </c>
      <c r="P3942">
        <f>ROUND(E3942/L3942,2)</f>
        <v>0</v>
      </c>
      <c r="Q3942" s="9" t="s">
        <v>4181</v>
      </c>
      <c r="R3942" t="s">
        <v>4190</v>
      </c>
      <c r="S3942">
        <f>(((J3942/60)/60)/24)+DATE(1970,1,1)</f>
        <v>41961.492488425924</v>
      </c>
      <c r="T3942">
        <f>(((I3942/60)/60)/24)+DATE(1970,1,1)</f>
        <v>42006.492488425924</v>
      </c>
      <c r="U3942">
        <f>YEAR(S:S)</f>
        <v>2014</v>
      </c>
    </row>
    <row r="3943" spans="1:21" ht="48" x14ac:dyDescent="0.2">
      <c r="A3943">
        <v>3941</v>
      </c>
      <c r="B3943" s="8" t="s">
        <v>2</v>
      </c>
      <c r="C3943" s="3" t="s">
        <v>3946</v>
      </c>
      <c r="D3943" s="5">
        <v>5500</v>
      </c>
      <c r="E3943" s="7">
        <v>0</v>
      </c>
      <c r="F3943" t="s">
        <v>4117</v>
      </c>
      <c r="G3943" s="1" t="s">
        <v>4119</v>
      </c>
      <c r="H3943" t="s">
        <v>4121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" t="s">
        <v>4181</v>
      </c>
      <c r="O3943">
        <f>ROUND(E3943/D3943*100,0)</f>
        <v>0</v>
      </c>
      <c r="P3943">
        <f>ROUND(E3943/L3943,2)</f>
        <v>0</v>
      </c>
      <c r="Q3943" s="9" t="s">
        <v>4181</v>
      </c>
      <c r="R3943" t="s">
        <v>4190</v>
      </c>
      <c r="S3943">
        <f>(((J3943/60)/60)/24)+DATE(1970,1,1)</f>
        <v>41940.587233796294</v>
      </c>
      <c r="T3943">
        <f>(((I3943/60)/60)/24)+DATE(1970,1,1)</f>
        <v>41968.041666666672</v>
      </c>
      <c r="U3943">
        <f>YEAR(S:S)</f>
        <v>2014</v>
      </c>
    </row>
    <row r="3944" spans="1:21" ht="48" x14ac:dyDescent="0.2">
      <c r="A3944">
        <v>3942</v>
      </c>
      <c r="B3944" s="8" t="s">
        <v>2</v>
      </c>
      <c r="C3944" s="3" t="s">
        <v>3947</v>
      </c>
      <c r="D3944" s="5">
        <v>1200</v>
      </c>
      <c r="E3944" s="7">
        <v>0</v>
      </c>
      <c r="F3944" t="s">
        <v>4117</v>
      </c>
      <c r="G3944" s="1" t="s">
        <v>4119</v>
      </c>
      <c r="H3944" t="s">
        <v>4121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" t="s">
        <v>4181</v>
      </c>
      <c r="O3944">
        <f>ROUND(E3944/D3944*100,0)</f>
        <v>0</v>
      </c>
      <c r="P3944" t="e">
        <f>ROUND(E3944/L3944,2)</f>
        <v>#DIV/0!</v>
      </c>
      <c r="Q3944" s="9" t="s">
        <v>4181</v>
      </c>
      <c r="R3944" t="s">
        <v>4190</v>
      </c>
      <c r="S3944">
        <f>(((J3944/60)/60)/24)+DATE(1970,1,1)</f>
        <v>42111.904097222221</v>
      </c>
      <c r="T3944">
        <f>(((I3944/60)/60)/24)+DATE(1970,1,1)</f>
        <v>42171.904097222221</v>
      </c>
      <c r="U3944">
        <f>YEAR(S:S)</f>
        <v>2015</v>
      </c>
    </row>
    <row r="3945" spans="1:21" ht="48" x14ac:dyDescent="0.2">
      <c r="A3945">
        <v>3943</v>
      </c>
      <c r="B3945" s="8" t="s">
        <v>2</v>
      </c>
      <c r="C3945" s="3" t="s">
        <v>3948</v>
      </c>
      <c r="D3945" s="5">
        <v>5000</v>
      </c>
      <c r="E3945" s="7">
        <v>0</v>
      </c>
      <c r="F3945" t="s">
        <v>4117</v>
      </c>
      <c r="G3945" s="1" t="s">
        <v>4119</v>
      </c>
      <c r="H3945" t="s">
        <v>4121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" t="s">
        <v>4181</v>
      </c>
      <c r="O3945">
        <f>ROUND(E3945/D3945*100,0)</f>
        <v>0</v>
      </c>
      <c r="P3945">
        <f>ROUND(E3945/L3945,2)</f>
        <v>0</v>
      </c>
      <c r="Q3945" s="9" t="s">
        <v>4181</v>
      </c>
      <c r="R3945" t="s">
        <v>4190</v>
      </c>
      <c r="S3945">
        <f>(((J3945/60)/60)/24)+DATE(1970,1,1)</f>
        <v>42279.778564814813</v>
      </c>
      <c r="T3945">
        <f>(((I3945/60)/60)/24)+DATE(1970,1,1)</f>
        <v>42310.701388888891</v>
      </c>
      <c r="U3945">
        <f>YEAR(S:S)</f>
        <v>2015</v>
      </c>
    </row>
    <row r="3946" spans="1:21" ht="48" x14ac:dyDescent="0.2">
      <c r="A3946">
        <v>3944</v>
      </c>
      <c r="B3946" s="8" t="s">
        <v>2</v>
      </c>
      <c r="C3946" s="3" t="s">
        <v>3949</v>
      </c>
      <c r="D3946" s="5">
        <v>5000</v>
      </c>
      <c r="E3946" s="7">
        <v>0</v>
      </c>
      <c r="F3946" t="s">
        <v>4117</v>
      </c>
      <c r="G3946" s="1" t="s">
        <v>4119</v>
      </c>
      <c r="H3946" t="s">
        <v>4121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" t="s">
        <v>4181</v>
      </c>
      <c r="O3946">
        <f>ROUND(E3946/D3946*100,0)</f>
        <v>0</v>
      </c>
      <c r="P3946" t="e">
        <f>ROUND(E3946/L3946,2)</f>
        <v>#DIV/0!</v>
      </c>
      <c r="Q3946" s="9" t="s">
        <v>4181</v>
      </c>
      <c r="R3946" t="s">
        <v>4190</v>
      </c>
      <c r="S3946">
        <f>(((J3946/60)/60)/24)+DATE(1970,1,1)</f>
        <v>42213.662905092591</v>
      </c>
      <c r="T3946">
        <f>(((I3946/60)/60)/24)+DATE(1970,1,1)</f>
        <v>42243.662905092591</v>
      </c>
      <c r="U3946">
        <f>YEAR(S:S)</f>
        <v>2015</v>
      </c>
    </row>
    <row r="3947" spans="1:21" ht="48" x14ac:dyDescent="0.2">
      <c r="A3947">
        <v>3945</v>
      </c>
      <c r="B3947" s="8" t="s">
        <v>2</v>
      </c>
      <c r="C3947" s="3" t="s">
        <v>3950</v>
      </c>
      <c r="D3947" s="5">
        <v>2000</v>
      </c>
      <c r="E3947" s="7">
        <v>0</v>
      </c>
      <c r="F3947" t="s">
        <v>4117</v>
      </c>
      <c r="G3947" s="1" t="s">
        <v>4119</v>
      </c>
      <c r="H3947" t="s">
        <v>4121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" t="s">
        <v>4181</v>
      </c>
      <c r="O3947">
        <f>ROUND(E3947/D3947*100,0)</f>
        <v>0</v>
      </c>
      <c r="P3947">
        <f>ROUND(E3947/L3947,2)</f>
        <v>0</v>
      </c>
      <c r="Q3947" s="9" t="s">
        <v>4181</v>
      </c>
      <c r="R3947" t="s">
        <v>4190</v>
      </c>
      <c r="S3947">
        <f>(((J3947/60)/60)/24)+DATE(1970,1,1)</f>
        <v>42109.801712962959</v>
      </c>
      <c r="T3947">
        <f>(((I3947/60)/60)/24)+DATE(1970,1,1)</f>
        <v>42139.801712962959</v>
      </c>
      <c r="U3947">
        <f>YEAR(S:S)</f>
        <v>2015</v>
      </c>
    </row>
    <row r="3948" spans="1:21" ht="32" x14ac:dyDescent="0.2">
      <c r="A3948">
        <v>3946</v>
      </c>
      <c r="B3948" s="8" t="s">
        <v>2</v>
      </c>
      <c r="C3948" s="3" t="s">
        <v>3951</v>
      </c>
      <c r="D3948" s="5">
        <v>6000</v>
      </c>
      <c r="E3948" s="7">
        <v>0</v>
      </c>
      <c r="F3948" t="s">
        <v>4117</v>
      </c>
      <c r="G3948" s="1" t="s">
        <v>4119</v>
      </c>
      <c r="H3948" t="s">
        <v>4121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" t="s">
        <v>4181</v>
      </c>
      <c r="O3948">
        <f>ROUND(E3948/D3948*100,0)</f>
        <v>0</v>
      </c>
      <c r="P3948">
        <f>ROUND(E3948/L3948,2)</f>
        <v>0</v>
      </c>
      <c r="Q3948" s="9" t="s">
        <v>4181</v>
      </c>
      <c r="R3948" t="s">
        <v>4190</v>
      </c>
      <c r="S3948">
        <f>(((J3948/60)/60)/24)+DATE(1970,1,1)</f>
        <v>42031.833587962959</v>
      </c>
      <c r="T3948">
        <f>(((I3948/60)/60)/24)+DATE(1970,1,1)</f>
        <v>42063.333333333328</v>
      </c>
      <c r="U3948">
        <f>YEAR(S:S)</f>
        <v>2015</v>
      </c>
    </row>
    <row r="3949" spans="1:21" ht="48" x14ac:dyDescent="0.2">
      <c r="A3949">
        <v>3947</v>
      </c>
      <c r="B3949" s="8" t="s">
        <v>2</v>
      </c>
      <c r="C3949" s="3" t="s">
        <v>3952</v>
      </c>
      <c r="D3949" s="5">
        <v>3000</v>
      </c>
      <c r="E3949" s="7">
        <v>0</v>
      </c>
      <c r="F3949" t="s">
        <v>4117</v>
      </c>
      <c r="G3949" s="1" t="s">
        <v>4119</v>
      </c>
      <c r="H3949" t="s">
        <v>4121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" t="s">
        <v>4181</v>
      </c>
      <c r="O3949">
        <f>ROUND(E3949/D3949*100,0)</f>
        <v>0</v>
      </c>
      <c r="P3949">
        <f>ROUND(E3949/L3949,2)</f>
        <v>0</v>
      </c>
      <c r="Q3949" s="9" t="s">
        <v>4181</v>
      </c>
      <c r="R3949" t="s">
        <v>4190</v>
      </c>
      <c r="S3949">
        <f>(((J3949/60)/60)/24)+DATE(1970,1,1)</f>
        <v>42615.142870370371</v>
      </c>
      <c r="T3949">
        <f>(((I3949/60)/60)/24)+DATE(1970,1,1)</f>
        <v>42645.142870370371</v>
      </c>
      <c r="U3949">
        <f>YEAR(S:S)</f>
        <v>2016</v>
      </c>
    </row>
    <row r="3950" spans="1:21" ht="48" x14ac:dyDescent="0.2">
      <c r="A3950">
        <v>3948</v>
      </c>
      <c r="B3950" s="8" t="s">
        <v>2</v>
      </c>
      <c r="C3950" s="3" t="s">
        <v>3953</v>
      </c>
      <c r="D3950" s="5">
        <v>30000</v>
      </c>
      <c r="E3950" s="7">
        <v>0</v>
      </c>
      <c r="F3950" t="s">
        <v>4117</v>
      </c>
      <c r="G3950" s="1" t="s">
        <v>4119</v>
      </c>
      <c r="H3950" t="s">
        <v>4123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" t="s">
        <v>4181</v>
      </c>
      <c r="O3950">
        <f>ROUND(E3950/D3950*100,0)</f>
        <v>0</v>
      </c>
      <c r="P3950" t="e">
        <f>ROUND(E3950/L3950,2)</f>
        <v>#DIV/0!</v>
      </c>
      <c r="Q3950" s="9" t="s">
        <v>4181</v>
      </c>
      <c r="R3950" t="s">
        <v>4190</v>
      </c>
      <c r="S3950">
        <f>(((J3950/60)/60)/24)+DATE(1970,1,1)</f>
        <v>41829.325497685182</v>
      </c>
      <c r="T3950">
        <f>(((I3950/60)/60)/24)+DATE(1970,1,1)</f>
        <v>41889.325497685182</v>
      </c>
      <c r="U3950">
        <f>YEAR(S:S)</f>
        <v>2014</v>
      </c>
    </row>
    <row r="3951" spans="1:21" ht="48" x14ac:dyDescent="0.2">
      <c r="A3951">
        <v>3949</v>
      </c>
      <c r="B3951" s="8" t="s">
        <v>2</v>
      </c>
      <c r="C3951" s="3" t="s">
        <v>3954</v>
      </c>
      <c r="D3951" s="5">
        <v>10000</v>
      </c>
      <c r="E3951" s="7">
        <v>0</v>
      </c>
      <c r="F3951" t="s">
        <v>4117</v>
      </c>
      <c r="G3951" s="1" t="s">
        <v>4119</v>
      </c>
      <c r="H3951" t="s">
        <v>4123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" t="s">
        <v>4181</v>
      </c>
      <c r="O3951">
        <f>ROUND(E3951/D3951*100,0)</f>
        <v>0</v>
      </c>
      <c r="P3951">
        <f>ROUND(E3951/L3951,2)</f>
        <v>0</v>
      </c>
      <c r="Q3951" s="9" t="s">
        <v>4181</v>
      </c>
      <c r="R3951" t="s">
        <v>4190</v>
      </c>
      <c r="S3951">
        <f>(((J3951/60)/60)/24)+DATE(1970,1,1)</f>
        <v>42016.120613425926</v>
      </c>
      <c r="T3951">
        <f>(((I3951/60)/60)/24)+DATE(1970,1,1)</f>
        <v>42046.120613425926</v>
      </c>
      <c r="U3951">
        <f>YEAR(S:S)</f>
        <v>2015</v>
      </c>
    </row>
    <row r="3952" spans="1:21" ht="48" x14ac:dyDescent="0.2">
      <c r="A3952">
        <v>3950</v>
      </c>
      <c r="B3952" s="8" t="s">
        <v>2</v>
      </c>
      <c r="C3952" s="3" t="s">
        <v>3955</v>
      </c>
      <c r="D3952" s="5">
        <v>4000</v>
      </c>
      <c r="E3952" s="7">
        <v>0</v>
      </c>
      <c r="F3952" t="s">
        <v>4117</v>
      </c>
      <c r="G3952" s="1" t="s">
        <v>4119</v>
      </c>
      <c r="H3952" t="s">
        <v>4121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" t="s">
        <v>4181</v>
      </c>
      <c r="O3952">
        <f>ROUND(E3952/D3952*100,0)</f>
        <v>0</v>
      </c>
      <c r="P3952">
        <f>ROUND(E3952/L3952,2)</f>
        <v>0</v>
      </c>
      <c r="Q3952" s="9" t="s">
        <v>4181</v>
      </c>
      <c r="R3952" t="s">
        <v>4190</v>
      </c>
      <c r="S3952">
        <f>(((J3952/60)/60)/24)+DATE(1970,1,1)</f>
        <v>42439.702314814815</v>
      </c>
      <c r="T3952">
        <f>(((I3952/60)/60)/24)+DATE(1970,1,1)</f>
        <v>42468.774305555555</v>
      </c>
      <c r="U3952">
        <f>YEAR(S:S)</f>
        <v>2016</v>
      </c>
    </row>
    <row r="3953" spans="1:21" ht="48" x14ac:dyDescent="0.2">
      <c r="A3953">
        <v>3951</v>
      </c>
      <c r="B3953" s="8" t="s">
        <v>2</v>
      </c>
      <c r="C3953" s="3" t="s">
        <v>2858</v>
      </c>
      <c r="D3953" s="5">
        <v>200000</v>
      </c>
      <c r="E3953" s="7">
        <v>0</v>
      </c>
      <c r="F3953" t="s">
        <v>4117</v>
      </c>
      <c r="G3953" s="1" t="s">
        <v>4119</v>
      </c>
      <c r="H3953" t="s">
        <v>4124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" t="s">
        <v>4181</v>
      </c>
      <c r="O3953">
        <f>ROUND(E3953/D3953*100,0)</f>
        <v>0</v>
      </c>
      <c r="P3953">
        <f>ROUND(E3953/L3953,2)</f>
        <v>0</v>
      </c>
      <c r="Q3953" s="9" t="s">
        <v>4181</v>
      </c>
      <c r="R3953" t="s">
        <v>4190</v>
      </c>
      <c r="S3953">
        <f>(((J3953/60)/60)/24)+DATE(1970,1,1)</f>
        <v>42433.825717592597</v>
      </c>
      <c r="T3953">
        <f>(((I3953/60)/60)/24)+DATE(1970,1,1)</f>
        <v>42493.784050925926</v>
      </c>
      <c r="U3953">
        <f>YEAR(S:S)</f>
        <v>2016</v>
      </c>
    </row>
    <row r="3954" spans="1:21" ht="48" x14ac:dyDescent="0.2">
      <c r="A3954">
        <v>3952</v>
      </c>
      <c r="B3954" s="8" t="s">
        <v>2</v>
      </c>
      <c r="C3954" s="3" t="s">
        <v>3956</v>
      </c>
      <c r="D3954" s="5">
        <v>26000</v>
      </c>
      <c r="E3954" s="7">
        <v>0</v>
      </c>
      <c r="F3954" t="s">
        <v>4117</v>
      </c>
      <c r="G3954" s="1" t="s">
        <v>4119</v>
      </c>
      <c r="H3954" t="s">
        <v>4121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" t="s">
        <v>4181</v>
      </c>
      <c r="O3954">
        <f>ROUND(E3954/D3954*100,0)</f>
        <v>0</v>
      </c>
      <c r="P3954">
        <f>ROUND(E3954/L3954,2)</f>
        <v>0</v>
      </c>
      <c r="Q3954" s="9" t="s">
        <v>4181</v>
      </c>
      <c r="R3954" t="s">
        <v>4190</v>
      </c>
      <c r="S3954">
        <f>(((J3954/60)/60)/24)+DATE(1970,1,1)</f>
        <v>42243.790393518517</v>
      </c>
      <c r="T3954">
        <f>(((I3954/60)/60)/24)+DATE(1970,1,1)</f>
        <v>42303.790393518517</v>
      </c>
      <c r="U3954">
        <f>YEAR(S:S)</f>
        <v>2015</v>
      </c>
    </row>
    <row r="3955" spans="1:21" ht="48" x14ac:dyDescent="0.2">
      <c r="A3955">
        <v>3953</v>
      </c>
      <c r="B3955" s="8" t="s">
        <v>2</v>
      </c>
      <c r="C3955" s="3" t="s">
        <v>3957</v>
      </c>
      <c r="D3955" s="5">
        <v>17600</v>
      </c>
      <c r="E3955" s="7">
        <v>0</v>
      </c>
      <c r="F3955" t="s">
        <v>4117</v>
      </c>
      <c r="G3955" s="1" t="s">
        <v>4119</v>
      </c>
      <c r="H3955" t="s">
        <v>4121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" t="s">
        <v>4181</v>
      </c>
      <c r="O3955">
        <f>ROUND(E3955/D3955*100,0)</f>
        <v>0</v>
      </c>
      <c r="P3955" t="e">
        <f>ROUND(E3955/L3955,2)</f>
        <v>#DIV/0!</v>
      </c>
      <c r="Q3955" s="9" t="s">
        <v>4181</v>
      </c>
      <c r="R3955" t="s">
        <v>4190</v>
      </c>
      <c r="S3955">
        <f>(((J3955/60)/60)/24)+DATE(1970,1,1)</f>
        <v>42550.048449074078</v>
      </c>
      <c r="T3955">
        <f>(((I3955/60)/60)/24)+DATE(1970,1,1)</f>
        <v>42580.978472222225</v>
      </c>
      <c r="U3955">
        <f>YEAR(S:S)</f>
        <v>2016</v>
      </c>
    </row>
    <row r="3956" spans="1:21" ht="48" x14ac:dyDescent="0.2">
      <c r="A3956">
        <v>3954</v>
      </c>
      <c r="B3956" s="8" t="s">
        <v>2</v>
      </c>
      <c r="C3956" s="3" t="s">
        <v>3958</v>
      </c>
      <c r="D3956" s="5">
        <v>25000</v>
      </c>
      <c r="E3956" s="7">
        <v>0</v>
      </c>
      <c r="F3956" t="s">
        <v>4117</v>
      </c>
      <c r="G3956" s="1" t="s">
        <v>4119</v>
      </c>
      <c r="H3956" t="s">
        <v>4126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" t="s">
        <v>4181</v>
      </c>
      <c r="O3956">
        <f>ROUND(E3956/D3956*100,0)</f>
        <v>0</v>
      </c>
      <c r="P3956" t="e">
        <f>ROUND(E3956/L3956,2)</f>
        <v>#DIV/0!</v>
      </c>
      <c r="Q3956" s="9" t="s">
        <v>4181</v>
      </c>
      <c r="R3956" t="s">
        <v>4190</v>
      </c>
      <c r="S3956">
        <f>(((J3956/60)/60)/24)+DATE(1970,1,1)</f>
        <v>41774.651203703703</v>
      </c>
      <c r="T3956">
        <f>(((I3956/60)/60)/24)+DATE(1970,1,1)</f>
        <v>41834.651203703703</v>
      </c>
      <c r="U3956">
        <f>YEAR(S:S)</f>
        <v>2014</v>
      </c>
    </row>
    <row r="3957" spans="1:21" ht="48" x14ac:dyDescent="0.2">
      <c r="A3957">
        <v>3955</v>
      </c>
      <c r="B3957" s="8" t="s">
        <v>2</v>
      </c>
      <c r="C3957" s="3" t="s">
        <v>3959</v>
      </c>
      <c r="D3957" s="5">
        <v>1750</v>
      </c>
      <c r="E3957" s="7">
        <v>0</v>
      </c>
      <c r="F3957" t="s">
        <v>4117</v>
      </c>
      <c r="G3957" s="1" t="s">
        <v>4119</v>
      </c>
      <c r="H3957" t="s">
        <v>4121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" t="s">
        <v>4181</v>
      </c>
      <c r="O3957">
        <f>ROUND(E3957/D3957*100,0)</f>
        <v>0</v>
      </c>
      <c r="P3957">
        <f>ROUND(E3957/L3957,2)</f>
        <v>0</v>
      </c>
      <c r="Q3957" s="9" t="s">
        <v>4181</v>
      </c>
      <c r="R3957" t="s">
        <v>4190</v>
      </c>
      <c r="S3957">
        <f>(((J3957/60)/60)/24)+DATE(1970,1,1)</f>
        <v>42306.848854166667</v>
      </c>
      <c r="T3957">
        <f>(((I3957/60)/60)/24)+DATE(1970,1,1)</f>
        <v>42336.890520833331</v>
      </c>
      <c r="U3957">
        <f>YEAR(S:S)</f>
        <v>2015</v>
      </c>
    </row>
    <row r="3958" spans="1:21" ht="48" x14ac:dyDescent="0.2">
      <c r="A3958">
        <v>3956</v>
      </c>
      <c r="B3958" s="8" t="s">
        <v>2</v>
      </c>
      <c r="C3958" s="3" t="s">
        <v>3960</v>
      </c>
      <c r="D3958" s="5">
        <v>5500</v>
      </c>
      <c r="E3958" s="7">
        <v>0</v>
      </c>
      <c r="F3958" t="s">
        <v>4117</v>
      </c>
      <c r="G3958" s="1" t="s">
        <v>4119</v>
      </c>
      <c r="H3958" t="s">
        <v>4121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" t="s">
        <v>4181</v>
      </c>
      <c r="O3958">
        <f>ROUND(E3958/D3958*100,0)</f>
        <v>0</v>
      </c>
      <c r="P3958" t="e">
        <f>ROUND(E3958/L3958,2)</f>
        <v>#DIV/0!</v>
      </c>
      <c r="Q3958" s="9" t="s">
        <v>4181</v>
      </c>
      <c r="R3958" t="s">
        <v>4190</v>
      </c>
      <c r="S3958">
        <f>(((J3958/60)/60)/24)+DATE(1970,1,1)</f>
        <v>42457.932025462964</v>
      </c>
      <c r="T3958">
        <f>(((I3958/60)/60)/24)+DATE(1970,1,1)</f>
        <v>42485.013888888891</v>
      </c>
      <c r="U3958">
        <f>YEAR(S:S)</f>
        <v>2016</v>
      </c>
    </row>
    <row r="3959" spans="1:21" ht="48" x14ac:dyDescent="0.2">
      <c r="A3959">
        <v>3957</v>
      </c>
      <c r="B3959" s="8" t="s">
        <v>2</v>
      </c>
      <c r="C3959" s="3" t="s">
        <v>3961</v>
      </c>
      <c r="D3959" s="5">
        <v>28000</v>
      </c>
      <c r="E3959" s="7">
        <v>0</v>
      </c>
      <c r="F3959" t="s">
        <v>4117</v>
      </c>
      <c r="G3959" s="1" t="s">
        <v>4119</v>
      </c>
      <c r="H3959" t="s">
        <v>4121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" t="s">
        <v>4181</v>
      </c>
      <c r="O3959">
        <f>ROUND(E3959/D3959*100,0)</f>
        <v>0</v>
      </c>
      <c r="P3959">
        <f>ROUND(E3959/L3959,2)</f>
        <v>0</v>
      </c>
      <c r="Q3959" s="9" t="s">
        <v>4181</v>
      </c>
      <c r="R3959" t="s">
        <v>4190</v>
      </c>
      <c r="S3959">
        <f>(((J3959/60)/60)/24)+DATE(1970,1,1)</f>
        <v>42513.976319444439</v>
      </c>
      <c r="T3959">
        <f>(((I3959/60)/60)/24)+DATE(1970,1,1)</f>
        <v>42559.976319444439</v>
      </c>
      <c r="U3959">
        <f>YEAR(S:S)</f>
        <v>2016</v>
      </c>
    </row>
    <row r="3960" spans="1:21" ht="48" x14ac:dyDescent="0.2">
      <c r="A3960">
        <v>3958</v>
      </c>
      <c r="B3960" s="8" t="s">
        <v>2</v>
      </c>
      <c r="C3960" s="3" t="s">
        <v>3962</v>
      </c>
      <c r="D3960" s="5">
        <v>2000</v>
      </c>
      <c r="E3960" s="7">
        <v>0</v>
      </c>
      <c r="F3960" t="s">
        <v>4117</v>
      </c>
      <c r="G3960" s="1" t="s">
        <v>4119</v>
      </c>
      <c r="H3960" t="s">
        <v>4121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" t="s">
        <v>4181</v>
      </c>
      <c r="O3960">
        <f>ROUND(E3960/D3960*100,0)</f>
        <v>0</v>
      </c>
      <c r="P3960">
        <f>ROUND(E3960/L3960,2)</f>
        <v>0</v>
      </c>
      <c r="Q3960" s="9" t="s">
        <v>4181</v>
      </c>
      <c r="R3960" t="s">
        <v>4190</v>
      </c>
      <c r="S3960">
        <f>(((J3960/60)/60)/24)+DATE(1970,1,1)</f>
        <v>41816.950370370374</v>
      </c>
      <c r="T3960">
        <f>(((I3960/60)/60)/24)+DATE(1970,1,1)</f>
        <v>41853.583333333336</v>
      </c>
      <c r="U3960">
        <f>YEAR(S:S)</f>
        <v>2014</v>
      </c>
    </row>
    <row r="3961" spans="1:21" ht="48" x14ac:dyDescent="0.2">
      <c r="A3961">
        <v>3959</v>
      </c>
      <c r="B3961" s="8" t="s">
        <v>2</v>
      </c>
      <c r="C3961" s="3" t="s">
        <v>3963</v>
      </c>
      <c r="D3961" s="5">
        <v>1200</v>
      </c>
      <c r="E3961" s="7">
        <v>0</v>
      </c>
      <c r="F3961" t="s">
        <v>4117</v>
      </c>
      <c r="G3961" s="1" t="s">
        <v>4119</v>
      </c>
      <c r="H3961" t="s">
        <v>4121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" t="s">
        <v>4181</v>
      </c>
      <c r="O3961">
        <f>ROUND(E3961/D3961*100,0)</f>
        <v>0</v>
      </c>
      <c r="P3961">
        <f>ROUND(E3961/L3961,2)</f>
        <v>0</v>
      </c>
      <c r="Q3961" s="9" t="s">
        <v>4181</v>
      </c>
      <c r="R3961" t="s">
        <v>4190</v>
      </c>
      <c r="S3961">
        <f>(((J3961/60)/60)/24)+DATE(1970,1,1)</f>
        <v>41880.788842592592</v>
      </c>
      <c r="T3961">
        <f>(((I3961/60)/60)/24)+DATE(1970,1,1)</f>
        <v>41910.788842592592</v>
      </c>
      <c r="U3961">
        <f>YEAR(S:S)</f>
        <v>2014</v>
      </c>
    </row>
    <row r="3962" spans="1:21" ht="48" x14ac:dyDescent="0.2">
      <c r="A3962">
        <v>3960</v>
      </c>
      <c r="B3962" s="8" t="s">
        <v>2</v>
      </c>
      <c r="C3962" s="3" t="s">
        <v>3964</v>
      </c>
      <c r="D3962" s="5">
        <v>3000</v>
      </c>
      <c r="E3962" s="7">
        <v>0</v>
      </c>
      <c r="F3962" t="s">
        <v>4117</v>
      </c>
      <c r="G3962" s="1" t="s">
        <v>4119</v>
      </c>
      <c r="H3962" t="s">
        <v>4121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" t="s">
        <v>4181</v>
      </c>
      <c r="O3962">
        <f>ROUND(E3962/D3962*100,0)</f>
        <v>0</v>
      </c>
      <c r="P3962">
        <f>ROUND(E3962/L3962,2)</f>
        <v>0</v>
      </c>
      <c r="Q3962" s="9" t="s">
        <v>4181</v>
      </c>
      <c r="R3962" t="s">
        <v>4190</v>
      </c>
      <c r="S3962">
        <f>(((J3962/60)/60)/24)+DATE(1970,1,1)</f>
        <v>42342.845555555556</v>
      </c>
      <c r="T3962">
        <f>(((I3962/60)/60)/24)+DATE(1970,1,1)</f>
        <v>42372.845555555556</v>
      </c>
      <c r="U3962">
        <f>YEAR(S:S)</f>
        <v>2015</v>
      </c>
    </row>
    <row r="3963" spans="1:21" ht="48" x14ac:dyDescent="0.2">
      <c r="A3963">
        <v>3961</v>
      </c>
      <c r="B3963" s="8" t="s">
        <v>2</v>
      </c>
      <c r="C3963" s="3" t="s">
        <v>3965</v>
      </c>
      <c r="D3963" s="5">
        <v>5000</v>
      </c>
      <c r="E3963" s="7">
        <v>0</v>
      </c>
      <c r="F3963" t="s">
        <v>4117</v>
      </c>
      <c r="G3963" s="1" t="s">
        <v>4119</v>
      </c>
      <c r="H3963" t="s">
        <v>4122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" t="s">
        <v>4181</v>
      </c>
      <c r="O3963">
        <f>ROUND(E3963/D3963*100,0)</f>
        <v>0</v>
      </c>
      <c r="P3963">
        <f>ROUND(E3963/L3963,2)</f>
        <v>0</v>
      </c>
      <c r="Q3963" s="9" t="s">
        <v>4181</v>
      </c>
      <c r="R3963" t="s">
        <v>4190</v>
      </c>
      <c r="S3963">
        <f>(((J3963/60)/60)/24)+DATE(1970,1,1)</f>
        <v>41745.891319444447</v>
      </c>
      <c r="T3963">
        <f>(((I3963/60)/60)/24)+DATE(1970,1,1)</f>
        <v>41767.891319444447</v>
      </c>
      <c r="U3963">
        <f>YEAR(S:S)</f>
        <v>2014</v>
      </c>
    </row>
    <row r="3964" spans="1:21" ht="48" x14ac:dyDescent="0.2">
      <c r="A3964">
        <v>3962</v>
      </c>
      <c r="B3964" s="8" t="s">
        <v>2</v>
      </c>
      <c r="C3964" s="3" t="s">
        <v>3966</v>
      </c>
      <c r="D3964" s="5">
        <v>1400</v>
      </c>
      <c r="E3964" s="7">
        <v>0</v>
      </c>
      <c r="F3964" t="s">
        <v>4117</v>
      </c>
      <c r="G3964" s="1" t="s">
        <v>4119</v>
      </c>
      <c r="H3964" t="s">
        <v>4122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" t="s">
        <v>4181</v>
      </c>
      <c r="O3964">
        <f>ROUND(E3964/D3964*100,0)</f>
        <v>0</v>
      </c>
      <c r="P3964">
        <f>ROUND(E3964/L3964,2)</f>
        <v>0</v>
      </c>
      <c r="Q3964" s="9" t="s">
        <v>4181</v>
      </c>
      <c r="R3964" t="s">
        <v>4190</v>
      </c>
      <c r="S3964">
        <f>(((J3964/60)/60)/24)+DATE(1970,1,1)</f>
        <v>42311.621458333335</v>
      </c>
      <c r="T3964">
        <f>(((I3964/60)/60)/24)+DATE(1970,1,1)</f>
        <v>42336.621458333335</v>
      </c>
      <c r="U3964">
        <f>YEAR(S:S)</f>
        <v>2015</v>
      </c>
    </row>
    <row r="3965" spans="1:21" ht="48" x14ac:dyDescent="0.2">
      <c r="A3965">
        <v>3963</v>
      </c>
      <c r="B3965" s="8" t="s">
        <v>2</v>
      </c>
      <c r="C3965" s="3" t="s">
        <v>3967</v>
      </c>
      <c r="D3965" s="5">
        <v>10000</v>
      </c>
      <c r="E3965" s="7">
        <v>0</v>
      </c>
      <c r="F3965" t="s">
        <v>4117</v>
      </c>
      <c r="G3965" s="1" t="s">
        <v>4119</v>
      </c>
      <c r="H3965" t="s">
        <v>4126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" t="s">
        <v>4181</v>
      </c>
      <c r="O3965">
        <f>ROUND(E3965/D3965*100,0)</f>
        <v>0</v>
      </c>
      <c r="P3965" t="e">
        <f>ROUND(E3965/L3965,2)</f>
        <v>#DIV/0!</v>
      </c>
      <c r="Q3965" s="9" t="s">
        <v>4181</v>
      </c>
      <c r="R3965" t="s">
        <v>4190</v>
      </c>
      <c r="S3965">
        <f>(((J3965/60)/60)/24)+DATE(1970,1,1)</f>
        <v>42296.154131944444</v>
      </c>
      <c r="T3965">
        <f>(((I3965/60)/60)/24)+DATE(1970,1,1)</f>
        <v>42326.195798611108</v>
      </c>
      <c r="U3965">
        <f>YEAR(S:S)</f>
        <v>2015</v>
      </c>
    </row>
    <row r="3966" spans="1:21" ht="48" x14ac:dyDescent="0.2">
      <c r="A3966">
        <v>3964</v>
      </c>
      <c r="B3966" s="8" t="s">
        <v>2</v>
      </c>
      <c r="C3966" s="3" t="s">
        <v>3968</v>
      </c>
      <c r="D3966" s="5">
        <v>2000</v>
      </c>
      <c r="E3966" s="7">
        <v>0</v>
      </c>
      <c r="F3966" t="s">
        <v>4117</v>
      </c>
      <c r="G3966" s="1" t="s">
        <v>4119</v>
      </c>
      <c r="H3966" t="s">
        <v>4121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" t="s">
        <v>4181</v>
      </c>
      <c r="O3966">
        <f>ROUND(E3966/D3966*100,0)</f>
        <v>0</v>
      </c>
      <c r="P3966">
        <f>ROUND(E3966/L3966,2)</f>
        <v>0</v>
      </c>
      <c r="Q3966" s="9" t="s">
        <v>4181</v>
      </c>
      <c r="R3966" t="s">
        <v>4190</v>
      </c>
      <c r="S3966">
        <f>(((J3966/60)/60)/24)+DATE(1970,1,1)</f>
        <v>42053.722060185188</v>
      </c>
      <c r="T3966">
        <f>(((I3966/60)/60)/24)+DATE(1970,1,1)</f>
        <v>42113.680393518516</v>
      </c>
      <c r="U3966">
        <f>YEAR(S:S)</f>
        <v>2015</v>
      </c>
    </row>
    <row r="3967" spans="1:21" ht="48" x14ac:dyDescent="0.2">
      <c r="A3967">
        <v>3965</v>
      </c>
      <c r="B3967" s="8" t="s">
        <v>2</v>
      </c>
      <c r="C3967" s="3" t="s">
        <v>3969</v>
      </c>
      <c r="D3967" s="5">
        <v>2000</v>
      </c>
      <c r="E3967" s="7">
        <v>0</v>
      </c>
      <c r="F3967" t="s">
        <v>4117</v>
      </c>
      <c r="G3967" s="1" t="s">
        <v>4119</v>
      </c>
      <c r="H3967" t="s">
        <v>4121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" t="s">
        <v>4181</v>
      </c>
      <c r="O3967">
        <f>ROUND(E3967/D3967*100,0)</f>
        <v>0</v>
      </c>
      <c r="P3967">
        <f>ROUND(E3967/L3967,2)</f>
        <v>0</v>
      </c>
      <c r="Q3967" s="9" t="s">
        <v>4181</v>
      </c>
      <c r="R3967" t="s">
        <v>4190</v>
      </c>
      <c r="S3967">
        <f>(((J3967/60)/60)/24)+DATE(1970,1,1)</f>
        <v>42414.235879629632</v>
      </c>
      <c r="T3967">
        <f>(((I3967/60)/60)/24)+DATE(1970,1,1)</f>
        <v>42474.194212962961</v>
      </c>
      <c r="U3967">
        <f>YEAR(S:S)</f>
        <v>2016</v>
      </c>
    </row>
    <row r="3968" spans="1:21" ht="48" x14ac:dyDescent="0.2">
      <c r="A3968">
        <v>3966</v>
      </c>
      <c r="B3968" s="8" t="s">
        <v>2</v>
      </c>
      <c r="C3968" s="3" t="s">
        <v>3970</v>
      </c>
      <c r="D3968" s="5">
        <v>7500</v>
      </c>
      <c r="E3968" s="7">
        <v>0</v>
      </c>
      <c r="F3968" t="s">
        <v>4117</v>
      </c>
      <c r="G3968" s="1" t="s">
        <v>4119</v>
      </c>
      <c r="H3968" t="s">
        <v>4121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" t="s">
        <v>4181</v>
      </c>
      <c r="O3968">
        <f>ROUND(E3968/D3968*100,0)</f>
        <v>0</v>
      </c>
      <c r="P3968">
        <f>ROUND(E3968/L3968,2)</f>
        <v>0</v>
      </c>
      <c r="Q3968" s="9" t="s">
        <v>4181</v>
      </c>
      <c r="R3968" t="s">
        <v>4190</v>
      </c>
      <c r="S3968">
        <f>(((J3968/60)/60)/24)+DATE(1970,1,1)</f>
        <v>41801.711550925924</v>
      </c>
      <c r="T3968">
        <f>(((I3968/60)/60)/24)+DATE(1970,1,1)</f>
        <v>41844.124305555553</v>
      </c>
      <c r="U3968">
        <f>YEAR(S:S)</f>
        <v>2014</v>
      </c>
    </row>
    <row r="3969" spans="1:21" ht="48" x14ac:dyDescent="0.2">
      <c r="A3969">
        <v>3967</v>
      </c>
      <c r="B3969" s="8" t="s">
        <v>2</v>
      </c>
      <c r="C3969" s="3" t="s">
        <v>3971</v>
      </c>
      <c r="D3969" s="5">
        <v>1700</v>
      </c>
      <c r="E3969" s="7">
        <v>0</v>
      </c>
      <c r="F3969" t="s">
        <v>4117</v>
      </c>
      <c r="G3969" s="1" t="s">
        <v>4119</v>
      </c>
      <c r="H3969" t="s">
        <v>4121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" t="s">
        <v>4181</v>
      </c>
      <c r="O3969">
        <f>ROUND(E3969/D3969*100,0)</f>
        <v>0</v>
      </c>
      <c r="P3969">
        <f>ROUND(E3969/L3969,2)</f>
        <v>0</v>
      </c>
      <c r="Q3969" s="9" t="s">
        <v>4181</v>
      </c>
      <c r="R3969" t="s">
        <v>4190</v>
      </c>
      <c r="S3969">
        <f>(((J3969/60)/60)/24)+DATE(1970,1,1)</f>
        <v>42770.290590277778</v>
      </c>
      <c r="T3969">
        <f>(((I3969/60)/60)/24)+DATE(1970,1,1)</f>
        <v>42800.290590277778</v>
      </c>
      <c r="U3969">
        <f>YEAR(S:S)</f>
        <v>2017</v>
      </c>
    </row>
    <row r="3970" spans="1:21" ht="48" x14ac:dyDescent="0.2">
      <c r="A3970">
        <v>3968</v>
      </c>
      <c r="B3970" s="8" t="s">
        <v>2</v>
      </c>
      <c r="C3970" s="3" t="s">
        <v>3972</v>
      </c>
      <c r="D3970" s="5">
        <v>5000</v>
      </c>
      <c r="E3970" s="7">
        <v>0</v>
      </c>
      <c r="F3970" t="s">
        <v>4117</v>
      </c>
      <c r="G3970" s="1" t="s">
        <v>4119</v>
      </c>
      <c r="H3970" t="s">
        <v>4121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" t="s">
        <v>4181</v>
      </c>
      <c r="O3970">
        <f>ROUND(E3970/D3970*100,0)</f>
        <v>0</v>
      </c>
      <c r="P3970">
        <f>ROUND(E3970/L3970,2)</f>
        <v>0</v>
      </c>
      <c r="Q3970" s="9" t="s">
        <v>4181</v>
      </c>
      <c r="R3970" t="s">
        <v>4190</v>
      </c>
      <c r="S3970">
        <f>(((J3970/60)/60)/24)+DATE(1970,1,1)</f>
        <v>42452.815659722226</v>
      </c>
      <c r="T3970">
        <f>(((I3970/60)/60)/24)+DATE(1970,1,1)</f>
        <v>42512.815659722226</v>
      </c>
      <c r="U3970">
        <f>YEAR(S:S)</f>
        <v>2016</v>
      </c>
    </row>
    <row r="3971" spans="1:21" ht="48" x14ac:dyDescent="0.2">
      <c r="A3971">
        <v>3969</v>
      </c>
      <c r="B3971" s="8" t="s">
        <v>2</v>
      </c>
      <c r="C3971" s="3" t="s">
        <v>3973</v>
      </c>
      <c r="D3971" s="5">
        <v>2825</v>
      </c>
      <c r="E3971" s="7">
        <v>0</v>
      </c>
      <c r="F3971" t="s">
        <v>4117</v>
      </c>
      <c r="G3971" s="1" t="s">
        <v>4119</v>
      </c>
      <c r="H3971" t="s">
        <v>4121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" t="s">
        <v>4181</v>
      </c>
      <c r="O3971">
        <f>ROUND(E3971/D3971*100,0)</f>
        <v>0</v>
      </c>
      <c r="P3971">
        <f>ROUND(E3971/L3971,2)</f>
        <v>0</v>
      </c>
      <c r="Q3971" s="9" t="s">
        <v>4181</v>
      </c>
      <c r="R3971" t="s">
        <v>4190</v>
      </c>
      <c r="S3971">
        <f>(((J3971/60)/60)/24)+DATE(1970,1,1)</f>
        <v>42601.854699074072</v>
      </c>
      <c r="T3971">
        <f>(((I3971/60)/60)/24)+DATE(1970,1,1)</f>
        <v>42611.163194444445</v>
      </c>
      <c r="U3971">
        <f>YEAR(S:S)</f>
        <v>2016</v>
      </c>
    </row>
    <row r="3972" spans="1:21" ht="64" x14ac:dyDescent="0.2">
      <c r="A3972">
        <v>3970</v>
      </c>
      <c r="B3972" s="8" t="s">
        <v>2</v>
      </c>
      <c r="C3972" s="3" t="s">
        <v>3974</v>
      </c>
      <c r="D3972" s="5">
        <v>15000</v>
      </c>
      <c r="E3972" s="7">
        <v>0</v>
      </c>
      <c r="F3972" t="s">
        <v>4117</v>
      </c>
      <c r="G3972" s="1" t="s">
        <v>4119</v>
      </c>
      <c r="H3972" t="s">
        <v>4121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" t="s">
        <v>4181</v>
      </c>
      <c r="O3972">
        <f>ROUND(E3972/D3972*100,0)</f>
        <v>0</v>
      </c>
      <c r="P3972">
        <f>ROUND(E3972/L3972,2)</f>
        <v>0</v>
      </c>
      <c r="Q3972" s="9" t="s">
        <v>4181</v>
      </c>
      <c r="R3972" t="s">
        <v>4190</v>
      </c>
      <c r="S3972">
        <f>(((J3972/60)/60)/24)+DATE(1970,1,1)</f>
        <v>42447.863553240735</v>
      </c>
      <c r="T3972">
        <f>(((I3972/60)/60)/24)+DATE(1970,1,1)</f>
        <v>42477.863553240735</v>
      </c>
      <c r="U3972">
        <f>YEAR(S:S)</f>
        <v>2016</v>
      </c>
    </row>
    <row r="3973" spans="1:21" ht="48" x14ac:dyDescent="0.2">
      <c r="A3973">
        <v>3971</v>
      </c>
      <c r="B3973" s="8" t="s">
        <v>2</v>
      </c>
      <c r="C3973" s="3" t="s">
        <v>3975</v>
      </c>
      <c r="D3973" s="5">
        <v>14000</v>
      </c>
      <c r="E3973" s="7">
        <v>0</v>
      </c>
      <c r="F3973" t="s">
        <v>4117</v>
      </c>
      <c r="G3973" s="1" t="s">
        <v>4119</v>
      </c>
      <c r="H3973" t="s">
        <v>4121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" t="s">
        <v>4181</v>
      </c>
      <c r="O3973">
        <f>ROUND(E3973/D3973*100,0)</f>
        <v>0</v>
      </c>
      <c r="P3973">
        <f>ROUND(E3973/L3973,2)</f>
        <v>0</v>
      </c>
      <c r="Q3973" s="9" t="s">
        <v>4181</v>
      </c>
      <c r="R3973" t="s">
        <v>4190</v>
      </c>
      <c r="S3973">
        <f>(((J3973/60)/60)/24)+DATE(1970,1,1)</f>
        <v>41811.536180555559</v>
      </c>
      <c r="T3973">
        <f>(((I3973/60)/60)/24)+DATE(1970,1,1)</f>
        <v>41841.536180555559</v>
      </c>
      <c r="U3973">
        <f>YEAR(S:S)</f>
        <v>2014</v>
      </c>
    </row>
    <row r="3974" spans="1:21" ht="32" x14ac:dyDescent="0.2">
      <c r="A3974">
        <v>3972</v>
      </c>
      <c r="B3974" s="8" t="s">
        <v>2</v>
      </c>
      <c r="C3974" s="3" t="s">
        <v>3976</v>
      </c>
      <c r="D3974" s="5">
        <v>1000</v>
      </c>
      <c r="E3974" s="7">
        <v>0</v>
      </c>
      <c r="F3974" t="s">
        <v>4117</v>
      </c>
      <c r="G3974" s="1" t="s">
        <v>4119</v>
      </c>
      <c r="H3974" t="s">
        <v>4121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" t="s">
        <v>4181</v>
      </c>
      <c r="O3974">
        <f>ROUND(E3974/D3974*100,0)</f>
        <v>0</v>
      </c>
      <c r="P3974">
        <f>ROUND(E3974/L3974,2)</f>
        <v>0</v>
      </c>
      <c r="Q3974" s="9" t="s">
        <v>4181</v>
      </c>
      <c r="R3974" t="s">
        <v>4190</v>
      </c>
      <c r="S3974">
        <f>(((J3974/60)/60)/24)+DATE(1970,1,1)</f>
        <v>41981.067523148144</v>
      </c>
      <c r="T3974">
        <f>(((I3974/60)/60)/24)+DATE(1970,1,1)</f>
        <v>42041.067523148144</v>
      </c>
      <c r="U3974">
        <f>YEAR(S:S)</f>
        <v>2014</v>
      </c>
    </row>
    <row r="3975" spans="1:21" ht="48" x14ac:dyDescent="0.2">
      <c r="A3975">
        <v>3973</v>
      </c>
      <c r="B3975" s="8" t="s">
        <v>2</v>
      </c>
      <c r="C3975" s="3" t="s">
        <v>3977</v>
      </c>
      <c r="D3975" s="5">
        <v>5000</v>
      </c>
      <c r="E3975" s="7">
        <v>0</v>
      </c>
      <c r="F3975" t="s">
        <v>4117</v>
      </c>
      <c r="G3975" s="1" t="s">
        <v>4119</v>
      </c>
      <c r="H3975" t="s">
        <v>4121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" t="s">
        <v>4181</v>
      </c>
      <c r="O3975">
        <f>ROUND(E3975/D3975*100,0)</f>
        <v>0</v>
      </c>
      <c r="P3975">
        <f>ROUND(E3975/L3975,2)</f>
        <v>0</v>
      </c>
      <c r="Q3975" s="9" t="s">
        <v>4181</v>
      </c>
      <c r="R3975" t="s">
        <v>4190</v>
      </c>
      <c r="S3975">
        <f>(((J3975/60)/60)/24)+DATE(1970,1,1)</f>
        <v>42469.68414351852</v>
      </c>
      <c r="T3975">
        <f>(((I3975/60)/60)/24)+DATE(1970,1,1)</f>
        <v>42499.166666666672</v>
      </c>
      <c r="U3975">
        <f>YEAR(S:S)</f>
        <v>2016</v>
      </c>
    </row>
    <row r="3976" spans="1:21" ht="48" x14ac:dyDescent="0.2">
      <c r="A3976">
        <v>3974</v>
      </c>
      <c r="B3976" s="8" t="s">
        <v>2</v>
      </c>
      <c r="C3976" s="3" t="s">
        <v>3978</v>
      </c>
      <c r="D3976" s="5">
        <v>1000</v>
      </c>
      <c r="E3976" s="7">
        <v>0</v>
      </c>
      <c r="F3976" t="s">
        <v>4117</v>
      </c>
      <c r="G3976" s="1" t="s">
        <v>4119</v>
      </c>
      <c r="H3976" t="s">
        <v>4122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" t="s">
        <v>4181</v>
      </c>
      <c r="O3976">
        <f>ROUND(E3976/D3976*100,0)</f>
        <v>0</v>
      </c>
      <c r="P3976">
        <f>ROUND(E3976/L3976,2)</f>
        <v>0</v>
      </c>
      <c r="Q3976" s="9" t="s">
        <v>4181</v>
      </c>
      <c r="R3976" t="s">
        <v>4190</v>
      </c>
      <c r="S3976">
        <f>(((J3976/60)/60)/24)+DATE(1970,1,1)</f>
        <v>42493.546851851846</v>
      </c>
      <c r="T3976">
        <f>(((I3976/60)/60)/24)+DATE(1970,1,1)</f>
        <v>42523.546851851846</v>
      </c>
      <c r="U3976">
        <f>YEAR(S:S)</f>
        <v>2016</v>
      </c>
    </row>
    <row r="3977" spans="1:21" ht="48" x14ac:dyDescent="0.2">
      <c r="A3977">
        <v>3975</v>
      </c>
      <c r="B3977" s="8" t="s">
        <v>2</v>
      </c>
      <c r="C3977" s="3" t="s">
        <v>3979</v>
      </c>
      <c r="D3977" s="5">
        <v>678</v>
      </c>
      <c r="E3977" s="7">
        <v>0</v>
      </c>
      <c r="F3977" t="s">
        <v>4117</v>
      </c>
      <c r="G3977" s="1" t="s">
        <v>4119</v>
      </c>
      <c r="H3977" t="s">
        <v>4121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" t="s">
        <v>4181</v>
      </c>
      <c r="O3977">
        <f>ROUND(E3977/D3977*100,0)</f>
        <v>0</v>
      </c>
      <c r="P3977" t="e">
        <f>ROUND(E3977/L3977,2)</f>
        <v>#DIV/0!</v>
      </c>
      <c r="Q3977" s="9" t="s">
        <v>4181</v>
      </c>
      <c r="R3977" t="s">
        <v>4190</v>
      </c>
      <c r="S3977">
        <f>(((J3977/60)/60)/24)+DATE(1970,1,1)</f>
        <v>42534.866875</v>
      </c>
      <c r="T3977">
        <f>(((I3977/60)/60)/24)+DATE(1970,1,1)</f>
        <v>42564.866875</v>
      </c>
      <c r="U3977">
        <f>YEAR(S:S)</f>
        <v>2016</v>
      </c>
    </row>
    <row r="3978" spans="1:21" ht="48" x14ac:dyDescent="0.2">
      <c r="A3978">
        <v>3976</v>
      </c>
      <c r="B3978" s="8" t="s">
        <v>2</v>
      </c>
      <c r="C3978" s="3" t="s">
        <v>3980</v>
      </c>
      <c r="D3978" s="5">
        <v>1300</v>
      </c>
      <c r="E3978" s="7">
        <v>0</v>
      </c>
      <c r="F3978" t="s">
        <v>4117</v>
      </c>
      <c r="G3978" s="1" t="s">
        <v>4119</v>
      </c>
      <c r="H3978" t="s">
        <v>4121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" t="s">
        <v>4181</v>
      </c>
      <c r="O3978">
        <f>ROUND(E3978/D3978*100,0)</f>
        <v>0</v>
      </c>
      <c r="P3978">
        <f>ROUND(E3978/L3978,2)</f>
        <v>0</v>
      </c>
      <c r="Q3978" s="9" t="s">
        <v>4181</v>
      </c>
      <c r="R3978" t="s">
        <v>4190</v>
      </c>
      <c r="S3978">
        <f>(((J3978/60)/60)/24)+DATE(1970,1,1)</f>
        <v>41830.858344907407</v>
      </c>
      <c r="T3978">
        <f>(((I3978/60)/60)/24)+DATE(1970,1,1)</f>
        <v>41852.291666666664</v>
      </c>
      <c r="U3978">
        <f>YEAR(S:S)</f>
        <v>2014</v>
      </c>
    </row>
    <row r="3979" spans="1:21" ht="48" x14ac:dyDescent="0.2">
      <c r="A3979">
        <v>3977</v>
      </c>
      <c r="B3979" s="8" t="s">
        <v>2</v>
      </c>
      <c r="C3979" s="3" t="s">
        <v>3981</v>
      </c>
      <c r="D3979" s="5">
        <v>90000</v>
      </c>
      <c r="E3979" s="7">
        <v>0</v>
      </c>
      <c r="F3979" t="s">
        <v>4117</v>
      </c>
      <c r="G3979" s="1" t="s">
        <v>4119</v>
      </c>
      <c r="H3979" t="s">
        <v>4121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" t="s">
        <v>4181</v>
      </c>
      <c r="O3979">
        <f>ROUND(E3979/D3979*100,0)</f>
        <v>0</v>
      </c>
      <c r="P3979">
        <f>ROUND(E3979/L3979,2)</f>
        <v>0</v>
      </c>
      <c r="Q3979" s="9" t="s">
        <v>4181</v>
      </c>
      <c r="R3979" t="s">
        <v>4190</v>
      </c>
      <c r="S3979">
        <f>(((J3979/60)/60)/24)+DATE(1970,1,1)</f>
        <v>42543.788564814815</v>
      </c>
      <c r="T3979">
        <f>(((I3979/60)/60)/24)+DATE(1970,1,1)</f>
        <v>42573.788564814815</v>
      </c>
      <c r="U3979">
        <f>YEAR(S:S)</f>
        <v>2016</v>
      </c>
    </row>
    <row r="3980" spans="1:21" ht="48" x14ac:dyDescent="0.2">
      <c r="A3980">
        <v>3978</v>
      </c>
      <c r="B3980" s="8" t="s">
        <v>2</v>
      </c>
      <c r="C3980" s="3" t="s">
        <v>3982</v>
      </c>
      <c r="D3980" s="5">
        <v>2000</v>
      </c>
      <c r="E3980" s="7">
        <v>0</v>
      </c>
      <c r="F3980" t="s">
        <v>4117</v>
      </c>
      <c r="G3980" s="1" t="s">
        <v>4119</v>
      </c>
      <c r="H3980" t="s">
        <v>4121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" t="s">
        <v>4181</v>
      </c>
      <c r="O3980">
        <f>ROUND(E3980/D3980*100,0)</f>
        <v>0</v>
      </c>
      <c r="P3980">
        <f>ROUND(E3980/L3980,2)</f>
        <v>0</v>
      </c>
      <c r="Q3980" s="9" t="s">
        <v>4181</v>
      </c>
      <c r="R3980" t="s">
        <v>4190</v>
      </c>
      <c r="S3980">
        <f>(((J3980/60)/60)/24)+DATE(1970,1,1)</f>
        <v>41975.642974537041</v>
      </c>
      <c r="T3980">
        <f>(((I3980/60)/60)/24)+DATE(1970,1,1)</f>
        <v>42035.642974537041</v>
      </c>
      <c r="U3980">
        <f>YEAR(S:S)</f>
        <v>2014</v>
      </c>
    </row>
    <row r="3981" spans="1:21" ht="48" x14ac:dyDescent="0.2">
      <c r="A3981">
        <v>3979</v>
      </c>
      <c r="B3981" s="8" t="s">
        <v>2</v>
      </c>
      <c r="C3981" s="3" t="s">
        <v>3983</v>
      </c>
      <c r="D3981" s="5">
        <v>6000</v>
      </c>
      <c r="E3981" s="7">
        <v>0</v>
      </c>
      <c r="F3981" t="s">
        <v>4117</v>
      </c>
      <c r="G3981" s="1" t="s">
        <v>4119</v>
      </c>
      <c r="H3981" t="s">
        <v>4122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" t="s">
        <v>4181</v>
      </c>
      <c r="O3981">
        <f>ROUND(E3981/D3981*100,0)</f>
        <v>0</v>
      </c>
      <c r="P3981">
        <f>ROUND(E3981/L3981,2)</f>
        <v>0</v>
      </c>
      <c r="Q3981" s="9" t="s">
        <v>4181</v>
      </c>
      <c r="R3981" t="s">
        <v>4190</v>
      </c>
      <c r="S3981">
        <f>(((J3981/60)/60)/24)+DATE(1970,1,1)</f>
        <v>42069.903437500005</v>
      </c>
      <c r="T3981">
        <f>(((I3981/60)/60)/24)+DATE(1970,1,1)</f>
        <v>42092.833333333328</v>
      </c>
      <c r="U3981">
        <f>YEAR(S:S)</f>
        <v>2015</v>
      </c>
    </row>
    <row r="3982" spans="1:21" ht="48" x14ac:dyDescent="0.2">
      <c r="A3982">
        <v>3980</v>
      </c>
      <c r="B3982" s="8" t="s">
        <v>2</v>
      </c>
      <c r="C3982" s="3" t="s">
        <v>3984</v>
      </c>
      <c r="D3982" s="5">
        <v>2500</v>
      </c>
      <c r="E3982" s="7">
        <v>0</v>
      </c>
      <c r="F3982" t="s">
        <v>4117</v>
      </c>
      <c r="G3982" s="1" t="s">
        <v>4119</v>
      </c>
      <c r="H3982" t="s">
        <v>4121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" t="s">
        <v>4181</v>
      </c>
      <c r="O3982">
        <f>ROUND(E3982/D3982*100,0)</f>
        <v>0</v>
      </c>
      <c r="P3982">
        <f>ROUND(E3982/L3982,2)</f>
        <v>0</v>
      </c>
      <c r="Q3982" s="9" t="s">
        <v>4181</v>
      </c>
      <c r="R3982" t="s">
        <v>4190</v>
      </c>
      <c r="S3982">
        <f>(((J3982/60)/60)/24)+DATE(1970,1,1)</f>
        <v>41795.598923611113</v>
      </c>
      <c r="T3982">
        <f>(((I3982/60)/60)/24)+DATE(1970,1,1)</f>
        <v>41825.598923611113</v>
      </c>
      <c r="U3982">
        <f>YEAR(S:S)</f>
        <v>2014</v>
      </c>
    </row>
    <row r="3983" spans="1:21" ht="32" x14ac:dyDescent="0.2">
      <c r="A3983">
        <v>3981</v>
      </c>
      <c r="B3983" s="8" t="s">
        <v>2</v>
      </c>
      <c r="C3983" s="3" t="s">
        <v>3366</v>
      </c>
      <c r="D3983" s="5">
        <v>30000</v>
      </c>
      <c r="E3983" s="7">
        <v>0</v>
      </c>
      <c r="F3983" t="s">
        <v>4117</v>
      </c>
      <c r="G3983" s="1" t="s">
        <v>4119</v>
      </c>
      <c r="H3983" t="s">
        <v>4121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" t="s">
        <v>4181</v>
      </c>
      <c r="O3983">
        <f>ROUND(E3983/D3983*100,0)</f>
        <v>0</v>
      </c>
      <c r="P3983">
        <f>ROUND(E3983/L3983,2)</f>
        <v>0</v>
      </c>
      <c r="Q3983" s="9" t="s">
        <v>4181</v>
      </c>
      <c r="R3983" t="s">
        <v>4190</v>
      </c>
      <c r="S3983">
        <f>(((J3983/60)/60)/24)+DATE(1970,1,1)</f>
        <v>42508.179965277777</v>
      </c>
      <c r="T3983">
        <f>(((I3983/60)/60)/24)+DATE(1970,1,1)</f>
        <v>42568.179965277777</v>
      </c>
      <c r="U3983">
        <f>YEAR(S:S)</f>
        <v>2016</v>
      </c>
    </row>
    <row r="3984" spans="1:21" ht="64" x14ac:dyDescent="0.2">
      <c r="A3984">
        <v>3982</v>
      </c>
      <c r="B3984" s="8" t="s">
        <v>2</v>
      </c>
      <c r="C3984" s="3" t="s">
        <v>3985</v>
      </c>
      <c r="D3984" s="5">
        <v>850</v>
      </c>
      <c r="E3984" s="7">
        <v>0</v>
      </c>
      <c r="F3984" t="s">
        <v>4117</v>
      </c>
      <c r="G3984" s="1" t="s">
        <v>4119</v>
      </c>
      <c r="H3984" t="s">
        <v>4122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" t="s">
        <v>4181</v>
      </c>
      <c r="O3984">
        <f>ROUND(E3984/D3984*100,0)</f>
        <v>0</v>
      </c>
      <c r="P3984">
        <f>ROUND(E3984/L3984,2)</f>
        <v>0</v>
      </c>
      <c r="Q3984" s="9" t="s">
        <v>4181</v>
      </c>
      <c r="R3984" t="s">
        <v>4190</v>
      </c>
      <c r="S3984">
        <f>(((J3984/60)/60)/24)+DATE(1970,1,1)</f>
        <v>42132.809953703705</v>
      </c>
      <c r="T3984">
        <f>(((I3984/60)/60)/24)+DATE(1970,1,1)</f>
        <v>42192.809953703705</v>
      </c>
      <c r="U3984">
        <f>YEAR(S:S)</f>
        <v>2015</v>
      </c>
    </row>
    <row r="3985" spans="1:21" ht="48" x14ac:dyDescent="0.2">
      <c r="A3985">
        <v>3983</v>
      </c>
      <c r="B3985" s="8" t="s">
        <v>2</v>
      </c>
      <c r="C3985" s="3" t="s">
        <v>3986</v>
      </c>
      <c r="D3985" s="5">
        <v>11140</v>
      </c>
      <c r="E3985" s="7">
        <v>0</v>
      </c>
      <c r="F3985" t="s">
        <v>4117</v>
      </c>
      <c r="G3985" s="1" t="s">
        <v>4119</v>
      </c>
      <c r="H3985" t="s">
        <v>4121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" t="s">
        <v>4181</v>
      </c>
      <c r="O3985">
        <f>ROUND(E3985/D3985*100,0)</f>
        <v>0</v>
      </c>
      <c r="P3985">
        <f>ROUND(E3985/L3985,2)</f>
        <v>0</v>
      </c>
      <c r="Q3985" s="9" t="s">
        <v>4181</v>
      </c>
      <c r="R3985" t="s">
        <v>4190</v>
      </c>
      <c r="S3985">
        <f>(((J3985/60)/60)/24)+DATE(1970,1,1)</f>
        <v>41747.86986111111</v>
      </c>
      <c r="T3985">
        <f>(((I3985/60)/60)/24)+DATE(1970,1,1)</f>
        <v>41779.290972222225</v>
      </c>
      <c r="U3985">
        <f>YEAR(S:S)</f>
        <v>2014</v>
      </c>
    </row>
    <row r="3986" spans="1:21" ht="48" x14ac:dyDescent="0.2">
      <c r="A3986">
        <v>3984</v>
      </c>
      <c r="B3986" s="8" t="s">
        <v>2</v>
      </c>
      <c r="C3986" s="3" t="s">
        <v>3987</v>
      </c>
      <c r="D3986" s="5">
        <v>1500</v>
      </c>
      <c r="E3986" s="7">
        <v>0</v>
      </c>
      <c r="F3986" t="s">
        <v>4117</v>
      </c>
      <c r="G3986" s="1" t="s">
        <v>4119</v>
      </c>
      <c r="H3986" t="s">
        <v>4122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" t="s">
        <v>4181</v>
      </c>
      <c r="O3986">
        <f>ROUND(E3986/D3986*100,0)</f>
        <v>0</v>
      </c>
      <c r="P3986">
        <f>ROUND(E3986/L3986,2)</f>
        <v>0</v>
      </c>
      <c r="Q3986" s="9" t="s">
        <v>4181</v>
      </c>
      <c r="R3986" t="s">
        <v>4190</v>
      </c>
      <c r="S3986">
        <f>(((J3986/60)/60)/24)+DATE(1970,1,1)</f>
        <v>41920.963472222218</v>
      </c>
      <c r="T3986">
        <f>(((I3986/60)/60)/24)+DATE(1970,1,1)</f>
        <v>41951</v>
      </c>
      <c r="U3986">
        <f>YEAR(S:S)</f>
        <v>2014</v>
      </c>
    </row>
    <row r="3987" spans="1:21" ht="48" x14ac:dyDescent="0.2">
      <c r="A3987">
        <v>3985</v>
      </c>
      <c r="B3987" s="8" t="s">
        <v>2</v>
      </c>
      <c r="C3987" s="3" t="s">
        <v>3988</v>
      </c>
      <c r="D3987" s="5">
        <v>2000</v>
      </c>
      <c r="E3987" s="7">
        <v>0</v>
      </c>
      <c r="F3987" t="s">
        <v>4117</v>
      </c>
      <c r="G3987" s="1" t="s">
        <v>4119</v>
      </c>
      <c r="H3987" t="s">
        <v>4121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" t="s">
        <v>4181</v>
      </c>
      <c r="O3987">
        <f>ROUND(E3987/D3987*100,0)</f>
        <v>0</v>
      </c>
      <c r="P3987">
        <f>ROUND(E3987/L3987,2)</f>
        <v>0</v>
      </c>
      <c r="Q3987" s="9" t="s">
        <v>4181</v>
      </c>
      <c r="R3987" t="s">
        <v>4190</v>
      </c>
      <c r="S3987">
        <f>(((J3987/60)/60)/24)+DATE(1970,1,1)</f>
        <v>42399.707407407404</v>
      </c>
      <c r="T3987">
        <f>(((I3987/60)/60)/24)+DATE(1970,1,1)</f>
        <v>42420.878472222219</v>
      </c>
      <c r="U3987">
        <f>YEAR(S:S)</f>
        <v>2016</v>
      </c>
    </row>
    <row r="3988" spans="1:21" ht="48" x14ac:dyDescent="0.2">
      <c r="A3988">
        <v>3986</v>
      </c>
      <c r="B3988" s="8" t="s">
        <v>2</v>
      </c>
      <c r="C3988" s="3" t="s">
        <v>3989</v>
      </c>
      <c r="D3988" s="5">
        <v>5000</v>
      </c>
      <c r="E3988" s="7">
        <v>0</v>
      </c>
      <c r="F3988" t="s">
        <v>4117</v>
      </c>
      <c r="G3988" s="1" t="s">
        <v>4119</v>
      </c>
      <c r="H3988" t="s">
        <v>4122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" t="s">
        <v>4181</v>
      </c>
      <c r="O3988">
        <f>ROUND(E3988/D3988*100,0)</f>
        <v>0</v>
      </c>
      <c r="P3988">
        <f>ROUND(E3988/L3988,2)</f>
        <v>0</v>
      </c>
      <c r="Q3988" s="9" t="s">
        <v>4181</v>
      </c>
      <c r="R3988" t="s">
        <v>4190</v>
      </c>
      <c r="S3988">
        <f>(((J3988/60)/60)/24)+DATE(1970,1,1)</f>
        <v>42467.548541666663</v>
      </c>
      <c r="T3988">
        <f>(((I3988/60)/60)/24)+DATE(1970,1,1)</f>
        <v>42496.544444444444</v>
      </c>
      <c r="U3988">
        <f>YEAR(S:S)</f>
        <v>2016</v>
      </c>
    </row>
    <row r="3989" spans="1:21" ht="48" x14ac:dyDescent="0.2">
      <c r="A3989">
        <v>3987</v>
      </c>
      <c r="B3989" s="8" t="s">
        <v>2</v>
      </c>
      <c r="C3989" s="3" t="s">
        <v>3990</v>
      </c>
      <c r="D3989" s="5">
        <v>400</v>
      </c>
      <c r="E3989" s="7">
        <v>0</v>
      </c>
      <c r="F3989" t="s">
        <v>4117</v>
      </c>
      <c r="G3989" s="1" t="s">
        <v>4119</v>
      </c>
      <c r="H3989" t="s">
        <v>4122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" t="s">
        <v>4181</v>
      </c>
      <c r="O3989">
        <f>ROUND(E3989/D3989*100,0)</f>
        <v>0</v>
      </c>
      <c r="P3989">
        <f>ROUND(E3989/L3989,2)</f>
        <v>0</v>
      </c>
      <c r="Q3989" s="9" t="s">
        <v>4181</v>
      </c>
      <c r="R3989" t="s">
        <v>4190</v>
      </c>
      <c r="S3989">
        <f>(((J3989/60)/60)/24)+DATE(1970,1,1)</f>
        <v>41765.92465277778</v>
      </c>
      <c r="T3989">
        <f>(((I3989/60)/60)/24)+DATE(1970,1,1)</f>
        <v>41775.92465277778</v>
      </c>
      <c r="U3989">
        <f>YEAR(S:S)</f>
        <v>2014</v>
      </c>
    </row>
    <row r="3990" spans="1:21" ht="32" x14ac:dyDescent="0.2">
      <c r="A3990">
        <v>3988</v>
      </c>
      <c r="B3990" s="8" t="s">
        <v>2</v>
      </c>
      <c r="C3990" s="3" t="s">
        <v>3991</v>
      </c>
      <c r="D3990" s="5">
        <v>1500</v>
      </c>
      <c r="E3990" s="7">
        <v>0</v>
      </c>
      <c r="F3990" t="s">
        <v>4117</v>
      </c>
      <c r="G3990" s="1" t="s">
        <v>4119</v>
      </c>
      <c r="H3990" t="s">
        <v>4121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" t="s">
        <v>4181</v>
      </c>
      <c r="O3990">
        <f>ROUND(E3990/D3990*100,0)</f>
        <v>0</v>
      </c>
      <c r="P3990">
        <f>ROUND(E3990/L3990,2)</f>
        <v>0</v>
      </c>
      <c r="Q3990" s="9" t="s">
        <v>4181</v>
      </c>
      <c r="R3990" t="s">
        <v>4190</v>
      </c>
      <c r="S3990">
        <f>(((J3990/60)/60)/24)+DATE(1970,1,1)</f>
        <v>42230.08116898148</v>
      </c>
      <c r="T3990">
        <f>(((I3990/60)/60)/24)+DATE(1970,1,1)</f>
        <v>42245.08116898148</v>
      </c>
      <c r="U3990">
        <f>YEAR(S:S)</f>
        <v>2015</v>
      </c>
    </row>
    <row r="3991" spans="1:21" ht="48" x14ac:dyDescent="0.2">
      <c r="A3991">
        <v>3989</v>
      </c>
      <c r="B3991" s="8" t="s">
        <v>2</v>
      </c>
      <c r="C3991" s="3" t="s">
        <v>3992</v>
      </c>
      <c r="D3991" s="5">
        <v>3000</v>
      </c>
      <c r="E3991" s="7">
        <v>0</v>
      </c>
      <c r="F3991" t="s">
        <v>4117</v>
      </c>
      <c r="G3991" s="1" t="s">
        <v>4119</v>
      </c>
      <c r="H3991" t="s">
        <v>4121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" t="s">
        <v>4181</v>
      </c>
      <c r="O3991">
        <f>ROUND(E3991/D3991*100,0)</f>
        <v>0</v>
      </c>
      <c r="P3991" t="e">
        <f>ROUND(E3991/L3991,2)</f>
        <v>#DIV/0!</v>
      </c>
      <c r="Q3991" s="9" t="s">
        <v>4181</v>
      </c>
      <c r="R3991" t="s">
        <v>4190</v>
      </c>
      <c r="S3991">
        <f>(((J3991/60)/60)/24)+DATE(1970,1,1)</f>
        <v>42286.749780092592</v>
      </c>
      <c r="T3991">
        <f>(((I3991/60)/60)/24)+DATE(1970,1,1)</f>
        <v>42316.791446759264</v>
      </c>
      <c r="U3991">
        <f>YEAR(S:S)</f>
        <v>2015</v>
      </c>
    </row>
    <row r="3992" spans="1:21" ht="48" x14ac:dyDescent="0.2">
      <c r="A3992">
        <v>3990</v>
      </c>
      <c r="B3992" s="8" t="s">
        <v>2</v>
      </c>
      <c r="C3992" s="3" t="s">
        <v>3993</v>
      </c>
      <c r="D3992" s="5">
        <v>1650</v>
      </c>
      <c r="E3992" s="7">
        <v>0</v>
      </c>
      <c r="F3992" t="s">
        <v>4117</v>
      </c>
      <c r="G3992" s="1" t="s">
        <v>4119</v>
      </c>
      <c r="H3992" t="s">
        <v>4122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" t="s">
        <v>4181</v>
      </c>
      <c r="O3992">
        <f>ROUND(E3992/D3992*100,0)</f>
        <v>0</v>
      </c>
      <c r="P3992">
        <f>ROUND(E3992/L3992,2)</f>
        <v>0</v>
      </c>
      <c r="Q3992" s="9" t="s">
        <v>4181</v>
      </c>
      <c r="R3992" t="s">
        <v>4190</v>
      </c>
      <c r="S3992">
        <f>(((J3992/60)/60)/24)+DATE(1970,1,1)</f>
        <v>42401.672372685185</v>
      </c>
      <c r="T3992">
        <f>(((I3992/60)/60)/24)+DATE(1970,1,1)</f>
        <v>42431.672372685185</v>
      </c>
      <c r="U3992">
        <f>YEAR(S:S)</f>
        <v>2016</v>
      </c>
    </row>
    <row r="3993" spans="1:21" ht="32" x14ac:dyDescent="0.2">
      <c r="A3993">
        <v>3991</v>
      </c>
      <c r="B3993" s="8" t="s">
        <v>2</v>
      </c>
      <c r="C3993" s="3" t="s">
        <v>3994</v>
      </c>
      <c r="D3993" s="5">
        <v>500</v>
      </c>
      <c r="E3993" s="7">
        <v>0</v>
      </c>
      <c r="F3993" t="s">
        <v>4117</v>
      </c>
      <c r="G3993" s="1" t="s">
        <v>4119</v>
      </c>
      <c r="H3993" t="s">
        <v>4121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" t="s">
        <v>4181</v>
      </c>
      <c r="O3993">
        <f>ROUND(E3993/D3993*100,0)</f>
        <v>0</v>
      </c>
      <c r="P3993">
        <f>ROUND(E3993/L3993,2)</f>
        <v>0</v>
      </c>
      <c r="Q3993" s="9" t="s">
        <v>4181</v>
      </c>
      <c r="R3993" t="s">
        <v>4190</v>
      </c>
      <c r="S3993">
        <f>(((J3993/60)/60)/24)+DATE(1970,1,1)</f>
        <v>42125.644467592589</v>
      </c>
      <c r="T3993">
        <f>(((I3993/60)/60)/24)+DATE(1970,1,1)</f>
        <v>42155.644467592589</v>
      </c>
      <c r="U3993">
        <f>YEAR(S:S)</f>
        <v>2015</v>
      </c>
    </row>
    <row r="3994" spans="1:21" ht="48" x14ac:dyDescent="0.2">
      <c r="A3994">
        <v>3992</v>
      </c>
      <c r="B3994" s="8" t="s">
        <v>2</v>
      </c>
      <c r="C3994" s="3" t="s">
        <v>3995</v>
      </c>
      <c r="D3994" s="5">
        <v>10000</v>
      </c>
      <c r="E3994" s="7">
        <v>0</v>
      </c>
      <c r="F3994" t="s">
        <v>4117</v>
      </c>
      <c r="G3994" s="1" t="s">
        <v>4119</v>
      </c>
      <c r="H3994" t="s">
        <v>4121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" t="s">
        <v>4181</v>
      </c>
      <c r="O3994">
        <f>ROUND(E3994/D3994*100,0)</f>
        <v>0</v>
      </c>
      <c r="P3994">
        <f>ROUND(E3994/L3994,2)</f>
        <v>0</v>
      </c>
      <c r="Q3994" s="9" t="s">
        <v>4181</v>
      </c>
      <c r="R3994" t="s">
        <v>4190</v>
      </c>
      <c r="S3994">
        <f>(((J3994/60)/60)/24)+DATE(1970,1,1)</f>
        <v>42289.94049768518</v>
      </c>
      <c r="T3994">
        <f>(((I3994/60)/60)/24)+DATE(1970,1,1)</f>
        <v>42349.982164351852</v>
      </c>
      <c r="U3994">
        <f>YEAR(S:S)</f>
        <v>2015</v>
      </c>
    </row>
    <row r="3995" spans="1:21" ht="48" x14ac:dyDescent="0.2">
      <c r="A3995">
        <v>3993</v>
      </c>
      <c r="B3995" s="8" t="s">
        <v>2</v>
      </c>
      <c r="C3995" s="3" t="s">
        <v>3996</v>
      </c>
      <c r="D3995" s="5">
        <v>50000</v>
      </c>
      <c r="E3995" s="7">
        <v>0</v>
      </c>
      <c r="F3995" t="s">
        <v>4117</v>
      </c>
      <c r="G3995" s="1" t="s">
        <v>4119</v>
      </c>
      <c r="H3995" t="s">
        <v>4121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" t="s">
        <v>4181</v>
      </c>
      <c r="O3995">
        <f>ROUND(E3995/D3995*100,0)</f>
        <v>0</v>
      </c>
      <c r="P3995">
        <f>ROUND(E3995/L3995,2)</f>
        <v>0</v>
      </c>
      <c r="Q3995" s="9" t="s">
        <v>4181</v>
      </c>
      <c r="R3995" t="s">
        <v>4190</v>
      </c>
      <c r="S3995">
        <f>(((J3995/60)/60)/24)+DATE(1970,1,1)</f>
        <v>42107.864722222221</v>
      </c>
      <c r="T3995">
        <f>(((I3995/60)/60)/24)+DATE(1970,1,1)</f>
        <v>42137.864722222221</v>
      </c>
      <c r="U3995">
        <f>YEAR(S:S)</f>
        <v>2015</v>
      </c>
    </row>
    <row r="3996" spans="1:21" ht="32" x14ac:dyDescent="0.2">
      <c r="A3996">
        <v>3994</v>
      </c>
      <c r="B3996" s="8" t="s">
        <v>2</v>
      </c>
      <c r="C3996" s="3" t="s">
        <v>3997</v>
      </c>
      <c r="D3996" s="5">
        <v>2000</v>
      </c>
      <c r="E3996" s="7">
        <v>0</v>
      </c>
      <c r="F3996" t="s">
        <v>4117</v>
      </c>
      <c r="G3996" s="1" t="s">
        <v>4119</v>
      </c>
      <c r="H3996" t="s">
        <v>4121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" t="s">
        <v>4181</v>
      </c>
      <c r="O3996">
        <f>ROUND(E3996/D3996*100,0)</f>
        <v>0</v>
      </c>
      <c r="P3996">
        <f>ROUND(E3996/L3996,2)</f>
        <v>0</v>
      </c>
      <c r="Q3996" s="9" t="s">
        <v>4181</v>
      </c>
      <c r="R3996" t="s">
        <v>4190</v>
      </c>
      <c r="S3996">
        <f>(((J3996/60)/60)/24)+DATE(1970,1,1)</f>
        <v>41809.389930555553</v>
      </c>
      <c r="T3996">
        <f>(((I3996/60)/60)/24)+DATE(1970,1,1)</f>
        <v>41839.389930555553</v>
      </c>
      <c r="U3996">
        <f>YEAR(S:S)</f>
        <v>2014</v>
      </c>
    </row>
    <row r="3997" spans="1:21" ht="48" x14ac:dyDescent="0.2">
      <c r="A3997">
        <v>3995</v>
      </c>
      <c r="B3997" s="8" t="s">
        <v>2</v>
      </c>
      <c r="C3997" s="3" t="s">
        <v>3998</v>
      </c>
      <c r="D3997" s="5">
        <v>200</v>
      </c>
      <c r="E3997" s="7">
        <v>0</v>
      </c>
      <c r="F3997" t="s">
        <v>4117</v>
      </c>
      <c r="G3997" s="1" t="s">
        <v>4119</v>
      </c>
      <c r="H3997" t="s">
        <v>4122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" t="s">
        <v>4181</v>
      </c>
      <c r="O3997">
        <f>ROUND(E3997/D3997*100,0)</f>
        <v>0</v>
      </c>
      <c r="P3997">
        <f>ROUND(E3997/L3997,2)</f>
        <v>0</v>
      </c>
      <c r="Q3997" s="9" t="s">
        <v>4181</v>
      </c>
      <c r="R3997" t="s">
        <v>4190</v>
      </c>
      <c r="S3997">
        <f>(((J3997/60)/60)/24)+DATE(1970,1,1)</f>
        <v>42019.683761574073</v>
      </c>
      <c r="T3997">
        <f>(((I3997/60)/60)/24)+DATE(1970,1,1)</f>
        <v>42049.477083333331</v>
      </c>
      <c r="U3997">
        <f>YEAR(S:S)</f>
        <v>2015</v>
      </c>
    </row>
    <row r="3998" spans="1:21" ht="48" x14ac:dyDescent="0.2">
      <c r="A3998">
        <v>3996</v>
      </c>
      <c r="B3998" s="8" t="s">
        <v>2</v>
      </c>
      <c r="C3998" s="3" t="s">
        <v>3999</v>
      </c>
      <c r="D3998" s="5">
        <v>3000</v>
      </c>
      <c r="E3998" s="7">
        <v>0</v>
      </c>
      <c r="F3998" t="s">
        <v>4117</v>
      </c>
      <c r="G3998" s="1" t="s">
        <v>4119</v>
      </c>
      <c r="H3998" t="s">
        <v>4121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" t="s">
        <v>4181</v>
      </c>
      <c r="O3998">
        <f>ROUND(E3998/D3998*100,0)</f>
        <v>0</v>
      </c>
      <c r="P3998">
        <f>ROUND(E3998/L3998,2)</f>
        <v>0</v>
      </c>
      <c r="Q3998" s="9" t="s">
        <v>4181</v>
      </c>
      <c r="R3998" t="s">
        <v>4190</v>
      </c>
      <c r="S3998">
        <f>(((J3998/60)/60)/24)+DATE(1970,1,1)</f>
        <v>41950.26694444444</v>
      </c>
      <c r="T3998">
        <f>(((I3998/60)/60)/24)+DATE(1970,1,1)</f>
        <v>41963.669444444444</v>
      </c>
      <c r="U3998">
        <f>YEAR(S:S)</f>
        <v>2014</v>
      </c>
    </row>
    <row r="3999" spans="1:21" ht="48" x14ac:dyDescent="0.2">
      <c r="A3999">
        <v>3997</v>
      </c>
      <c r="B3999" s="8" t="s">
        <v>2</v>
      </c>
      <c r="C3999" s="3" t="s">
        <v>4000</v>
      </c>
      <c r="D3999" s="5">
        <v>3000</v>
      </c>
      <c r="E3999" s="7">
        <v>0</v>
      </c>
      <c r="F3999" t="s">
        <v>4117</v>
      </c>
      <c r="G3999" s="1" t="s">
        <v>4119</v>
      </c>
      <c r="H3999" t="s">
        <v>4122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" t="s">
        <v>4181</v>
      </c>
      <c r="O3999">
        <f>ROUND(E3999/D3999*100,0)</f>
        <v>0</v>
      </c>
      <c r="P3999" t="e">
        <f>ROUND(E3999/L3999,2)</f>
        <v>#DIV/0!</v>
      </c>
      <c r="Q3999" s="9" t="s">
        <v>4181</v>
      </c>
      <c r="R3999" t="s">
        <v>4190</v>
      </c>
      <c r="S3999">
        <f>(((J3999/60)/60)/24)+DATE(1970,1,1)</f>
        <v>42069.391446759255</v>
      </c>
      <c r="T3999">
        <f>(((I3999/60)/60)/24)+DATE(1970,1,1)</f>
        <v>42099.349780092598</v>
      </c>
      <c r="U3999">
        <f>YEAR(S:S)</f>
        <v>2015</v>
      </c>
    </row>
    <row r="4000" spans="1:21" ht="48" x14ac:dyDescent="0.2">
      <c r="A4000">
        <v>3998</v>
      </c>
      <c r="B4000" s="8" t="s">
        <v>2</v>
      </c>
      <c r="C4000" s="3" t="s">
        <v>4001</v>
      </c>
      <c r="D4000" s="5">
        <v>1250</v>
      </c>
      <c r="E4000" s="7">
        <v>0</v>
      </c>
      <c r="F4000" t="s">
        <v>4117</v>
      </c>
      <c r="G4000" s="1" t="s">
        <v>4119</v>
      </c>
      <c r="H4000" t="s">
        <v>4121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" t="s">
        <v>4181</v>
      </c>
      <c r="O4000">
        <f>ROUND(E4000/D4000*100,0)</f>
        <v>0</v>
      </c>
      <c r="P4000">
        <f>ROUND(E4000/L4000,2)</f>
        <v>0</v>
      </c>
      <c r="Q4000" s="9" t="s">
        <v>4181</v>
      </c>
      <c r="R4000" t="s">
        <v>4190</v>
      </c>
      <c r="S4000">
        <f>(((J4000/60)/60)/24)+DATE(1970,1,1)</f>
        <v>42061.963263888887</v>
      </c>
      <c r="T4000">
        <f>(((I4000/60)/60)/24)+DATE(1970,1,1)</f>
        <v>42091.921597222223</v>
      </c>
      <c r="U4000">
        <f>YEAR(S:S)</f>
        <v>2015</v>
      </c>
    </row>
    <row r="4001" spans="1:21" ht="48" x14ac:dyDescent="0.2">
      <c r="A4001">
        <v>3999</v>
      </c>
      <c r="B4001" s="8" t="s">
        <v>2</v>
      </c>
      <c r="C4001" s="3" t="s">
        <v>4002</v>
      </c>
      <c r="D4001" s="5">
        <v>7000</v>
      </c>
      <c r="E4001" s="7">
        <v>0</v>
      </c>
      <c r="F4001" t="s">
        <v>4117</v>
      </c>
      <c r="G4001" s="1" t="s">
        <v>4119</v>
      </c>
      <c r="H4001" t="s">
        <v>4121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" t="s">
        <v>4181</v>
      </c>
      <c r="O4001">
        <f>ROUND(E4001/D4001*100,0)</f>
        <v>0</v>
      </c>
      <c r="P4001">
        <f>ROUND(E4001/L4001,2)</f>
        <v>0</v>
      </c>
      <c r="Q4001" s="9" t="s">
        <v>4181</v>
      </c>
      <c r="R4001" t="s">
        <v>4190</v>
      </c>
      <c r="S4001">
        <f>(((J4001/60)/60)/24)+DATE(1970,1,1)</f>
        <v>41842.828680555554</v>
      </c>
      <c r="T4001">
        <f>(((I4001/60)/60)/24)+DATE(1970,1,1)</f>
        <v>41882.827650462961</v>
      </c>
      <c r="U4001">
        <f>YEAR(S:S)</f>
        <v>2014</v>
      </c>
    </row>
    <row r="4002" spans="1:21" ht="16" x14ac:dyDescent="0.2">
      <c r="A4002">
        <v>4000</v>
      </c>
      <c r="B4002" s="8" t="s">
        <v>2</v>
      </c>
      <c r="C4002" s="3" t="s">
        <v>4003</v>
      </c>
      <c r="D4002" s="5">
        <v>8000</v>
      </c>
      <c r="E4002" s="7">
        <v>0</v>
      </c>
      <c r="F4002" t="s">
        <v>4117</v>
      </c>
      <c r="G4002" s="1" t="s">
        <v>4119</v>
      </c>
      <c r="H4002" t="s">
        <v>4121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" t="s">
        <v>4181</v>
      </c>
      <c r="O4002">
        <f>ROUND(E4002/D4002*100,0)</f>
        <v>0</v>
      </c>
      <c r="P4002">
        <f>ROUND(E4002/L4002,2)</f>
        <v>0</v>
      </c>
      <c r="Q4002" s="9" t="s">
        <v>4181</v>
      </c>
      <c r="R4002" t="s">
        <v>4190</v>
      </c>
      <c r="S4002">
        <f>(((J4002/60)/60)/24)+DATE(1970,1,1)</f>
        <v>42437.64534722222</v>
      </c>
      <c r="T4002">
        <f>(((I4002/60)/60)/24)+DATE(1970,1,1)</f>
        <v>42497.603680555556</v>
      </c>
      <c r="U4002">
        <f>YEAR(S:S)</f>
        <v>2016</v>
      </c>
    </row>
    <row r="4003" spans="1:21" ht="48" x14ac:dyDescent="0.2">
      <c r="A4003">
        <v>4001</v>
      </c>
      <c r="B4003" s="8" t="s">
        <v>2</v>
      </c>
      <c r="C4003" s="3" t="s">
        <v>4004</v>
      </c>
      <c r="D4003" s="5">
        <v>1200</v>
      </c>
      <c r="E4003" s="7">
        <v>0</v>
      </c>
      <c r="F4003" t="s">
        <v>4117</v>
      </c>
      <c r="G4003" s="1" t="s">
        <v>4119</v>
      </c>
      <c r="H4003" t="s">
        <v>4122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" t="s">
        <v>4181</v>
      </c>
      <c r="O4003">
        <f>ROUND(E4003/D4003*100,0)</f>
        <v>0</v>
      </c>
      <c r="P4003">
        <f>ROUND(E4003/L4003,2)</f>
        <v>0</v>
      </c>
      <c r="Q4003" s="9" t="s">
        <v>4181</v>
      </c>
      <c r="R4003" t="s">
        <v>4190</v>
      </c>
      <c r="S4003">
        <f>(((J4003/60)/60)/24)+DATE(1970,1,1)</f>
        <v>42775.964212962965</v>
      </c>
      <c r="T4003">
        <f>(((I4003/60)/60)/24)+DATE(1970,1,1)</f>
        <v>42795.791666666672</v>
      </c>
      <c r="U4003">
        <f>YEAR(S:S)</f>
        <v>2017</v>
      </c>
    </row>
    <row r="4004" spans="1:21" ht="48" x14ac:dyDescent="0.2">
      <c r="A4004">
        <v>4002</v>
      </c>
      <c r="B4004" s="8" t="s">
        <v>2</v>
      </c>
      <c r="C4004" s="3" t="s">
        <v>4005</v>
      </c>
      <c r="D4004" s="5">
        <v>1250</v>
      </c>
      <c r="E4004" s="7">
        <v>0</v>
      </c>
      <c r="F4004" t="s">
        <v>4117</v>
      </c>
      <c r="G4004" s="1" t="s">
        <v>4119</v>
      </c>
      <c r="H4004" t="s">
        <v>4121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" t="s">
        <v>4181</v>
      </c>
      <c r="O4004">
        <f>ROUND(E4004/D4004*100,0)</f>
        <v>0</v>
      </c>
      <c r="P4004">
        <f>ROUND(E4004/L4004,2)</f>
        <v>0</v>
      </c>
      <c r="Q4004" s="9" t="s">
        <v>4181</v>
      </c>
      <c r="R4004" t="s">
        <v>4190</v>
      </c>
      <c r="S4004">
        <f>(((J4004/60)/60)/24)+DATE(1970,1,1)</f>
        <v>41879.043530092589</v>
      </c>
      <c r="T4004">
        <f>(((I4004/60)/60)/24)+DATE(1970,1,1)</f>
        <v>41909.043530092589</v>
      </c>
      <c r="U4004">
        <f>YEAR(S:S)</f>
        <v>2014</v>
      </c>
    </row>
    <row r="4005" spans="1:21" ht="48" x14ac:dyDescent="0.2">
      <c r="A4005">
        <v>4003</v>
      </c>
      <c r="B4005" s="8" t="s">
        <v>2</v>
      </c>
      <c r="C4005" s="3" t="s">
        <v>3968</v>
      </c>
      <c r="D4005" s="5">
        <v>2000</v>
      </c>
      <c r="E4005" s="7">
        <v>0</v>
      </c>
      <c r="F4005" t="s">
        <v>4117</v>
      </c>
      <c r="G4005" s="1" t="s">
        <v>4119</v>
      </c>
      <c r="H4005" t="s">
        <v>4121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" t="s">
        <v>4181</v>
      </c>
      <c r="O4005">
        <f>ROUND(E4005/D4005*100,0)</f>
        <v>0</v>
      </c>
      <c r="P4005">
        <f>ROUND(E4005/L4005,2)</f>
        <v>0</v>
      </c>
      <c r="Q4005" s="9" t="s">
        <v>4181</v>
      </c>
      <c r="R4005" t="s">
        <v>4190</v>
      </c>
      <c r="S4005">
        <f>(((J4005/60)/60)/24)+DATE(1970,1,1)</f>
        <v>42020.587349537032</v>
      </c>
      <c r="T4005">
        <f>(((I4005/60)/60)/24)+DATE(1970,1,1)</f>
        <v>42050.587349537032</v>
      </c>
      <c r="U4005">
        <f>YEAR(S:S)</f>
        <v>2015</v>
      </c>
    </row>
    <row r="4006" spans="1:21" ht="16" x14ac:dyDescent="0.2">
      <c r="A4006">
        <v>4004</v>
      </c>
      <c r="B4006" s="8" t="s">
        <v>2</v>
      </c>
      <c r="C4006" s="3" t="s">
        <v>4006</v>
      </c>
      <c r="D4006" s="5">
        <v>500</v>
      </c>
      <c r="E4006" s="7">
        <v>0</v>
      </c>
      <c r="F4006" t="s">
        <v>4117</v>
      </c>
      <c r="G4006" s="1" t="s">
        <v>4119</v>
      </c>
      <c r="H4006" t="s">
        <v>4121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" t="s">
        <v>4181</v>
      </c>
      <c r="O4006">
        <f>ROUND(E4006/D4006*100,0)</f>
        <v>0</v>
      </c>
      <c r="P4006">
        <f>ROUND(E4006/L4006,2)</f>
        <v>0</v>
      </c>
      <c r="Q4006" s="9" t="s">
        <v>4181</v>
      </c>
      <c r="R4006" t="s">
        <v>4190</v>
      </c>
      <c r="S4006">
        <f>(((J4006/60)/60)/24)+DATE(1970,1,1)</f>
        <v>41890.16269675926</v>
      </c>
      <c r="T4006">
        <f>(((I4006/60)/60)/24)+DATE(1970,1,1)</f>
        <v>41920.16269675926</v>
      </c>
      <c r="U4006">
        <f>YEAR(S:S)</f>
        <v>2014</v>
      </c>
    </row>
    <row r="4007" spans="1:21" ht="48" x14ac:dyDescent="0.2">
      <c r="A4007">
        <v>4005</v>
      </c>
      <c r="B4007" s="8" t="s">
        <v>2</v>
      </c>
      <c r="C4007" s="3" t="s">
        <v>4007</v>
      </c>
      <c r="D4007" s="5">
        <v>3000</v>
      </c>
      <c r="E4007" s="7">
        <v>0</v>
      </c>
      <c r="F4007" t="s">
        <v>4117</v>
      </c>
      <c r="G4007" s="1" t="s">
        <v>4119</v>
      </c>
      <c r="H4007" t="s">
        <v>4121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" t="s">
        <v>4181</v>
      </c>
      <c r="O4007">
        <f>ROUND(E4007/D4007*100,0)</f>
        <v>0</v>
      </c>
      <c r="P4007">
        <f>ROUND(E4007/L4007,2)</f>
        <v>0</v>
      </c>
      <c r="Q4007" s="9" t="s">
        <v>4181</v>
      </c>
      <c r="R4007" t="s">
        <v>4190</v>
      </c>
      <c r="S4007">
        <f>(((J4007/60)/60)/24)+DATE(1970,1,1)</f>
        <v>41872.807696759257</v>
      </c>
      <c r="T4007">
        <f>(((I4007/60)/60)/24)+DATE(1970,1,1)</f>
        <v>41932.807696759257</v>
      </c>
      <c r="U4007">
        <f>YEAR(S:S)</f>
        <v>2014</v>
      </c>
    </row>
    <row r="4008" spans="1:21" ht="48" x14ac:dyDescent="0.2">
      <c r="A4008">
        <v>4006</v>
      </c>
      <c r="B4008" s="8" t="s">
        <v>2</v>
      </c>
      <c r="C4008" s="3" t="s">
        <v>4008</v>
      </c>
      <c r="D4008" s="5">
        <v>30000</v>
      </c>
      <c r="E4008" s="7">
        <v>0</v>
      </c>
      <c r="F4008" t="s">
        <v>4117</v>
      </c>
      <c r="G4008" s="1" t="s">
        <v>4119</v>
      </c>
      <c r="H4008" t="s">
        <v>4121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" t="s">
        <v>4181</v>
      </c>
      <c r="O4008">
        <f>ROUND(E4008/D4008*100,0)</f>
        <v>0</v>
      </c>
      <c r="P4008">
        <f>ROUND(E4008/L4008,2)</f>
        <v>0</v>
      </c>
      <c r="Q4008" s="9" t="s">
        <v>4181</v>
      </c>
      <c r="R4008" t="s">
        <v>4190</v>
      </c>
      <c r="S4008">
        <f>(((J4008/60)/60)/24)+DATE(1970,1,1)</f>
        <v>42391.772997685184</v>
      </c>
      <c r="T4008">
        <f>(((I4008/60)/60)/24)+DATE(1970,1,1)</f>
        <v>42416.772997685184</v>
      </c>
      <c r="U4008">
        <f>YEAR(S:S)</f>
        <v>2016</v>
      </c>
    </row>
    <row r="4009" spans="1:21" ht="48" x14ac:dyDescent="0.2">
      <c r="A4009">
        <v>4007</v>
      </c>
      <c r="B4009" s="8" t="s">
        <v>2</v>
      </c>
      <c r="C4009" s="3" t="s">
        <v>4009</v>
      </c>
      <c r="D4009" s="5">
        <v>2000</v>
      </c>
      <c r="E4009" s="7">
        <v>0</v>
      </c>
      <c r="F4009" t="s">
        <v>4117</v>
      </c>
      <c r="G4009" s="1" t="s">
        <v>4119</v>
      </c>
      <c r="H4009" t="s">
        <v>4121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" t="s">
        <v>4181</v>
      </c>
      <c r="O4009">
        <f>ROUND(E4009/D4009*100,0)</f>
        <v>0</v>
      </c>
      <c r="P4009">
        <f>ROUND(E4009/L4009,2)</f>
        <v>0</v>
      </c>
      <c r="Q4009" s="9" t="s">
        <v>4181</v>
      </c>
      <c r="R4009" t="s">
        <v>4190</v>
      </c>
      <c r="S4009">
        <f>(((J4009/60)/60)/24)+DATE(1970,1,1)</f>
        <v>41848.772928240738</v>
      </c>
      <c r="T4009">
        <f>(((I4009/60)/60)/24)+DATE(1970,1,1)</f>
        <v>41877.686111111114</v>
      </c>
      <c r="U4009">
        <f>YEAR(S:S)</f>
        <v>2014</v>
      </c>
    </row>
    <row r="4010" spans="1:21" ht="48" x14ac:dyDescent="0.2">
      <c r="A4010">
        <v>4008</v>
      </c>
      <c r="B4010" s="8" t="s">
        <v>2</v>
      </c>
      <c r="C4010" s="3" t="s">
        <v>4010</v>
      </c>
      <c r="D4010" s="5">
        <v>1000</v>
      </c>
      <c r="E4010" s="7">
        <v>0</v>
      </c>
      <c r="F4010" t="s">
        <v>4117</v>
      </c>
      <c r="G4010" s="1" t="s">
        <v>4119</v>
      </c>
      <c r="H4010" t="s">
        <v>4122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" t="s">
        <v>4181</v>
      </c>
      <c r="O4010">
        <f>ROUND(E4010/D4010*100,0)</f>
        <v>0</v>
      </c>
      <c r="P4010">
        <f>ROUND(E4010/L4010,2)</f>
        <v>0</v>
      </c>
      <c r="Q4010" s="9" t="s">
        <v>4181</v>
      </c>
      <c r="R4010" t="s">
        <v>4190</v>
      </c>
      <c r="S4010">
        <f>(((J4010/60)/60)/24)+DATE(1970,1,1)</f>
        <v>42177.964201388888</v>
      </c>
      <c r="T4010">
        <f>(((I4010/60)/60)/24)+DATE(1970,1,1)</f>
        <v>42207.964201388888</v>
      </c>
      <c r="U4010">
        <f>YEAR(S:S)</f>
        <v>2015</v>
      </c>
    </row>
    <row r="4011" spans="1:21" ht="48" x14ac:dyDescent="0.2">
      <c r="A4011">
        <v>4009</v>
      </c>
      <c r="B4011" s="8" t="s">
        <v>2</v>
      </c>
      <c r="C4011" s="3" t="s">
        <v>4011</v>
      </c>
      <c r="D4011" s="5">
        <v>1930</v>
      </c>
      <c r="E4011" s="7">
        <v>0</v>
      </c>
      <c r="F4011" t="s">
        <v>4117</v>
      </c>
      <c r="G4011" s="1" t="s">
        <v>4119</v>
      </c>
      <c r="H4011" t="s">
        <v>4122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" t="s">
        <v>4181</v>
      </c>
      <c r="O4011">
        <f>ROUND(E4011/D4011*100,0)</f>
        <v>0</v>
      </c>
      <c r="P4011">
        <f>ROUND(E4011/L4011,2)</f>
        <v>0</v>
      </c>
      <c r="Q4011" s="9" t="s">
        <v>4181</v>
      </c>
      <c r="R4011" t="s">
        <v>4190</v>
      </c>
      <c r="S4011">
        <f>(((J4011/60)/60)/24)+DATE(1970,1,1)</f>
        <v>41851.700925925928</v>
      </c>
      <c r="T4011">
        <f>(((I4011/60)/60)/24)+DATE(1970,1,1)</f>
        <v>41891.700925925928</v>
      </c>
      <c r="U4011">
        <f>YEAR(S:S)</f>
        <v>2014</v>
      </c>
    </row>
    <row r="4012" spans="1:21" ht="48" x14ac:dyDescent="0.2">
      <c r="A4012">
        <v>4010</v>
      </c>
      <c r="B4012" s="8" t="s">
        <v>2</v>
      </c>
      <c r="C4012" s="3" t="s">
        <v>4012</v>
      </c>
      <c r="D4012" s="5">
        <v>7200</v>
      </c>
      <c r="E4012" s="7">
        <v>0</v>
      </c>
      <c r="F4012" t="s">
        <v>4117</v>
      </c>
      <c r="G4012" s="1" t="s">
        <v>4119</v>
      </c>
      <c r="H4012" t="s">
        <v>4121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" t="s">
        <v>4181</v>
      </c>
      <c r="O4012">
        <f>ROUND(E4012/D4012*100,0)</f>
        <v>0</v>
      </c>
      <c r="P4012">
        <f>ROUND(E4012/L4012,2)</f>
        <v>0</v>
      </c>
      <c r="Q4012" s="9" t="s">
        <v>4181</v>
      </c>
      <c r="R4012" t="s">
        <v>4190</v>
      </c>
      <c r="S4012">
        <f>(((J4012/60)/60)/24)+DATE(1970,1,1)</f>
        <v>41921.770439814813</v>
      </c>
      <c r="T4012">
        <f>(((I4012/60)/60)/24)+DATE(1970,1,1)</f>
        <v>41938.770439814813</v>
      </c>
      <c r="U4012">
        <f>YEAR(S:S)</f>
        <v>2014</v>
      </c>
    </row>
    <row r="4013" spans="1:21" ht="48" x14ac:dyDescent="0.2">
      <c r="A4013">
        <v>4011</v>
      </c>
      <c r="B4013" s="8" t="s">
        <v>2</v>
      </c>
      <c r="C4013" s="3" t="s">
        <v>4013</v>
      </c>
      <c r="D4013" s="5">
        <v>250</v>
      </c>
      <c r="E4013" s="7">
        <v>0</v>
      </c>
      <c r="F4013" t="s">
        <v>4117</v>
      </c>
      <c r="G4013" s="1" t="s">
        <v>4119</v>
      </c>
      <c r="H4013" t="s">
        <v>4122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" t="s">
        <v>4181</v>
      </c>
      <c r="O4013">
        <f>ROUND(E4013/D4013*100,0)</f>
        <v>0</v>
      </c>
      <c r="P4013">
        <f>ROUND(E4013/L4013,2)</f>
        <v>0</v>
      </c>
      <c r="Q4013" s="9" t="s">
        <v>4181</v>
      </c>
      <c r="R4013" t="s">
        <v>4190</v>
      </c>
      <c r="S4013">
        <f>(((J4013/60)/60)/24)+DATE(1970,1,1)</f>
        <v>42002.54488425926</v>
      </c>
      <c r="T4013">
        <f>(((I4013/60)/60)/24)+DATE(1970,1,1)</f>
        <v>42032.54488425926</v>
      </c>
      <c r="U4013">
        <f>YEAR(S:S)</f>
        <v>2014</v>
      </c>
    </row>
    <row r="4014" spans="1:21" ht="48" x14ac:dyDescent="0.2">
      <c r="A4014">
        <v>4012</v>
      </c>
      <c r="B4014" s="8" t="s">
        <v>2</v>
      </c>
      <c r="C4014" s="3" t="s">
        <v>4014</v>
      </c>
      <c r="D4014" s="5">
        <v>575</v>
      </c>
      <c r="E4014" s="7">
        <v>0</v>
      </c>
      <c r="F4014" t="s">
        <v>4117</v>
      </c>
      <c r="G4014" s="1" t="s">
        <v>4119</v>
      </c>
      <c r="H4014" t="s">
        <v>4122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" t="s">
        <v>4181</v>
      </c>
      <c r="O4014">
        <f>ROUND(E4014/D4014*100,0)</f>
        <v>0</v>
      </c>
      <c r="P4014" t="e">
        <f>ROUND(E4014/L4014,2)</f>
        <v>#DIV/0!</v>
      </c>
      <c r="Q4014" s="9" t="s">
        <v>4181</v>
      </c>
      <c r="R4014" t="s">
        <v>4190</v>
      </c>
      <c r="S4014">
        <f>(((J4014/60)/60)/24)+DATE(1970,1,1)</f>
        <v>42096.544548611113</v>
      </c>
      <c r="T4014">
        <f>(((I4014/60)/60)/24)+DATE(1970,1,1)</f>
        <v>42126.544548611113</v>
      </c>
      <c r="U4014">
        <f>YEAR(S:S)</f>
        <v>2015</v>
      </c>
    </row>
    <row r="4015" spans="1:21" ht="48" x14ac:dyDescent="0.2">
      <c r="A4015">
        <v>4013</v>
      </c>
      <c r="B4015" s="8" t="s">
        <v>2</v>
      </c>
      <c r="C4015" s="3" t="s">
        <v>4015</v>
      </c>
      <c r="D4015" s="5">
        <v>2000</v>
      </c>
      <c r="E4015" s="7">
        <v>0</v>
      </c>
      <c r="F4015" t="s">
        <v>4117</v>
      </c>
      <c r="G4015" s="1" t="s">
        <v>4119</v>
      </c>
      <c r="H4015" t="s">
        <v>4121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" t="s">
        <v>4181</v>
      </c>
      <c r="O4015">
        <f>ROUND(E4015/D4015*100,0)</f>
        <v>0</v>
      </c>
      <c r="P4015">
        <f>ROUND(E4015/L4015,2)</f>
        <v>0</v>
      </c>
      <c r="Q4015" s="9" t="s">
        <v>4181</v>
      </c>
      <c r="R4015" t="s">
        <v>4190</v>
      </c>
      <c r="S4015">
        <f>(((J4015/60)/60)/24)+DATE(1970,1,1)</f>
        <v>42021.301192129627</v>
      </c>
      <c r="T4015">
        <f>(((I4015/60)/60)/24)+DATE(1970,1,1)</f>
        <v>42051.301192129627</v>
      </c>
      <c r="U4015">
        <f>YEAR(S:S)</f>
        <v>2015</v>
      </c>
    </row>
    <row r="4016" spans="1:21" ht="48" x14ac:dyDescent="0.2">
      <c r="A4016">
        <v>4014</v>
      </c>
      <c r="B4016" s="8" t="s">
        <v>2</v>
      </c>
      <c r="C4016" s="3" t="s">
        <v>4016</v>
      </c>
      <c r="D4016" s="5">
        <v>9000</v>
      </c>
      <c r="E4016" s="7">
        <v>0</v>
      </c>
      <c r="F4016" t="s">
        <v>4117</v>
      </c>
      <c r="G4016" s="1" t="s">
        <v>4119</v>
      </c>
      <c r="H4016" t="s">
        <v>4121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" t="s">
        <v>4181</v>
      </c>
      <c r="O4016">
        <f>ROUND(E4016/D4016*100,0)</f>
        <v>0</v>
      </c>
      <c r="P4016" t="e">
        <f>ROUND(E4016/L4016,2)</f>
        <v>#DIV/0!</v>
      </c>
      <c r="Q4016" s="9" t="s">
        <v>4181</v>
      </c>
      <c r="R4016" t="s">
        <v>4190</v>
      </c>
      <c r="S4016">
        <f>(((J4016/60)/60)/24)+DATE(1970,1,1)</f>
        <v>42419.246168981481</v>
      </c>
      <c r="T4016">
        <f>(((I4016/60)/60)/24)+DATE(1970,1,1)</f>
        <v>42434.246168981481</v>
      </c>
      <c r="U4016">
        <f>YEAR(S:S)</f>
        <v>2016</v>
      </c>
    </row>
    <row r="4017" spans="1:21" ht="48" x14ac:dyDescent="0.2">
      <c r="A4017">
        <v>4015</v>
      </c>
      <c r="B4017" s="8" t="s">
        <v>2</v>
      </c>
      <c r="C4017" s="3" t="s">
        <v>4017</v>
      </c>
      <c r="D4017" s="5">
        <v>7000</v>
      </c>
      <c r="E4017" s="7">
        <v>0</v>
      </c>
      <c r="F4017" t="s">
        <v>4117</v>
      </c>
      <c r="G4017" s="1" t="s">
        <v>4119</v>
      </c>
      <c r="H4017" t="s">
        <v>4121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" t="s">
        <v>4181</v>
      </c>
      <c r="O4017">
        <f>ROUND(E4017/D4017*100,0)</f>
        <v>0</v>
      </c>
      <c r="P4017">
        <f>ROUND(E4017/L4017,2)</f>
        <v>0</v>
      </c>
      <c r="Q4017" s="9" t="s">
        <v>4181</v>
      </c>
      <c r="R4017" t="s">
        <v>4190</v>
      </c>
      <c r="S4017">
        <f>(((J4017/60)/60)/24)+DATE(1970,1,1)</f>
        <v>42174.780821759254</v>
      </c>
      <c r="T4017">
        <f>(((I4017/60)/60)/24)+DATE(1970,1,1)</f>
        <v>42204.780821759254</v>
      </c>
      <c r="U4017">
        <f>YEAR(S:S)</f>
        <v>2015</v>
      </c>
    </row>
    <row r="4018" spans="1:21" ht="48" x14ac:dyDescent="0.2">
      <c r="A4018">
        <v>4016</v>
      </c>
      <c r="B4018" s="8" t="s">
        <v>2</v>
      </c>
      <c r="C4018" s="3" t="s">
        <v>4018</v>
      </c>
      <c r="D4018" s="5">
        <v>500</v>
      </c>
      <c r="E4018" s="7">
        <v>0</v>
      </c>
      <c r="F4018" t="s">
        <v>4117</v>
      </c>
      <c r="G4018" s="1" t="s">
        <v>4119</v>
      </c>
      <c r="H4018" t="s">
        <v>4122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" t="s">
        <v>4181</v>
      </c>
      <c r="O4018">
        <f>ROUND(E4018/D4018*100,0)</f>
        <v>0</v>
      </c>
      <c r="P4018">
        <f>ROUND(E4018/L4018,2)</f>
        <v>0</v>
      </c>
      <c r="Q4018" s="9" t="s">
        <v>4181</v>
      </c>
      <c r="R4018" t="s">
        <v>4190</v>
      </c>
      <c r="S4018">
        <f>(((J4018/60)/60)/24)+DATE(1970,1,1)</f>
        <v>41869.872685185182</v>
      </c>
      <c r="T4018">
        <f>(((I4018/60)/60)/24)+DATE(1970,1,1)</f>
        <v>41899.872685185182</v>
      </c>
      <c r="U4018">
        <f>YEAR(S:S)</f>
        <v>2014</v>
      </c>
    </row>
    <row r="4019" spans="1:21" ht="48" x14ac:dyDescent="0.2">
      <c r="A4019">
        <v>4017</v>
      </c>
      <c r="B4019" s="8" t="s">
        <v>2</v>
      </c>
      <c r="C4019" s="3" t="s">
        <v>4019</v>
      </c>
      <c r="D4019" s="5">
        <v>10000</v>
      </c>
      <c r="E4019" s="7">
        <v>0</v>
      </c>
      <c r="F4019" t="s">
        <v>4117</v>
      </c>
      <c r="G4019" s="1" t="s">
        <v>4119</v>
      </c>
      <c r="H4019" t="s">
        <v>4121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" t="s">
        <v>4181</v>
      </c>
      <c r="O4019">
        <f>ROUND(E4019/D4019*100,0)</f>
        <v>0</v>
      </c>
      <c r="P4019">
        <f>ROUND(E4019/L4019,2)</f>
        <v>0</v>
      </c>
      <c r="Q4019" s="9" t="s">
        <v>4181</v>
      </c>
      <c r="R4019" t="s">
        <v>4190</v>
      </c>
      <c r="S4019">
        <f>(((J4019/60)/60)/24)+DATE(1970,1,1)</f>
        <v>41856.672152777777</v>
      </c>
      <c r="T4019">
        <f>(((I4019/60)/60)/24)+DATE(1970,1,1)</f>
        <v>41886.672152777777</v>
      </c>
      <c r="U4019">
        <f>YEAR(S:S)</f>
        <v>2014</v>
      </c>
    </row>
    <row r="4020" spans="1:21" ht="32" x14ac:dyDescent="0.2">
      <c r="A4020">
        <v>4018</v>
      </c>
      <c r="B4020" s="8" t="s">
        <v>2</v>
      </c>
      <c r="C4020" s="3" t="s">
        <v>4020</v>
      </c>
      <c r="D4020" s="5">
        <v>1500</v>
      </c>
      <c r="E4020" s="7">
        <v>0</v>
      </c>
      <c r="F4020" t="s">
        <v>4117</v>
      </c>
      <c r="G4020" s="1" t="s">
        <v>4119</v>
      </c>
      <c r="H4020" t="s">
        <v>4122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" t="s">
        <v>4181</v>
      </c>
      <c r="O4020">
        <f>ROUND(E4020/D4020*100,0)</f>
        <v>0</v>
      </c>
      <c r="P4020">
        <f>ROUND(E4020/L4020,2)</f>
        <v>0</v>
      </c>
      <c r="Q4020" s="9" t="s">
        <v>4181</v>
      </c>
      <c r="R4020" t="s">
        <v>4190</v>
      </c>
      <c r="S4020">
        <f>(((J4020/60)/60)/24)+DATE(1970,1,1)</f>
        <v>42620.91097222222</v>
      </c>
      <c r="T4020">
        <f>(((I4020/60)/60)/24)+DATE(1970,1,1)</f>
        <v>42650.91097222222</v>
      </c>
      <c r="U4020">
        <f>YEAR(S:S)</f>
        <v>2016</v>
      </c>
    </row>
    <row r="4021" spans="1:21" ht="48" x14ac:dyDescent="0.2">
      <c r="A4021">
        <v>4019</v>
      </c>
      <c r="B4021" s="8" t="s">
        <v>2</v>
      </c>
      <c r="C4021" s="3" t="s">
        <v>4021</v>
      </c>
      <c r="D4021" s="5">
        <v>3500</v>
      </c>
      <c r="E4021" s="7">
        <v>0</v>
      </c>
      <c r="F4021" t="s">
        <v>4117</v>
      </c>
      <c r="G4021" s="1" t="s">
        <v>4119</v>
      </c>
      <c r="H4021" t="s">
        <v>4121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" t="s">
        <v>4181</v>
      </c>
      <c r="O4021">
        <f>ROUND(E4021/D4021*100,0)</f>
        <v>0</v>
      </c>
      <c r="P4021">
        <f>ROUND(E4021/L4021,2)</f>
        <v>0</v>
      </c>
      <c r="Q4021" s="9" t="s">
        <v>4181</v>
      </c>
      <c r="R4021" t="s">
        <v>4190</v>
      </c>
      <c r="S4021">
        <f>(((J4021/60)/60)/24)+DATE(1970,1,1)</f>
        <v>42417.675879629634</v>
      </c>
      <c r="T4021">
        <f>(((I4021/60)/60)/24)+DATE(1970,1,1)</f>
        <v>42475.686111111107</v>
      </c>
      <c r="U4021">
        <f>YEAR(S:S)</f>
        <v>2016</v>
      </c>
    </row>
    <row r="4022" spans="1:21" ht="48" x14ac:dyDescent="0.2">
      <c r="A4022">
        <v>4020</v>
      </c>
      <c r="B4022" s="8" t="s">
        <v>2</v>
      </c>
      <c r="C4022" s="3" t="s">
        <v>4022</v>
      </c>
      <c r="D4022" s="5">
        <v>600</v>
      </c>
      <c r="E4022" s="7">
        <v>0</v>
      </c>
      <c r="F4022" t="s">
        <v>4117</v>
      </c>
      <c r="G4022" s="1" t="s">
        <v>4119</v>
      </c>
      <c r="H4022" t="s">
        <v>4121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" t="s">
        <v>4181</v>
      </c>
      <c r="O4022">
        <f>ROUND(E4022/D4022*100,0)</f>
        <v>0</v>
      </c>
      <c r="P4022">
        <f>ROUND(E4022/L4022,2)</f>
        <v>0</v>
      </c>
      <c r="Q4022" s="9" t="s">
        <v>4181</v>
      </c>
      <c r="R4022" t="s">
        <v>4190</v>
      </c>
      <c r="S4022">
        <f>(((J4022/60)/60)/24)+DATE(1970,1,1)</f>
        <v>42057.190960648149</v>
      </c>
      <c r="T4022">
        <f>(((I4022/60)/60)/24)+DATE(1970,1,1)</f>
        <v>42087.149293981478</v>
      </c>
      <c r="U4022">
        <f>YEAR(S:S)</f>
        <v>2015</v>
      </c>
    </row>
    <row r="4023" spans="1:21" ht="48" x14ac:dyDescent="0.2">
      <c r="A4023">
        <v>4021</v>
      </c>
      <c r="B4023" s="8" t="s">
        <v>2</v>
      </c>
      <c r="C4023" s="3" t="s">
        <v>4023</v>
      </c>
      <c r="D4023" s="5">
        <v>15000</v>
      </c>
      <c r="E4023" s="7">
        <v>0</v>
      </c>
      <c r="F4023" t="s">
        <v>4117</v>
      </c>
      <c r="G4023" s="1" t="s">
        <v>4119</v>
      </c>
      <c r="H4023" t="s">
        <v>4121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" t="s">
        <v>4181</v>
      </c>
      <c r="O4023">
        <f>ROUND(E4023/D4023*100,0)</f>
        <v>0</v>
      </c>
      <c r="P4023">
        <f>ROUND(E4023/L4023,2)</f>
        <v>0</v>
      </c>
      <c r="Q4023" s="9" t="s">
        <v>4181</v>
      </c>
      <c r="R4023" t="s">
        <v>4190</v>
      </c>
      <c r="S4023">
        <f>(((J4023/60)/60)/24)+DATE(1970,1,1)</f>
        <v>41878.911550925928</v>
      </c>
      <c r="T4023">
        <f>(((I4023/60)/60)/24)+DATE(1970,1,1)</f>
        <v>41938.911550925928</v>
      </c>
      <c r="U4023">
        <f>YEAR(S:S)</f>
        <v>2014</v>
      </c>
    </row>
    <row r="4024" spans="1:21" ht="32" x14ac:dyDescent="0.2">
      <c r="A4024">
        <v>4022</v>
      </c>
      <c r="B4024" s="8" t="s">
        <v>2</v>
      </c>
      <c r="C4024" s="3" t="s">
        <v>4024</v>
      </c>
      <c r="D4024" s="5">
        <v>18000</v>
      </c>
      <c r="E4024" s="7">
        <v>0</v>
      </c>
      <c r="F4024" t="s">
        <v>4117</v>
      </c>
      <c r="G4024" s="1" t="s">
        <v>4119</v>
      </c>
      <c r="H4024" t="s">
        <v>4121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" t="s">
        <v>4181</v>
      </c>
      <c r="O4024">
        <f>ROUND(E4024/D4024*100,0)</f>
        <v>0</v>
      </c>
      <c r="P4024">
        <f>ROUND(E4024/L4024,2)</f>
        <v>0</v>
      </c>
      <c r="Q4024" s="9" t="s">
        <v>4181</v>
      </c>
      <c r="R4024" t="s">
        <v>4190</v>
      </c>
      <c r="S4024">
        <f>(((J4024/60)/60)/24)+DATE(1970,1,1)</f>
        <v>41990.584108796291</v>
      </c>
      <c r="T4024">
        <f>(((I4024/60)/60)/24)+DATE(1970,1,1)</f>
        <v>42036.120833333334</v>
      </c>
      <c r="U4024">
        <f>YEAR(S:S)</f>
        <v>2014</v>
      </c>
    </row>
    <row r="4025" spans="1:21" ht="48" x14ac:dyDescent="0.2">
      <c r="A4025">
        <v>4023</v>
      </c>
      <c r="B4025" s="8" t="s">
        <v>2</v>
      </c>
      <c r="C4025" s="3" t="s">
        <v>4025</v>
      </c>
      <c r="D4025" s="5">
        <v>7000</v>
      </c>
      <c r="E4025" s="7">
        <v>0</v>
      </c>
      <c r="F4025" t="s">
        <v>4117</v>
      </c>
      <c r="G4025" s="1" t="s">
        <v>4119</v>
      </c>
      <c r="H4025" t="s">
        <v>4121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" t="s">
        <v>4181</v>
      </c>
      <c r="O4025">
        <f>ROUND(E4025/D4025*100,0)</f>
        <v>0</v>
      </c>
      <c r="P4025" t="e">
        <f>ROUND(E4025/L4025,2)</f>
        <v>#DIV/0!</v>
      </c>
      <c r="Q4025" s="9" t="s">
        <v>4181</v>
      </c>
      <c r="R4025" t="s">
        <v>4190</v>
      </c>
      <c r="S4025">
        <f>(((J4025/60)/60)/24)+DATE(1970,1,1)</f>
        <v>42408.999571759254</v>
      </c>
      <c r="T4025">
        <f>(((I4025/60)/60)/24)+DATE(1970,1,1)</f>
        <v>42453.957905092597</v>
      </c>
      <c r="U4025">
        <f>YEAR(S:S)</f>
        <v>2016</v>
      </c>
    </row>
    <row r="4026" spans="1:21" ht="48" x14ac:dyDescent="0.2">
      <c r="A4026">
        <v>4024</v>
      </c>
      <c r="B4026" s="8" t="s">
        <v>2</v>
      </c>
      <c r="C4026" s="3" t="s">
        <v>4026</v>
      </c>
      <c r="D4026" s="5">
        <v>800</v>
      </c>
      <c r="E4026" s="7">
        <v>0</v>
      </c>
      <c r="F4026" t="s">
        <v>4117</v>
      </c>
      <c r="G4026" s="1" t="s">
        <v>4119</v>
      </c>
      <c r="H4026" t="s">
        <v>4121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" t="s">
        <v>4181</v>
      </c>
      <c r="O4026">
        <f>ROUND(E4026/D4026*100,0)</f>
        <v>0</v>
      </c>
      <c r="P4026">
        <f>ROUND(E4026/L4026,2)</f>
        <v>0</v>
      </c>
      <c r="Q4026" s="9" t="s">
        <v>4181</v>
      </c>
      <c r="R4026" t="s">
        <v>4190</v>
      </c>
      <c r="S4026">
        <f>(((J4026/60)/60)/24)+DATE(1970,1,1)</f>
        <v>42217.670104166667</v>
      </c>
      <c r="T4026">
        <f>(((I4026/60)/60)/24)+DATE(1970,1,1)</f>
        <v>42247.670104166667</v>
      </c>
      <c r="U4026">
        <f>YEAR(S:S)</f>
        <v>2015</v>
      </c>
    </row>
    <row r="4027" spans="1:21" ht="48" x14ac:dyDescent="0.2">
      <c r="A4027">
        <v>4025</v>
      </c>
      <c r="B4027" s="8" t="s">
        <v>2</v>
      </c>
      <c r="C4027" s="3" t="s">
        <v>4027</v>
      </c>
      <c r="D4027" s="5">
        <v>5000</v>
      </c>
      <c r="E4027" s="7">
        <v>0</v>
      </c>
      <c r="F4027" t="s">
        <v>4117</v>
      </c>
      <c r="G4027" s="1" t="s">
        <v>4119</v>
      </c>
      <c r="H4027" t="s">
        <v>4124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" t="s">
        <v>4181</v>
      </c>
      <c r="O4027">
        <f>ROUND(E4027/D4027*100,0)</f>
        <v>0</v>
      </c>
      <c r="P4027">
        <f>ROUND(E4027/L4027,2)</f>
        <v>0</v>
      </c>
      <c r="Q4027" s="9" t="s">
        <v>4181</v>
      </c>
      <c r="R4027" t="s">
        <v>4190</v>
      </c>
      <c r="S4027">
        <f>(((J4027/60)/60)/24)+DATE(1970,1,1)</f>
        <v>42151.237685185188</v>
      </c>
      <c r="T4027">
        <f>(((I4027/60)/60)/24)+DATE(1970,1,1)</f>
        <v>42211.237685185188</v>
      </c>
      <c r="U4027">
        <f>YEAR(S:S)</f>
        <v>2015</v>
      </c>
    </row>
    <row r="4028" spans="1:21" ht="48" x14ac:dyDescent="0.2">
      <c r="A4028">
        <v>4026</v>
      </c>
      <c r="B4028" s="8" t="s">
        <v>2</v>
      </c>
      <c r="C4028" s="3" t="s">
        <v>4028</v>
      </c>
      <c r="D4028" s="5">
        <v>4000</v>
      </c>
      <c r="E4028" s="7">
        <v>0</v>
      </c>
      <c r="F4028" t="s">
        <v>4117</v>
      </c>
      <c r="G4028" s="1" t="s">
        <v>4119</v>
      </c>
      <c r="H4028" t="s">
        <v>4121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" t="s">
        <v>4181</v>
      </c>
      <c r="O4028">
        <f>ROUND(E4028/D4028*100,0)</f>
        <v>0</v>
      </c>
      <c r="P4028" t="e">
        <f>ROUND(E4028/L4028,2)</f>
        <v>#DIV/0!</v>
      </c>
      <c r="Q4028" s="9" t="s">
        <v>4181</v>
      </c>
      <c r="R4028" t="s">
        <v>4190</v>
      </c>
      <c r="S4028">
        <f>(((J4028/60)/60)/24)+DATE(1970,1,1)</f>
        <v>42282.655543981484</v>
      </c>
      <c r="T4028">
        <f>(((I4028/60)/60)/24)+DATE(1970,1,1)</f>
        <v>42342.697210648148</v>
      </c>
      <c r="U4028">
        <f>YEAR(S:S)</f>
        <v>2015</v>
      </c>
    </row>
    <row r="4029" spans="1:21" ht="48" x14ac:dyDescent="0.2">
      <c r="A4029">
        <v>4027</v>
      </c>
      <c r="B4029" s="8" t="s">
        <v>2</v>
      </c>
      <c r="C4029" s="3" t="s">
        <v>4029</v>
      </c>
      <c r="D4029" s="5">
        <v>3000</v>
      </c>
      <c r="E4029" s="7">
        <v>0</v>
      </c>
      <c r="F4029" t="s">
        <v>4117</v>
      </c>
      <c r="G4029" s="1" t="s">
        <v>4119</v>
      </c>
      <c r="H4029" t="s">
        <v>4121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" t="s">
        <v>4181</v>
      </c>
      <c r="O4029">
        <f>ROUND(E4029/D4029*100,0)</f>
        <v>0</v>
      </c>
      <c r="P4029">
        <f>ROUND(E4029/L4029,2)</f>
        <v>0</v>
      </c>
      <c r="Q4029" s="9" t="s">
        <v>4181</v>
      </c>
      <c r="R4029" t="s">
        <v>4190</v>
      </c>
      <c r="S4029">
        <f>(((J4029/60)/60)/24)+DATE(1970,1,1)</f>
        <v>42768.97084490741</v>
      </c>
      <c r="T4029">
        <f>(((I4029/60)/60)/24)+DATE(1970,1,1)</f>
        <v>42789.041666666672</v>
      </c>
      <c r="U4029">
        <f>YEAR(S:S)</f>
        <v>2017</v>
      </c>
    </row>
    <row r="4030" spans="1:21" ht="48" x14ac:dyDescent="0.2">
      <c r="A4030">
        <v>4028</v>
      </c>
      <c r="B4030" s="8" t="s">
        <v>2</v>
      </c>
      <c r="C4030" s="3" t="s">
        <v>4030</v>
      </c>
      <c r="D4030" s="5">
        <v>2000</v>
      </c>
      <c r="E4030" s="7">
        <v>0</v>
      </c>
      <c r="F4030" t="s">
        <v>4117</v>
      </c>
      <c r="G4030" s="1" t="s">
        <v>4119</v>
      </c>
      <c r="H4030" t="s">
        <v>4121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" t="s">
        <v>4181</v>
      </c>
      <c r="O4030">
        <f>ROUND(E4030/D4030*100,0)</f>
        <v>0</v>
      </c>
      <c r="P4030">
        <f>ROUND(E4030/L4030,2)</f>
        <v>0</v>
      </c>
      <c r="Q4030" s="9" t="s">
        <v>4181</v>
      </c>
      <c r="R4030" t="s">
        <v>4190</v>
      </c>
      <c r="S4030">
        <f>(((J4030/60)/60)/24)+DATE(1970,1,1)</f>
        <v>41765.938657407409</v>
      </c>
      <c r="T4030">
        <f>(((I4030/60)/60)/24)+DATE(1970,1,1)</f>
        <v>41795.938657407409</v>
      </c>
      <c r="U4030">
        <f>YEAR(S:S)</f>
        <v>2014</v>
      </c>
    </row>
    <row r="4031" spans="1:21" ht="48" x14ac:dyDescent="0.2">
      <c r="A4031">
        <v>4029</v>
      </c>
      <c r="B4031" s="8" t="s">
        <v>2</v>
      </c>
      <c r="C4031" s="3" t="s">
        <v>4031</v>
      </c>
      <c r="D4031" s="5">
        <v>20000</v>
      </c>
      <c r="E4031" s="7">
        <v>0</v>
      </c>
      <c r="F4031" t="s">
        <v>4117</v>
      </c>
      <c r="G4031" s="1" t="s">
        <v>4119</v>
      </c>
      <c r="H4031" t="s">
        <v>4121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" t="s">
        <v>4181</v>
      </c>
      <c r="O4031">
        <f>ROUND(E4031/D4031*100,0)</f>
        <v>0</v>
      </c>
      <c r="P4031" t="e">
        <f>ROUND(E4031/L4031,2)</f>
        <v>#DIV/0!</v>
      </c>
      <c r="Q4031" s="9" t="s">
        <v>4181</v>
      </c>
      <c r="R4031" t="s">
        <v>4190</v>
      </c>
      <c r="S4031">
        <f>(((J4031/60)/60)/24)+DATE(1970,1,1)</f>
        <v>42322.025115740747</v>
      </c>
      <c r="T4031">
        <f>(((I4031/60)/60)/24)+DATE(1970,1,1)</f>
        <v>42352.025115740747</v>
      </c>
      <c r="U4031">
        <f>YEAR(S:S)</f>
        <v>2015</v>
      </c>
    </row>
    <row r="4032" spans="1:21" ht="48" x14ac:dyDescent="0.2">
      <c r="A4032">
        <v>4030</v>
      </c>
      <c r="B4032" s="8" t="s">
        <v>2</v>
      </c>
      <c r="C4032" s="3" t="s">
        <v>4032</v>
      </c>
      <c r="D4032" s="5">
        <v>2500</v>
      </c>
      <c r="E4032" s="7">
        <v>0</v>
      </c>
      <c r="F4032" t="s">
        <v>4117</v>
      </c>
      <c r="G4032" s="1" t="s">
        <v>4119</v>
      </c>
      <c r="H4032" t="s">
        <v>4121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" t="s">
        <v>4181</v>
      </c>
      <c r="O4032">
        <f>ROUND(E4032/D4032*100,0)</f>
        <v>0</v>
      </c>
      <c r="P4032">
        <f>ROUND(E4032/L4032,2)</f>
        <v>0</v>
      </c>
      <c r="Q4032" s="9" t="s">
        <v>4181</v>
      </c>
      <c r="R4032" t="s">
        <v>4190</v>
      </c>
      <c r="S4032">
        <f>(((J4032/60)/60)/24)+DATE(1970,1,1)</f>
        <v>42374.655081018514</v>
      </c>
      <c r="T4032">
        <f>(((I4032/60)/60)/24)+DATE(1970,1,1)</f>
        <v>42403.784027777772</v>
      </c>
      <c r="U4032">
        <f>YEAR(S:S)</f>
        <v>2016</v>
      </c>
    </row>
    <row r="4033" spans="1:21" ht="48" x14ac:dyDescent="0.2">
      <c r="A4033">
        <v>4031</v>
      </c>
      <c r="B4033" s="8" t="s">
        <v>2</v>
      </c>
      <c r="C4033" s="3" t="s">
        <v>4033</v>
      </c>
      <c r="D4033" s="5">
        <v>5000</v>
      </c>
      <c r="E4033" s="7">
        <v>0</v>
      </c>
      <c r="F4033" t="s">
        <v>4117</v>
      </c>
      <c r="G4033" s="1" t="s">
        <v>4119</v>
      </c>
      <c r="H4033" t="s">
        <v>4121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" t="s">
        <v>4181</v>
      </c>
      <c r="O4033">
        <f>ROUND(E4033/D4033*100,0)</f>
        <v>0</v>
      </c>
      <c r="P4033" t="e">
        <f>ROUND(E4033/L4033,2)</f>
        <v>#DIV/0!</v>
      </c>
      <c r="Q4033" s="9" t="s">
        <v>4181</v>
      </c>
      <c r="R4033" t="s">
        <v>4190</v>
      </c>
      <c r="S4033">
        <f>(((J4033/60)/60)/24)+DATE(1970,1,1)</f>
        <v>41941.585231481484</v>
      </c>
      <c r="T4033">
        <f>(((I4033/60)/60)/24)+DATE(1970,1,1)</f>
        <v>41991.626898148148</v>
      </c>
      <c r="U4033">
        <f>YEAR(S:S)</f>
        <v>2014</v>
      </c>
    </row>
    <row r="4034" spans="1:21" ht="48" x14ac:dyDescent="0.2">
      <c r="A4034">
        <v>4032</v>
      </c>
      <c r="B4034" s="8" t="s">
        <v>2</v>
      </c>
      <c r="C4034" s="3" t="s">
        <v>4034</v>
      </c>
      <c r="D4034" s="5">
        <v>6048</v>
      </c>
      <c r="E4034" s="7">
        <v>0</v>
      </c>
      <c r="F4034" t="s">
        <v>4117</v>
      </c>
      <c r="G4034" s="1" t="s">
        <v>4119</v>
      </c>
      <c r="H4034" t="s">
        <v>4121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" t="s">
        <v>4181</v>
      </c>
      <c r="O4034">
        <f>ROUND(E4034/D4034*100,0)</f>
        <v>0</v>
      </c>
      <c r="P4034">
        <f>ROUND(E4034/L4034,2)</f>
        <v>0</v>
      </c>
      <c r="Q4034" s="9" t="s">
        <v>4181</v>
      </c>
      <c r="R4034" t="s">
        <v>4190</v>
      </c>
      <c r="S4034">
        <f>(((J4034/60)/60)/24)+DATE(1970,1,1)</f>
        <v>42293.809212962966</v>
      </c>
      <c r="T4034">
        <f>(((I4034/60)/60)/24)+DATE(1970,1,1)</f>
        <v>42353.85087962963</v>
      </c>
      <c r="U4034">
        <f>YEAR(S:S)</f>
        <v>2015</v>
      </c>
    </row>
    <row r="4035" spans="1:21" ht="48" x14ac:dyDescent="0.2">
      <c r="A4035">
        <v>4033</v>
      </c>
      <c r="B4035" s="8" t="s">
        <v>2</v>
      </c>
      <c r="C4035" s="3" t="s">
        <v>4035</v>
      </c>
      <c r="D4035" s="5">
        <v>23900</v>
      </c>
      <c r="E4035" s="7">
        <v>0</v>
      </c>
      <c r="F4035" t="s">
        <v>4117</v>
      </c>
      <c r="G4035" s="1" t="s">
        <v>4119</v>
      </c>
      <c r="H4035" t="s">
        <v>4122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" t="s">
        <v>4181</v>
      </c>
      <c r="O4035">
        <f>ROUND(E4035/D4035*100,0)</f>
        <v>0</v>
      </c>
      <c r="P4035">
        <f>ROUND(E4035/L4035,2)</f>
        <v>0</v>
      </c>
      <c r="Q4035" s="9" t="s">
        <v>4181</v>
      </c>
      <c r="R4035" t="s">
        <v>4190</v>
      </c>
      <c r="S4035">
        <f>(((J4035/60)/60)/24)+DATE(1970,1,1)</f>
        <v>42614.268796296295</v>
      </c>
      <c r="T4035">
        <f>(((I4035/60)/60)/24)+DATE(1970,1,1)</f>
        <v>42645.375</v>
      </c>
      <c r="U4035">
        <f>YEAR(S:S)</f>
        <v>2016</v>
      </c>
    </row>
    <row r="4036" spans="1:21" ht="48" x14ac:dyDescent="0.2">
      <c r="A4036">
        <v>4034</v>
      </c>
      <c r="B4036" s="8" t="s">
        <v>2</v>
      </c>
      <c r="C4036" s="3" t="s">
        <v>4036</v>
      </c>
      <c r="D4036" s="5">
        <v>13500</v>
      </c>
      <c r="E4036" s="7">
        <v>0</v>
      </c>
      <c r="F4036" t="s">
        <v>4117</v>
      </c>
      <c r="G4036" s="1" t="s">
        <v>4119</v>
      </c>
      <c r="H4036" t="s">
        <v>4121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" t="s">
        <v>4181</v>
      </c>
      <c r="O4036">
        <f>ROUND(E4036/D4036*100,0)</f>
        <v>0</v>
      </c>
      <c r="P4036">
        <f>ROUND(E4036/L4036,2)</f>
        <v>0</v>
      </c>
      <c r="Q4036" s="9" t="s">
        <v>4181</v>
      </c>
      <c r="R4036" t="s">
        <v>4190</v>
      </c>
      <c r="S4036">
        <f>(((J4036/60)/60)/24)+DATE(1970,1,1)</f>
        <v>42067.947337962964</v>
      </c>
      <c r="T4036">
        <f>(((I4036/60)/60)/24)+DATE(1970,1,1)</f>
        <v>42097.905671296292</v>
      </c>
      <c r="U4036">
        <f>YEAR(S:S)</f>
        <v>2015</v>
      </c>
    </row>
    <row r="4037" spans="1:21" ht="32" x14ac:dyDescent="0.2">
      <c r="A4037">
        <v>4035</v>
      </c>
      <c r="B4037" s="8" t="s">
        <v>2</v>
      </c>
      <c r="C4037" s="3" t="s">
        <v>4037</v>
      </c>
      <c r="D4037" s="5">
        <v>10000</v>
      </c>
      <c r="E4037" s="7">
        <v>0</v>
      </c>
      <c r="F4037" t="s">
        <v>4117</v>
      </c>
      <c r="G4037" s="1" t="s">
        <v>4119</v>
      </c>
      <c r="H4037" t="s">
        <v>4121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" t="s">
        <v>4181</v>
      </c>
      <c r="O4037">
        <f>ROUND(E4037/D4037*100,0)</f>
        <v>0</v>
      </c>
      <c r="P4037">
        <f>ROUND(E4037/L4037,2)</f>
        <v>0</v>
      </c>
      <c r="Q4037" s="9" t="s">
        <v>4181</v>
      </c>
      <c r="R4037" t="s">
        <v>4190</v>
      </c>
      <c r="S4037">
        <f>(((J4037/60)/60)/24)+DATE(1970,1,1)</f>
        <v>41903.882951388885</v>
      </c>
      <c r="T4037">
        <f>(((I4037/60)/60)/24)+DATE(1970,1,1)</f>
        <v>41933.882951388885</v>
      </c>
      <c r="U4037">
        <f>YEAR(S:S)</f>
        <v>2014</v>
      </c>
    </row>
    <row r="4038" spans="1:21" ht="48" x14ac:dyDescent="0.2">
      <c r="A4038">
        <v>4036</v>
      </c>
      <c r="B4038" s="8" t="s">
        <v>2</v>
      </c>
      <c r="C4038" s="3" t="s">
        <v>3335</v>
      </c>
      <c r="D4038" s="5">
        <v>6000</v>
      </c>
      <c r="E4038" s="7">
        <v>0</v>
      </c>
      <c r="F4038" t="s">
        <v>4117</v>
      </c>
      <c r="G4038" s="1" t="s">
        <v>4119</v>
      </c>
      <c r="H4038" t="s">
        <v>4121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" t="s">
        <v>4181</v>
      </c>
      <c r="O4038">
        <f>ROUND(E4038/D4038*100,0)</f>
        <v>0</v>
      </c>
      <c r="P4038">
        <f>ROUND(E4038/L4038,2)</f>
        <v>0</v>
      </c>
      <c r="Q4038" s="9" t="s">
        <v>4181</v>
      </c>
      <c r="R4038" t="s">
        <v>4190</v>
      </c>
      <c r="S4038">
        <f>(((J4038/60)/60)/24)+DATE(1970,1,1)</f>
        <v>41804.937083333331</v>
      </c>
      <c r="T4038">
        <f>(((I4038/60)/60)/24)+DATE(1970,1,1)</f>
        <v>41821.9375</v>
      </c>
      <c r="U4038">
        <f>YEAR(S:S)</f>
        <v>2014</v>
      </c>
    </row>
    <row r="4039" spans="1:21" ht="48" x14ac:dyDescent="0.2">
      <c r="A4039">
        <v>4037</v>
      </c>
      <c r="B4039" s="8" t="s">
        <v>2</v>
      </c>
      <c r="C4039" s="3" t="s">
        <v>4038</v>
      </c>
      <c r="D4039" s="5">
        <v>700</v>
      </c>
      <c r="E4039" s="7">
        <v>0</v>
      </c>
      <c r="F4039" t="s">
        <v>4117</v>
      </c>
      <c r="G4039" s="1" t="s">
        <v>4119</v>
      </c>
      <c r="H4039" t="s">
        <v>4121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" t="s">
        <v>4181</v>
      </c>
      <c r="O4039">
        <f>ROUND(E4039/D4039*100,0)</f>
        <v>0</v>
      </c>
      <c r="P4039">
        <f>ROUND(E4039/L4039,2)</f>
        <v>0</v>
      </c>
      <c r="Q4039" s="9" t="s">
        <v>4181</v>
      </c>
      <c r="R4039" t="s">
        <v>4190</v>
      </c>
      <c r="S4039">
        <f>(((J4039/60)/60)/24)+DATE(1970,1,1)</f>
        <v>42497.070775462969</v>
      </c>
      <c r="T4039">
        <f>(((I4039/60)/60)/24)+DATE(1970,1,1)</f>
        <v>42514.600694444445</v>
      </c>
      <c r="U4039">
        <f>YEAR(S:S)</f>
        <v>2016</v>
      </c>
    </row>
    <row r="4040" spans="1:21" ht="48" x14ac:dyDescent="0.2">
      <c r="A4040">
        <v>4038</v>
      </c>
      <c r="B4040" s="8" t="s">
        <v>2</v>
      </c>
      <c r="C4040" s="3" t="s">
        <v>4039</v>
      </c>
      <c r="D4040" s="5">
        <v>2500</v>
      </c>
      <c r="E4040" s="7">
        <v>0</v>
      </c>
      <c r="F4040" t="s">
        <v>4117</v>
      </c>
      <c r="G4040" s="1" t="s">
        <v>4119</v>
      </c>
      <c r="H4040" t="s">
        <v>4121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" t="s">
        <v>4181</v>
      </c>
      <c r="O4040">
        <f>ROUND(E4040/D4040*100,0)</f>
        <v>0</v>
      </c>
      <c r="P4040">
        <f>ROUND(E4040/L4040,2)</f>
        <v>0</v>
      </c>
      <c r="Q4040" s="9" t="s">
        <v>4181</v>
      </c>
      <c r="R4040" t="s">
        <v>4190</v>
      </c>
      <c r="S4040">
        <f>(((J4040/60)/60)/24)+DATE(1970,1,1)</f>
        <v>41869.798726851855</v>
      </c>
      <c r="T4040">
        <f>(((I4040/60)/60)/24)+DATE(1970,1,1)</f>
        <v>41929.798726851855</v>
      </c>
      <c r="U4040">
        <f>YEAR(S:S)</f>
        <v>2014</v>
      </c>
    </row>
    <row r="4041" spans="1:21" ht="32" x14ac:dyDescent="0.2">
      <c r="A4041">
        <v>4039</v>
      </c>
      <c r="B4041" s="8" t="s">
        <v>2</v>
      </c>
      <c r="C4041" s="3" t="s">
        <v>4040</v>
      </c>
      <c r="D4041" s="5">
        <v>500</v>
      </c>
      <c r="E4041" s="7">
        <v>0</v>
      </c>
      <c r="F4041" t="s">
        <v>4117</v>
      </c>
      <c r="G4041" s="1" t="s">
        <v>4119</v>
      </c>
      <c r="H4041" t="s">
        <v>4121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" t="s">
        <v>4181</v>
      </c>
      <c r="O4041">
        <f>ROUND(E4041/D4041*100,0)</f>
        <v>0</v>
      </c>
      <c r="P4041">
        <f>ROUND(E4041/L4041,2)</f>
        <v>0</v>
      </c>
      <c r="Q4041" s="9" t="s">
        <v>4181</v>
      </c>
      <c r="R4041" t="s">
        <v>4190</v>
      </c>
      <c r="S4041">
        <f>(((J4041/60)/60)/24)+DATE(1970,1,1)</f>
        <v>42305.670914351853</v>
      </c>
      <c r="T4041">
        <f>(((I4041/60)/60)/24)+DATE(1970,1,1)</f>
        <v>42339.249305555553</v>
      </c>
      <c r="U4041">
        <f>YEAR(S:S)</f>
        <v>2015</v>
      </c>
    </row>
    <row r="4042" spans="1:21" ht="48" x14ac:dyDescent="0.2">
      <c r="A4042">
        <v>4040</v>
      </c>
      <c r="B4042" s="8" t="s">
        <v>2</v>
      </c>
      <c r="C4042" s="3" t="s">
        <v>4041</v>
      </c>
      <c r="D4042" s="5">
        <v>8000</v>
      </c>
      <c r="E4042" s="7">
        <v>0</v>
      </c>
      <c r="F4042" t="s">
        <v>4117</v>
      </c>
      <c r="G4042" s="1" t="s">
        <v>4119</v>
      </c>
      <c r="H4042" t="s">
        <v>4121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" t="s">
        <v>4181</v>
      </c>
      <c r="O4042">
        <f>ROUND(E4042/D4042*100,0)</f>
        <v>0</v>
      </c>
      <c r="P4042">
        <f>ROUND(E4042/L4042,2)</f>
        <v>0</v>
      </c>
      <c r="Q4042" s="9" t="s">
        <v>4181</v>
      </c>
      <c r="R4042" t="s">
        <v>4190</v>
      </c>
      <c r="S4042">
        <f>(((J4042/60)/60)/24)+DATE(1970,1,1)</f>
        <v>42144.231527777782</v>
      </c>
      <c r="T4042">
        <f>(((I4042/60)/60)/24)+DATE(1970,1,1)</f>
        <v>42203.125</v>
      </c>
      <c r="U4042">
        <f>YEAR(S:S)</f>
        <v>2015</v>
      </c>
    </row>
    <row r="4043" spans="1:21" ht="32" x14ac:dyDescent="0.2">
      <c r="A4043">
        <v>4041</v>
      </c>
      <c r="B4043" s="8" t="s">
        <v>2</v>
      </c>
      <c r="C4043" s="3" t="s">
        <v>4042</v>
      </c>
      <c r="D4043" s="5">
        <v>5000</v>
      </c>
      <c r="E4043" s="7">
        <v>0</v>
      </c>
      <c r="F4043" t="s">
        <v>4117</v>
      </c>
      <c r="G4043" s="1" t="s">
        <v>4119</v>
      </c>
      <c r="H4043" t="s">
        <v>4122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" t="s">
        <v>4181</v>
      </c>
      <c r="O4043">
        <f>ROUND(E4043/D4043*100,0)</f>
        <v>0</v>
      </c>
      <c r="P4043">
        <f>ROUND(E4043/L4043,2)</f>
        <v>0</v>
      </c>
      <c r="Q4043" s="9" t="s">
        <v>4181</v>
      </c>
      <c r="R4043" t="s">
        <v>4190</v>
      </c>
      <c r="S4043">
        <f>(((J4043/60)/60)/24)+DATE(1970,1,1)</f>
        <v>42559.474004629628</v>
      </c>
      <c r="T4043">
        <f>(((I4043/60)/60)/24)+DATE(1970,1,1)</f>
        <v>42619.474004629628</v>
      </c>
      <c r="U4043">
        <f>YEAR(S:S)</f>
        <v>2016</v>
      </c>
    </row>
    <row r="4044" spans="1:21" ht="48" x14ac:dyDescent="0.2">
      <c r="A4044">
        <v>4042</v>
      </c>
      <c r="B4044" s="8" t="s">
        <v>2</v>
      </c>
      <c r="C4044" s="3" t="s">
        <v>4043</v>
      </c>
      <c r="D4044" s="5">
        <v>10000</v>
      </c>
      <c r="E4044" s="7">
        <v>0</v>
      </c>
      <c r="F4044" t="s">
        <v>4117</v>
      </c>
      <c r="G4044" s="1" t="s">
        <v>4119</v>
      </c>
      <c r="H4044" t="s">
        <v>4121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" t="s">
        <v>4181</v>
      </c>
      <c r="O4044">
        <f>ROUND(E4044/D4044*100,0)</f>
        <v>0</v>
      </c>
      <c r="P4044">
        <f>ROUND(E4044/L4044,2)</f>
        <v>0</v>
      </c>
      <c r="Q4044" s="9" t="s">
        <v>4181</v>
      </c>
      <c r="R4044" t="s">
        <v>4190</v>
      </c>
      <c r="S4044">
        <f>(((J4044/60)/60)/24)+DATE(1970,1,1)</f>
        <v>41995.084074074075</v>
      </c>
      <c r="T4044">
        <f>(((I4044/60)/60)/24)+DATE(1970,1,1)</f>
        <v>42024.802777777775</v>
      </c>
      <c r="U4044">
        <f>YEAR(S:S)</f>
        <v>2014</v>
      </c>
    </row>
    <row r="4045" spans="1:21" ht="48" x14ac:dyDescent="0.2">
      <c r="A4045">
        <v>4043</v>
      </c>
      <c r="B4045" s="8" t="s">
        <v>2</v>
      </c>
      <c r="C4045" s="3" t="s">
        <v>4044</v>
      </c>
      <c r="D4045" s="5">
        <v>300</v>
      </c>
      <c r="E4045" s="7">
        <v>0</v>
      </c>
      <c r="F4045" t="s">
        <v>4117</v>
      </c>
      <c r="G4045" s="1" t="s">
        <v>4119</v>
      </c>
      <c r="H4045" t="s">
        <v>4126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" t="s">
        <v>4181</v>
      </c>
      <c r="O4045">
        <f>ROUND(E4045/D4045*100,0)</f>
        <v>0</v>
      </c>
      <c r="P4045" t="e">
        <f>ROUND(E4045/L4045,2)</f>
        <v>#DIV/0!</v>
      </c>
      <c r="Q4045" s="9" t="s">
        <v>4181</v>
      </c>
      <c r="R4045" t="s">
        <v>4190</v>
      </c>
      <c r="S4045">
        <f>(((J4045/60)/60)/24)+DATE(1970,1,1)</f>
        <v>41948.957465277781</v>
      </c>
      <c r="T4045">
        <f>(((I4045/60)/60)/24)+DATE(1970,1,1)</f>
        <v>41963.957465277781</v>
      </c>
      <c r="U4045">
        <f>YEAR(S:S)</f>
        <v>2014</v>
      </c>
    </row>
    <row r="4046" spans="1:21" ht="48" x14ac:dyDescent="0.2">
      <c r="A4046">
        <v>4044</v>
      </c>
      <c r="B4046" s="8" t="s">
        <v>2</v>
      </c>
      <c r="C4046" s="3" t="s">
        <v>4045</v>
      </c>
      <c r="D4046" s="5">
        <v>600</v>
      </c>
      <c r="E4046" s="7">
        <v>0</v>
      </c>
      <c r="F4046" t="s">
        <v>4117</v>
      </c>
      <c r="G4046" s="1" t="s">
        <v>4119</v>
      </c>
      <c r="H4046" t="s">
        <v>4121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" t="s">
        <v>4181</v>
      </c>
      <c r="O4046">
        <f>ROUND(E4046/D4046*100,0)</f>
        <v>0</v>
      </c>
      <c r="P4046">
        <f>ROUND(E4046/L4046,2)</f>
        <v>0</v>
      </c>
      <c r="Q4046" s="9" t="s">
        <v>4181</v>
      </c>
      <c r="R4046" t="s">
        <v>4190</v>
      </c>
      <c r="S4046">
        <f>(((J4046/60)/60)/24)+DATE(1970,1,1)</f>
        <v>42074.219699074078</v>
      </c>
      <c r="T4046">
        <f>(((I4046/60)/60)/24)+DATE(1970,1,1)</f>
        <v>42104.208333333328</v>
      </c>
      <c r="U4046">
        <f>YEAR(S:S)</f>
        <v>2015</v>
      </c>
    </row>
    <row r="4047" spans="1:21" ht="48" x14ac:dyDescent="0.2">
      <c r="A4047">
        <v>4045</v>
      </c>
      <c r="B4047" s="8" t="s">
        <v>2</v>
      </c>
      <c r="C4047" s="3" t="s">
        <v>4046</v>
      </c>
      <c r="D4047" s="5">
        <v>5000</v>
      </c>
      <c r="E4047" s="7">
        <v>0</v>
      </c>
      <c r="F4047" t="s">
        <v>4117</v>
      </c>
      <c r="G4047" s="1" t="s">
        <v>4119</v>
      </c>
      <c r="H4047" t="s">
        <v>4123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" t="s">
        <v>4181</v>
      </c>
      <c r="O4047">
        <f>ROUND(E4047/D4047*100,0)</f>
        <v>0</v>
      </c>
      <c r="P4047">
        <f>ROUND(E4047/L4047,2)</f>
        <v>0</v>
      </c>
      <c r="Q4047" s="9" t="s">
        <v>4181</v>
      </c>
      <c r="R4047" t="s">
        <v>4190</v>
      </c>
      <c r="S4047">
        <f>(((J4047/60)/60)/24)+DATE(1970,1,1)</f>
        <v>41842.201261574075</v>
      </c>
      <c r="T4047">
        <f>(((I4047/60)/60)/24)+DATE(1970,1,1)</f>
        <v>41872.201261574075</v>
      </c>
      <c r="U4047">
        <f>YEAR(S:S)</f>
        <v>2014</v>
      </c>
    </row>
    <row r="4048" spans="1:21" ht="48" x14ac:dyDescent="0.2">
      <c r="A4048">
        <v>4046</v>
      </c>
      <c r="B4048" s="8" t="s">
        <v>2</v>
      </c>
      <c r="C4048" s="3" t="s">
        <v>4047</v>
      </c>
      <c r="D4048" s="5">
        <v>5600</v>
      </c>
      <c r="E4048" s="7">
        <v>0</v>
      </c>
      <c r="F4048" t="s">
        <v>4117</v>
      </c>
      <c r="G4048" s="1" t="s">
        <v>4119</v>
      </c>
      <c r="H4048" t="s">
        <v>4121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" t="s">
        <v>4181</v>
      </c>
      <c r="O4048">
        <f>ROUND(E4048/D4048*100,0)</f>
        <v>0</v>
      </c>
      <c r="P4048">
        <f>ROUND(E4048/L4048,2)</f>
        <v>0</v>
      </c>
      <c r="Q4048" s="9" t="s">
        <v>4181</v>
      </c>
      <c r="R4048" t="s">
        <v>4190</v>
      </c>
      <c r="S4048">
        <f>(((J4048/60)/60)/24)+DATE(1970,1,1)</f>
        <v>41904.650578703702</v>
      </c>
      <c r="T4048">
        <f>(((I4048/60)/60)/24)+DATE(1970,1,1)</f>
        <v>41934.650578703702</v>
      </c>
      <c r="U4048">
        <f>YEAR(S:S)</f>
        <v>2014</v>
      </c>
    </row>
    <row r="4049" spans="1:21" ht="48" x14ac:dyDescent="0.2">
      <c r="A4049">
        <v>4047</v>
      </c>
      <c r="B4049" s="8" t="s">
        <v>2</v>
      </c>
      <c r="C4049" s="3" t="s">
        <v>4048</v>
      </c>
      <c r="D4049" s="5">
        <v>5000</v>
      </c>
      <c r="E4049" s="7">
        <v>0</v>
      </c>
      <c r="F4049" t="s">
        <v>4117</v>
      </c>
      <c r="G4049" s="1" t="s">
        <v>4119</v>
      </c>
      <c r="H4049" t="s">
        <v>4121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" t="s">
        <v>4181</v>
      </c>
      <c r="O4049">
        <f>ROUND(E4049/D4049*100,0)</f>
        <v>0</v>
      </c>
      <c r="P4049">
        <f>ROUND(E4049/L4049,2)</f>
        <v>0</v>
      </c>
      <c r="Q4049" s="9" t="s">
        <v>4181</v>
      </c>
      <c r="R4049" t="s">
        <v>4190</v>
      </c>
      <c r="S4049">
        <f>(((J4049/60)/60)/24)+DATE(1970,1,1)</f>
        <v>41991.022488425922</v>
      </c>
      <c r="T4049">
        <f>(((I4049/60)/60)/24)+DATE(1970,1,1)</f>
        <v>42015.041666666672</v>
      </c>
      <c r="U4049">
        <f>YEAR(S:S)</f>
        <v>2014</v>
      </c>
    </row>
    <row r="4050" spans="1:21" ht="48" x14ac:dyDescent="0.2">
      <c r="A4050">
        <v>4048</v>
      </c>
      <c r="B4050" s="8" t="s">
        <v>2</v>
      </c>
      <c r="C4050" s="3" t="s">
        <v>4049</v>
      </c>
      <c r="D4050" s="5">
        <v>17000</v>
      </c>
      <c r="E4050" s="7">
        <v>0</v>
      </c>
      <c r="F4050" t="s">
        <v>4117</v>
      </c>
      <c r="G4050" s="1" t="s">
        <v>4119</v>
      </c>
      <c r="H4050" t="s">
        <v>4122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" t="s">
        <v>4181</v>
      </c>
      <c r="O4050">
        <f>ROUND(E4050/D4050*100,0)</f>
        <v>0</v>
      </c>
      <c r="P4050">
        <f>ROUND(E4050/L4050,2)</f>
        <v>0</v>
      </c>
      <c r="Q4050" s="9" t="s">
        <v>4181</v>
      </c>
      <c r="R4050" t="s">
        <v>4190</v>
      </c>
      <c r="S4050">
        <f>(((J4050/60)/60)/24)+DATE(1970,1,1)</f>
        <v>42436.509108796294</v>
      </c>
      <c r="T4050">
        <f>(((I4050/60)/60)/24)+DATE(1970,1,1)</f>
        <v>42471.467442129629</v>
      </c>
      <c r="U4050">
        <f>YEAR(S:S)</f>
        <v>2016</v>
      </c>
    </row>
    <row r="4051" spans="1:21" ht="48" x14ac:dyDescent="0.2">
      <c r="A4051">
        <v>4049</v>
      </c>
      <c r="B4051" s="8" t="s">
        <v>2</v>
      </c>
      <c r="C4051" s="3" t="s">
        <v>4050</v>
      </c>
      <c r="D4051" s="5">
        <v>20000</v>
      </c>
      <c r="E4051" s="7">
        <v>0</v>
      </c>
      <c r="F4051" t="s">
        <v>4117</v>
      </c>
      <c r="G4051" s="1" t="s">
        <v>4119</v>
      </c>
      <c r="H4051" t="s">
        <v>4121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" t="s">
        <v>4181</v>
      </c>
      <c r="O4051">
        <f>ROUND(E4051/D4051*100,0)</f>
        <v>0</v>
      </c>
      <c r="P4051">
        <f>ROUND(E4051/L4051,2)</f>
        <v>0</v>
      </c>
      <c r="Q4051" s="9" t="s">
        <v>4181</v>
      </c>
      <c r="R4051" t="s">
        <v>4190</v>
      </c>
      <c r="S4051">
        <f>(((J4051/60)/60)/24)+DATE(1970,1,1)</f>
        <v>42169.958506944444</v>
      </c>
      <c r="T4051">
        <f>(((I4051/60)/60)/24)+DATE(1970,1,1)</f>
        <v>42199.958506944444</v>
      </c>
      <c r="U4051">
        <f>YEAR(S:S)</f>
        <v>2015</v>
      </c>
    </row>
    <row r="4052" spans="1:21" ht="48" x14ac:dyDescent="0.2">
      <c r="A4052">
        <v>4050</v>
      </c>
      <c r="B4052" s="8" t="s">
        <v>2</v>
      </c>
      <c r="C4052" s="3" t="s">
        <v>4051</v>
      </c>
      <c r="D4052" s="5">
        <v>1500</v>
      </c>
      <c r="E4052" s="7">
        <v>0</v>
      </c>
      <c r="F4052" t="s">
        <v>4117</v>
      </c>
      <c r="G4052" s="1" t="s">
        <v>4119</v>
      </c>
      <c r="H4052" t="s">
        <v>4121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" t="s">
        <v>4181</v>
      </c>
      <c r="O4052">
        <f>ROUND(E4052/D4052*100,0)</f>
        <v>0</v>
      </c>
      <c r="P4052">
        <f>ROUND(E4052/L4052,2)</f>
        <v>0</v>
      </c>
      <c r="Q4052" s="9" t="s">
        <v>4181</v>
      </c>
      <c r="R4052" t="s">
        <v>4190</v>
      </c>
      <c r="S4052">
        <f>(((J4052/60)/60)/24)+DATE(1970,1,1)</f>
        <v>41905.636469907404</v>
      </c>
      <c r="T4052">
        <f>(((I4052/60)/60)/24)+DATE(1970,1,1)</f>
        <v>41935.636469907404</v>
      </c>
      <c r="U4052">
        <f>YEAR(S:S)</f>
        <v>2014</v>
      </c>
    </row>
    <row r="4053" spans="1:21" ht="48" x14ac:dyDescent="0.2">
      <c r="A4053">
        <v>4051</v>
      </c>
      <c r="B4053" s="8" t="s">
        <v>2</v>
      </c>
      <c r="C4053" s="3" t="s">
        <v>4052</v>
      </c>
      <c r="D4053" s="5">
        <v>500</v>
      </c>
      <c r="E4053" s="7">
        <v>0</v>
      </c>
      <c r="F4053" t="s">
        <v>4117</v>
      </c>
      <c r="G4053" s="1" t="s">
        <v>4119</v>
      </c>
      <c r="H4053" t="s">
        <v>4121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" t="s">
        <v>4181</v>
      </c>
      <c r="O4053">
        <f>ROUND(E4053/D4053*100,0)</f>
        <v>0</v>
      </c>
      <c r="P4053" t="e">
        <f>ROUND(E4053/L4053,2)</f>
        <v>#DIV/0!</v>
      </c>
      <c r="Q4053" s="9" t="s">
        <v>4181</v>
      </c>
      <c r="R4053" t="s">
        <v>4190</v>
      </c>
      <c r="S4053">
        <f>(((J4053/60)/60)/24)+DATE(1970,1,1)</f>
        <v>41761.810150462967</v>
      </c>
      <c r="T4053">
        <f>(((I4053/60)/60)/24)+DATE(1970,1,1)</f>
        <v>41768.286805555559</v>
      </c>
      <c r="U4053">
        <f>YEAR(S:S)</f>
        <v>2014</v>
      </c>
    </row>
    <row r="4054" spans="1:21" ht="64" x14ac:dyDescent="0.2">
      <c r="A4054">
        <v>4052</v>
      </c>
      <c r="B4054" s="8" t="s">
        <v>2</v>
      </c>
      <c r="C4054" s="3" t="s">
        <v>4053</v>
      </c>
      <c r="D4054" s="5">
        <v>3000</v>
      </c>
      <c r="E4054" s="7">
        <v>0</v>
      </c>
      <c r="F4054" t="s">
        <v>4117</v>
      </c>
      <c r="G4054" s="1" t="s">
        <v>4119</v>
      </c>
      <c r="H4054" t="s">
        <v>4121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" t="s">
        <v>4181</v>
      </c>
      <c r="O4054">
        <f>ROUND(E4054/D4054*100,0)</f>
        <v>0</v>
      </c>
      <c r="P4054">
        <f>ROUND(E4054/L4054,2)</f>
        <v>0</v>
      </c>
      <c r="Q4054" s="9" t="s">
        <v>4181</v>
      </c>
      <c r="R4054" t="s">
        <v>4190</v>
      </c>
      <c r="S4054">
        <f>(((J4054/60)/60)/24)+DATE(1970,1,1)</f>
        <v>41865.878657407404</v>
      </c>
      <c r="T4054">
        <f>(((I4054/60)/60)/24)+DATE(1970,1,1)</f>
        <v>41925.878657407404</v>
      </c>
      <c r="U4054">
        <f>YEAR(S:S)</f>
        <v>2014</v>
      </c>
    </row>
    <row r="4055" spans="1:21" ht="48" x14ac:dyDescent="0.2">
      <c r="A4055">
        <v>4053</v>
      </c>
      <c r="B4055" s="8" t="s">
        <v>2</v>
      </c>
      <c r="C4055" s="3" t="s">
        <v>4054</v>
      </c>
      <c r="D4055" s="5">
        <v>500</v>
      </c>
      <c r="E4055" s="7">
        <v>0</v>
      </c>
      <c r="F4055" t="s">
        <v>4117</v>
      </c>
      <c r="G4055" s="1" t="s">
        <v>4119</v>
      </c>
      <c r="H4055" t="s">
        <v>4122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" t="s">
        <v>4181</v>
      </c>
      <c r="O4055">
        <f>ROUND(E4055/D4055*100,0)</f>
        <v>0</v>
      </c>
      <c r="P4055">
        <f>ROUND(E4055/L4055,2)</f>
        <v>0</v>
      </c>
      <c r="Q4055" s="9" t="s">
        <v>4181</v>
      </c>
      <c r="R4055" t="s">
        <v>4190</v>
      </c>
      <c r="S4055">
        <f>(((J4055/60)/60)/24)+DATE(1970,1,1)</f>
        <v>41928.690138888887</v>
      </c>
      <c r="T4055">
        <f>(((I4055/60)/60)/24)+DATE(1970,1,1)</f>
        <v>41958.833333333328</v>
      </c>
      <c r="U4055">
        <f>YEAR(S:S)</f>
        <v>2014</v>
      </c>
    </row>
    <row r="4056" spans="1:21" ht="48" x14ac:dyDescent="0.2">
      <c r="A4056">
        <v>4054</v>
      </c>
      <c r="B4056" s="8" t="s">
        <v>2</v>
      </c>
      <c r="C4056" s="3" t="s">
        <v>4055</v>
      </c>
      <c r="D4056" s="5">
        <v>8880</v>
      </c>
      <c r="E4056" s="7">
        <v>0</v>
      </c>
      <c r="F4056" t="s">
        <v>4117</v>
      </c>
      <c r="G4056" s="1" t="s">
        <v>4119</v>
      </c>
      <c r="H4056" t="s">
        <v>4121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" t="s">
        <v>4181</v>
      </c>
      <c r="O4056">
        <f>ROUND(E4056/D4056*100,0)</f>
        <v>0</v>
      </c>
      <c r="P4056" t="e">
        <f>ROUND(E4056/L4056,2)</f>
        <v>#DIV/0!</v>
      </c>
      <c r="Q4056" s="9" t="s">
        <v>4181</v>
      </c>
      <c r="R4056" t="s">
        <v>4190</v>
      </c>
      <c r="S4056">
        <f>(((J4056/60)/60)/24)+DATE(1970,1,1)</f>
        <v>42613.841261574074</v>
      </c>
      <c r="T4056">
        <f>(((I4056/60)/60)/24)+DATE(1970,1,1)</f>
        <v>42644.166666666672</v>
      </c>
      <c r="U4056">
        <f>YEAR(S:S)</f>
        <v>2016</v>
      </c>
    </row>
    <row r="4057" spans="1:21" ht="48" x14ac:dyDescent="0.2">
      <c r="A4057">
        <v>4055</v>
      </c>
      <c r="B4057" s="8" t="s">
        <v>2</v>
      </c>
      <c r="C4057" s="3" t="s">
        <v>4056</v>
      </c>
      <c r="D4057" s="5">
        <v>5000</v>
      </c>
      <c r="E4057" s="7">
        <v>0</v>
      </c>
      <c r="F4057" t="s">
        <v>4117</v>
      </c>
      <c r="G4057" s="1" t="s">
        <v>4119</v>
      </c>
      <c r="H4057" t="s">
        <v>4122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" t="s">
        <v>4181</v>
      </c>
      <c r="O4057">
        <f>ROUND(E4057/D4057*100,0)</f>
        <v>0</v>
      </c>
      <c r="P4057">
        <f>ROUND(E4057/L4057,2)</f>
        <v>0</v>
      </c>
      <c r="Q4057" s="9" t="s">
        <v>4181</v>
      </c>
      <c r="R4057" t="s">
        <v>4190</v>
      </c>
      <c r="S4057">
        <f>(((J4057/60)/60)/24)+DATE(1970,1,1)</f>
        <v>41779.648506944446</v>
      </c>
      <c r="T4057">
        <f>(((I4057/60)/60)/24)+DATE(1970,1,1)</f>
        <v>41809.648506944446</v>
      </c>
      <c r="U4057">
        <f>YEAR(S:S)</f>
        <v>2014</v>
      </c>
    </row>
    <row r="4058" spans="1:21" ht="48" x14ac:dyDescent="0.2">
      <c r="A4058">
        <v>4056</v>
      </c>
      <c r="B4058" s="8" t="s">
        <v>2</v>
      </c>
      <c r="C4058" s="3" t="s">
        <v>4057</v>
      </c>
      <c r="D4058" s="5">
        <v>1500</v>
      </c>
      <c r="E4058" s="7">
        <v>0</v>
      </c>
      <c r="F4058" t="s">
        <v>4117</v>
      </c>
      <c r="G4058" s="1" t="s">
        <v>4119</v>
      </c>
      <c r="H4058" t="s">
        <v>4121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" t="s">
        <v>4181</v>
      </c>
      <c r="O4058">
        <f>ROUND(E4058/D4058*100,0)</f>
        <v>0</v>
      </c>
      <c r="P4058">
        <f>ROUND(E4058/L4058,2)</f>
        <v>0</v>
      </c>
      <c r="Q4058" s="9" t="s">
        <v>4181</v>
      </c>
      <c r="R4058" t="s">
        <v>4190</v>
      </c>
      <c r="S4058">
        <f>(((J4058/60)/60)/24)+DATE(1970,1,1)</f>
        <v>42534.933321759265</v>
      </c>
      <c r="T4058">
        <f>(((I4058/60)/60)/24)+DATE(1970,1,1)</f>
        <v>42554.832638888889</v>
      </c>
      <c r="U4058">
        <f>YEAR(S:S)</f>
        <v>2016</v>
      </c>
    </row>
    <row r="4059" spans="1:21" ht="48" x14ac:dyDescent="0.2">
      <c r="A4059">
        <v>4057</v>
      </c>
      <c r="B4059" s="8" t="s">
        <v>2</v>
      </c>
      <c r="C4059" s="3" t="s">
        <v>4058</v>
      </c>
      <c r="D4059" s="5">
        <v>3500</v>
      </c>
      <c r="E4059" s="7">
        <v>0</v>
      </c>
      <c r="F4059" t="s">
        <v>4117</v>
      </c>
      <c r="G4059" s="1" t="s">
        <v>4119</v>
      </c>
      <c r="H4059" t="s">
        <v>4122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" t="s">
        <v>4181</v>
      </c>
      <c r="O4059">
        <f>ROUND(E4059/D4059*100,0)</f>
        <v>0</v>
      </c>
      <c r="P4059">
        <f>ROUND(E4059/L4059,2)</f>
        <v>0</v>
      </c>
      <c r="Q4059" s="9" t="s">
        <v>4181</v>
      </c>
      <c r="R4059" t="s">
        <v>4190</v>
      </c>
      <c r="S4059">
        <f>(((J4059/60)/60)/24)+DATE(1970,1,1)</f>
        <v>42310.968518518523</v>
      </c>
      <c r="T4059">
        <f>(((I4059/60)/60)/24)+DATE(1970,1,1)</f>
        <v>42333.958333333328</v>
      </c>
      <c r="U4059">
        <f>YEAR(S:S)</f>
        <v>2015</v>
      </c>
    </row>
    <row r="4060" spans="1:21" ht="48" x14ac:dyDescent="0.2">
      <c r="A4060">
        <v>4058</v>
      </c>
      <c r="B4060" s="8" t="s">
        <v>2</v>
      </c>
      <c r="C4060" s="3" t="s">
        <v>4059</v>
      </c>
      <c r="D4060" s="5">
        <v>3750</v>
      </c>
      <c r="E4060" s="7">
        <v>0</v>
      </c>
      <c r="F4060" t="s">
        <v>4117</v>
      </c>
      <c r="G4060" s="1" t="s">
        <v>4119</v>
      </c>
      <c r="H4060" t="s">
        <v>4121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" t="s">
        <v>4181</v>
      </c>
      <c r="O4060">
        <f>ROUND(E4060/D4060*100,0)</f>
        <v>0</v>
      </c>
      <c r="P4060">
        <f>ROUND(E4060/L4060,2)</f>
        <v>0</v>
      </c>
      <c r="Q4060" s="9" t="s">
        <v>4181</v>
      </c>
      <c r="R4060" t="s">
        <v>4190</v>
      </c>
      <c r="S4060">
        <f>(((J4060/60)/60)/24)+DATE(1970,1,1)</f>
        <v>42446.060694444444</v>
      </c>
      <c r="T4060">
        <f>(((I4060/60)/60)/24)+DATE(1970,1,1)</f>
        <v>42461.165972222225</v>
      </c>
      <c r="U4060">
        <f>YEAR(S:S)</f>
        <v>2016</v>
      </c>
    </row>
    <row r="4061" spans="1:21" ht="48" x14ac:dyDescent="0.2">
      <c r="A4061">
        <v>4059</v>
      </c>
      <c r="B4061" s="8" t="s">
        <v>2</v>
      </c>
      <c r="C4061" s="3" t="s">
        <v>4060</v>
      </c>
      <c r="D4061" s="5">
        <v>10000</v>
      </c>
      <c r="E4061" s="7">
        <v>0</v>
      </c>
      <c r="F4061" t="s">
        <v>4117</v>
      </c>
      <c r="G4061" s="1" t="s">
        <v>4119</v>
      </c>
      <c r="H4061" t="s">
        <v>4126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" t="s">
        <v>4181</v>
      </c>
      <c r="O4061">
        <f>ROUND(E4061/D4061*100,0)</f>
        <v>0</v>
      </c>
      <c r="P4061">
        <f>ROUND(E4061/L4061,2)</f>
        <v>0</v>
      </c>
      <c r="Q4061" s="9" t="s">
        <v>4181</v>
      </c>
      <c r="R4061" t="s">
        <v>4190</v>
      </c>
      <c r="S4061">
        <f>(((J4061/60)/60)/24)+DATE(1970,1,1)</f>
        <v>41866.640648148146</v>
      </c>
      <c r="T4061">
        <f>(((I4061/60)/60)/24)+DATE(1970,1,1)</f>
        <v>41898.125</v>
      </c>
      <c r="U4061">
        <f>YEAR(S:S)</f>
        <v>2014</v>
      </c>
    </row>
    <row r="4062" spans="1:21" ht="48" x14ac:dyDescent="0.2">
      <c r="A4062">
        <v>4060</v>
      </c>
      <c r="B4062" s="8" t="s">
        <v>2</v>
      </c>
      <c r="C4062" s="3" t="s">
        <v>4061</v>
      </c>
      <c r="D4062" s="5">
        <v>10000</v>
      </c>
      <c r="E4062" s="7">
        <v>0</v>
      </c>
      <c r="F4062" t="s">
        <v>4117</v>
      </c>
      <c r="G4062" s="1" t="s">
        <v>4119</v>
      </c>
      <c r="H4062" t="s">
        <v>4126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" t="s">
        <v>4181</v>
      </c>
      <c r="O4062">
        <f>ROUND(E4062/D4062*100,0)</f>
        <v>0</v>
      </c>
      <c r="P4062">
        <f>ROUND(E4062/L4062,2)</f>
        <v>0</v>
      </c>
      <c r="Q4062" s="9" t="s">
        <v>4181</v>
      </c>
      <c r="R4062" t="s">
        <v>4190</v>
      </c>
      <c r="S4062">
        <f>(((J4062/60)/60)/24)+DATE(1970,1,1)</f>
        <v>41779.695092592592</v>
      </c>
      <c r="T4062">
        <f>(((I4062/60)/60)/24)+DATE(1970,1,1)</f>
        <v>41813.666666666664</v>
      </c>
      <c r="U4062">
        <f>YEAR(S:S)</f>
        <v>2014</v>
      </c>
    </row>
    <row r="4063" spans="1:21" ht="32" x14ac:dyDescent="0.2">
      <c r="A4063">
        <v>4061</v>
      </c>
      <c r="B4063" s="8" t="s">
        <v>2</v>
      </c>
      <c r="C4063" s="3" t="s">
        <v>4062</v>
      </c>
      <c r="D4063" s="5">
        <v>525</v>
      </c>
      <c r="E4063" s="7">
        <v>0</v>
      </c>
      <c r="F4063" t="s">
        <v>4117</v>
      </c>
      <c r="G4063" s="1" t="s">
        <v>4119</v>
      </c>
      <c r="H4063" t="s">
        <v>4121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" t="s">
        <v>4181</v>
      </c>
      <c r="O4063">
        <f>ROUND(E4063/D4063*100,0)</f>
        <v>0</v>
      </c>
      <c r="P4063" t="e">
        <f>ROUND(E4063/L4063,2)</f>
        <v>#DIV/0!</v>
      </c>
      <c r="Q4063" s="9" t="s">
        <v>4181</v>
      </c>
      <c r="R4063" t="s">
        <v>4190</v>
      </c>
      <c r="S4063">
        <f>(((J4063/60)/60)/24)+DATE(1970,1,1)</f>
        <v>42421.141469907408</v>
      </c>
      <c r="T4063">
        <f>(((I4063/60)/60)/24)+DATE(1970,1,1)</f>
        <v>42481.099803240737</v>
      </c>
      <c r="U4063">
        <f>YEAR(S:S)</f>
        <v>2016</v>
      </c>
    </row>
    <row r="4064" spans="1:21" ht="48" x14ac:dyDescent="0.2">
      <c r="A4064">
        <v>4062</v>
      </c>
      <c r="B4064" s="8" t="s">
        <v>2</v>
      </c>
      <c r="C4064" s="3" t="s">
        <v>4063</v>
      </c>
      <c r="D4064" s="5">
        <v>20000</v>
      </c>
      <c r="E4064" s="7">
        <v>0</v>
      </c>
      <c r="F4064" t="s">
        <v>4117</v>
      </c>
      <c r="G4064" s="1" t="s">
        <v>4119</v>
      </c>
      <c r="H4064" t="s">
        <v>4121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" t="s">
        <v>4181</v>
      </c>
      <c r="O4064">
        <f>ROUND(E4064/D4064*100,0)</f>
        <v>0</v>
      </c>
      <c r="P4064">
        <f>ROUND(E4064/L4064,2)</f>
        <v>0</v>
      </c>
      <c r="Q4064" s="9" t="s">
        <v>4181</v>
      </c>
      <c r="R4064" t="s">
        <v>4190</v>
      </c>
      <c r="S4064">
        <f>(((J4064/60)/60)/24)+DATE(1970,1,1)</f>
        <v>42523.739212962959</v>
      </c>
      <c r="T4064">
        <f>(((I4064/60)/60)/24)+DATE(1970,1,1)</f>
        <v>42553.739212962959</v>
      </c>
      <c r="U4064">
        <f>YEAR(S:S)</f>
        <v>2016</v>
      </c>
    </row>
    <row r="4065" spans="1:21" ht="48" x14ac:dyDescent="0.2">
      <c r="A4065">
        <v>4063</v>
      </c>
      <c r="B4065" s="8" t="s">
        <v>2</v>
      </c>
      <c r="C4065" s="3" t="s">
        <v>4064</v>
      </c>
      <c r="D4065" s="5">
        <v>9500</v>
      </c>
      <c r="E4065" s="7">
        <v>0</v>
      </c>
      <c r="F4065" t="s">
        <v>4117</v>
      </c>
      <c r="G4065" s="1" t="s">
        <v>4119</v>
      </c>
      <c r="H4065" t="s">
        <v>4122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" t="s">
        <v>4181</v>
      </c>
      <c r="O4065">
        <f>ROUND(E4065/D4065*100,0)</f>
        <v>0</v>
      </c>
      <c r="P4065">
        <f>ROUND(E4065/L4065,2)</f>
        <v>0</v>
      </c>
      <c r="Q4065" s="9" t="s">
        <v>4181</v>
      </c>
      <c r="R4065" t="s">
        <v>4190</v>
      </c>
      <c r="S4065">
        <f>(((J4065/60)/60)/24)+DATE(1970,1,1)</f>
        <v>41787.681527777779</v>
      </c>
      <c r="T4065">
        <f>(((I4065/60)/60)/24)+DATE(1970,1,1)</f>
        <v>41817.681527777779</v>
      </c>
      <c r="U4065">
        <f>YEAR(S:S)</f>
        <v>2014</v>
      </c>
    </row>
    <row r="4066" spans="1:21" ht="48" x14ac:dyDescent="0.2">
      <c r="A4066">
        <v>4064</v>
      </c>
      <c r="B4066" s="8" t="s">
        <v>2</v>
      </c>
      <c r="C4066" s="3" t="s">
        <v>4065</v>
      </c>
      <c r="D4066" s="5">
        <v>2000</v>
      </c>
      <c r="E4066" s="7">
        <v>0</v>
      </c>
      <c r="F4066" t="s">
        <v>4117</v>
      </c>
      <c r="G4066" s="1" t="s">
        <v>4119</v>
      </c>
      <c r="H4066" t="s">
        <v>4123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" t="s">
        <v>4181</v>
      </c>
      <c r="O4066">
        <f>ROUND(E4066/D4066*100,0)</f>
        <v>0</v>
      </c>
      <c r="P4066">
        <f>ROUND(E4066/L4066,2)</f>
        <v>0</v>
      </c>
      <c r="Q4066" s="9" t="s">
        <v>4181</v>
      </c>
      <c r="R4066" t="s">
        <v>4190</v>
      </c>
      <c r="S4066">
        <f>(((J4066/60)/60)/24)+DATE(1970,1,1)</f>
        <v>42093.588263888887</v>
      </c>
      <c r="T4066">
        <f>(((I4066/60)/60)/24)+DATE(1970,1,1)</f>
        <v>42123.588263888887</v>
      </c>
      <c r="U4066">
        <f>YEAR(S:S)</f>
        <v>2015</v>
      </c>
    </row>
    <row r="4067" spans="1:21" ht="32" x14ac:dyDescent="0.2">
      <c r="A4067">
        <v>4065</v>
      </c>
      <c r="B4067" s="8" t="s">
        <v>2</v>
      </c>
      <c r="C4067" s="3" t="s">
        <v>4066</v>
      </c>
      <c r="D4067" s="5">
        <v>4000</v>
      </c>
      <c r="E4067" s="7">
        <v>0</v>
      </c>
      <c r="F4067" t="s">
        <v>4117</v>
      </c>
      <c r="G4067" s="1" t="s">
        <v>4119</v>
      </c>
      <c r="H4067" t="s">
        <v>4121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" t="s">
        <v>4181</v>
      </c>
      <c r="O4067">
        <f>ROUND(E4067/D4067*100,0)</f>
        <v>0</v>
      </c>
      <c r="P4067">
        <f>ROUND(E4067/L4067,2)</f>
        <v>0</v>
      </c>
      <c r="Q4067" s="9" t="s">
        <v>4181</v>
      </c>
      <c r="R4067" t="s">
        <v>4190</v>
      </c>
      <c r="S4067">
        <f>(((J4067/60)/60)/24)+DATE(1970,1,1)</f>
        <v>41833.951516203706</v>
      </c>
      <c r="T4067">
        <f>(((I4067/60)/60)/24)+DATE(1970,1,1)</f>
        <v>41863.951516203706</v>
      </c>
      <c r="U4067">
        <f>YEAR(S:S)</f>
        <v>2014</v>
      </c>
    </row>
    <row r="4068" spans="1:21" ht="48" x14ac:dyDescent="0.2">
      <c r="A4068">
        <v>4066</v>
      </c>
      <c r="B4068" s="8" t="s">
        <v>2</v>
      </c>
      <c r="C4068" s="3" t="s">
        <v>4067</v>
      </c>
      <c r="D4068" s="5">
        <v>15000</v>
      </c>
      <c r="E4068" s="7">
        <v>0</v>
      </c>
      <c r="F4068" t="s">
        <v>4117</v>
      </c>
      <c r="G4068" s="1" t="s">
        <v>4119</v>
      </c>
      <c r="H4068" t="s">
        <v>4121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" t="s">
        <v>4181</v>
      </c>
      <c r="O4068">
        <f>ROUND(E4068/D4068*100,0)</f>
        <v>0</v>
      </c>
      <c r="P4068">
        <f>ROUND(E4068/L4068,2)</f>
        <v>0</v>
      </c>
      <c r="Q4068" s="9" t="s">
        <v>4181</v>
      </c>
      <c r="R4068" t="s">
        <v>4190</v>
      </c>
      <c r="S4068">
        <f>(((J4068/60)/60)/24)+DATE(1970,1,1)</f>
        <v>42479.039212962962</v>
      </c>
      <c r="T4068">
        <f>(((I4068/60)/60)/24)+DATE(1970,1,1)</f>
        <v>42509.039212962962</v>
      </c>
      <c r="U4068">
        <f>YEAR(S:S)</f>
        <v>2016</v>
      </c>
    </row>
    <row r="4069" spans="1:21" ht="48" x14ac:dyDescent="0.2">
      <c r="A4069">
        <v>4067</v>
      </c>
      <c r="B4069" s="8" t="s">
        <v>2</v>
      </c>
      <c r="C4069" s="3" t="s">
        <v>3895</v>
      </c>
      <c r="D4069" s="5">
        <v>5000</v>
      </c>
      <c r="E4069" s="7">
        <v>0</v>
      </c>
      <c r="F4069" t="s">
        <v>4117</v>
      </c>
      <c r="G4069" s="1" t="s">
        <v>4119</v>
      </c>
      <c r="H4069" t="s">
        <v>4121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" t="s">
        <v>4181</v>
      </c>
      <c r="O4069">
        <f>ROUND(E4069/D4069*100,0)</f>
        <v>0</v>
      </c>
      <c r="P4069">
        <f>ROUND(E4069/L4069,2)</f>
        <v>0</v>
      </c>
      <c r="Q4069" s="9" t="s">
        <v>4181</v>
      </c>
      <c r="R4069" t="s">
        <v>4190</v>
      </c>
      <c r="S4069">
        <f>(((J4069/60)/60)/24)+DATE(1970,1,1)</f>
        <v>42235.117476851854</v>
      </c>
      <c r="T4069">
        <f>(((I4069/60)/60)/24)+DATE(1970,1,1)</f>
        <v>42275.117476851854</v>
      </c>
      <c r="U4069">
        <f>YEAR(S:S)</f>
        <v>2015</v>
      </c>
    </row>
    <row r="4070" spans="1:21" ht="32" x14ac:dyDescent="0.2">
      <c r="A4070">
        <v>4068</v>
      </c>
      <c r="B4070" s="8" t="s">
        <v>2</v>
      </c>
      <c r="C4070" s="3" t="s">
        <v>4068</v>
      </c>
      <c r="D4070" s="5">
        <v>3495</v>
      </c>
      <c r="E4070" s="7">
        <v>0</v>
      </c>
      <c r="F4070" t="s">
        <v>4117</v>
      </c>
      <c r="G4070" s="1" t="s">
        <v>4119</v>
      </c>
      <c r="H4070" t="s">
        <v>4121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" t="s">
        <v>4181</v>
      </c>
      <c r="O4070">
        <f>ROUND(E4070/D4070*100,0)</f>
        <v>0</v>
      </c>
      <c r="P4070">
        <f>ROUND(E4070/L4070,2)</f>
        <v>0</v>
      </c>
      <c r="Q4070" s="9" t="s">
        <v>4181</v>
      </c>
      <c r="R4070" t="s">
        <v>4190</v>
      </c>
      <c r="S4070">
        <f>(((J4070/60)/60)/24)+DATE(1970,1,1)</f>
        <v>42718.963599537034</v>
      </c>
      <c r="T4070">
        <f>(((I4070/60)/60)/24)+DATE(1970,1,1)</f>
        <v>42748.961805555555</v>
      </c>
      <c r="U4070">
        <f>YEAR(S:S)</f>
        <v>2016</v>
      </c>
    </row>
    <row r="4071" spans="1:21" ht="48" x14ac:dyDescent="0.2">
      <c r="A4071">
        <v>4069</v>
      </c>
      <c r="B4071" s="8" t="s">
        <v>2</v>
      </c>
      <c r="C4071" s="3" t="s">
        <v>4069</v>
      </c>
      <c r="D4071" s="5">
        <v>1250</v>
      </c>
      <c r="E4071" s="7">
        <v>0</v>
      </c>
      <c r="F4071" t="s">
        <v>4117</v>
      </c>
      <c r="G4071" s="1" t="s">
        <v>4119</v>
      </c>
      <c r="H4071" t="s">
        <v>4122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" t="s">
        <v>4181</v>
      </c>
      <c r="O4071">
        <f>ROUND(E4071/D4071*100,0)</f>
        <v>0</v>
      </c>
      <c r="P4071">
        <f>ROUND(E4071/L4071,2)</f>
        <v>0</v>
      </c>
      <c r="Q4071" s="9" t="s">
        <v>4181</v>
      </c>
      <c r="R4071" t="s">
        <v>4190</v>
      </c>
      <c r="S4071">
        <f>(((J4071/60)/60)/24)+DATE(1970,1,1)</f>
        <v>42022.661527777775</v>
      </c>
      <c r="T4071">
        <f>(((I4071/60)/60)/24)+DATE(1970,1,1)</f>
        <v>42063.5</v>
      </c>
      <c r="U4071">
        <f>YEAR(S:S)</f>
        <v>2015</v>
      </c>
    </row>
    <row r="4072" spans="1:21" ht="32" x14ac:dyDescent="0.2">
      <c r="A4072">
        <v>4070</v>
      </c>
      <c r="B4072" s="8" t="s">
        <v>2</v>
      </c>
      <c r="C4072" s="3" t="s">
        <v>4070</v>
      </c>
      <c r="D4072" s="5">
        <v>1000</v>
      </c>
      <c r="E4072" s="7">
        <v>0</v>
      </c>
      <c r="F4072" t="s">
        <v>4117</v>
      </c>
      <c r="G4072" s="1" t="s">
        <v>4119</v>
      </c>
      <c r="H4072" t="s">
        <v>4121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" t="s">
        <v>4181</v>
      </c>
      <c r="O4072">
        <f>ROUND(E4072/D4072*100,0)</f>
        <v>0</v>
      </c>
      <c r="P4072">
        <f>ROUND(E4072/L4072,2)</f>
        <v>0</v>
      </c>
      <c r="Q4072" s="9" t="s">
        <v>4181</v>
      </c>
      <c r="R4072" t="s">
        <v>4190</v>
      </c>
      <c r="S4072">
        <f>(((J4072/60)/60)/24)+DATE(1970,1,1)</f>
        <v>42031.666898148149</v>
      </c>
      <c r="T4072">
        <f>(((I4072/60)/60)/24)+DATE(1970,1,1)</f>
        <v>42064.125</v>
      </c>
      <c r="U4072">
        <f>YEAR(S:S)</f>
        <v>2015</v>
      </c>
    </row>
    <row r="4073" spans="1:21" ht="48" x14ac:dyDescent="0.2">
      <c r="A4073">
        <v>4071</v>
      </c>
      <c r="B4073" s="8" t="s">
        <v>2</v>
      </c>
      <c r="C4073" s="3" t="s">
        <v>4071</v>
      </c>
      <c r="D4073" s="5">
        <v>20000</v>
      </c>
      <c r="E4073" s="7">
        <v>0</v>
      </c>
      <c r="F4073" t="s">
        <v>4117</v>
      </c>
      <c r="G4073" s="1" t="s">
        <v>4119</v>
      </c>
      <c r="H4073" t="s">
        <v>4131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" t="s">
        <v>4181</v>
      </c>
      <c r="O4073">
        <f>ROUND(E4073/D4073*100,0)</f>
        <v>0</v>
      </c>
      <c r="P4073" t="e">
        <f>ROUND(E4073/L4073,2)</f>
        <v>#DIV/0!</v>
      </c>
      <c r="Q4073" s="9" t="s">
        <v>4181</v>
      </c>
      <c r="R4073" t="s">
        <v>4190</v>
      </c>
      <c r="S4073">
        <f>(((J4073/60)/60)/24)+DATE(1970,1,1)</f>
        <v>42700.804756944446</v>
      </c>
      <c r="T4073">
        <f>(((I4073/60)/60)/24)+DATE(1970,1,1)</f>
        <v>42730.804756944446</v>
      </c>
      <c r="U4073">
        <f>YEAR(S:S)</f>
        <v>2016</v>
      </c>
    </row>
    <row r="4074" spans="1:21" ht="48" x14ac:dyDescent="0.2">
      <c r="A4074">
        <v>4072</v>
      </c>
      <c r="B4074" s="8" t="s">
        <v>2</v>
      </c>
      <c r="C4074" s="3" t="s">
        <v>4072</v>
      </c>
      <c r="D4074" s="5">
        <v>1000</v>
      </c>
      <c r="E4074" s="7">
        <v>0</v>
      </c>
      <c r="F4074" t="s">
        <v>4117</v>
      </c>
      <c r="G4074" s="1" t="s">
        <v>4119</v>
      </c>
      <c r="H4074" t="s">
        <v>4122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" t="s">
        <v>4181</v>
      </c>
      <c r="O4074">
        <f>ROUND(E4074/D4074*100,0)</f>
        <v>0</v>
      </c>
      <c r="P4074">
        <f>ROUND(E4074/L4074,2)</f>
        <v>0</v>
      </c>
      <c r="Q4074" s="9" t="s">
        <v>4181</v>
      </c>
      <c r="R4074" t="s">
        <v>4190</v>
      </c>
      <c r="S4074">
        <f>(((J4074/60)/60)/24)+DATE(1970,1,1)</f>
        <v>41812.77443287037</v>
      </c>
      <c r="T4074">
        <f>(((I4074/60)/60)/24)+DATE(1970,1,1)</f>
        <v>41872.77443287037</v>
      </c>
      <c r="U4074">
        <f>YEAR(S:S)</f>
        <v>2014</v>
      </c>
    </row>
    <row r="4075" spans="1:21" ht="48" x14ac:dyDescent="0.2">
      <c r="A4075">
        <v>4073</v>
      </c>
      <c r="B4075" s="8" t="s">
        <v>2</v>
      </c>
      <c r="C4075" s="3" t="s">
        <v>4073</v>
      </c>
      <c r="D4075" s="5">
        <v>3500</v>
      </c>
      <c r="E4075" s="7">
        <v>0</v>
      </c>
      <c r="F4075" t="s">
        <v>4117</v>
      </c>
      <c r="G4075" s="1" t="s">
        <v>4119</v>
      </c>
      <c r="H4075" t="s">
        <v>4121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" t="s">
        <v>4181</v>
      </c>
      <c r="O4075">
        <f>ROUND(E4075/D4075*100,0)</f>
        <v>0</v>
      </c>
      <c r="P4075">
        <f>ROUND(E4075/L4075,2)</f>
        <v>0</v>
      </c>
      <c r="Q4075" s="9" t="s">
        <v>4181</v>
      </c>
      <c r="R4075" t="s">
        <v>4190</v>
      </c>
      <c r="S4075">
        <f>(((J4075/60)/60)/24)+DATE(1970,1,1)</f>
        <v>42078.34520833334</v>
      </c>
      <c r="T4075">
        <f>(((I4075/60)/60)/24)+DATE(1970,1,1)</f>
        <v>42133.166666666672</v>
      </c>
      <c r="U4075">
        <f>YEAR(S:S)</f>
        <v>2015</v>
      </c>
    </row>
    <row r="4076" spans="1:21" ht="48" x14ac:dyDescent="0.2">
      <c r="A4076">
        <v>4074</v>
      </c>
      <c r="B4076" s="8" t="s">
        <v>2</v>
      </c>
      <c r="C4076" s="3" t="s">
        <v>4074</v>
      </c>
      <c r="D4076" s="5">
        <v>2750</v>
      </c>
      <c r="E4076" s="7">
        <v>0</v>
      </c>
      <c r="F4076" t="s">
        <v>4117</v>
      </c>
      <c r="G4076" s="1" t="s">
        <v>4119</v>
      </c>
      <c r="H4076" t="s">
        <v>4122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" t="s">
        <v>4181</v>
      </c>
      <c r="O4076">
        <f>ROUND(E4076/D4076*100,0)</f>
        <v>0</v>
      </c>
      <c r="P4076">
        <f>ROUND(E4076/L4076,2)</f>
        <v>0</v>
      </c>
      <c r="Q4076" s="9" t="s">
        <v>4181</v>
      </c>
      <c r="R4076" t="s">
        <v>4190</v>
      </c>
      <c r="S4076">
        <f>(((J4076/60)/60)/24)+DATE(1970,1,1)</f>
        <v>42283.552951388891</v>
      </c>
      <c r="T4076">
        <f>(((I4076/60)/60)/24)+DATE(1970,1,1)</f>
        <v>42313.594618055555</v>
      </c>
      <c r="U4076">
        <f>YEAR(S:S)</f>
        <v>2015</v>
      </c>
    </row>
    <row r="4077" spans="1:21" ht="48" x14ac:dyDescent="0.2">
      <c r="A4077">
        <v>4075</v>
      </c>
      <c r="B4077" s="8" t="s">
        <v>2</v>
      </c>
      <c r="C4077" s="3" t="s">
        <v>4075</v>
      </c>
      <c r="D4077" s="5">
        <v>2000</v>
      </c>
      <c r="E4077" s="7">
        <v>0</v>
      </c>
      <c r="F4077" t="s">
        <v>4117</v>
      </c>
      <c r="G4077" s="1" t="s">
        <v>4119</v>
      </c>
      <c r="H4077" t="s">
        <v>4122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" t="s">
        <v>4181</v>
      </c>
      <c r="O4077">
        <f>ROUND(E4077/D4077*100,0)</f>
        <v>0</v>
      </c>
      <c r="P4077">
        <f>ROUND(E4077/L4077,2)</f>
        <v>0</v>
      </c>
      <c r="Q4077" s="9" t="s">
        <v>4181</v>
      </c>
      <c r="R4077" t="s">
        <v>4190</v>
      </c>
      <c r="S4077">
        <f>(((J4077/60)/60)/24)+DATE(1970,1,1)</f>
        <v>41779.045937499999</v>
      </c>
      <c r="T4077">
        <f>(((I4077/60)/60)/24)+DATE(1970,1,1)</f>
        <v>41820.727777777778</v>
      </c>
      <c r="U4077">
        <f>YEAR(S:S)</f>
        <v>2014</v>
      </c>
    </row>
    <row r="4078" spans="1:21" ht="48" x14ac:dyDescent="0.2">
      <c r="A4078">
        <v>4076</v>
      </c>
      <c r="B4078" s="8" t="s">
        <v>2</v>
      </c>
      <c r="C4078" s="3" t="s">
        <v>4076</v>
      </c>
      <c r="D4078" s="5">
        <v>700</v>
      </c>
      <c r="E4078" s="7">
        <v>0</v>
      </c>
      <c r="F4078" t="s">
        <v>4117</v>
      </c>
      <c r="G4078" s="1" t="s">
        <v>4119</v>
      </c>
      <c r="H4078" t="s">
        <v>4121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4181</v>
      </c>
      <c r="O4078">
        <f>ROUND(E4078/D4078*100,0)</f>
        <v>0</v>
      </c>
      <c r="P4078" t="e">
        <f>ROUND(E4078/L4078,2)</f>
        <v>#DIV/0!</v>
      </c>
      <c r="Q4078" s="9" t="s">
        <v>4181</v>
      </c>
      <c r="R4078" t="s">
        <v>4190</v>
      </c>
      <c r="S4078">
        <f>(((J4078/60)/60)/24)+DATE(1970,1,1)</f>
        <v>41905.795706018522</v>
      </c>
      <c r="T4078">
        <f>(((I4078/60)/60)/24)+DATE(1970,1,1)</f>
        <v>41933.82708333333</v>
      </c>
      <c r="U4078">
        <f>YEAR(S:S)</f>
        <v>2014</v>
      </c>
    </row>
    <row r="4079" spans="1:21" ht="48" x14ac:dyDescent="0.2">
      <c r="A4079">
        <v>4077</v>
      </c>
      <c r="B4079" s="8" t="s">
        <v>2</v>
      </c>
      <c r="C4079" s="3" t="s">
        <v>4077</v>
      </c>
      <c r="D4079" s="5">
        <v>15000</v>
      </c>
      <c r="E4079" s="7">
        <v>0</v>
      </c>
      <c r="F4079" t="s">
        <v>4117</v>
      </c>
      <c r="G4079" s="1" t="s">
        <v>4119</v>
      </c>
      <c r="H4079" t="s">
        <v>4121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" t="s">
        <v>4181</v>
      </c>
      <c r="O4079">
        <f>ROUND(E4079/D4079*100,0)</f>
        <v>0</v>
      </c>
      <c r="P4079">
        <f>ROUND(E4079/L4079,2)</f>
        <v>0</v>
      </c>
      <c r="Q4079" s="9" t="s">
        <v>4181</v>
      </c>
      <c r="R4079" t="s">
        <v>4190</v>
      </c>
      <c r="S4079">
        <f>(((J4079/60)/60)/24)+DATE(1970,1,1)</f>
        <v>42695.7105787037</v>
      </c>
      <c r="T4079">
        <f>(((I4079/60)/60)/24)+DATE(1970,1,1)</f>
        <v>42725.7105787037</v>
      </c>
      <c r="U4079">
        <f>YEAR(S:S)</f>
        <v>2016</v>
      </c>
    </row>
    <row r="4080" spans="1:21" ht="48" x14ac:dyDescent="0.2">
      <c r="A4080">
        <v>4078</v>
      </c>
      <c r="B4080" s="8" t="s">
        <v>2</v>
      </c>
      <c r="C4080" s="3" t="s">
        <v>4078</v>
      </c>
      <c r="D4080" s="5">
        <v>250</v>
      </c>
      <c r="E4080" s="7">
        <v>0</v>
      </c>
      <c r="F4080" t="s">
        <v>4117</v>
      </c>
      <c r="G4080" s="1" t="s">
        <v>4119</v>
      </c>
      <c r="H4080" t="s">
        <v>4122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" t="s">
        <v>4181</v>
      </c>
      <c r="O4080">
        <f>ROUND(E4080/D4080*100,0)</f>
        <v>0</v>
      </c>
      <c r="P4080" t="e">
        <f>ROUND(E4080/L4080,2)</f>
        <v>#DIV/0!</v>
      </c>
      <c r="Q4080" s="9" t="s">
        <v>4181</v>
      </c>
      <c r="R4080" t="s">
        <v>4190</v>
      </c>
      <c r="S4080">
        <f>(((J4080/60)/60)/24)+DATE(1970,1,1)</f>
        <v>42732.787523148145</v>
      </c>
      <c r="T4080">
        <f>(((I4080/60)/60)/24)+DATE(1970,1,1)</f>
        <v>42762.787523148145</v>
      </c>
      <c r="U4080">
        <f>YEAR(S:S)</f>
        <v>2016</v>
      </c>
    </row>
    <row r="4081" spans="1:21" ht="48" x14ac:dyDescent="0.2">
      <c r="A4081">
        <v>4079</v>
      </c>
      <c r="B4081" s="8" t="s">
        <v>2</v>
      </c>
      <c r="C4081" s="3" t="s">
        <v>4079</v>
      </c>
      <c r="D4081" s="5">
        <v>3000</v>
      </c>
      <c r="E4081" s="7">
        <v>0</v>
      </c>
      <c r="F4081" t="s">
        <v>4117</v>
      </c>
      <c r="G4081" s="1" t="s">
        <v>4119</v>
      </c>
      <c r="H4081" t="s">
        <v>4121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" t="s">
        <v>4181</v>
      </c>
      <c r="O4081">
        <f>ROUND(E4081/D4081*100,0)</f>
        <v>0</v>
      </c>
      <c r="P4081">
        <f>ROUND(E4081/L4081,2)</f>
        <v>0</v>
      </c>
      <c r="Q4081" s="9" t="s">
        <v>4181</v>
      </c>
      <c r="R4081" t="s">
        <v>4190</v>
      </c>
      <c r="S4081">
        <f>(((J4081/60)/60)/24)+DATE(1970,1,1)</f>
        <v>42510.938900462963</v>
      </c>
      <c r="T4081">
        <f>(((I4081/60)/60)/24)+DATE(1970,1,1)</f>
        <v>42540.938900462963</v>
      </c>
      <c r="U4081">
        <f>YEAR(S:S)</f>
        <v>2016</v>
      </c>
    </row>
    <row r="4082" spans="1:21" ht="48" x14ac:dyDescent="0.2">
      <c r="A4082">
        <v>4080</v>
      </c>
      <c r="B4082" s="8" t="s">
        <v>2</v>
      </c>
      <c r="C4082" s="3" t="s">
        <v>4080</v>
      </c>
      <c r="D4082" s="5">
        <v>3000</v>
      </c>
      <c r="E4082" s="7">
        <v>0</v>
      </c>
      <c r="F4082" t="s">
        <v>4117</v>
      </c>
      <c r="G4082" s="1" t="s">
        <v>4119</v>
      </c>
      <c r="H4082" t="s">
        <v>4121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" t="s">
        <v>4181</v>
      </c>
      <c r="O4082">
        <f>ROUND(E4082/D4082*100,0)</f>
        <v>0</v>
      </c>
      <c r="P4082" t="e">
        <f>ROUND(E4082/L4082,2)</f>
        <v>#DIV/0!</v>
      </c>
      <c r="Q4082" s="9" t="s">
        <v>4181</v>
      </c>
      <c r="R4082" t="s">
        <v>4190</v>
      </c>
      <c r="S4082">
        <f>(((J4082/60)/60)/24)+DATE(1970,1,1)</f>
        <v>42511.698101851856</v>
      </c>
      <c r="T4082">
        <f>(((I4082/60)/60)/24)+DATE(1970,1,1)</f>
        <v>42535.787500000006</v>
      </c>
      <c r="U4082">
        <f>YEAR(S:S)</f>
        <v>2016</v>
      </c>
    </row>
    <row r="4083" spans="1:21" ht="48" x14ac:dyDescent="0.2">
      <c r="A4083">
        <v>4081</v>
      </c>
      <c r="B4083" s="8" t="s">
        <v>2</v>
      </c>
      <c r="C4083" s="3" t="s">
        <v>4081</v>
      </c>
      <c r="D4083" s="5">
        <v>2224</v>
      </c>
      <c r="E4083" s="7">
        <v>0</v>
      </c>
      <c r="F4083" t="s">
        <v>4117</v>
      </c>
      <c r="G4083" s="1" t="s">
        <v>4119</v>
      </c>
      <c r="H4083" t="s">
        <v>4121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" t="s">
        <v>4181</v>
      </c>
      <c r="O4083">
        <f>ROUND(E4083/D4083*100,0)</f>
        <v>0</v>
      </c>
      <c r="P4083">
        <f>ROUND(E4083/L4083,2)</f>
        <v>0</v>
      </c>
      <c r="Q4083" s="9" t="s">
        <v>4181</v>
      </c>
      <c r="R4083" t="s">
        <v>4190</v>
      </c>
      <c r="S4083">
        <f>(((J4083/60)/60)/24)+DATE(1970,1,1)</f>
        <v>42041.581307870365</v>
      </c>
      <c r="T4083">
        <f>(((I4083/60)/60)/24)+DATE(1970,1,1)</f>
        <v>42071.539641203708</v>
      </c>
      <c r="U4083">
        <f>YEAR(S:S)</f>
        <v>2015</v>
      </c>
    </row>
    <row r="4084" spans="1:21" ht="48" x14ac:dyDescent="0.2">
      <c r="A4084">
        <v>4082</v>
      </c>
      <c r="B4084" s="8" t="s">
        <v>2</v>
      </c>
      <c r="C4084" s="3" t="s">
        <v>4082</v>
      </c>
      <c r="D4084" s="5">
        <v>150</v>
      </c>
      <c r="E4084" s="7">
        <v>0</v>
      </c>
      <c r="F4084" t="s">
        <v>4117</v>
      </c>
      <c r="G4084" s="1" t="s">
        <v>4119</v>
      </c>
      <c r="H4084" t="s">
        <v>4121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" t="s">
        <v>4181</v>
      </c>
      <c r="O4084">
        <f>ROUND(E4084/D4084*100,0)</f>
        <v>0</v>
      </c>
      <c r="P4084">
        <f>ROUND(E4084/L4084,2)</f>
        <v>0</v>
      </c>
      <c r="Q4084" s="9" t="s">
        <v>4181</v>
      </c>
      <c r="R4084" t="s">
        <v>4190</v>
      </c>
      <c r="S4084">
        <f>(((J4084/60)/60)/24)+DATE(1970,1,1)</f>
        <v>42307.189270833333</v>
      </c>
      <c r="T4084">
        <f>(((I4084/60)/60)/24)+DATE(1970,1,1)</f>
        <v>42322.958333333328</v>
      </c>
      <c r="U4084">
        <f>YEAR(S:S)</f>
        <v>2015</v>
      </c>
    </row>
    <row r="4085" spans="1:21" ht="48" x14ac:dyDescent="0.2">
      <c r="A4085">
        <v>4083</v>
      </c>
      <c r="B4085" s="8" t="s">
        <v>2</v>
      </c>
      <c r="C4085" s="3" t="s">
        <v>4083</v>
      </c>
      <c r="D4085" s="5">
        <v>3500</v>
      </c>
      <c r="E4085" s="7">
        <v>0</v>
      </c>
      <c r="F4085" t="s">
        <v>4117</v>
      </c>
      <c r="G4085" s="1" t="s">
        <v>4119</v>
      </c>
      <c r="H4085" t="s">
        <v>4121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" t="s">
        <v>4181</v>
      </c>
      <c r="O4085">
        <f>ROUND(E4085/D4085*100,0)</f>
        <v>0</v>
      </c>
      <c r="P4085">
        <f>ROUND(E4085/L4085,2)</f>
        <v>0</v>
      </c>
      <c r="Q4085" s="9" t="s">
        <v>4181</v>
      </c>
      <c r="R4085" t="s">
        <v>4190</v>
      </c>
      <c r="S4085">
        <f>(((J4085/60)/60)/24)+DATE(1970,1,1)</f>
        <v>42353.761759259258</v>
      </c>
      <c r="T4085">
        <f>(((I4085/60)/60)/24)+DATE(1970,1,1)</f>
        <v>42383.761759259258</v>
      </c>
      <c r="U4085">
        <f>YEAR(S:S)</f>
        <v>2015</v>
      </c>
    </row>
    <row r="4086" spans="1:21" ht="48" x14ac:dyDescent="0.2">
      <c r="A4086">
        <v>4084</v>
      </c>
      <c r="B4086" s="8" t="s">
        <v>2</v>
      </c>
      <c r="C4086" s="3" t="s">
        <v>4084</v>
      </c>
      <c r="D4086" s="5">
        <v>3000</v>
      </c>
      <c r="E4086" s="7">
        <v>0</v>
      </c>
      <c r="F4086" t="s">
        <v>4117</v>
      </c>
      <c r="G4086" s="1" t="s">
        <v>4119</v>
      </c>
      <c r="H4086" t="s">
        <v>4124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" t="s">
        <v>4181</v>
      </c>
      <c r="O4086">
        <f>ROUND(E4086/D4086*100,0)</f>
        <v>0</v>
      </c>
      <c r="P4086">
        <f>ROUND(E4086/L4086,2)</f>
        <v>0</v>
      </c>
      <c r="Q4086" s="9" t="s">
        <v>4181</v>
      </c>
      <c r="R4086" t="s">
        <v>4190</v>
      </c>
      <c r="S4086">
        <f>(((J4086/60)/60)/24)+DATE(1970,1,1)</f>
        <v>42622.436412037037</v>
      </c>
      <c r="T4086">
        <f>(((I4086/60)/60)/24)+DATE(1970,1,1)</f>
        <v>42652.436412037037</v>
      </c>
      <c r="U4086">
        <f>YEAR(S:S)</f>
        <v>2016</v>
      </c>
    </row>
    <row r="4087" spans="1:21" ht="48" x14ac:dyDescent="0.2">
      <c r="A4087">
        <v>4085</v>
      </c>
      <c r="B4087" s="8" t="s">
        <v>2</v>
      </c>
      <c r="C4087" s="3" t="s">
        <v>4085</v>
      </c>
      <c r="D4087" s="5">
        <v>3500</v>
      </c>
      <c r="E4087" s="7">
        <v>0</v>
      </c>
      <c r="F4087" t="s">
        <v>4117</v>
      </c>
      <c r="G4087" s="1" t="s">
        <v>4119</v>
      </c>
      <c r="H4087" t="s">
        <v>4121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" t="s">
        <v>4181</v>
      </c>
      <c r="O4087">
        <f>ROUND(E4087/D4087*100,0)</f>
        <v>0</v>
      </c>
      <c r="P4087">
        <f>ROUND(E4087/L4087,2)</f>
        <v>0</v>
      </c>
      <c r="Q4087" s="9" t="s">
        <v>4181</v>
      </c>
      <c r="R4087" t="s">
        <v>4190</v>
      </c>
      <c r="S4087">
        <f>(((J4087/60)/60)/24)+DATE(1970,1,1)</f>
        <v>42058.603877314818</v>
      </c>
      <c r="T4087">
        <f>(((I4087/60)/60)/24)+DATE(1970,1,1)</f>
        <v>42087.165972222225</v>
      </c>
      <c r="U4087">
        <f>YEAR(S:S)</f>
        <v>2015</v>
      </c>
    </row>
    <row r="4088" spans="1:21" ht="48" x14ac:dyDescent="0.2">
      <c r="A4088">
        <v>4086</v>
      </c>
      <c r="B4088" s="8" t="s">
        <v>2</v>
      </c>
      <c r="C4088" s="3" t="s">
        <v>4086</v>
      </c>
      <c r="D4088" s="5">
        <v>1000</v>
      </c>
      <c r="E4088" s="7">
        <v>0</v>
      </c>
      <c r="F4088" t="s">
        <v>4117</v>
      </c>
      <c r="G4088" s="1" t="s">
        <v>4119</v>
      </c>
      <c r="H4088" t="s">
        <v>4121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" t="s">
        <v>4181</v>
      </c>
      <c r="O4088">
        <f>ROUND(E4088/D4088*100,0)</f>
        <v>0</v>
      </c>
      <c r="P4088">
        <f>ROUND(E4088/L4088,2)</f>
        <v>0</v>
      </c>
      <c r="Q4088" s="9" t="s">
        <v>4181</v>
      </c>
      <c r="R4088" t="s">
        <v>4190</v>
      </c>
      <c r="S4088">
        <f>(((J4088/60)/60)/24)+DATE(1970,1,1)</f>
        <v>42304.940960648149</v>
      </c>
      <c r="T4088">
        <f>(((I4088/60)/60)/24)+DATE(1970,1,1)</f>
        <v>42329.166666666672</v>
      </c>
      <c r="U4088">
        <f>YEAR(S:S)</f>
        <v>2015</v>
      </c>
    </row>
    <row r="4089" spans="1:21" ht="16" x14ac:dyDescent="0.2">
      <c r="A4089">
        <v>4087</v>
      </c>
      <c r="B4089" s="8" t="s">
        <v>2</v>
      </c>
      <c r="C4089" s="3" t="s">
        <v>4087</v>
      </c>
      <c r="D4089" s="5">
        <v>9600</v>
      </c>
      <c r="E4089" s="7">
        <v>0</v>
      </c>
      <c r="F4089" t="s">
        <v>4117</v>
      </c>
      <c r="G4089" s="1" t="s">
        <v>4119</v>
      </c>
      <c r="H4089" t="s">
        <v>4121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" t="s">
        <v>4181</v>
      </c>
      <c r="O4089">
        <f>ROUND(E4089/D4089*100,0)</f>
        <v>0</v>
      </c>
      <c r="P4089" t="e">
        <f>ROUND(E4089/L4089,2)</f>
        <v>#DIV/0!</v>
      </c>
      <c r="Q4089" s="9" t="s">
        <v>4181</v>
      </c>
      <c r="R4089" t="s">
        <v>4190</v>
      </c>
      <c r="S4089">
        <f>(((J4089/60)/60)/24)+DATE(1970,1,1)</f>
        <v>42538.742893518516</v>
      </c>
      <c r="T4089">
        <f>(((I4089/60)/60)/24)+DATE(1970,1,1)</f>
        <v>42568.742893518516</v>
      </c>
      <c r="U4089">
        <f>YEAR(S:S)</f>
        <v>2016</v>
      </c>
    </row>
    <row r="4090" spans="1:21" ht="48" x14ac:dyDescent="0.2">
      <c r="A4090">
        <v>4088</v>
      </c>
      <c r="B4090" s="8" t="s">
        <v>2</v>
      </c>
      <c r="C4090" s="3" t="s">
        <v>4088</v>
      </c>
      <c r="D4090" s="5">
        <v>2000</v>
      </c>
      <c r="E4090" s="7">
        <v>0</v>
      </c>
      <c r="F4090" t="s">
        <v>4117</v>
      </c>
      <c r="G4090" s="1" t="s">
        <v>4119</v>
      </c>
      <c r="H4090" t="s">
        <v>4122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" t="s">
        <v>4181</v>
      </c>
      <c r="O4090">
        <f>ROUND(E4090/D4090*100,0)</f>
        <v>0</v>
      </c>
      <c r="P4090">
        <f>ROUND(E4090/L4090,2)</f>
        <v>0</v>
      </c>
      <c r="Q4090" s="9" t="s">
        <v>4181</v>
      </c>
      <c r="R4090" t="s">
        <v>4190</v>
      </c>
      <c r="S4090">
        <f>(((J4090/60)/60)/24)+DATE(1970,1,1)</f>
        <v>41990.612546296295</v>
      </c>
      <c r="T4090">
        <f>(((I4090/60)/60)/24)+DATE(1970,1,1)</f>
        <v>42020.434722222228</v>
      </c>
      <c r="U4090">
        <f>YEAR(S:S)</f>
        <v>2014</v>
      </c>
    </row>
    <row r="4091" spans="1:21" ht="48" x14ac:dyDescent="0.2">
      <c r="A4091">
        <v>4089</v>
      </c>
      <c r="B4091" s="8" t="s">
        <v>2</v>
      </c>
      <c r="C4091" s="3" t="s">
        <v>4089</v>
      </c>
      <c r="D4091" s="5">
        <v>5000</v>
      </c>
      <c r="E4091" s="7">
        <v>0</v>
      </c>
      <c r="F4091" t="s">
        <v>4117</v>
      </c>
      <c r="G4091" s="1" t="s">
        <v>4119</v>
      </c>
      <c r="H4091" t="s">
        <v>4121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" t="s">
        <v>4181</v>
      </c>
      <c r="O4091">
        <f>ROUND(E4091/D4091*100,0)</f>
        <v>0</v>
      </c>
      <c r="P4091">
        <f>ROUND(E4091/L4091,2)</f>
        <v>0</v>
      </c>
      <c r="Q4091" s="9" t="s">
        <v>4181</v>
      </c>
      <c r="R4091" t="s">
        <v>4190</v>
      </c>
      <c r="S4091">
        <f>(((J4091/60)/60)/24)+DATE(1970,1,1)</f>
        <v>42122.732499999998</v>
      </c>
      <c r="T4091">
        <f>(((I4091/60)/60)/24)+DATE(1970,1,1)</f>
        <v>42155.732638888891</v>
      </c>
      <c r="U4091">
        <f>YEAR(S:S)</f>
        <v>2015</v>
      </c>
    </row>
    <row r="4092" spans="1:21" ht="48" x14ac:dyDescent="0.2">
      <c r="A4092">
        <v>4090</v>
      </c>
      <c r="B4092" s="8" t="s">
        <v>2</v>
      </c>
      <c r="C4092" s="3" t="s">
        <v>4090</v>
      </c>
      <c r="D4092" s="5">
        <v>1000</v>
      </c>
      <c r="E4092" s="7">
        <v>0</v>
      </c>
      <c r="F4092" t="s">
        <v>4117</v>
      </c>
      <c r="G4092" s="1" t="s">
        <v>4119</v>
      </c>
      <c r="H4092" t="s">
        <v>4121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" t="s">
        <v>4181</v>
      </c>
      <c r="O4092">
        <f>ROUND(E4092/D4092*100,0)</f>
        <v>0</v>
      </c>
      <c r="P4092">
        <f>ROUND(E4092/L4092,2)</f>
        <v>0</v>
      </c>
      <c r="Q4092" s="9" t="s">
        <v>4181</v>
      </c>
      <c r="R4092" t="s">
        <v>4190</v>
      </c>
      <c r="S4092">
        <f>(((J4092/60)/60)/24)+DATE(1970,1,1)</f>
        <v>42209.67288194444</v>
      </c>
      <c r="T4092">
        <f>(((I4092/60)/60)/24)+DATE(1970,1,1)</f>
        <v>42223.625</v>
      </c>
      <c r="U4092">
        <f>YEAR(S:S)</f>
        <v>2015</v>
      </c>
    </row>
    <row r="4093" spans="1:21" ht="48" x14ac:dyDescent="0.2">
      <c r="A4093">
        <v>4091</v>
      </c>
      <c r="B4093" s="8" t="s">
        <v>2</v>
      </c>
      <c r="C4093" s="3" t="s">
        <v>4091</v>
      </c>
      <c r="D4093" s="5">
        <v>1600</v>
      </c>
      <c r="E4093" s="7">
        <v>0</v>
      </c>
      <c r="F4093" t="s">
        <v>4117</v>
      </c>
      <c r="G4093" s="1" t="s">
        <v>4119</v>
      </c>
      <c r="H4093" t="s">
        <v>4121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" t="s">
        <v>4181</v>
      </c>
      <c r="O4093">
        <f>ROUND(E4093/D4093*100,0)</f>
        <v>0</v>
      </c>
      <c r="P4093">
        <f>ROUND(E4093/L4093,2)</f>
        <v>0</v>
      </c>
      <c r="Q4093" s="9" t="s">
        <v>4181</v>
      </c>
      <c r="R4093" t="s">
        <v>4190</v>
      </c>
      <c r="S4093">
        <f>(((J4093/60)/60)/24)+DATE(1970,1,1)</f>
        <v>41990.506377314814</v>
      </c>
      <c r="T4093">
        <f>(((I4093/60)/60)/24)+DATE(1970,1,1)</f>
        <v>42020.506377314814</v>
      </c>
      <c r="U4093">
        <f>YEAR(S:S)</f>
        <v>2014</v>
      </c>
    </row>
    <row r="4094" spans="1:21" ht="48" x14ac:dyDescent="0.2">
      <c r="A4094">
        <v>4092</v>
      </c>
      <c r="B4094" s="8" t="s">
        <v>2</v>
      </c>
      <c r="C4094" s="3" t="s">
        <v>4092</v>
      </c>
      <c r="D4094" s="5">
        <v>110000</v>
      </c>
      <c r="E4094" s="7">
        <v>0</v>
      </c>
      <c r="F4094" t="s">
        <v>4117</v>
      </c>
      <c r="G4094" s="1" t="s">
        <v>4119</v>
      </c>
      <c r="H4094" t="s">
        <v>4121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" t="s">
        <v>4181</v>
      </c>
      <c r="O4094">
        <f>ROUND(E4094/D4094*100,0)</f>
        <v>0</v>
      </c>
      <c r="P4094">
        <f>ROUND(E4094/L4094,2)</f>
        <v>0</v>
      </c>
      <c r="Q4094" s="9" t="s">
        <v>4181</v>
      </c>
      <c r="R4094" t="s">
        <v>4190</v>
      </c>
      <c r="S4094">
        <f>(((J4094/60)/60)/24)+DATE(1970,1,1)</f>
        <v>42039.194988425923</v>
      </c>
      <c r="T4094">
        <f>(((I4094/60)/60)/24)+DATE(1970,1,1)</f>
        <v>42099.153321759266</v>
      </c>
      <c r="U4094">
        <f>YEAR(S:S)</f>
        <v>2015</v>
      </c>
    </row>
    <row r="4095" spans="1:21" ht="48" x14ac:dyDescent="0.2">
      <c r="A4095">
        <v>4093</v>
      </c>
      <c r="B4095" s="8" t="s">
        <v>2</v>
      </c>
      <c r="C4095" s="3" t="s">
        <v>4093</v>
      </c>
      <c r="D4095" s="5">
        <v>2500</v>
      </c>
      <c r="E4095" s="7">
        <v>0</v>
      </c>
      <c r="F4095" t="s">
        <v>4117</v>
      </c>
      <c r="G4095" s="1" t="s">
        <v>4119</v>
      </c>
      <c r="H4095" t="s">
        <v>4122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" t="s">
        <v>4181</v>
      </c>
      <c r="O4095">
        <f>ROUND(E4095/D4095*100,0)</f>
        <v>0</v>
      </c>
      <c r="P4095">
        <f>ROUND(E4095/L4095,2)</f>
        <v>0</v>
      </c>
      <c r="Q4095" s="9" t="s">
        <v>4181</v>
      </c>
      <c r="R4095" t="s">
        <v>4190</v>
      </c>
      <c r="S4095">
        <f>(((J4095/60)/60)/24)+DATE(1970,1,1)</f>
        <v>42178.815891203703</v>
      </c>
      <c r="T4095">
        <f>(((I4095/60)/60)/24)+DATE(1970,1,1)</f>
        <v>42238.815891203703</v>
      </c>
      <c r="U4095">
        <f>YEAR(S:S)</f>
        <v>2015</v>
      </c>
    </row>
    <row r="4096" spans="1:21" ht="48" x14ac:dyDescent="0.2">
      <c r="A4096">
        <v>4094</v>
      </c>
      <c r="B4096" s="8" t="s">
        <v>2</v>
      </c>
      <c r="C4096" s="3" t="s">
        <v>4094</v>
      </c>
      <c r="D4096" s="5">
        <v>2000</v>
      </c>
      <c r="E4096" s="7">
        <v>0</v>
      </c>
      <c r="F4096" t="s">
        <v>4117</v>
      </c>
      <c r="G4096" s="1" t="s">
        <v>4119</v>
      </c>
      <c r="H4096" t="s">
        <v>4121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" t="s">
        <v>4181</v>
      </c>
      <c r="O4096">
        <f>ROUND(E4096/D4096*100,0)</f>
        <v>0</v>
      </c>
      <c r="P4096">
        <f>ROUND(E4096/L4096,2)</f>
        <v>0</v>
      </c>
      <c r="Q4096" s="9" t="s">
        <v>4181</v>
      </c>
      <c r="R4096" t="s">
        <v>4190</v>
      </c>
      <c r="S4096">
        <f>(((J4096/60)/60)/24)+DATE(1970,1,1)</f>
        <v>41890.086805555555</v>
      </c>
      <c r="T4096">
        <f>(((I4096/60)/60)/24)+DATE(1970,1,1)</f>
        <v>41934.207638888889</v>
      </c>
      <c r="U4096">
        <f>YEAR(S:S)</f>
        <v>2014</v>
      </c>
    </row>
    <row r="4097" spans="1:21" ht="32" x14ac:dyDescent="0.2">
      <c r="A4097">
        <v>4095</v>
      </c>
      <c r="B4097" s="8" t="s">
        <v>2</v>
      </c>
      <c r="C4097" s="3" t="s">
        <v>4095</v>
      </c>
      <c r="D4097" s="5">
        <v>30000</v>
      </c>
      <c r="E4097" s="7">
        <v>0</v>
      </c>
      <c r="F4097" t="s">
        <v>4117</v>
      </c>
      <c r="G4097" s="1" t="s">
        <v>4119</v>
      </c>
      <c r="H4097" t="s">
        <v>4131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" t="s">
        <v>4181</v>
      </c>
      <c r="O4097">
        <f>ROUND(E4097/D4097*100,0)</f>
        <v>0</v>
      </c>
      <c r="P4097">
        <f>ROUND(E4097/L4097,2)</f>
        <v>0</v>
      </c>
      <c r="Q4097" s="9" t="s">
        <v>4181</v>
      </c>
      <c r="R4097" t="s">
        <v>4190</v>
      </c>
      <c r="S4097">
        <f>(((J4097/60)/60)/24)+DATE(1970,1,1)</f>
        <v>42693.031828703708</v>
      </c>
      <c r="T4097">
        <f>(((I4097/60)/60)/24)+DATE(1970,1,1)</f>
        <v>42723.031828703708</v>
      </c>
      <c r="U4097">
        <f>YEAR(S:S)</f>
        <v>2016</v>
      </c>
    </row>
    <row r="4098" spans="1:21" ht="48" x14ac:dyDescent="0.2">
      <c r="A4098">
        <v>4096</v>
      </c>
      <c r="B4098" s="8" t="s">
        <v>2</v>
      </c>
      <c r="C4098" s="3" t="s">
        <v>4096</v>
      </c>
      <c r="D4098" s="5">
        <v>3500</v>
      </c>
      <c r="E4098" s="7">
        <v>0</v>
      </c>
      <c r="F4098" t="s">
        <v>4117</v>
      </c>
      <c r="G4098" s="1" t="s">
        <v>4119</v>
      </c>
      <c r="H4098" t="s">
        <v>4122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" t="s">
        <v>4181</v>
      </c>
      <c r="O4098">
        <f>ROUND(E4098/D4098*100,0)</f>
        <v>0</v>
      </c>
      <c r="P4098">
        <f>ROUND(E4098/L4098,2)</f>
        <v>0</v>
      </c>
      <c r="Q4098" s="9" t="s">
        <v>4181</v>
      </c>
      <c r="R4098" t="s">
        <v>4190</v>
      </c>
      <c r="S4098">
        <f>(((J4098/60)/60)/24)+DATE(1970,1,1)</f>
        <v>42750.530312499999</v>
      </c>
      <c r="T4098">
        <f>(((I4098/60)/60)/24)+DATE(1970,1,1)</f>
        <v>42794.368749999994</v>
      </c>
      <c r="U4098">
        <f>YEAR(S:S)</f>
        <v>2017</v>
      </c>
    </row>
    <row r="4099" spans="1:21" ht="48" x14ac:dyDescent="0.2">
      <c r="A4099">
        <v>4097</v>
      </c>
      <c r="B4099" s="8" t="s">
        <v>2</v>
      </c>
      <c r="C4099" s="3" t="s">
        <v>4097</v>
      </c>
      <c r="D4099" s="5">
        <v>10000</v>
      </c>
      <c r="E4099" s="7">
        <v>0</v>
      </c>
      <c r="F4099" t="s">
        <v>4117</v>
      </c>
      <c r="G4099" s="1" t="s">
        <v>4119</v>
      </c>
      <c r="H4099" t="s">
        <v>4122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" t="s">
        <v>4181</v>
      </c>
      <c r="O4099">
        <f>ROUND(E4099/D4099*100,0)</f>
        <v>0</v>
      </c>
      <c r="P4099" t="e">
        <f>ROUND(E4099/L4099,2)</f>
        <v>#DIV/0!</v>
      </c>
      <c r="Q4099" s="9" t="s">
        <v>4181</v>
      </c>
      <c r="R4099" t="s">
        <v>4190</v>
      </c>
      <c r="S4099">
        <f>(((J4099/60)/60)/24)+DATE(1970,1,1)</f>
        <v>42344.824502314819</v>
      </c>
      <c r="T4099">
        <f>(((I4099/60)/60)/24)+DATE(1970,1,1)</f>
        <v>42400.996527777781</v>
      </c>
      <c r="U4099">
        <f>YEAR(S:S)</f>
        <v>2015</v>
      </c>
    </row>
    <row r="4100" spans="1:21" ht="48" x14ac:dyDescent="0.2">
      <c r="A4100">
        <v>4098</v>
      </c>
      <c r="B4100" s="8" t="s">
        <v>2</v>
      </c>
      <c r="C4100" s="3" t="s">
        <v>4098</v>
      </c>
      <c r="D4100" s="5">
        <v>75000</v>
      </c>
      <c r="E4100" s="7">
        <v>0</v>
      </c>
      <c r="F4100" t="s">
        <v>4117</v>
      </c>
      <c r="G4100" s="1" t="s">
        <v>4119</v>
      </c>
      <c r="H4100" t="s">
        <v>4121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" t="s">
        <v>4181</v>
      </c>
      <c r="O4100">
        <f>ROUND(E4100/D4100*100,0)</f>
        <v>0</v>
      </c>
      <c r="P4100" t="e">
        <f>ROUND(E4100/L4100,2)</f>
        <v>#DIV/0!</v>
      </c>
      <c r="Q4100" s="9" t="s">
        <v>4181</v>
      </c>
      <c r="R4100" t="s">
        <v>4190</v>
      </c>
      <c r="S4100">
        <f>(((J4100/60)/60)/24)+DATE(1970,1,1)</f>
        <v>42495.722187499996</v>
      </c>
      <c r="T4100">
        <f>(((I4100/60)/60)/24)+DATE(1970,1,1)</f>
        <v>42525.722187499996</v>
      </c>
      <c r="U4100">
        <f>YEAR(S:S)</f>
        <v>2016</v>
      </c>
    </row>
    <row r="4101" spans="1:21" ht="48" x14ac:dyDescent="0.2">
      <c r="A4101">
        <v>4099</v>
      </c>
      <c r="B4101" s="8" t="s">
        <v>2</v>
      </c>
      <c r="C4101" s="3" t="s">
        <v>4099</v>
      </c>
      <c r="D4101" s="5">
        <v>4500</v>
      </c>
      <c r="E4101" s="7">
        <v>0</v>
      </c>
      <c r="F4101" t="s">
        <v>4117</v>
      </c>
      <c r="G4101" s="1" t="s">
        <v>4119</v>
      </c>
      <c r="H4101" t="s">
        <v>4121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" t="s">
        <v>4181</v>
      </c>
      <c r="O4101">
        <f>ROUND(E4101/D4101*100,0)</f>
        <v>0</v>
      </c>
      <c r="P4101">
        <f>ROUND(E4101/L4101,2)</f>
        <v>0</v>
      </c>
      <c r="Q4101" s="9" t="s">
        <v>4181</v>
      </c>
      <c r="R4101" t="s">
        <v>4190</v>
      </c>
      <c r="S4101">
        <f>(((J4101/60)/60)/24)+DATE(1970,1,1)</f>
        <v>42570.850381944445</v>
      </c>
      <c r="T4101">
        <f>(((I4101/60)/60)/24)+DATE(1970,1,1)</f>
        <v>42615.850381944445</v>
      </c>
      <c r="U4101">
        <f>YEAR(S:S)</f>
        <v>2016</v>
      </c>
    </row>
    <row r="4102" spans="1:21" ht="32" x14ac:dyDescent="0.2">
      <c r="A4102">
        <v>4100</v>
      </c>
      <c r="B4102" s="8" t="s">
        <v>2</v>
      </c>
      <c r="C4102" s="3" t="s">
        <v>4100</v>
      </c>
      <c r="D4102" s="5">
        <v>270</v>
      </c>
      <c r="E4102" s="7">
        <v>0</v>
      </c>
      <c r="F4102" t="s">
        <v>4117</v>
      </c>
      <c r="G4102" s="1" t="s">
        <v>4119</v>
      </c>
      <c r="H4102" t="s">
        <v>4121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" t="s">
        <v>4181</v>
      </c>
      <c r="O4102">
        <f>ROUND(E4102/D4102*100,0)</f>
        <v>0</v>
      </c>
      <c r="P4102" t="e">
        <f>ROUND(E4102/L4102,2)</f>
        <v>#DIV/0!</v>
      </c>
      <c r="Q4102" s="9" t="s">
        <v>4181</v>
      </c>
      <c r="R4102" t="s">
        <v>4190</v>
      </c>
      <c r="S4102">
        <f>(((J4102/60)/60)/24)+DATE(1970,1,1)</f>
        <v>41927.124884259261</v>
      </c>
      <c r="T4102">
        <f>(((I4102/60)/60)/24)+DATE(1970,1,1)</f>
        <v>41937.124884259261</v>
      </c>
      <c r="U4102">
        <f>YEAR(S:S)</f>
        <v>2014</v>
      </c>
    </row>
    <row r="4103" spans="1:21" ht="48" x14ac:dyDescent="0.2">
      <c r="A4103">
        <v>4101</v>
      </c>
      <c r="B4103" s="8" t="s">
        <v>2</v>
      </c>
      <c r="C4103" s="3" t="s">
        <v>4101</v>
      </c>
      <c r="D4103" s="5">
        <v>600</v>
      </c>
      <c r="E4103" s="7">
        <v>0</v>
      </c>
      <c r="F4103" t="s">
        <v>4117</v>
      </c>
      <c r="G4103" s="1" t="s">
        <v>4119</v>
      </c>
      <c r="H4103" t="s">
        <v>4121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" t="s">
        <v>4181</v>
      </c>
      <c r="O4103">
        <f>ROUND(E4103/D4103*100,0)</f>
        <v>0</v>
      </c>
      <c r="P4103" t="e">
        <f>ROUND(E4103/L4103,2)</f>
        <v>#DIV/0!</v>
      </c>
      <c r="Q4103" s="9" t="s">
        <v>4181</v>
      </c>
      <c r="R4103" t="s">
        <v>4190</v>
      </c>
      <c r="S4103">
        <f>(((J4103/60)/60)/24)+DATE(1970,1,1)</f>
        <v>42730.903726851851</v>
      </c>
      <c r="T4103">
        <f>(((I4103/60)/60)/24)+DATE(1970,1,1)</f>
        <v>42760.903726851851</v>
      </c>
      <c r="U4103">
        <f>YEAR(S:S)</f>
        <v>2016</v>
      </c>
    </row>
    <row r="4104" spans="1:21" ht="48" x14ac:dyDescent="0.2">
      <c r="A4104">
        <v>4102</v>
      </c>
      <c r="B4104" s="8" t="s">
        <v>2</v>
      </c>
      <c r="C4104" s="3" t="s">
        <v>4102</v>
      </c>
      <c r="D4104" s="5">
        <v>500</v>
      </c>
      <c r="E4104" s="7">
        <v>0</v>
      </c>
      <c r="F4104" t="s">
        <v>4117</v>
      </c>
      <c r="G4104" s="1" t="s">
        <v>4119</v>
      </c>
      <c r="H4104" t="s">
        <v>4121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" t="s">
        <v>4181</v>
      </c>
      <c r="O4104">
        <f>ROUND(E4104/D4104*100,0)</f>
        <v>0</v>
      </c>
      <c r="P4104">
        <f>ROUND(E4104/L4104,2)</f>
        <v>0</v>
      </c>
      <c r="Q4104" s="9" t="s">
        <v>4181</v>
      </c>
      <c r="R4104" t="s">
        <v>4190</v>
      </c>
      <c r="S4104">
        <f>(((J4104/60)/60)/24)+DATE(1970,1,1)</f>
        <v>42475.848067129627</v>
      </c>
      <c r="T4104">
        <f>(((I4104/60)/60)/24)+DATE(1970,1,1)</f>
        <v>42505.848067129627</v>
      </c>
      <c r="U4104">
        <f>YEAR(S:S)</f>
        <v>2016</v>
      </c>
    </row>
    <row r="4105" spans="1:21" ht="48" x14ac:dyDescent="0.2">
      <c r="A4105">
        <v>4103</v>
      </c>
      <c r="B4105" s="8" t="s">
        <v>2</v>
      </c>
      <c r="C4105" s="3" t="s">
        <v>4103</v>
      </c>
      <c r="D4105" s="5">
        <v>1000</v>
      </c>
      <c r="E4105" s="7">
        <v>0</v>
      </c>
      <c r="F4105" t="s">
        <v>4117</v>
      </c>
      <c r="G4105" s="1" t="s">
        <v>4119</v>
      </c>
      <c r="H4105" t="s">
        <v>4121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" t="s">
        <v>4181</v>
      </c>
      <c r="O4105">
        <f>ROUND(E4105/D4105*100,0)</f>
        <v>0</v>
      </c>
      <c r="P4105">
        <f>ROUND(E4105/L4105,2)</f>
        <v>0</v>
      </c>
      <c r="Q4105" s="9" t="s">
        <v>4181</v>
      </c>
      <c r="R4105" t="s">
        <v>4190</v>
      </c>
      <c r="S4105">
        <f>(((J4105/60)/60)/24)+DATE(1970,1,1)</f>
        <v>42188.83293981482</v>
      </c>
      <c r="T4105">
        <f>(((I4105/60)/60)/24)+DATE(1970,1,1)</f>
        <v>42242.772222222222</v>
      </c>
      <c r="U4105">
        <f>YEAR(S:S)</f>
        <v>2015</v>
      </c>
    </row>
    <row r="4106" spans="1:21" ht="48" x14ac:dyDescent="0.2">
      <c r="A4106">
        <v>4104</v>
      </c>
      <c r="B4106" s="8" t="s">
        <v>2</v>
      </c>
      <c r="C4106" s="3" t="s">
        <v>4104</v>
      </c>
      <c r="D4106" s="5">
        <v>3000</v>
      </c>
      <c r="E4106" s="7">
        <v>0</v>
      </c>
      <c r="F4106" t="s">
        <v>4117</v>
      </c>
      <c r="G4106" s="1" t="s">
        <v>4119</v>
      </c>
      <c r="H4106" t="s">
        <v>4123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" t="s">
        <v>4181</v>
      </c>
      <c r="O4106">
        <f>ROUND(E4106/D4106*100,0)</f>
        <v>0</v>
      </c>
      <c r="P4106">
        <f>ROUND(E4106/L4106,2)</f>
        <v>0</v>
      </c>
      <c r="Q4106" s="9" t="s">
        <v>4181</v>
      </c>
      <c r="R4106" t="s">
        <v>4190</v>
      </c>
      <c r="S4106">
        <f>(((J4106/60)/60)/24)+DATE(1970,1,1)</f>
        <v>42640.278171296297</v>
      </c>
      <c r="T4106">
        <f>(((I4106/60)/60)/24)+DATE(1970,1,1)</f>
        <v>42670.278171296297</v>
      </c>
      <c r="U4106">
        <f>YEAR(S:S)</f>
        <v>2016</v>
      </c>
    </row>
    <row r="4107" spans="1:21" ht="48" x14ac:dyDescent="0.2">
      <c r="A4107">
        <v>4105</v>
      </c>
      <c r="B4107" s="8" t="s">
        <v>2</v>
      </c>
      <c r="C4107" s="3" t="s">
        <v>4105</v>
      </c>
      <c r="D4107" s="5">
        <v>33000</v>
      </c>
      <c r="E4107" s="7">
        <v>0</v>
      </c>
      <c r="F4107" t="s">
        <v>4117</v>
      </c>
      <c r="G4107" s="1" t="s">
        <v>4119</v>
      </c>
      <c r="H4107" t="s">
        <v>4131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" t="s">
        <v>4181</v>
      </c>
      <c r="O4107">
        <f>ROUND(E4107/D4107*100,0)</f>
        <v>0</v>
      </c>
      <c r="P4107">
        <f>ROUND(E4107/L4107,2)</f>
        <v>0</v>
      </c>
      <c r="Q4107" s="9" t="s">
        <v>4181</v>
      </c>
      <c r="R4107" t="s">
        <v>4190</v>
      </c>
      <c r="S4107">
        <f>(((J4107/60)/60)/24)+DATE(1970,1,1)</f>
        <v>42697.010520833333</v>
      </c>
      <c r="T4107">
        <f>(((I4107/60)/60)/24)+DATE(1970,1,1)</f>
        <v>42730.010520833333</v>
      </c>
      <c r="U4107">
        <f>YEAR(S:S)</f>
        <v>2016</v>
      </c>
    </row>
    <row r="4108" spans="1:21" ht="48" x14ac:dyDescent="0.2">
      <c r="A4108">
        <v>4106</v>
      </c>
      <c r="B4108" s="8" t="s">
        <v>2</v>
      </c>
      <c r="C4108" s="3" t="s">
        <v>4106</v>
      </c>
      <c r="D4108" s="5">
        <v>5000</v>
      </c>
      <c r="E4108" s="7">
        <v>0</v>
      </c>
      <c r="F4108" t="s">
        <v>4117</v>
      </c>
      <c r="G4108" s="1" t="s">
        <v>4119</v>
      </c>
      <c r="H4108" t="s">
        <v>4121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" t="s">
        <v>4181</v>
      </c>
      <c r="O4108">
        <f>ROUND(E4108/D4108*100,0)</f>
        <v>0</v>
      </c>
      <c r="P4108">
        <f>ROUND(E4108/L4108,2)</f>
        <v>0</v>
      </c>
      <c r="Q4108" s="9" t="s">
        <v>4181</v>
      </c>
      <c r="R4108" t="s">
        <v>4190</v>
      </c>
      <c r="S4108">
        <f>(((J4108/60)/60)/24)+DATE(1970,1,1)</f>
        <v>42053.049375000002</v>
      </c>
      <c r="T4108">
        <f>(((I4108/60)/60)/24)+DATE(1970,1,1)</f>
        <v>42096.041666666672</v>
      </c>
      <c r="U4108">
        <f>YEAR(S:S)</f>
        <v>2015</v>
      </c>
    </row>
    <row r="4109" spans="1:21" ht="48" x14ac:dyDescent="0.2">
      <c r="A4109">
        <v>4107</v>
      </c>
      <c r="B4109" s="8" t="s">
        <v>2</v>
      </c>
      <c r="C4109" s="3" t="s">
        <v>4107</v>
      </c>
      <c r="D4109" s="5">
        <v>2000</v>
      </c>
      <c r="E4109" s="7">
        <v>0</v>
      </c>
      <c r="F4109" t="s">
        <v>4117</v>
      </c>
      <c r="G4109" s="1" t="s">
        <v>4119</v>
      </c>
      <c r="H4109" t="s">
        <v>4121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" t="s">
        <v>4181</v>
      </c>
      <c r="O4109">
        <f>ROUND(E4109/D4109*100,0)</f>
        <v>0</v>
      </c>
      <c r="P4109">
        <f>ROUND(E4109/L4109,2)</f>
        <v>0</v>
      </c>
      <c r="Q4109" s="9" t="s">
        <v>4181</v>
      </c>
      <c r="R4109" t="s">
        <v>4190</v>
      </c>
      <c r="S4109">
        <f>(((J4109/60)/60)/24)+DATE(1970,1,1)</f>
        <v>41883.916678240741</v>
      </c>
      <c r="T4109">
        <f>(((I4109/60)/60)/24)+DATE(1970,1,1)</f>
        <v>41906.916678240741</v>
      </c>
      <c r="U4109">
        <f>YEAR(S:S)</f>
        <v>2014</v>
      </c>
    </row>
    <row r="4110" spans="1:21" ht="48" x14ac:dyDescent="0.2">
      <c r="A4110">
        <v>4108</v>
      </c>
      <c r="B4110" s="8" t="s">
        <v>2</v>
      </c>
      <c r="C4110" s="3" t="s">
        <v>4108</v>
      </c>
      <c r="D4110" s="5">
        <v>3000</v>
      </c>
      <c r="E4110" s="7">
        <v>0</v>
      </c>
      <c r="F4110" t="s">
        <v>4117</v>
      </c>
      <c r="G4110" s="1" t="s">
        <v>4119</v>
      </c>
      <c r="H4110" t="s">
        <v>4121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" t="s">
        <v>4181</v>
      </c>
      <c r="O4110">
        <f>ROUND(E4110/D4110*100,0)</f>
        <v>0</v>
      </c>
      <c r="P4110">
        <f>ROUND(E4110/L4110,2)</f>
        <v>0</v>
      </c>
      <c r="Q4110" s="9" t="s">
        <v>4181</v>
      </c>
      <c r="R4110" t="s">
        <v>4190</v>
      </c>
      <c r="S4110">
        <f>(((J4110/60)/60)/24)+DATE(1970,1,1)</f>
        <v>42767.031678240746</v>
      </c>
      <c r="T4110">
        <f>(((I4110/60)/60)/24)+DATE(1970,1,1)</f>
        <v>42797.208333333328</v>
      </c>
      <c r="U4110">
        <f>YEAR(S:S)</f>
        <v>2017</v>
      </c>
    </row>
    <row r="4111" spans="1:21" ht="48" x14ac:dyDescent="0.2">
      <c r="A4111">
        <v>4109</v>
      </c>
      <c r="B4111" s="8" t="s">
        <v>2</v>
      </c>
      <c r="C4111" s="3" t="s">
        <v>4109</v>
      </c>
      <c r="D4111" s="5">
        <v>500</v>
      </c>
      <c r="E4111" s="7">
        <v>0</v>
      </c>
      <c r="F4111" t="s">
        <v>4117</v>
      </c>
      <c r="G4111" s="1" t="s">
        <v>4119</v>
      </c>
      <c r="H4111" t="s">
        <v>4122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" t="s">
        <v>4181</v>
      </c>
      <c r="O4111">
        <f>ROUND(E4111/D4111*100,0)</f>
        <v>0</v>
      </c>
      <c r="P4111" t="e">
        <f>ROUND(E4111/L4111,2)</f>
        <v>#DIV/0!</v>
      </c>
      <c r="Q4111" s="9" t="s">
        <v>4181</v>
      </c>
      <c r="R4111" t="s">
        <v>4190</v>
      </c>
      <c r="S4111">
        <f>(((J4111/60)/60)/24)+DATE(1970,1,1)</f>
        <v>42307.539398148147</v>
      </c>
      <c r="T4111">
        <f>(((I4111/60)/60)/24)+DATE(1970,1,1)</f>
        <v>42337.581064814818</v>
      </c>
      <c r="U4111">
        <f>YEAR(S:S)</f>
        <v>2015</v>
      </c>
    </row>
    <row r="4112" spans="1:21" ht="48" x14ac:dyDescent="0.2">
      <c r="A4112">
        <v>4110</v>
      </c>
      <c r="B4112" s="8" t="s">
        <v>2</v>
      </c>
      <c r="C4112" s="3" t="s">
        <v>4110</v>
      </c>
      <c r="D4112" s="5">
        <v>300</v>
      </c>
      <c r="E4112" s="7">
        <v>0</v>
      </c>
      <c r="F4112" t="s">
        <v>4117</v>
      </c>
      <c r="G4112" s="1" t="s">
        <v>4119</v>
      </c>
      <c r="H4112" t="s">
        <v>4122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" t="s">
        <v>4181</v>
      </c>
      <c r="O4112">
        <f>ROUND(E4112/D4112*100,0)</f>
        <v>0</v>
      </c>
      <c r="P4112">
        <f>ROUND(E4112/L4112,2)</f>
        <v>0</v>
      </c>
      <c r="Q4112" s="9" t="s">
        <v>4181</v>
      </c>
      <c r="R4112" t="s">
        <v>4190</v>
      </c>
      <c r="S4112">
        <f>(((J4112/60)/60)/24)+DATE(1970,1,1)</f>
        <v>42512.626747685179</v>
      </c>
      <c r="T4112">
        <f>(((I4112/60)/60)/24)+DATE(1970,1,1)</f>
        <v>42572.626747685179</v>
      </c>
      <c r="U4112">
        <f>YEAR(S:S)</f>
        <v>2016</v>
      </c>
    </row>
    <row r="4113" spans="1:21" ht="48" x14ac:dyDescent="0.2">
      <c r="A4113">
        <v>4111</v>
      </c>
      <c r="B4113" s="8" t="s">
        <v>2</v>
      </c>
      <c r="C4113" s="3" t="s">
        <v>4111</v>
      </c>
      <c r="D4113" s="5">
        <v>3000</v>
      </c>
      <c r="E4113" s="7">
        <v>0</v>
      </c>
      <c r="F4113" t="s">
        <v>4117</v>
      </c>
      <c r="G4113" s="1" t="s">
        <v>4119</v>
      </c>
      <c r="H4113" t="s">
        <v>4121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" t="s">
        <v>4181</v>
      </c>
      <c r="O4113">
        <f>ROUND(E4113/D4113*100,0)</f>
        <v>0</v>
      </c>
      <c r="P4113">
        <f>ROUND(E4113/L4113,2)</f>
        <v>0</v>
      </c>
      <c r="Q4113" s="9" t="s">
        <v>4181</v>
      </c>
      <c r="R4113" t="s">
        <v>4190</v>
      </c>
      <c r="S4113">
        <f>(((J4113/60)/60)/24)+DATE(1970,1,1)</f>
        <v>42029.135879629626</v>
      </c>
      <c r="T4113">
        <f>(((I4113/60)/60)/24)+DATE(1970,1,1)</f>
        <v>42059.135879629626</v>
      </c>
      <c r="U4113">
        <f>YEAR(S:S)</f>
        <v>2015</v>
      </c>
    </row>
    <row r="4114" spans="1:21" ht="48" x14ac:dyDescent="0.2">
      <c r="A4114">
        <v>4112</v>
      </c>
      <c r="B4114" s="8" t="s">
        <v>2</v>
      </c>
      <c r="C4114" s="3" t="s">
        <v>2858</v>
      </c>
      <c r="D4114" s="5">
        <v>2500</v>
      </c>
      <c r="E4114" s="7">
        <v>0</v>
      </c>
      <c r="F4114" t="s">
        <v>4117</v>
      </c>
      <c r="G4114" s="1" t="s">
        <v>4119</v>
      </c>
      <c r="H4114" t="s">
        <v>4124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" t="s">
        <v>4181</v>
      </c>
      <c r="O4114">
        <f>ROUND(E4114/D4114*100,0)</f>
        <v>0</v>
      </c>
      <c r="P4114">
        <f>ROUND(E4114/L4114,2)</f>
        <v>0</v>
      </c>
      <c r="Q4114" s="9" t="s">
        <v>4181</v>
      </c>
      <c r="R4114" t="s">
        <v>4190</v>
      </c>
      <c r="S4114">
        <f>(((J4114/60)/60)/24)+DATE(1970,1,1)</f>
        <v>42400.946597222224</v>
      </c>
      <c r="T4114">
        <f>(((I4114/60)/60)/24)+DATE(1970,1,1)</f>
        <v>42428</v>
      </c>
      <c r="U4114">
        <f>YEAR(S:S)</f>
        <v>2016</v>
      </c>
    </row>
    <row r="4115" spans="1:21" ht="48" x14ac:dyDescent="0.2">
      <c r="A4115">
        <v>4113</v>
      </c>
      <c r="B4115" s="8" t="s">
        <v>2</v>
      </c>
      <c r="C4115" s="3" t="s">
        <v>4112</v>
      </c>
      <c r="D4115" s="5">
        <v>1500</v>
      </c>
      <c r="E4115" s="7">
        <v>0</v>
      </c>
      <c r="F4115" t="s">
        <v>4117</v>
      </c>
      <c r="G4115" s="1" t="s">
        <v>4119</v>
      </c>
      <c r="H4115" t="s">
        <v>4121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" t="s">
        <v>4181</v>
      </c>
      <c r="O4115">
        <f>ROUND(E4115/D4115*100,0)</f>
        <v>0</v>
      </c>
      <c r="P4115">
        <f>ROUND(E4115/L4115,2)</f>
        <v>0</v>
      </c>
      <c r="Q4115" s="9" t="s">
        <v>4181</v>
      </c>
      <c r="R4115" t="s">
        <v>4190</v>
      </c>
      <c r="S4115">
        <f>(((J4115/60)/60)/24)+DATE(1970,1,1)</f>
        <v>42358.573182870372</v>
      </c>
      <c r="T4115">
        <f>(((I4115/60)/60)/24)+DATE(1970,1,1)</f>
        <v>42377.273611111115</v>
      </c>
      <c r="U4115">
        <f>YEAR(S:S)</f>
        <v>2015</v>
      </c>
    </row>
    <row r="4116" spans="1:21" hidden="1" x14ac:dyDescent="0.2"/>
  </sheetData>
  <autoFilter ref="N1:N4116" xr:uid="{8E62FAE1-3551-DA45-A1EC-A322E932BE14}">
    <filterColumn colId="0">
      <customFilters>
        <customFilter operator="notEqual" val=" "/>
      </customFilters>
    </filterColumn>
  </autoFilter>
  <sortState xmlns:xlrd2="http://schemas.microsoft.com/office/spreadsheetml/2017/richdata2" ref="A2:U4115">
    <sortCondition ref="N111:N4115"/>
  </sortState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63A2-18D0-0340-83FE-CA052849B094}">
  <sheetPr codeName="Sheet9"/>
  <dimension ref="A1:H13"/>
  <sheetViews>
    <sheetView workbookViewId="0">
      <selection activeCell="M27" sqref="M27"/>
    </sheetView>
  </sheetViews>
  <sheetFormatPr baseColWidth="10" defaultRowHeight="15" x14ac:dyDescent="0.2"/>
  <cols>
    <col min="6" max="8" width="10.83203125" style="13"/>
  </cols>
  <sheetData>
    <row r="1" spans="1:8" x14ac:dyDescent="0.2">
      <c r="A1" t="s">
        <v>4244</v>
      </c>
      <c r="B1" t="s">
        <v>4245</v>
      </c>
      <c r="C1" t="s">
        <v>4246</v>
      </c>
      <c r="D1" t="s">
        <v>4247</v>
      </c>
      <c r="E1" t="s">
        <v>4248</v>
      </c>
      <c r="F1" s="13" t="s">
        <v>4249</v>
      </c>
      <c r="G1" s="13" t="s">
        <v>4250</v>
      </c>
      <c r="H1" s="13" t="s">
        <v>4251</v>
      </c>
    </row>
    <row r="2" spans="1:8" x14ac:dyDescent="0.2">
      <c r="A2" t="s">
        <v>4252</v>
      </c>
      <c r="B2">
        <f>COUNTIFS(Kickstarter!F:F, "successful", Kickstarter!D:D, "&lt;=1000")</f>
        <v>438</v>
      </c>
      <c r="C2">
        <f>COUNTIFS(Kickstarter!F:F,"failed", Kickstarter!D:D, "&lt;=1000")</f>
        <v>176</v>
      </c>
      <c r="D2">
        <f>COUNTIFS(Kickstarter!F:F,"canceled",Kickstarter!D:D, "&lt;=1000")</f>
        <v>26</v>
      </c>
      <c r="E2">
        <f>SUM(B2:D2)</f>
        <v>640</v>
      </c>
      <c r="F2" s="13">
        <f>B2/E2</f>
        <v>0.68437499999999996</v>
      </c>
      <c r="G2" s="13">
        <f>C2/E2</f>
        <v>0.27500000000000002</v>
      </c>
      <c r="H2" s="13">
        <f>D2/E2</f>
        <v>4.0625000000000001E-2</v>
      </c>
    </row>
    <row r="3" spans="1:8" x14ac:dyDescent="0.2">
      <c r="A3" t="s">
        <v>4253</v>
      </c>
      <c r="B3">
        <f>COUNTIFS(Kickstarter!F:F, "successful", Kickstarter!D:D, "&gt;=1000", Kickstarter!D:D, "&lt;=4999")</f>
        <v>932</v>
      </c>
      <c r="C3">
        <f>COUNTIFS(Kickstarter!F:F, "failed", Kickstarter!D:D, "&gt;=1000",Kickstarter!D:D, "&lt;=4999")</f>
        <v>420</v>
      </c>
      <c r="D3">
        <f>COUNTIFS(Kickstarter!F:F,"canceled",Kickstarter!D:D,"&gt;=1000",Kickstarter!D:D,"&lt;=4999")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2">
      <c r="A4" t="s">
        <v>4254</v>
      </c>
      <c r="B4">
        <f>COUNTIFS(Kickstarter!F:F, "successful", Kickstarter!D:D, "&gt;=5000", Kickstarter!D:D, "&lt;=9999")</f>
        <v>381</v>
      </c>
      <c r="C4">
        <f>COUNTIFS(Kickstarter!F:F, "failed", Kickstarter!D:D, "&gt;=5000",Kickstarter!D:D, "&lt;=9999")</f>
        <v>283</v>
      </c>
      <c r="D4">
        <f>COUNTIFS(Kickstarter!F:F,"canceled",Kickstarter!D:D,"&gt;=5000",Kickstarter!D:D,"&lt;=9999")</f>
        <v>52</v>
      </c>
      <c r="E4">
        <f>SUM(B4:D4)</f>
        <v>716</v>
      </c>
      <c r="F4" s="13">
        <f>B4/E4</f>
        <v>0.53212290502793291</v>
      </c>
      <c r="G4" s="13">
        <f>C4/E4</f>
        <v>0.39525139664804471</v>
      </c>
      <c r="H4" s="13">
        <f>D4/E4</f>
        <v>7.2625698324022353E-2</v>
      </c>
    </row>
    <row r="5" spans="1:8" x14ac:dyDescent="0.2">
      <c r="A5" t="s">
        <v>4255</v>
      </c>
      <c r="B5">
        <f>COUNTIFS(Kickstarter!F:F, "successful", Kickstarter!D:D, "&gt;=10000", Kickstarter!D:D, "&lt;=14999")</f>
        <v>168</v>
      </c>
      <c r="C5">
        <f>COUNTIFS(Kickstarter!F:F, "failed", Kickstarter!D:D, "&gt;=10000",Kickstarter!D:D, "&lt;=14999")</f>
        <v>144</v>
      </c>
      <c r="D5">
        <f>COUNTIFS(Kickstarter!F:F,"canceled",Kickstarter!D:D,"&gt;=10000",Kickstarter!D:D,"&lt;=14999")</f>
        <v>40</v>
      </c>
      <c r="E5">
        <f>SUM(B5:D5)</f>
        <v>352</v>
      </c>
      <c r="F5" s="13">
        <f>B5/E5</f>
        <v>0.47727272727272729</v>
      </c>
      <c r="G5" s="13">
        <f>C5/E5</f>
        <v>0.40909090909090912</v>
      </c>
      <c r="H5" s="13">
        <f>D5/E5</f>
        <v>0.11363636363636363</v>
      </c>
    </row>
    <row r="6" spans="1:8" x14ac:dyDescent="0.2">
      <c r="A6" t="s">
        <v>4256</v>
      </c>
      <c r="B6">
        <f>COUNTIFS(Kickstarter!F:F, "successful", Kickstarter!D:D, "&gt;=15000", Kickstarter!D:D, "&lt;=19999")</f>
        <v>94</v>
      </c>
      <c r="C6">
        <f>COUNTIFS(Kickstarter!F:F, "failed", Kickstarter!D:D, "&gt;=15000",Kickstarter!D:D, "&lt;=19999")</f>
        <v>90</v>
      </c>
      <c r="D6">
        <f>COUNTIFS(Kickstarter!F:F,"canceled",Kickstarter!D:D,"&gt;=15000",Kickstarter!D:D,"&lt;=19999")</f>
        <v>17</v>
      </c>
      <c r="E6">
        <f>SUM(B6:D6)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2">
      <c r="A7" t="s">
        <v>4257</v>
      </c>
      <c r="B7">
        <f>COUNTIFS(Kickstarter!F:F, "successful", Kickstarter!D:D, "&gt;=20000", Kickstarter!D:D, "&lt;=24999")</f>
        <v>62</v>
      </c>
      <c r="C7">
        <f>COUNTIFS(Kickstarter!F:F, "failed", Kickstarter!D:D, "&gt;=20000",Kickstarter!D:D, "&lt;=24999")</f>
        <v>72</v>
      </c>
      <c r="D7">
        <f>COUNTIFS(Kickstarter!F:F,"canceled",Kickstarter!D:D,"&gt;=20000",Kickstarter!D:D,"&lt;=24999")</f>
        <v>14</v>
      </c>
      <c r="E7">
        <f>SUM(B7:D7)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2">
      <c r="A8" t="s">
        <v>4258</v>
      </c>
      <c r="B8">
        <f>COUNTIFS(Kickstarter!F:F, "successful", Kickstarter!D:D, "&gt;=1000", Kickstarter!D:D, "&lt;=4999")</f>
        <v>932</v>
      </c>
      <c r="C8">
        <f>COUNTIFS(Kickstarter!F:F, "failed", Kickstarter!D:D, "&gt;=25000",Kickstarter!D:D, "&lt;=29999")</f>
        <v>64</v>
      </c>
      <c r="D8">
        <f>COUNTIFS(Kickstarter!F:F,"canceled",Kickstarter!D:D,"&gt;=25000",Kickstarter!D:D,"&lt;=29999")</f>
        <v>18</v>
      </c>
      <c r="E8">
        <f>SUM(B8:D8)</f>
        <v>1014</v>
      </c>
      <c r="F8" s="13">
        <f>B8/E8</f>
        <v>0.9191321499013807</v>
      </c>
      <c r="G8" s="13">
        <f>C8/E8</f>
        <v>6.3116370808678504E-2</v>
      </c>
      <c r="H8" s="13">
        <f>D8/E8</f>
        <v>1.7751479289940829E-2</v>
      </c>
    </row>
    <row r="9" spans="1:8" x14ac:dyDescent="0.2">
      <c r="A9" t="s">
        <v>4259</v>
      </c>
      <c r="B9">
        <f>COUNTIFS(Kickstarter!F:F, "successful", Kickstarter!D:D, "&gt;=30000", Kickstarter!D:D, "&lt;=34999")</f>
        <v>32</v>
      </c>
      <c r="C9">
        <f>COUNTIFS(Kickstarter!F:F, "failed", Kickstarter!D:D, "&gt;=30000",Kickstarter!D:D, "&lt;=34999")</f>
        <v>37</v>
      </c>
      <c r="D9">
        <f>COUNTIFS(Kickstarter!F:F,"canceled",Kickstarter!D:D,"&gt;=30000",Kickstarter!D:D,"&lt;=34999")</f>
        <v>13</v>
      </c>
      <c r="E9">
        <f>SUM(B9:D9)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2">
      <c r="A10" t="s">
        <v>4260</v>
      </c>
      <c r="B10">
        <f>COUNTIFS(Kickstarter!F:F, "successful", Kickstarter!D:D, "&gt;=35000", Kickstarter!D:D, "&lt;=39999")</f>
        <v>26</v>
      </c>
      <c r="C10">
        <f>COUNTIFS(Kickstarter!F:F, "failed", Kickstarter!D:D, "&gt;=35000",Kickstarter!D:D, "&lt;=39999")</f>
        <v>22</v>
      </c>
      <c r="D10">
        <f>COUNTIFS(Kickstarter!F:F,"canceled",Kickstarter!D:D,"&gt;=35000",Kickstarter!D:D,"&lt;=39999")</f>
        <v>7</v>
      </c>
      <c r="E10">
        <f>SUM(B10:D10)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2">
      <c r="A11" t="s">
        <v>4261</v>
      </c>
      <c r="B11">
        <f>COUNTIFS(Kickstarter!F:F, "successful", Kickstarter!D:D, "&gt;=40000", Kickstarter!D:D, "&lt;=44999")</f>
        <v>21</v>
      </c>
      <c r="C11">
        <f>COUNTIFS(Kickstarter!F:F, "failed", Kickstarter!D:D, "&gt;=40000",Kickstarter!D:D, "&lt;=44999")</f>
        <v>16</v>
      </c>
      <c r="D11">
        <f>COUNTIFS(Kickstarter!F:F,"canceled",Kickstarter!D:D,"&gt;=40000",Kickstarter!D:D,"&lt;=44999")</f>
        <v>6</v>
      </c>
      <c r="E11">
        <f>SUM(B11:D11)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2">
      <c r="A12" t="s">
        <v>4262</v>
      </c>
      <c r="B12">
        <f>COUNTIFS(Kickstarter!F:F, "successful", Kickstarter!D:D, "&gt;=45000", Kickstarter!D:D, "&lt;=49999")</f>
        <v>6</v>
      </c>
      <c r="C12">
        <f>COUNTIFS(Kickstarter!F:F, "failed", Kickstarter!D:D, "&gt;=45000",Kickstarter!D:D, "&lt;=49999")</f>
        <v>11</v>
      </c>
      <c r="D12">
        <f>COUNTIFS(Kickstarter!F:F,"canceled",Kickstarter!D:D,"&gt;=45000",Kickstarter!D:D,"&lt;=49999")</f>
        <v>4</v>
      </c>
      <c r="E12">
        <f>SUM(B12:D12)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x14ac:dyDescent="0.2">
      <c r="A13" t="s">
        <v>4263</v>
      </c>
      <c r="B13">
        <f>COUNTIFS(Kickstarter!F:F, "successful", Kickstarter!D:D, "&gt;=50000")</f>
        <v>86</v>
      </c>
      <c r="C13">
        <f>COUNTIFS(Kickstarter!F:F, "failed", Kickstarter!D:D, "&gt;=50000")</f>
        <v>258</v>
      </c>
      <c r="D13">
        <f>COUNTIFS(Kickstarter!F:F,"canceled",Kickstarter!D:D,"&gt;=50000")</f>
        <v>100</v>
      </c>
      <c r="E13">
        <f>SUM(B13:D13)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329B-806F-AE45-941B-74AAEC0BFB07}">
  <sheetPr codeName="Sheet12"/>
  <dimension ref="A1"/>
  <sheetViews>
    <sheetView workbookViewId="0">
      <selection activeCell="O16" sqref="O1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CC9B1-1974-5647-8367-84FC951EBC6C}">
  <sheetPr codeName="Sheet13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9C7D-E3F7-D845-A112-8B65EEF823C4}">
  <sheetPr codeName="Sheet14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98A-C05D-5B4F-9FF4-B71D976649C3}">
  <sheetPr codeName="Sheet15"/>
  <dimension ref="A1"/>
  <sheetViews>
    <sheetView zoomScale="90" workbookViewId="0"/>
  </sheetViews>
  <sheetFormatPr baseColWidth="10"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E047-04BC-4C4F-B72F-153717102F34}">
  <sheetPr codeName="Sheet10"/>
  <dimension ref="A1:B6"/>
  <sheetViews>
    <sheetView workbookViewId="0">
      <selection activeCell="B3" sqref="B3"/>
    </sheetView>
  </sheetViews>
  <sheetFormatPr baseColWidth="10" defaultRowHeight="15" x14ac:dyDescent="0.2"/>
  <sheetData>
    <row r="1" spans="1:2" x14ac:dyDescent="0.2">
      <c r="A1" t="s">
        <v>4241</v>
      </c>
      <c r="B1" t="s">
        <v>4242</v>
      </c>
    </row>
    <row r="2" spans="1:2" x14ac:dyDescent="0.2">
      <c r="A2" t="s">
        <v>5</v>
      </c>
      <c r="B2" t="e">
        <f>VLOOKUP(A2, Kickstarter!B:C,2, FALSE)</f>
        <v>#N/A</v>
      </c>
    </row>
    <row r="3" spans="1:2" x14ac:dyDescent="0.2">
      <c r="A3" t="s">
        <v>6</v>
      </c>
    </row>
    <row r="4" spans="1:2" x14ac:dyDescent="0.2">
      <c r="A4" t="s">
        <v>4243</v>
      </c>
    </row>
    <row r="5" spans="1:2" x14ac:dyDescent="0.2">
      <c r="A5" t="s">
        <v>4</v>
      </c>
    </row>
    <row r="6" spans="1:2" x14ac:dyDescent="0.2">
      <c r="A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Sheet3</vt:lpstr>
      <vt:lpstr>Sheet4</vt:lpstr>
      <vt:lpstr>Category Statistics</vt:lpstr>
      <vt:lpstr>Subcategory Statistics</vt:lpstr>
      <vt:lpstr>OUTCOMES BASED ON LAUNCH DATE</vt:lpstr>
      <vt:lpstr>Theather Outcomes by Launch Dat</vt:lpstr>
      <vt:lpstr>Kickstarter</vt:lpstr>
      <vt:lpstr>Outcomes Based On Goals</vt:lpstr>
      <vt:lpstr>Outcomes vs Goals.png</vt:lpstr>
      <vt:lpstr>Sheet</vt:lpstr>
      <vt:lpstr>Sheet6</vt:lpstr>
      <vt:lpstr>Sheet7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Vicky</cp:lastModifiedBy>
  <dcterms:created xsi:type="dcterms:W3CDTF">2017-04-20T15:17:24Z</dcterms:created>
  <dcterms:modified xsi:type="dcterms:W3CDTF">2021-06-28T03:57:03Z</dcterms:modified>
</cp:coreProperties>
</file>